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7.xml" ContentType="application/vnd.openxmlformats-officedocument.drawing+xml"/>
  <Override PartName="/xl/charts/chart3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8.xml" ContentType="application/vnd.openxmlformats-officedocument.drawing+xml"/>
  <Override PartName="/xl/charts/chart3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4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rodriguez/Desktop/Projects/Anuses/Excel/"/>
    </mc:Choice>
  </mc:AlternateContent>
  <xr:revisionPtr revIDLastSave="0" documentId="13_ncr:1_{27AA971B-E686-424F-80C9-47BFAE39B8FF}" xr6:coauthVersionLast="47" xr6:coauthVersionMax="47" xr10:uidLastSave="{00000000-0000-0000-0000-000000000000}"/>
  <bookViews>
    <workbookView xWindow="16780" yWindow="500" windowWidth="15580" windowHeight="20500" activeTab="1" xr2:uid="{00000000-000D-0000-FFFF-FFFF00000000}"/>
  </bookViews>
  <sheets>
    <sheet name="old statistics" sheetId="1" state="hidden" r:id="rId1"/>
    <sheet name="Data data" sheetId="3" r:id="rId2"/>
    <sheet name="School Days" sheetId="27" state="hidden" r:id="rId3"/>
    <sheet name="bh" sheetId="26" state="hidden" r:id="rId4"/>
    <sheet name="Artist Demographics" sheetId="16" state="hidden" r:id="rId5"/>
    <sheet name="Mission- Impossible" sheetId="14" state="hidden" r:id="rId6"/>
    <sheet name="TechCrunch" sheetId="7" r:id="rId7"/>
    <sheet name="DisruptED" sheetId="17" r:id="rId8"/>
    <sheet name="Activity Log" sheetId="12" r:id="rId9"/>
    <sheet name="Popularity" sheetId="13" r:id="rId10"/>
    <sheet name="CHARTRating" sheetId="20" r:id="rId11"/>
    <sheet name="CHARTNumb" sheetId="21" r:id="rId12"/>
    <sheet name="CHARTYear" sheetId="25" r:id="rId13"/>
    <sheet name="CHARTPlays" sheetId="19" r:id="rId14"/>
    <sheet name="CHARTPopularity" sheetId="24" r:id="rId15"/>
    <sheet name="CHARTGender" sheetId="22" r:id="rId16"/>
    <sheet name="CHARTSkin" sheetId="23" state="hidden" r:id="rId17"/>
    <sheet name="Yarn" sheetId="11" state="hidden" r:id="rId18"/>
    <sheet name="Frequency" sheetId="9" state="hidden" r:id="rId19"/>
    <sheet name="Frequency Top 10" sheetId="10" state="hidden" r:id="rId20"/>
  </sheets>
  <definedNames>
    <definedName name="_1000_Forms_of_Fear">#REF!</definedName>
    <definedName name="_19">#REF!</definedName>
    <definedName name="_1997_DIANA___Single">#REF!</definedName>
    <definedName name="_1998_TRUMAN___Single">#REF!</definedName>
    <definedName name="_1999_WILDFIRE___Single">#REF!</definedName>
    <definedName name="_1Epic_EP">#REF!</definedName>
    <definedName name="_2017_11">'Data data'!$A$3:$C$21</definedName>
    <definedName name="_2017_12">'Data data'!$A$22:$C$49</definedName>
    <definedName name="_2018_01">'Data data'!$A$50:$C$61</definedName>
    <definedName name="_2018_02">'Data data'!$A$62:$C$73</definedName>
    <definedName name="_2018_03">'Data data'!$A$74:$C$83</definedName>
    <definedName name="_2018_04">'Data data'!$A$84:$C$96</definedName>
    <definedName name="_2018_05">'Data data'!$A$97:$C$113</definedName>
    <definedName name="_2018_06">'Data data'!$A$114:$C$128</definedName>
    <definedName name="_2018_07">'Data data'!$A$129:$C$145</definedName>
    <definedName name="_2018_08">'Data data'!$A$146:$C$158</definedName>
    <definedName name="_2018_09">'Data data'!$A$159:$C$178</definedName>
    <definedName name="_2018_10">'Data data'!$A$179:$C$197</definedName>
    <definedName name="_2018_11">'Data data'!$A$198:$C$221</definedName>
    <definedName name="_2018_12">'Data data'!$A$222:$C$251</definedName>
    <definedName name="_2019_01">'Data data'!$A$252:$C$270</definedName>
    <definedName name="_2019_02">'Data data'!$A$271:$C$286</definedName>
    <definedName name="_2019_03">'Data data'!$A$287:$C$297</definedName>
    <definedName name="_2019_04">'Data data'!$A$298:$C$307</definedName>
    <definedName name="_2019_05">'Data data'!$A$308:$C$316</definedName>
    <definedName name="_2019_06">'Data data'!$A$317:$C$339</definedName>
    <definedName name="_2019_07">'Data data'!$A$340:$C$357</definedName>
    <definedName name="_2019_08">'Data data'!$A$358:$C$364</definedName>
    <definedName name="_2019_09">'Data data'!$A$365:$C$372</definedName>
    <definedName name="_2019_10">'Data data'!$A$373:$C$380</definedName>
    <definedName name="_2019_11">'Data data'!$A$381:$C$387</definedName>
    <definedName name="_2019_12">'Data data'!$A$388:$C$395</definedName>
    <definedName name="_2020_01">'Data data'!$A$396:$C$403</definedName>
    <definedName name="_2020_02">'Data data'!$A$404:$C$414</definedName>
    <definedName name="_2020_03">'Data data'!$A$415:$C$431</definedName>
    <definedName name="_2020_04">'Data data'!$A$432:$C$440</definedName>
    <definedName name="_2020_05">'Data data'!$A$441:$C$447</definedName>
    <definedName name="_2020_06">'Data data'!$A$448:$C$456</definedName>
    <definedName name="_2020_07">'Data data'!$A$457:$C$465</definedName>
    <definedName name="_2020_08">'Data data'!$A$466:$C$479</definedName>
    <definedName name="_2020_09">'Data data'!$A$480:$C$489</definedName>
    <definedName name="_2020_10">'Data data'!$A$490:$C$501</definedName>
    <definedName name="_2020_11">'Data data'!$A$502:$C$514</definedName>
    <definedName name="_2020_12">'Data data'!$A$515:$C$536</definedName>
    <definedName name="_2021_01">'Data data'!$A$537:$C$550</definedName>
    <definedName name="_2021_02">'Data data'!$A$551:$C$559</definedName>
    <definedName name="_2021_03">'Data data'!$A$560:$C$570</definedName>
    <definedName name="_2021_04">'Data data'!$A$571:$C$581</definedName>
    <definedName name="_2021_05">'Data data'!$A$582:$C$588</definedName>
    <definedName name="_2021_06">'Data data'!$A$589:$C$603</definedName>
    <definedName name="_2021_07">'Data data'!$A$604:$C$608</definedName>
    <definedName name="_2021_08">'Data data'!$A$609:$C$613</definedName>
    <definedName name="_2021_09">'Data data'!$A$614:$C$622</definedName>
    <definedName name="_21_Savage">'Artist Demographics'!$B$3:$I$3</definedName>
    <definedName name="_25">#REF!</definedName>
    <definedName name="_2Pac">'Artist Demographics'!$B$4:$I$4</definedName>
    <definedName name="_3_Musketeers___Single">#REF!</definedName>
    <definedName name="_420_Unlovable">'Artist Demographics'!$B$5:$I$5</definedName>
    <definedName name="_5_Seconds_of_Summer">'Artist Demographics'!$B$7:$I$7</definedName>
    <definedName name="_7___EP">#REF!</definedName>
    <definedName name="_808s___Heartbreak">#REF!</definedName>
    <definedName name="_xlnm._FilterDatabase" localSheetId="4" hidden="1">'Artist Demographics'!$E$1:$E$725</definedName>
    <definedName name="A_AP_Rocky">'Artist Demographics'!$B$17:$I$17</definedName>
    <definedName name="A_Fever_You_Can_t_Sweat_Out">#REF!</definedName>
    <definedName name="A_Kiss___Forever_Always">#REF!</definedName>
    <definedName name="A_Tribe_Called_Quest">'Artist Demographics'!$B$12:$I$12</definedName>
    <definedName name="A_Turn_in_the_Dream_Songs">#REF!</definedName>
    <definedName name="Aaron_Dessner">'Artist Demographics'!$B$393:$I$393</definedName>
    <definedName name="Abir">'Artist Demographics'!$B$18:$I$18</definedName>
    <definedName name="Adanowsky">'Artist Demographics'!$B$19:$I$19</definedName>
    <definedName name="Adele">'Artist Demographics'!$B$20:$I$20</definedName>
    <definedName name="Adrian_Young">'Artist Demographics'!$B$274:$I$274</definedName>
    <definedName name="After_Hours">#REF!</definedName>
    <definedName name="Agoraphobic___Single">#REF!</definedName>
    <definedName name="Aida_Cuevas">'Artist Demographics'!$B$21:$I$21</definedName>
    <definedName name="Aja_Grant">'Artist Demographics'!$B$314:$I$314</definedName>
    <definedName name="Akiva_Schaffer">'Artist Demographics'!$B$384:$I$384</definedName>
    <definedName name="Aku_Orraca_Tetteh">'Artist Demographics'!$B$142:$I$142</definedName>
    <definedName name="Alan_White">'Artist Demographics'!$B$281:$I$281</definedName>
    <definedName name="Alana_Haim">'Artist Demographics'!$B$159:$I$159</definedName>
    <definedName name="Albert_Gordon">'Artist Demographics'!$B$58:$I$58</definedName>
    <definedName name="Alex_Turner">'Artist Demographics'!$B$27:$I$27</definedName>
    <definedName name="Ali_Shaheed_Muhammad">'Artist Demographics'!$B$15:$I$15</definedName>
    <definedName name="ALL_AMERIKKKAN_BADA">#REF!</definedName>
    <definedName name="All_Eyez_On_Me">#REF!</definedName>
    <definedName name="Alley__The_Return_of_the_Ying_Yang_Twins">#REF!</definedName>
    <definedName name="Almadura">#REF!</definedName>
    <definedName name="AM">#REF!</definedName>
    <definedName name="Amala">#REF!</definedName>
    <definedName name="Amanecer">#REF!</definedName>
    <definedName name="Ambar_Lucid">'Artist Demographics'!$B$22:$I$22</definedName>
    <definedName name="Ameer_Vann">'Artist Demographics'!$B$59:$I$59</definedName>
    <definedName name="American_Teen">#REF!</definedName>
    <definedName name="Amor_Prohibido">#REF!</definedName>
    <definedName name="Amores">#REF!</definedName>
    <definedName name="Amy_Winehouse">'Artist Demographics'!$B$23:$I$23</definedName>
    <definedName name="Andrea_Burns">'Artist Demographics'!$B$24:$I$24</definedName>
    <definedName name="Andrés_Zea">'Artist Demographics'!#REF!</definedName>
    <definedName name="Andy_Bell">'Artist Demographics'!$B$282:$I$282</definedName>
    <definedName name="Andy_Samberg">'Artist Demographics'!$B$385:$I$385</definedName>
    <definedName name="Another_Side_of_Bob_Dylan">#REF!</definedName>
    <definedName name="ANTI">#REF!</definedName>
    <definedName name="Appleby">'Artist Demographics'!$B$25:$I$25</definedName>
    <definedName name="Arctic_Monkeys">'Artist Demographics'!$B$26:$I$26</definedName>
    <definedName name="ARDIPITHECUS">#REF!</definedName>
    <definedName name="Ari_Lennox">'Artist Demographics'!$B$31:$I$31</definedName>
    <definedName name="Ariana_Grande">'Artist Demographics'!$B$32:$I$32</definedName>
    <definedName name="ARIZONA_BABY">#REF!</definedName>
    <definedName name="Arizona_Zervas">'Artist Demographics'!$B$33:$I$33</definedName>
    <definedName name="Arthur_Moon">'Artist Demographics'!$B$34:$I$34</definedName>
    <definedName name="Arthur_Moon__Album">#REF!</definedName>
    <definedName name="Ashlan_Grey">'Artist Demographics'!$B$60:$I$60</definedName>
    <definedName name="Ashnikko">'Artist Demographics'!$B$35:$I$35</definedName>
    <definedName name="Ashton_Irwin">'Artist Demographics'!$B$10:$I$10</definedName>
    <definedName name="Audun_Laading">'Artist Demographics'!$B$164:$I$164</definedName>
    <definedName name="Auli_i_Cravalho">'Artist Demographics'!$B$36:$I$36</definedName>
    <definedName name="B.o.B">'Artist Demographics'!$B$37:$I$37</definedName>
    <definedName name="B.o.B_Presents__The_Adventures_of_Bobby_Ray">#REF!</definedName>
    <definedName name="Back_to_Black">#REF!</definedName>
    <definedName name="Bad_Bunny">'Artist Demographics'!$B$38:$I$38</definedName>
    <definedName name="Bailar_en_la_cueva">#REF!</definedName>
    <definedName name="BALLADS_1">#REF!</definedName>
    <definedName name="Bangers___Ass___EP">#REF!</definedName>
    <definedName name="Bari_Bass">'Artist Demographics'!$B$315:$I$315</definedName>
    <definedName name="Bart_Van_Der_Zeeuw">'Artist Demographics'!$B$207:$I$207</definedName>
    <definedName name="Bart_Van_Lierde">'Artist Demographics'!$B$208:$I$208</definedName>
    <definedName name="Bastille">'Artist Demographics'!$B$39:$I$39</definedName>
    <definedName name="bbno">'Artist Demographics'!$B$44:$I$44</definedName>
    <definedName name="bbno_">'Artist Demographics'!$B$44:$I$44</definedName>
    <definedName name="Beam_Me_Up_Scotty">#REF!</definedName>
    <definedName name="Bearface">'Artist Demographics'!$B$61:$I$61</definedName>
    <definedName name="Beauty_Behind_the_Madness">#REF!</definedName>
    <definedName name="Beck">'Artist Demographics'!$B$45:$I$45</definedName>
    <definedName name="Becky_G">'Artist Demographics'!$B$46:$I$46</definedName>
    <definedName name="beerbongs___bentleys">#REF!</definedName>
    <definedName name="BENEE">'Artist Demographics'!$B$47:$I$47</definedName>
    <definedName name="BeVerly_Hills_BoYfRiEnd___EP">#REF!</definedName>
    <definedName name="Beyoncé">'Artist Demographics'!$B$48:$I$48</definedName>
    <definedName name="BEYONCÉ__Album">#REF!</definedName>
    <definedName name="Big_Baby_DRAM">#REF!</definedName>
    <definedName name="Big_Sean">'Artist Demographics'!$B$49:$I$49</definedName>
    <definedName name="Bigger_Than_Both_of_Us">#REF!</definedName>
    <definedName name="Bilingue___Single">#REF!</definedName>
    <definedName name="Billie_Eilish">'Artist Demographics'!$B$50:$I$50</definedName>
    <definedName name="Birds_of_Prey__The_Album">#REF!</definedName>
    <definedName name="Black_Panther_the_Album_Music_from_and_Inspired_by">#REF!</definedName>
    <definedName name="Blonde">#REF!</definedName>
    <definedName name="Bob_Bryar">'Artist Demographics'!$B$260:$I$260</definedName>
    <definedName name="Bob_Dylan">'Artist Demographics'!$B$51:$I$51</definedName>
    <definedName name="Bob_Harvey">'Artist Demographics'!$B$185:$I$185</definedName>
    <definedName name="Boleros">#REF!</definedName>
    <definedName name="Bomba_Estéreo">'Artist Demographics'!$B$52:$I$52</definedName>
    <definedName name="Born_to_Die">#REF!</definedName>
    <definedName name="Brandy">'Artist Demographics'!$B$55:$I$55</definedName>
    <definedName name="Brendon_Urie">'Artist Demographics'!$B$296:$I$296</definedName>
    <definedName name="Brent_Wilson">'Artist Demographics'!$B$297:$I$297</definedName>
    <definedName name="Brian_Eno">'Artist Demographics'!$B$56:$I$56</definedName>
    <definedName name="Brian_Havens">'Artist Demographics'!$B$382:$I$382</definedName>
    <definedName name="BROCKHAMPTON">'Artist Demographics'!$B$57:$I$57</definedName>
    <definedName name="Bruno_Mars">'Artist Demographics'!$B$74:$I$74</definedName>
    <definedName name="Bryan_Devendorf">'Artist Demographics'!$B$394:$I$394</definedName>
    <definedName name="Bryce_Dessner">'Artist Demographics'!$B$395:$I$395</definedName>
    <definedName name="Cake">'Artist Demographics'!$B$75:$I$75</definedName>
    <definedName name="Calum_Hood">'Artist Demographics'!$B$9:$I$9</definedName>
    <definedName name="Calvin_Harris">'Artist Demographics'!$B$77:$I$77</definedName>
    <definedName name="Cam_O_bi">'Artist Demographics'!$B$78:$I$78</definedName>
    <definedName name="Camila__Album">#REF!</definedName>
    <definedName name="Camila_Cabello">'Artist Demographics'!$B$79:$I$79</definedName>
    <definedName name="Cancer___Single">#REF!</definedName>
    <definedName name="Canta_en_Español_Con_los_Panchos">#REF!</definedName>
    <definedName name="Cardi_B">'Artist Demographics'!$B$80:$I$80</definedName>
    <definedName name="Carla_Morrison">'Artist Demographics'!$B$81:$I$81</definedName>
    <definedName name="Carlos_Gómez">'Artist Demographics'!$B$82:$I$82</definedName>
    <definedName name="Carte_Blanche">#REF!</definedName>
    <definedName name="CASE_STUDY_01">#REF!</definedName>
    <definedName name="Cat_Girls_Are_Ruining_My_Life____Single">#REF!</definedName>
    <definedName name="CeeLo_Green">'Artist Demographics'!$B$83:$I$83</definedName>
    <definedName name="Celia_Cruz">'Artist Demographics'!$B$84:$I$84</definedName>
    <definedName name="Chanel___Single">#REF!</definedName>
    <definedName name="Channel_ORANGE">#REF!</definedName>
    <definedName name="chapter_2___EP">#REF!</definedName>
    <definedName name="Chilli">'Artist Demographics'!$B$404:$I$404</definedName>
    <definedName name="Chloe_Bailey">'Artist Demographics'!$B$86:$I$86</definedName>
    <definedName name="Chloe_x_Halle">'Artist Demographics'!$B$85:$I$85</definedName>
    <definedName name="Choker">'Artist Demographics'!$B$88:$I$88</definedName>
    <definedName name="Chris_Brown">'Artist Demographics'!$B$89:$I$89</definedName>
    <definedName name="Chris_Jackson">'Artist Demographics'!$B$90:$I$90</definedName>
    <definedName name="Christine_McVie">'Artist Demographics'!$B$135:$I$135</definedName>
    <definedName name="Christopher_Lloyd_Hayden">'Artist Demographics'!$B$143:$I$143</definedName>
    <definedName name="City_Girls">'Artist Demographics'!$B$91:$I$91</definedName>
    <definedName name="Claire_Rosinkranz">'Artist Demographics'!$B$94:$I$94</definedName>
    <definedName name="Coco__Original_Motion_Picture_Soundtrack">#REF!</definedName>
    <definedName name="Coco_Jones">'Artist Demographics'!$B$95:$I$95</definedName>
    <definedName name="Cody_Ko">'Artist Demographics'!$B$401:$I$401</definedName>
    <definedName name="Cole_Whittle">'Artist Demographics'!$B$116:$I$116</definedName>
    <definedName name="Colin_Greenwood">'Artist Demographics'!$B$328:$I$328</definedName>
    <definedName name="Colors">#REF!</definedName>
    <definedName name="Con_Altura___Single">#REF!</definedName>
    <definedName name="Con_Calma___Single">#REF!</definedName>
    <definedName name="Confessions">#REF!</definedName>
    <definedName name="Conquest">#REF!</definedName>
    <definedName name="CORPSE">'Artist Demographics'!$B$96:$I$96</definedName>
    <definedName name="Courtney_Barnett">'Artist Demographics'!$B$97:$I$97</definedName>
    <definedName name="Crosby__Stills___Nash">'Artist Demographics'!$B$98:$I$98</definedName>
    <definedName name="Crosby__Stills___Nash__Album">#REF!</definedName>
    <definedName name="Crush___EP">#REF!</definedName>
    <definedName name="Cry_Baby">#REF!</definedName>
    <definedName name="Ctrl">#REF!</definedName>
    <definedName name="Culture_II">#REF!</definedName>
    <definedName name="cupcakKe">'Artist Demographics'!$B$103:$I$103</definedName>
    <definedName name="Cupido">'Artist Demographics'!$B$102:$I$102</definedName>
    <definedName name="cuupcakKe">'Artist Demographics'!$B$103:$I$103</definedName>
    <definedName name="Cyrus_Bayandor">'Artist Demographics'!$B$144:$I$144</definedName>
    <definedName name="D_Roc">'Artist Demographics'!$B$426:$I$426</definedName>
    <definedName name="Daddy_Yankee">'Artist Demographics'!$B$104:$I$104</definedName>
    <definedName name="Dallon_Weekes">'Artist Demographics'!$B$298:$I$298</definedName>
    <definedName name="DAMN.">#REF!</definedName>
    <definedName name="Dan_Smith">'Artist Demographics'!$B$40:$I$40</definedName>
    <definedName name="Dangerous_Woman">#REF!</definedName>
    <definedName name="Dangerously_in_Love">#REF!</definedName>
    <definedName name="Daniel_Caesar">'Artist Demographics'!$B$105:$I$105</definedName>
    <definedName name="Danielle_Haim">'Artist Demographics'!$B$160:$I$160</definedName>
    <definedName name="Dark_Sky_Paradise">#REF!</definedName>
    <definedName name="Daryl_Hall">'Artist Demographics'!$B$107:$I$107</definedName>
    <definedName name="Daryl_Hall___John_Oates">'Artist Demographics'!$B$106:$I$106</definedName>
    <definedName name="Daveed_Diggs">'Artist Demographics'!$B$109:$I$109</definedName>
    <definedName name="David_Bowie">'Artist Demographics'!$B$110:$I$110</definedName>
    <definedName name="David_Crosby">'Artist Demographics'!$B$99:$I$99</definedName>
    <definedName name="David_Freiberg">'Artist Demographics'!$B$186:$I$186</definedName>
    <definedName name="Deb_Never">'Artist Demographics'!$B$111:$I$111</definedName>
    <definedName name="Déjenme_Llorar">#REF!</definedName>
    <definedName name="Dell_Neal">'Artist Demographics'!$B$380:$I$380</definedName>
    <definedName name="DEMIDEVIL">#REF!</definedName>
    <definedName name="Devendra_Banhart">'Artist Demographics'!$B$112:$I$112</definedName>
    <definedName name="Diego_Cadavid">'Artist Demographics'!#REF!</definedName>
    <definedName name="Dirty_Computer">#REF!</definedName>
    <definedName name="Discounts___Single">#REF!</definedName>
    <definedName name="DJ_Khaled">'Artist Demographics'!$B$113:$I$113</definedName>
    <definedName name="DJ_Snake">'Artist Demographics'!$B$114:$I$114</definedName>
    <definedName name="DMC">'Artist Demographics'!$B$344:$I$344</definedName>
    <definedName name="DNCE">'Artist Demographics'!$B$115:$I$115</definedName>
    <definedName name="DNCE__Album">#REF!</definedName>
    <definedName name="Do_It__Remix____Single">#REF!</definedName>
    <definedName name="Doja_Cat">'Artist Demographics'!$B$120:$I$120</definedName>
    <definedName name="Dolores_O_Riordan">'Artist Demographics'!$B$371:$I$371</definedName>
    <definedName name="Dom_McLennon">'Artist Demographics'!$B$62:$I$62</definedName>
    <definedName name="Dominic_Fike">'Artist Demographics'!$B$121:$I$121</definedName>
    <definedName name="Doo_Wops___Hooligans">#REF!</definedName>
    <definedName name="Drake">'Artist Demographics'!$B$122:$I$122</definedName>
    <definedName name="DRAM">'Artist Demographics'!$B$123:$I$123</definedName>
    <definedName name="Dream_Your_Life_Away">#REF!</definedName>
    <definedName name="Dua_Lipa">'Artist Demographics'!$B$124:$I$124</definedName>
    <definedName name="Dua_Lipa__Album">#REF!</definedName>
    <definedName name="Dutty_Rock">#REF!</definedName>
    <definedName name="Dwayne_Johnson">'Artist Demographics'!$B$125:$I$125</definedName>
    <definedName name="Dyme_A_Duzin">'Artist Demographics'!$B$316:$I$316</definedName>
    <definedName name="DZKnow">'Artist Demographics'!$B$167:$I$167</definedName>
    <definedName name="E_40">'Artist Demographics'!$B$126:$I$126</definedName>
    <definedName name="Earl_Sweatshirt">'Artist Demographics'!$B$127:$I$127</definedName>
    <definedName name="Ed_O_Brien">'Artist Demographics'!$B$329:$I$329</definedName>
    <definedName name="Edward_James">'Artist Demographics'!$B$388:$I$388</definedName>
    <definedName name="Efrain_Cuadrado">'Artist Demographics'!#REF!</definedName>
    <definedName name="El_Dorado">#REF!</definedName>
    <definedName name="EL_MAL_QUERER">#REF!</definedName>
    <definedName name="El_Vuelo_del_Pez">#REF!</definedName>
    <definedName name="Elbee_Thrie">'Artist Demographics'!$B$317:$I$317</definedName>
    <definedName name="Elijah_Rawk">'Artist Demographics'!$B$318:$I$318</definedName>
    <definedName name="Elton_John">'Artist Demographics'!$B$128:$I$128</definedName>
    <definedName name="En_Cantos___Single">#REF!</definedName>
    <definedName name="Era_Istrefi">'Artist Demographics'!$B$129:$I$129</definedName>
    <definedName name="Eric_Grossman">'Artist Demographics'!$B$209:$I$209</definedName>
    <definedName name="Erik">'Artist Demographics'!$B$210:$I$210</definedName>
    <definedName name="Este_Haim">'Artist Demographics'!$B$161:$I$161</definedName>
    <definedName name="Estelle">'Artist Demographics'!$B$130:$I$130</definedName>
    <definedName name="Ethan_Kaufmann">'Artist Demographics'!$B$417:$I$417</definedName>
    <definedName name="Evan_Roman">'Artist Demographics'!$B$131:$I$131</definedName>
    <definedName name="evermore">#REF!</definedName>
    <definedName name="Eydie_Gorme">'Artist Demographics'!$B$132:$I$132</definedName>
    <definedName name="Fangs___Single">#REF!</definedName>
    <definedName name="Fanmail">#REF!</definedName>
    <definedName name="Fashion_Nugget">#REF!</definedName>
    <definedName name="Fergal_Lawler">'Artist Demographics'!$B$372:$I$372</definedName>
    <definedName name="Fetch_the_Bolt_Cutters">#REF!</definedName>
    <definedName name="Fever">#REF!</definedName>
    <definedName name="Fine_Line">#REF!</definedName>
    <definedName name="Finesse__Remix____Single">#REF!</definedName>
    <definedName name="Fiona_Apple">'Artist Demographics'!$B$133:$I$133</definedName>
    <definedName name="Fkn_Around___Single">#REF!</definedName>
    <definedName name="Fleetwood_Mac">'Artist Demographics'!$B$134:$I$134</definedName>
    <definedName name="Fleetwood_Mac__Album">#REF!</definedName>
    <definedName name="Florence___the_Machine">'Artist Demographics'!$B$141:$I$141</definedName>
    <definedName name="Florence_Welch">'Artist Demographics'!$B$145:$I$145</definedName>
    <definedName name="Fluids___Single">#REF!</definedName>
    <definedName name="Frank_Iero">'Artist Demographics'!$B$261:$I$261</definedName>
    <definedName name="Frank_Ocean">'Artist Demographics'!$B$153:$I$153</definedName>
    <definedName name="Freak___Single">#REF!</definedName>
    <definedName name="Funk_Wav_Bounces_Vol._1">#REF!</definedName>
    <definedName name="Future_Nostalgia">#REF!</definedName>
    <definedName name="Garden_of_Lucid">#REF!</definedName>
    <definedName name="Gem_Archer">'Artist Demographics'!$B$283:$I$283</definedName>
    <definedName name="Gerard_Way">'Artist Demographics'!$B$262:$I$262</definedName>
    <definedName name="Gert_Bettens">'Artist Demographics'!$B$211:$I$211</definedName>
    <definedName name="GINGER">#REF!</definedName>
    <definedName name="Girl_Code">#REF!</definedName>
    <definedName name="girl_in_red">'Artist Demographics'!$B$154:$I$154</definedName>
    <definedName name="Good_News">#REF!</definedName>
    <definedName name="Goodbye_Yellow_Brick_Road">#REF!</definedName>
    <definedName name="Grace_Slick">'Artist Demographics'!$B$187:$I$187</definedName>
    <definedName name="Graduation">#REF!</definedName>
    <definedName name="Graham_Nash">'Artist Demographics'!$B$100:$I$100</definedName>
    <definedName name="Grateful">#REF!</definedName>
    <definedName name="Gucci_Mane">'Artist Demographics'!$B$155:$I$155</definedName>
    <definedName name="Güero">#REF!</definedName>
    <definedName name="Gus_Daperton">'Artist Demographics'!$B$156:$I$156</definedName>
    <definedName name="Gwen_Stefani">'Artist Demographics'!$B$275:$I$275</definedName>
    <definedName name="H.D.W.Y.">#REF!</definedName>
    <definedName name="H.E.R.">'Artist Demographics'!$B$157:$I$157</definedName>
    <definedName name="HAIM">'Artist Demographics'!$B$158:$I$158</definedName>
    <definedName name="Halle_Bailey">'Artist Demographics'!$B$87:$I$87</definedName>
    <definedName name="Hamilton__Original_Broadway_Cast_Recording">#REF!</definedName>
    <definedName name="Happier_Than_Ever">#REF!</definedName>
    <definedName name="Harry_Styles">'Artist Demographics'!$B$162:$I$162</definedName>
    <definedName name="Harry_Styles__Album">#REF!</definedName>
    <definedName name="Hasta_La_Raíz">#REF!</definedName>
    <definedName name="Havana__Remix____Single">#REF!</definedName>
    <definedName name="Hayley_Williams">'Artist Demographics'!$B$303:$I$303</definedName>
    <definedName name="Hazel_Mills">'Artist Demographics'!$B$146:$I$146</definedName>
    <definedName name="Head_in_the_Clouds_II">#REF!</definedName>
    <definedName name="HEAVN">#REF!</definedName>
    <definedName name="Her_s">'Artist Demographics'!$B$163:$I$163</definedName>
    <definedName name="Higher_Brothers">'Artist Demographics'!$B$166:$I$166</definedName>
    <definedName name="Hija_de_Chavez">#REF!</definedName>
    <definedName name="HK">'Artist Demographics'!$B$63:$I$63</definedName>
    <definedName name="Hollis">'Artist Demographics'!$B$171:$I$171</definedName>
    <definedName name="Hollywood_s_Bleeding">#REF!</definedName>
    <definedName name="Honeybloom">#REF!</definedName>
    <definedName name="Hot_Fuss">#REF!</definedName>
    <definedName name="Hot_Girl_Summer___Single">#REF!</definedName>
    <definedName name="Hot_Pink">#REF!</definedName>
    <definedName name="Hot_Shot">#REF!</definedName>
    <definedName name="How_Big__How_Blue__How_Beautiful">#REF!</definedName>
    <definedName name="How_Does_That_Grab_You?">#REF!</definedName>
    <definedName name="Hozier">'Artist Demographics'!$B$172:$I$172</definedName>
    <definedName name="Hozier__Album">#REF!</definedName>
    <definedName name="Hunky_Dory">#REF!</definedName>
    <definedName name="Hunter_Lamb">'Artist Demographics'!$B$304:$I$304</definedName>
    <definedName name="I_Used_to_Know_Her">#REF!</definedName>
    <definedName name="Ian_Bakerman">'Artist Demographics'!$B$319:$I$319</definedName>
    <definedName name="Ibeyi">'Artist Demographics'!$B$173:$I$173</definedName>
    <definedName name="Ibeyi__Album">#REF!</definedName>
    <definedName name="Ieuan">'Artist Demographics'!$B$176:$I$176</definedName>
    <definedName name="if_i_could_make_it_go_quiet">#REF!</definedName>
    <definedName name="iLe">'Artist Demographics'!$B$177:$I$177</definedName>
    <definedName name="iLevitable">#REF!</definedName>
    <definedName name="In_the_Heights__Original_Broadway_Cast_Recording">#REF!</definedName>
    <definedName name="Invasion_of_Privacy">#REF!</definedName>
    <definedName name="iridescence">#REF!</definedName>
    <definedName name="Isabella_Summers">'Artist Demographics'!$B$147:$I$147</definedName>
    <definedName name="J_Balvin">'Artist Demographics'!$B$178:$I$178</definedName>
    <definedName name="Jabari_Manwa">'Artist Demographics'!$B$64:$I$64</definedName>
    <definedName name="Jack_Casady">'Artist Demographics'!$B$188:$I$188</definedName>
    <definedName name="Jack_Lawless">'Artist Demographics'!$B$117:$I$117</definedName>
    <definedName name="Jack_Stauber">'Artist Demographics'!$B$179:$I$179</definedName>
    <definedName name="Jackie_Cruz">'Artist Demographics'!$B$180:$I$180</definedName>
    <definedName name="Jam_Master_Jay">'Artist Demographics'!$B$345:$I$345</definedName>
    <definedName name="James_Dewees">'Artist Demographics'!$B$263:$I$263</definedName>
    <definedName name="Jamie_Cook">'Artist Demographics'!$B$28:$I$28</definedName>
    <definedName name="Jamila_Woods">'Artist Demographics'!$B$181:$I$181</definedName>
    <definedName name="Jan_van_Sichem">'Artist Demographics'!$B$212:$I$212</definedName>
    <definedName name="Janelle_Monáe">'Artist Demographics'!$B$182:$I$182</definedName>
    <definedName name="Jarobi_White">'Artist Demographics'!$B$16:$I$16</definedName>
    <definedName name="Jason_Bynum">'Artist Demographics'!$B$305:$I$305</definedName>
    <definedName name="JAY_Z">'Artist Demographics'!$B$183:$I$183</definedName>
    <definedName name="Jefferson_Airplane">'Artist Demographics'!$B$184:$I$184</definedName>
    <definedName name="Jeffrey_Lewis">'Artist Demographics'!$B$199:$I$199</definedName>
    <definedName name="Jeremy_Davis">'Artist Demographics'!$B$306:$I$306</definedName>
    <definedName name="Jermaine_Clement">'Artist Demographics'!$B$200:$I$200</definedName>
    <definedName name="Jerry_Peloquin">'Artist Demographics'!$B$189:$I$189</definedName>
    <definedName name="Jesse_Perlman">'Artist Demographics'!$B$389:$I$389</definedName>
    <definedName name="JinJoo_Lee">'Artist Demographics'!$B$118:$I$118</definedName>
    <definedName name="Joba">'Artist Demographics'!$B$65:$I$65</definedName>
    <definedName name="Joe_Jonas">'Artist Demographics'!$B$119:$I$119</definedName>
    <definedName name="Joey_Bada">'Artist Demographics'!$B$201:$I$201</definedName>
    <definedName name="Joey_Covington">'Artist Demographics'!$B$190:$I$190</definedName>
    <definedName name="John_Barbata">'Artist Demographics'!$B$191:$I$191</definedName>
    <definedName name="John_Hembree">'Artist Demographics'!$B$307:$I$307</definedName>
    <definedName name="John_McCrea">'Artist Demographics'!$B$76:$I$76</definedName>
    <definedName name="John_McVie">'Artist Demographics'!$B$136:$I$136</definedName>
    <definedName name="John_Oates">'Artist Demographics'!$B$108:$I$108</definedName>
    <definedName name="Joji">'Artist Demographics'!$B$202:$I$202</definedName>
    <definedName name="Jon_Nunes">'Artist Demographics'!$B$66:$I$66</definedName>
    <definedName name="Jon_Walker">'Artist Demographics'!$B$299:$I$299</definedName>
    <definedName name="Jonny_Greenwood">'Artist Demographics'!$B$330:$I$330</definedName>
    <definedName name="Jorge_Drexler">'Artist Demographics'!$B$203:$I$203</definedName>
    <definedName name="Jorma_Kaukonen">'Artist Demographics'!$B$192:$I$192</definedName>
    <definedName name="Jorma_Taccone">'Artist Demographics'!$B$386:$I$386</definedName>
    <definedName name="José_Alfredo_Jiménez">'Artist Demographics'!$B$204:$I$204</definedName>
    <definedName name="Jose_Castillo">'Artist Demographics'!#REF!</definedName>
    <definedName name="Josh_Conway">'Artist Demographics'!$B$390:$I$390</definedName>
    <definedName name="Josh_Dun">'Artist Demographics'!$B$410:$I$410</definedName>
    <definedName name="Josh_Farro">'Artist Demographics'!$B$308:$I$308</definedName>
    <definedName name="JT">'Artist Demographics'!$B$92:$I$92</definedName>
    <definedName name="Juanes">'Artist Demographics'!$B$205:$I$205</definedName>
    <definedName name="Julián_Salazar">'Artist Demographics'!#REF!</definedName>
    <definedName name="K_s_Choice">'Artist Demographics'!$B$206:$I$206</definedName>
    <definedName name="K.T.S.E.">#REF!</definedName>
    <definedName name="Kaine">'Artist Demographics'!$B$425:$I$425</definedName>
    <definedName name="Kala">#REF!</definedName>
    <definedName name="Kali_Uchis">'Artist Demographics'!$B$220:$I$220</definedName>
    <definedName name="Kanye_West">'Artist Demographics'!$B$221:$I$221</definedName>
    <definedName name="Kat_Dahlia">'Artist Demographics'!$B$222:$I$222</definedName>
    <definedName name="Katy_Perry">'Artist Demographics'!$B$223:$I$223</definedName>
    <definedName name="Kendrick_Lamar">'Artist Demographics'!$B$224:$I$224</definedName>
    <definedName name="Kevin_Abstract">'Artist Demographics'!$B$67:$I$67</definedName>
    <definedName name="Khalid">'Artist Demographics'!$B$225:$I$225</definedName>
    <definedName name="Kicker">#REF!</definedName>
    <definedName name="Kid_Cudi">'Artist Demographics'!$B$226:$I$226</definedName>
    <definedName name="Kike">'Artist Demographics'!#REF!</definedName>
    <definedName name="Kiko">'Artist Demographics'!$B$68:$I$68</definedName>
    <definedName name="Killing_Me_Softly">#REF!</definedName>
    <definedName name="Koen_Lieckens">'Artist Demographics'!$B$213:$I$213</definedName>
    <definedName name="Kurt_Vile">'Artist Demographics'!$B$227:$I$227</definedName>
    <definedName name="Kyle_Simmons">'Artist Demographics'!$B$41:$I$41</definedName>
    <definedName name="Lalala___Single">#REF!</definedName>
    <definedName name="Lana_Del_Rey">'Artist Demographics'!$B$228:$I$228</definedName>
    <definedName name="Låpsley">'Artist Demographics'!$B$229:$I$229</definedName>
    <definedName name="Las_100_Clásicas__Vol._2">#REF!</definedName>
    <definedName name="Las_Guarachas_de_La_Guarachera">#REF!</definedName>
    <definedName name="lately_I_feel_EVERYTHING">#REF!</definedName>
    <definedName name="Left_Eye">'Artist Demographics'!$B$405:$I$405</definedName>
    <definedName name="Lemon__Drake_Remix____Single">#REF!</definedName>
    <definedName name="Leon_Bridges">'Artist Demographics'!$B$230:$I$230</definedName>
    <definedName name="Leslie_Odom__Jr.">'Artist Demographics'!$B$231:$I$231</definedName>
    <definedName name="Lets_Link___Single">#REF!</definedName>
    <definedName name="Li_Saumet">'Artist Demographics'!$B$53:$I$53</definedName>
    <definedName name="Liam_Gallagher">'Artist Demographics'!$B$284:$I$284</definedName>
    <definedName name="Lianne_La_Havas">'Artist Demographics'!$B$232:$I$232</definedName>
    <definedName name="Lianne_La_Havas__Album">#REF!</definedName>
    <definedName name="Lil_Jon">'Artist Demographics'!$B$233:$I$233</definedName>
    <definedName name="Lil_Nas_X">'Artist Demographics'!$B$234:$I$234</definedName>
    <definedName name="Lil_Wayne">'Artist Demographics'!$B$235:$I$235</definedName>
    <definedName name="Lin_Manuel_Miranda">'Artist Demographics'!$B$236:$I$236</definedName>
    <definedName name="Lincoln_Kreifels">'Artist Demographics'!$B$418:$I$418</definedName>
    <definedName name="Lisa_Kaindé_Díaz">'Artist Demographics'!$B$174:$I$174</definedName>
    <definedName name="Live_It_Up__Official_Song_2018_FIFA_World_Cup_Russia____Single">#REF!</definedName>
    <definedName name="Lorde">'Artist Demographics'!$B$237:$I$237</definedName>
    <definedName name="Loren_Humphrey">'Artist Demographics'!$B$148:$I$148</definedName>
    <definedName name="Lotta_Sea_Lice">#REF!</definedName>
    <definedName name="Lucas_Hughes">'Artist Demographics'!$B$419:$I$419</definedName>
    <definedName name="Lucky_Daye">'Artist Demographics'!$B$238:$I$238</definedName>
    <definedName name="Ludacris">'Artist Demographics'!$B$239:$I$239</definedName>
    <definedName name="Luke_Hemmings">'Artist Demographics'!$B$8:$I$8</definedName>
    <definedName name="Lupe_Fiasco">'Artist Demographics'!$B$240:$I$240</definedName>
    <definedName name="M.I.A.">'Artist Demographics'!$B$241:$I$241</definedName>
    <definedName name="Mac_and_Devin_Go_to_High_School__Music_from_and_Inspired_By_the_Movie">#REF!</definedName>
    <definedName name="Macklemore">'Artist Demographics'!$B$242:$I$242</definedName>
    <definedName name="Mad_Love__The_Prequel">#REF!</definedName>
    <definedName name="Madcon">'Artist Demographics'!$B$243:$I$243</definedName>
    <definedName name="Maffyuu">'Artist Demographics'!$B$320:$I$320</definedName>
    <definedName name="Maluma">'Artist Demographics'!$B$246:$I$246</definedName>
    <definedName name="Man_on_the_Moon__The_End_of_Day">#REF!</definedName>
    <definedName name="Mandy_Gonzalez">'Artist Demographics'!$B$247:$I$247</definedName>
    <definedName name="María_Zardoya">'Artist Demographics'!$B$391:$I$391</definedName>
    <definedName name="Marissa_Mur">'Artist Demographics'!$B$248:$I$248</definedName>
    <definedName name="Mark_Saunders">'Artist Demographics'!$B$149:$I$149</definedName>
    <definedName name="Marty_Balin">'Artist Demographics'!$B$193:$I$193</definedName>
    <definedName name="Masego">'Artist Demographics'!$B$249:$I$249</definedName>
    <definedName name="MaSiWei">'Artist Demographics'!$B$168:$I$168</definedName>
    <definedName name="Matt_Berninger">'Artist Demographics'!$B$396:$I$396</definedName>
    <definedName name="Matt_Champion">'Artist Demographics'!$B$69:$I$69</definedName>
    <definedName name="Matt_Helders">'Artist Demographics'!$B$29:$I$29</definedName>
    <definedName name="Matt_Norcross">'Artist Demographics'!$B$381:$I$381</definedName>
    <definedName name="Matt_Pelissier">'Artist Demographics'!$B$264:$I$264</definedName>
    <definedName name="Maty_Noyes">'Artist Demographics'!$B$250:$I$250</definedName>
    <definedName name="Megan_Thee_Stallion">'Artist Demographics'!$B$251:$I$251</definedName>
    <definedName name="Melanie_Martinez">'Artist Demographics'!$B$252:$I$252</definedName>
    <definedName name="Mellow_Gold">#REF!</definedName>
    <definedName name="Melo">'Artist Demographics'!$B$169:$I$169</definedName>
    <definedName name="Melodrama">#REF!</definedName>
    <definedName name="Merlyn_Wood">'Artist Demographics'!$B$70:$I$70</definedName>
    <definedName name="Mi_Gente__feat._Beyoncé____Single">#REF!</definedName>
    <definedName name="Michael_Clifford">'Artist Demographics'!$B$11:$I$11</definedName>
    <definedName name="Michael_Medrano">'Artist Demographics'!$B$253:$I$253</definedName>
    <definedName name="Mick_Fleetwood">'Artist Demographics'!$B$137:$I$137</definedName>
    <definedName name="Migos">'Artist Demographics'!$B$254:$I$254</definedName>
    <definedName name="Miguel_Bosé">'Artist Demographics'!$B$255:$I$255</definedName>
    <definedName name="Mike_Campbell">'Artist Demographics'!$B$138:$I$138</definedName>
    <definedName name="Mike_Hogan">'Artist Demographics'!$B$373:$I$373</definedName>
    <definedName name="Mike_Slap">'Artist Demographics'!$B$256:$I$256</definedName>
    <definedName name="Mikey_Way">'Artist Demographics'!$B$265:$I$265</definedName>
    <definedName name="Mis_Planes_Son_Amarte">#REF!</definedName>
    <definedName name="Miss_YOU____Single">#REF!</definedName>
    <definedName name="Moana__Original_Motion_Picture_Soundtrack">#REF!</definedName>
    <definedName name="Modern_Guilt">#REF!</definedName>
    <definedName name="Money___Single">#REF!</definedName>
    <definedName name="Monica">'Artist Demographics'!$B$257:$I$257</definedName>
    <definedName name="MONTERO__Call_Me_By_Your_Name____Single">#REF!</definedName>
    <definedName name="Moon_Shoes_EP">#REF!</definedName>
    <definedName name="Morning_Phase">#REF!</definedName>
    <definedName name="Mujer_Divina___Homenaje_a_Agustín_Lara">#REF!</definedName>
    <definedName name="Mulatto">'Artist Demographics'!$B$258:$I$258</definedName>
    <definedName name="Musas">#REF!</definedName>
    <definedName name="Musas__Un_Homenaje_al_Folclore_Latinoamericano_en_Manos_de_los_Macorinos___Vol._2">#REF!</definedName>
    <definedName name="Mutations">#REF!</definedName>
    <definedName name="My_Chemical_Romance">'Artist Demographics'!$B$259:$I$259</definedName>
    <definedName name="My_Garden">#REF!</definedName>
    <definedName name="Nancy_Sinatra">'Artist Demographics'!$B$267:$I$267</definedName>
    <definedName name="Naomi_Díaz">'Artist Demographics'!$B$175:$I$175</definedName>
    <definedName name="Natalia_Lafourcade">'Artist Demographics'!$B$268:$I$268</definedName>
    <definedName name="Nave_Especial">#REF!</definedName>
    <definedName name="Neil_Finn">'Artist Demographics'!$B$139:$I$139</definedName>
    <definedName name="Never_Say_Never">#REF!</definedName>
    <definedName name="NextYoungin">'Artist Demographics'!$B$269:$I$269</definedName>
    <definedName name="Niall_Quinn">'Artist Demographics'!$B$374:$I$374</definedName>
    <definedName name="Nick_O_Malley">'Artist Demographics'!$B$30:$I$30</definedName>
    <definedName name="Nicki_Minaj">'Artist Demographics'!$B$270:$I$270</definedName>
    <definedName name="Nicky_Jam">'Artist Demographics'!$B$271:$I$271</definedName>
    <definedName name="Nicole_Scherzinger">'Artist Demographics'!$B$272:$I$272</definedName>
    <definedName name="Nightmare_Vacation">#REF!</definedName>
    <definedName name="Nina_Cried_Power___EP">#REF!</definedName>
    <definedName name="No_Doubt">'Artist Demographics'!$B$273:$I$273</definedName>
    <definedName name="No_Frauds___Single">#REF!</definedName>
    <definedName name="No_Need_to_Argue">#REF!</definedName>
    <definedName name="NO_ONE_EVER_REALLY_DIES">#REF!</definedName>
    <definedName name="Noel_Gallagher">'Artist Demographics'!$B$285:$I$285</definedName>
    <definedName name="Noel_Hogan">'Artist Demographics'!$B$375:$I$375</definedName>
    <definedName name="Noel_Miller">'Artist Demographics'!$B$402:$I$402</definedName>
    <definedName name="Noname">'Artist Demographics'!$B$278:$I$278</definedName>
    <definedName name="Norman_F_____g_Rockwell">#REF!</definedName>
    <definedName name="Normani">'Artist Demographics'!$B$279:$I$279</definedName>
    <definedName name="Nothing_Was_the_Same">#REF!</definedName>
    <definedName name="Oasis">'Artist Demographics'!$B$280:$I$280</definedName>
    <definedName name="Ocean_Eyes">#REF!</definedName>
    <definedName name="Odelay">#REF!</definedName>
    <definedName name="Okierete_Onaodowan">'Artist Demographics'!$B$289:$I$289</definedName>
    <definedName name="Olga_Merediz">'Artist Demographics'!$B$290:$I$290</definedName>
    <definedName name="Olivia_Rodrigo">'Artist Demographics'!$B$291:$I$291</definedName>
    <definedName name="Omara_Portuondo">'Artist Demographics'!$B$292:$I$292</definedName>
    <definedName name="Owl_City">'Artist Demographics'!$B$293:$I$293</definedName>
    <definedName name="Oxnard">#REF!</definedName>
    <definedName name="Ozuna">'Artist Demographics'!$B$294:$I$294</definedName>
    <definedName name="Painted">#REF!</definedName>
    <definedName name="Panic__At_the_Disco">'Artist Demographics'!$B$295:$I$295</definedName>
    <definedName name="Papa_John_Creach">'Artist Demographics'!$B$194:$I$194</definedName>
    <definedName name="Paramore">'Artist Demographics'!$B$302:$I$302</definedName>
    <definedName name="Paramore__Album">#REF!</definedName>
    <definedName name="Paul_Arthurs">'Artist Demographics'!$B$286:$I$286</definedName>
    <definedName name="Paul_Kantner">'Artist Demographics'!$B$195:$I$195</definedName>
    <definedName name="Paul_McGuigan">'Artist Demographics'!$B$287:$I$287</definedName>
    <definedName name="Phantom_Pop">#REF!</definedName>
    <definedName name="Pharrell_Williams">'Artist Demographics'!$B$311:$I$311</definedName>
    <definedName name="Phife_Dawg">'Artist Demographics'!$B$14:$I$14</definedName>
    <definedName name="Philip_Selway">'Artist Demographics'!$B$331:$I$331</definedName>
    <definedName name="Phillipa_Soo">'Artist Demographics'!$B$312:$I$312</definedName>
    <definedName name="PHO">#REF!</definedName>
    <definedName name="Phony_Ppl">'Artist Demographics'!$B$313:$I$313</definedName>
    <definedName name="Pink_Suburbia">#REF!</definedName>
    <definedName name="Planet_Her">#REF!</definedName>
    <definedName name="Pop_Food">#REF!</definedName>
    <definedName name="Post_Malone">'Artist Demographics'!$B$323:$I$323</definedName>
    <definedName name="ppcocaine">'Artist Demographics'!$B$324:$I$324</definedName>
    <definedName name="Préstame_un_Sentimiento">#REF!</definedName>
    <definedName name="Princess_Nokia">'Artist Demographics'!$B$325:$I$325</definedName>
    <definedName name="Psy.P">'Artist Demographics'!$B$170:$I$170</definedName>
    <definedName name="Put_Your_Records_On___Single">#REF!</definedName>
    <definedName name="Q_Tip">'Artist Demographics'!$B$13:$I$13</definedName>
    <definedName name="Queen__Album">#REF!</definedName>
    <definedName name="Rachel_House">'Artist Demographics'!$B$326:$I$326</definedName>
    <definedName name="Radiohead">'Artist Demographics'!$B$327:$I$327</definedName>
    <definedName name="Raising_Hell">#REF!</definedName>
    <definedName name="Raury">'Artist Demographics'!$B$333:$I$333</definedName>
    <definedName name="Ravyn_Lenae">'Artist Demographics'!$B$334:$I$334</definedName>
    <definedName name="Ray_Toro">'Artist Demographics'!$B$266:$I$266</definedName>
    <definedName name="Reinout_Swinnen">'Artist Demographics'!$B$214:$I$214</definedName>
    <definedName name="Ricardo_Ducent">'Artist Demographics'!$B$335:$I$335</definedName>
    <definedName name="Ricky_Martin">'Artist Demographics'!$B$336:$I$336</definedName>
    <definedName name="Ricky_Martin__Album">#REF!</definedName>
    <definedName name="Rico_Nasty">'Artist Demographics'!$B$337:$I$337</definedName>
    <definedName name="Rihanna">'Artist Demographics'!$B$338:$I$338</definedName>
    <definedName name="Riot">#REF!</definedName>
    <definedName name="Ritt_Momney">'Artist Demographics'!$B$339:$I$339</definedName>
    <definedName name="ROADRUNNER__NEW_LIGHT__NEW_MACHINE">#REF!</definedName>
    <definedName name="Robert_Ackroyd">'Artist Demographics'!$B$150:$I$150</definedName>
    <definedName name="Robert_Ontenient">'Artist Demographics'!$B$71:$I$71</definedName>
    <definedName name="Roberta_Flack">'Artist Demographics'!$B$340:$I$340</definedName>
    <definedName name="Robyn">'Artist Demographics'!$B$341:$I$341</definedName>
    <definedName name="Rocky_Lynch">'Artist Demographics'!$B$377:$I$377</definedName>
    <definedName name="Rodney_Tenor">'Artist Demographics'!$B$72:$I$72</definedName>
    <definedName name="Romil_Hemnani">'Artist Demographics'!$B$73:$I$73</definedName>
    <definedName name="Room_25">#REF!</definedName>
    <definedName name="ROSALÍA">'Artist Demographics'!$B$342:$I$342</definedName>
    <definedName name="Ross_Lynch">'Artist Demographics'!$B$378:$I$378</definedName>
    <definedName name="ROXANNE___Single">#REF!</definedName>
    <definedName name="Rumours">#REF!</definedName>
    <definedName name="Run">'Artist Demographics'!$B$346:$I$346</definedName>
    <definedName name="Run_DMC">'Artist Demographics'!$B$343:$I$343</definedName>
    <definedName name="Rusty_Bradshaw">'Artist Demographics'!$B$151:$I$151</definedName>
    <definedName name="Ruzzi">'Artist Demographics'!$B$347:$I$347</definedName>
    <definedName name="Ryan_Lewis">'Artist Demographics'!$B$348:$I$348</definedName>
    <definedName name="Ryan_Ross">'Artist Demographics'!$B$300:$I$300</definedName>
    <definedName name="Sam_Bettens">'Artist Demographics'!$B$215:$I$215</definedName>
    <definedName name="Sasha">'Artist Demographics'!$B$349:$I$349</definedName>
    <definedName name="SATURATION">#REF!</definedName>
    <definedName name="SATURATION_II">#REF!</definedName>
    <definedName name="SATURATION_III">#REF!</definedName>
    <definedName name="Say_It_to_My_Face___Single">#REF!</definedName>
    <definedName name="ScHoolboy_Q">'Artist Demographics'!$B$350:$I$350</definedName>
    <definedName name="Scott_Devendorf">'Artist Demographics'!$B$397:$I$397</definedName>
    <definedName name="Sea_Change">#REF!</definedName>
    <definedName name="Sean_Paul">'Artist Demographics'!$B$351:$I$351</definedName>
    <definedName name="Selena">'Artist Demographics'!$B$352:$I$352</definedName>
    <definedName name="Selena_Gomez">'Artist Demographics'!$B$353:$I$353</definedName>
    <definedName name="Shaggy">'Artist Demographics'!$B$354:$I$354</definedName>
    <definedName name="Shakira">'Artist Demographics'!$B$355:$I$355</definedName>
    <definedName name="Shawn_Mendes">'Artist Demographics'!$B$356:$I$356</definedName>
    <definedName name="Shawn_Mendes__Album">#REF!</definedName>
    <definedName name="Shea_Butter_Baby">#REF!</definedName>
    <definedName name="Sherriff_PJ">'Artist Demographics'!$B$321:$I$321</definedName>
    <definedName name="Shine">#REF!</definedName>
    <definedName name="Sia">'Artist Demographics'!$B$357:$I$357</definedName>
    <definedName name="Siddhartha">'Artist Demographics'!$B$358:$I$358</definedName>
    <definedName name="Signe_Toly_Anderson">'Artist Demographics'!$B$196:$I$196</definedName>
    <definedName name="Silver_Sphere">'Artist Demographics'!$B$359:$I$359</definedName>
    <definedName name="Simón_Mejía">'Artist Demographics'!$B$54:$I$54</definedName>
    <definedName name="Skip_Spence">'Artist Demographics'!$B$197:$I$197</definedName>
    <definedName name="Snoop_Dogg">'Artist Demographics'!$B$360:$I$360</definedName>
    <definedName name="Snow">'Artist Demographics'!$B$361:$I$361</definedName>
    <definedName name="Snow_tha_Product">'Artist Demographics'!$B$362:$I$362</definedName>
    <definedName name="SoGoneSoFlexy">'Artist Demographics'!$B$363:$I$363</definedName>
    <definedName name="Sola___Single">#REF!</definedName>
    <definedName name="Sometimes_I_Sit_and_Think__and_Sometimes_I_Just_Sit">#REF!</definedName>
    <definedName name="Song_33___Single">#REF!</definedName>
    <definedName name="Songs_of_Her_s">#REF!</definedName>
    <definedName name="SOUR">#REF!</definedName>
    <definedName name="Spencer_Dryen">'Artist Demographics'!$B$198:$I$198</definedName>
    <definedName name="Spencer_Smith">'Artist Demographics'!$B$301:$I$301</definedName>
    <definedName name="Splash_Daddy">'Artist Demographics'!$B$6:$I$6</definedName>
    <definedName name="Stella___Steve___EP">#REF!</definedName>
    <definedName name="Stephen_Fitzpatrick">'Artist Demographics'!$B$165:$I$165</definedName>
    <definedName name="Stephen_Stills">'Artist Demographics'!$B$101:$I$101</definedName>
    <definedName name="Stevie_Nicks">'Artist Demographics'!$B$140:$I$140</definedName>
    <definedName name="Superclean__Vol._I___EP">#REF!</definedName>
    <definedName name="Superclean__Vol._II___EP">#REF!</definedName>
    <definedName name="Surrealistic_Pillow">#REF!</definedName>
    <definedName name="Sweetener">#REF!</definedName>
    <definedName name="SZA">'Artist Demographics'!$B$364:$I$364</definedName>
    <definedName name="T_Boz">'Artist Demographics'!$B$406:$I$406</definedName>
    <definedName name="Take_Care">#REF!</definedName>
    <definedName name="Taking_Tiger_Mountain_by_Strategy">#REF!</definedName>
    <definedName name="Taylor_Swift">'Artist Demographics'!$B$365:$I$365</definedName>
    <definedName name="Taylor_York">'Artist Demographics'!$B$309:$I$309</definedName>
    <definedName name="Telefone">#REF!</definedName>
    <definedName name="Temi_O">'Artist Demographics'!$B$322:$I$322</definedName>
    <definedName name="Teyana_Taylor">'Artist Demographics'!$B$366:$I$366</definedName>
    <definedName name="thank_u__next">#REF!</definedName>
    <definedName name="The_1st">#REF!</definedName>
    <definedName name="The_420_Unlovable_Family_Tape">#REF!</definedName>
    <definedName name="The_Anthology">#REF!</definedName>
    <definedName name="THE_ANXIETY">'Artist Demographics'!$B$367:$I$367</definedName>
    <definedName name="THE_ANXIETY__Album">#REF!</definedName>
    <definedName name="The_Black_Parade">#REF!</definedName>
    <definedName name="The_Bob_s_Burgers_Music_Album">#REF!</definedName>
    <definedName name="The_Cranberries">'Artist Demographics'!$B$370:$I$370</definedName>
    <definedName name="The_Double_EP__A_Sea_of_Split_Peas">#REF!</definedName>
    <definedName name="THE_DRIVER_ERA">'Artist Demographics'!$B$376:$I$376</definedName>
    <definedName name="The_Heist">#REF!</definedName>
    <definedName name="The_Information">#REF!</definedName>
    <definedName name="The_Killers">'Artist Demographics'!$B$379:$I$379</definedName>
    <definedName name="The_LEGO_Movie_2__The_Second_Part__Original_Motion_Picture_Soundtrack">#REF!</definedName>
    <definedName name="The_Lonely_Island">'Artist Demographics'!$B$383:$I$383</definedName>
    <definedName name="The_Marías">'Artist Demographics'!$B$387:$I$387</definedName>
    <definedName name="The_National">'Artist Demographics'!$B$392:$I$392</definedName>
    <definedName name="The_Pinkprint">#REF!</definedName>
    <definedName name="The_Trinity">#REF!</definedName>
    <definedName name="The_Weeknd">'Artist Demographics'!$B$398:$I$398</definedName>
    <definedName name="This_Unruly_Mess_I_ve_Made">#REF!</definedName>
    <definedName name="Thom_Yorke">'Artist Demographics'!$B$332:$I$332</definedName>
    <definedName name="Thomas_Vanelslander">'Artist Demographics'!$B$216:$I$216</definedName>
    <definedName name="Tiffany_Haddish">'Artist Demographics'!$B$399:$I$399</definedName>
    <definedName name="Tiny_Meat_Gang">'Artist Demographics'!$B$400:$I$400</definedName>
    <definedName name="TLC">'Artist Demographics'!$B$403:$I$403</definedName>
    <definedName name="To_Pimp_a_Butterfly">#REF!</definedName>
    <definedName name="tobi_lou">'Artist Demographics'!$B$407:$I$407</definedName>
    <definedName name="Tom_Dumont">'Artist Demographics'!$B$276:$I$276</definedName>
    <definedName name="Tom_Lodewyckx">'Artist Demographics'!$B$217:$I$217</definedName>
    <definedName name="Tom_Monger">'Artist Demographics'!$B$152:$I$152</definedName>
    <definedName name="Tony_Kanal">'Artist Demographics'!$B$277:$I$277</definedName>
    <definedName name="Tony_McCarroll">'Artist Demographics'!$B$288:$I$288</definedName>
    <definedName name="Tragic_Kingdom">#REF!</definedName>
    <definedName name="Travis_Barker">'Artist Demographics'!$B$408:$I$408</definedName>
    <definedName name="Trench">#REF!</definedName>
    <definedName name="Tshawe_Baqwa">'Artist Demographics'!$B$244:$I$244</definedName>
    <definedName name="twenty_one_pilots">'Artist Demographics'!$B$409:$I$409</definedName>
    <definedName name="twenty_one_pilots__Album">#REF!</definedName>
    <definedName name="Ty_Dolla__ign">'Artist Demographics'!$B$412:$I$412</definedName>
    <definedName name="Tyler_Cole">'Artist Demographics'!$B$368:$I$368</definedName>
    <definedName name="Tyler_Joseph">'Artist Demographics'!$B$411:$I$411</definedName>
    <definedName name="Un_Canto_por_México__Vol._II">#REF!</definedName>
    <definedName name="Uncle_Iroh___Single">#REF!</definedName>
    <definedName name="Ungodly_Hour">#REF!</definedName>
    <definedName name="Usher">'Artist Demographics'!$B$413:$I$413</definedName>
    <definedName name="Vance_Joy">'Artist Demographics'!$B$414:$I$414</definedName>
    <definedName name="Verheyden">'Artist Demographics'!$B$218:$I$218</definedName>
    <definedName name="Views">#REF!</definedName>
    <definedName name="WAP___Single">#REF!</definedName>
    <definedName name="Watch_the_Throne">#REF!</definedName>
    <definedName name="Wave___Single">#REF!</definedName>
    <definedName name="What_Could_Possibly_Go_Wrong">#REF!</definedName>
    <definedName name="What_s_the_Story__Morning_Glory?">#REF!</definedName>
    <definedName name="What_Will_We_Be">#REF!</definedName>
    <definedName name="When_the_Pawn_Hits_the_Conflict_He_Thinks_Like_a_King…">#REF!</definedName>
    <definedName name="White_Tee___Single">#REF!</definedName>
    <definedName name="WhoHeem">'Artist Demographics'!$B$415:$I$415</definedName>
    <definedName name="Wild_Party">'Artist Demographics'!$B$416:$I$416</definedName>
    <definedName name="Wild_World">#REF!</definedName>
    <definedName name="Will_Farquarson">'Artist Demographics'!$B$42:$I$42</definedName>
    <definedName name="Will_Smith">'Artist Demographics'!$B$420:$I$420</definedName>
    <definedName name="WILLOW">'Artist Demographics'!$B$369:$I$369</definedName>
    <definedName name="Willy_William">'Artist Demographics'!$B$421:$I$421</definedName>
    <definedName name="Wim_Van_Der_Westen">'Artist Demographics'!$B$219:$I$219</definedName>
    <definedName name="Wiz_Khalifa">'Artist Demographics'!$B$422:$I$422</definedName>
    <definedName name="Woody_Wood">'Artist Demographics'!$B$43:$I$43</definedName>
    <definedName name="X_100PRE">#REF!</definedName>
    <definedName name="Y2K">'Artist Demographics'!$B$423:$I$423</definedName>
    <definedName name="ye">#REF!</definedName>
    <definedName name="Yesterday_s_Tomorrow">#REF!</definedName>
    <definedName name="YHLQMDLG">#REF!</definedName>
    <definedName name="yikes">#REF!</definedName>
    <definedName name="Ying_Yang_Twins">'Artist Demographics'!$B$424:$I$424</definedName>
    <definedName name="Yo_x_Ti__Tu_x_Mi___Single">#REF!</definedName>
    <definedName name="Yosef_Wolde_Mariam">'Artist Demographics'!$B$245:$I$245</definedName>
    <definedName name="Youngblood">#REF!</definedName>
    <definedName name="Yung_Miami">'Artist Demographics'!$B$93:$I$93</definedName>
    <definedName name="Z">#REF!</definedName>
    <definedName name="Zac_Farro">'Artist Demographics'!$B$310:$I$310</definedName>
    <definedName name="Zella_Day">'Artist Demographics'!$B$427:$I$427</definedName>
    <definedName name="Zoë_Kravitz">'Artist Demographics'!$B$428:$I$428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79" i="3" l="1"/>
  <c r="K779" i="3" s="1"/>
  <c r="E257" i="11" s="1"/>
  <c r="J778" i="3"/>
  <c r="K778" i="3"/>
  <c r="E256" i="11" s="1"/>
  <c r="J777" i="3"/>
  <c r="K777" i="3" s="1"/>
  <c r="E255" i="11" s="1"/>
  <c r="J776" i="3"/>
  <c r="J775" i="3"/>
  <c r="K775" i="3" s="1"/>
  <c r="E253" i="11" s="1"/>
  <c r="K776" i="3"/>
  <c r="K774" i="3"/>
  <c r="K773" i="3"/>
  <c r="K772" i="3"/>
  <c r="E250" i="11" s="1"/>
  <c r="K771" i="3"/>
  <c r="K770" i="3"/>
  <c r="E248" i="11" s="1"/>
  <c r="K769" i="3"/>
  <c r="K768" i="3"/>
  <c r="K767" i="3"/>
  <c r="E246" i="11" s="1"/>
  <c r="K766" i="3"/>
  <c r="E245" i="11" s="1"/>
  <c r="K765" i="3"/>
  <c r="K764" i="3"/>
  <c r="K763" i="3"/>
  <c r="K762" i="3"/>
  <c r="K761" i="3"/>
  <c r="E240" i="11" s="1"/>
  <c r="K760" i="3"/>
  <c r="K759" i="3"/>
  <c r="K758" i="3"/>
  <c r="K757" i="3"/>
  <c r="K756" i="3"/>
  <c r="K749" i="3"/>
  <c r="K755" i="3"/>
  <c r="K754" i="3"/>
  <c r="K753" i="3"/>
  <c r="K752" i="3"/>
  <c r="E231" i="11" s="1"/>
  <c r="K751" i="3"/>
  <c r="E230" i="11" s="1"/>
  <c r="K750" i="3"/>
  <c r="E229" i="11" s="1"/>
  <c r="K748" i="3"/>
  <c r="K747" i="3"/>
  <c r="K746" i="3"/>
  <c r="K745" i="3"/>
  <c r="K744" i="3"/>
  <c r="K743" i="3"/>
  <c r="E223" i="11" s="1"/>
  <c r="K742" i="3"/>
  <c r="E222" i="11" s="1"/>
  <c r="K741" i="3"/>
  <c r="E221" i="11" s="1"/>
  <c r="K740" i="3"/>
  <c r="E220" i="11" s="1"/>
  <c r="K739" i="3"/>
  <c r="E219" i="11" s="1"/>
  <c r="K737" i="3"/>
  <c r="BB3" i="7"/>
  <c r="K736" i="3"/>
  <c r="K738" i="3"/>
  <c r="E218" i="11" s="1"/>
  <c r="K735" i="3"/>
  <c r="E217" i="11" s="1"/>
  <c r="K734" i="3"/>
  <c r="E216" i="11" s="1"/>
  <c r="K733" i="3"/>
  <c r="K732" i="3"/>
  <c r="K731" i="3"/>
  <c r="E214" i="11" s="1"/>
  <c r="K730" i="3"/>
  <c r="E215" i="11" s="1"/>
  <c r="K729" i="3"/>
  <c r="E212" i="11" s="1"/>
  <c r="K728" i="3"/>
  <c r="E213" i="11" s="1"/>
  <c r="K727" i="3"/>
  <c r="E209" i="11" s="1"/>
  <c r="K726" i="3"/>
  <c r="E208" i="11" s="1"/>
  <c r="K715" i="3"/>
  <c r="E199" i="11" s="1"/>
  <c r="K716" i="3"/>
  <c r="E200" i="11" s="1"/>
  <c r="K717" i="3"/>
  <c r="E201" i="11" s="1"/>
  <c r="K718" i="3"/>
  <c r="K719" i="3"/>
  <c r="K720" i="3"/>
  <c r="E203" i="11" s="1"/>
  <c r="K721" i="3"/>
  <c r="K722" i="3"/>
  <c r="E204" i="11" s="1"/>
  <c r="K723" i="3"/>
  <c r="K724" i="3"/>
  <c r="E206" i="11" s="1"/>
  <c r="K725" i="3"/>
  <c r="E207" i="11" s="1"/>
  <c r="K687" i="3"/>
  <c r="E171" i="11" s="1"/>
  <c r="K688" i="3"/>
  <c r="K689" i="3"/>
  <c r="E173" i="11" s="1"/>
  <c r="K690" i="3"/>
  <c r="E174" i="11" s="1"/>
  <c r="K691" i="3"/>
  <c r="E175" i="11" s="1"/>
  <c r="K692" i="3"/>
  <c r="K693" i="3"/>
  <c r="E177" i="11" s="1"/>
  <c r="K694" i="3"/>
  <c r="E178" i="11" s="1"/>
  <c r="K695" i="3"/>
  <c r="E179" i="11" s="1"/>
  <c r="K696" i="3"/>
  <c r="K697" i="3"/>
  <c r="E181" i="11" s="1"/>
  <c r="K698" i="3"/>
  <c r="E182" i="11" s="1"/>
  <c r="K699" i="3"/>
  <c r="E183" i="11" s="1"/>
  <c r="K700" i="3"/>
  <c r="E184" i="11" s="1"/>
  <c r="K701" i="3"/>
  <c r="E185" i="11" s="1"/>
  <c r="K702" i="3"/>
  <c r="E186" i="11" s="1"/>
  <c r="K703" i="3"/>
  <c r="E187" i="11" s="1"/>
  <c r="K704" i="3"/>
  <c r="K705" i="3"/>
  <c r="E189" i="11" s="1"/>
  <c r="K706" i="3"/>
  <c r="E190" i="11" s="1"/>
  <c r="K707" i="3"/>
  <c r="E191" i="11" s="1"/>
  <c r="K708" i="3"/>
  <c r="E192" i="11" s="1"/>
  <c r="K709" i="3"/>
  <c r="E193" i="11" s="1"/>
  <c r="K710" i="3"/>
  <c r="E194" i="11" s="1"/>
  <c r="K712" i="3"/>
  <c r="E198" i="11" s="1"/>
  <c r="K713" i="3"/>
  <c r="E196" i="11" s="1"/>
  <c r="K714" i="3"/>
  <c r="E195" i="11" s="1"/>
  <c r="K686" i="3"/>
  <c r="E170" i="11" s="1"/>
  <c r="J711" i="3"/>
  <c r="K711" i="3" s="1"/>
  <c r="K685" i="3"/>
  <c r="E169" i="11" s="1"/>
  <c r="K684" i="3"/>
  <c r="K683" i="3"/>
  <c r="E167" i="11" s="1"/>
  <c r="K682" i="3"/>
  <c r="E166" i="11" s="1"/>
  <c r="K681" i="3"/>
  <c r="E165" i="11" s="1"/>
  <c r="K680" i="3"/>
  <c r="E164" i="11" s="1"/>
  <c r="K679" i="3"/>
  <c r="E163" i="11" s="1"/>
  <c r="K678" i="3"/>
  <c r="E162" i="11" s="1"/>
  <c r="K677" i="3"/>
  <c r="E161" i="11" s="1"/>
  <c r="K676" i="3"/>
  <c r="E160" i="11" s="1"/>
  <c r="K675" i="3"/>
  <c r="E159" i="11" s="1"/>
  <c r="K674" i="3"/>
  <c r="E158" i="11" s="1"/>
  <c r="K673" i="3"/>
  <c r="E157" i="11" s="1"/>
  <c r="K672" i="3"/>
  <c r="E156" i="11" s="1"/>
  <c r="K671" i="3"/>
  <c r="E155" i="11" s="1"/>
  <c r="K670" i="3"/>
  <c r="E154" i="11" s="1"/>
  <c r="K669" i="3"/>
  <c r="E153" i="11" s="1"/>
  <c r="K668" i="3"/>
  <c r="E152" i="11" s="1"/>
  <c r="K667" i="3"/>
  <c r="E151" i="11" s="1"/>
  <c r="K666" i="3"/>
  <c r="E150" i="11" s="1"/>
  <c r="K665" i="3"/>
  <c r="E149" i="11" s="1"/>
  <c r="K664" i="3"/>
  <c r="E148" i="11" s="1"/>
  <c r="C665" i="3"/>
  <c r="K663" i="3"/>
  <c r="E147" i="11" s="1"/>
  <c r="K662" i="3"/>
  <c r="E146" i="11" s="1"/>
  <c r="K661" i="3"/>
  <c r="E145" i="11" s="1"/>
  <c r="P660" i="3" a="1"/>
  <c r="P660" i="3" s="1"/>
  <c r="K660" i="3"/>
  <c r="E143" i="11" s="1"/>
  <c r="K659" i="3"/>
  <c r="E142" i="11" s="1"/>
  <c r="K658" i="3"/>
  <c r="E141" i="11" s="1"/>
  <c r="K657" i="3"/>
  <c r="E140" i="11" s="1"/>
  <c r="K656" i="3"/>
  <c r="E139" i="11" s="1"/>
  <c r="K655" i="3"/>
  <c r="I7" i="27"/>
  <c r="I8" i="27"/>
  <c r="I9" i="27"/>
  <c r="I11" i="27"/>
  <c r="I13" i="27"/>
  <c r="I14" i="27"/>
  <c r="I17" i="27"/>
  <c r="I18" i="27"/>
  <c r="H8" i="27"/>
  <c r="D14" i="27"/>
  <c r="H14" i="27"/>
  <c r="D13" i="27"/>
  <c r="H13" i="27"/>
  <c r="D11" i="27"/>
  <c r="H11" i="27"/>
  <c r="D4" i="27"/>
  <c r="H4" i="27"/>
  <c r="B22" i="27"/>
  <c r="B21" i="27"/>
  <c r="B20" i="27"/>
  <c r="B19" i="27"/>
  <c r="B18" i="27"/>
  <c r="D18" i="27"/>
  <c r="H18" i="27"/>
  <c r="B17" i="27"/>
  <c r="D17" i="27"/>
  <c r="H17" i="27"/>
  <c r="B16" i="27"/>
  <c r="D16" i="27"/>
  <c r="H16" i="27"/>
  <c r="B15" i="27"/>
  <c r="D15" i="27"/>
  <c r="H15" i="27"/>
  <c r="B14" i="27"/>
  <c r="B12" i="27"/>
  <c r="I12" i="27"/>
  <c r="B10" i="27"/>
  <c r="D10" i="27"/>
  <c r="H10" i="27"/>
  <c r="B9" i="27"/>
  <c r="D9" i="27"/>
  <c r="H9" i="27"/>
  <c r="B8" i="27"/>
  <c r="B7" i="27"/>
  <c r="D7" i="27"/>
  <c r="H7" i="27"/>
  <c r="B6" i="27"/>
  <c r="D6" i="27"/>
  <c r="H6" i="27"/>
  <c r="B5" i="27"/>
  <c r="D5" i="27"/>
  <c r="H5" i="27"/>
  <c r="B4" i="27"/>
  <c r="I4" i="27"/>
  <c r="B3" i="27"/>
  <c r="I3" i="27"/>
  <c r="B2" i="27"/>
  <c r="I2" i="27"/>
  <c r="AZ3" i="17"/>
  <c r="AZ16" i="17"/>
  <c r="AZ33" i="17"/>
  <c r="AZ67" i="17"/>
  <c r="AZ81" i="17"/>
  <c r="AZ97" i="17"/>
  <c r="AZ111" i="17"/>
  <c r="BA6" i="7"/>
  <c r="AZ112" i="17" s="1"/>
  <c r="G116" i="17" s="1"/>
  <c r="BA5" i="7"/>
  <c r="BA3" i="7"/>
  <c r="AZ4" i="17" s="1"/>
  <c r="BA2" i="7"/>
  <c r="B26" i="17" s="1"/>
  <c r="G30" i="17" s="1"/>
  <c r="P654" i="3" a="1"/>
  <c r="P654" i="3" s="1"/>
  <c r="P651" i="3" a="1"/>
  <c r="K654" i="3"/>
  <c r="E138" i="11" s="1"/>
  <c r="K653" i="3"/>
  <c r="K652" i="3"/>
  <c r="E136" i="11" s="1"/>
  <c r="K651" i="3"/>
  <c r="Q43" i="17"/>
  <c r="AY3" i="17"/>
  <c r="AY16" i="17"/>
  <c r="AY33" i="17"/>
  <c r="AY67" i="17"/>
  <c r="AY81" i="17"/>
  <c r="AY97" i="17"/>
  <c r="AY111" i="17"/>
  <c r="K641" i="3"/>
  <c r="E107" i="11" s="1"/>
  <c r="AZ3" i="7"/>
  <c r="M12" i="17" s="1"/>
  <c r="E641" i="3"/>
  <c r="AZ6" i="7" s="1"/>
  <c r="AY112" i="17" s="1"/>
  <c r="F641" i="3"/>
  <c r="G641" i="3"/>
  <c r="AZ5" i="7" s="1"/>
  <c r="H641" i="3"/>
  <c r="AZ2" i="7" s="1"/>
  <c r="P641" i="3"/>
  <c r="Q641" i="3"/>
  <c r="R641" i="3"/>
  <c r="S641" i="3"/>
  <c r="T641" i="3"/>
  <c r="U641" i="3"/>
  <c r="V641" i="3"/>
  <c r="W641" i="3"/>
  <c r="K650" i="3"/>
  <c r="E133" i="11" s="1"/>
  <c r="K649" i="3"/>
  <c r="E132" i="11" s="1"/>
  <c r="K648" i="3"/>
  <c r="E131" i="11" s="1"/>
  <c r="K647" i="3"/>
  <c r="E130" i="11" s="1"/>
  <c r="K646" i="3"/>
  <c r="E112" i="11" s="1"/>
  <c r="K645" i="3"/>
  <c r="K644" i="3"/>
  <c r="N22" i="26"/>
  <c r="K22" i="26"/>
  <c r="H22" i="26"/>
  <c r="H42" i="26"/>
  <c r="K42" i="26"/>
  <c r="J42" i="26"/>
  <c r="G42" i="26"/>
  <c r="M22" i="26"/>
  <c r="J22" i="26"/>
  <c r="G22" i="26"/>
  <c r="J41" i="26"/>
  <c r="J40" i="26"/>
  <c r="G41" i="26"/>
  <c r="G40" i="26"/>
  <c r="J21" i="26"/>
  <c r="M21" i="26"/>
  <c r="G21" i="26"/>
  <c r="G20" i="26"/>
  <c r="J20" i="26"/>
  <c r="M20" i="26"/>
  <c r="B8" i="26"/>
  <c r="C8" i="26"/>
  <c r="B11" i="26"/>
  <c r="C11" i="26"/>
  <c r="B12" i="26"/>
  <c r="C12" i="26"/>
  <c r="B28" i="26"/>
  <c r="B47" i="26"/>
  <c r="C28" i="26"/>
  <c r="C47" i="26"/>
  <c r="B29" i="26"/>
  <c r="C29" i="26"/>
  <c r="B30" i="26"/>
  <c r="C30" i="26"/>
  <c r="C49" i="26"/>
  <c r="B31" i="26"/>
  <c r="B50" i="26"/>
  <c r="C31" i="26"/>
  <c r="B32" i="26"/>
  <c r="C32" i="26"/>
  <c r="B33" i="26"/>
  <c r="C33" i="26"/>
  <c r="B34" i="26"/>
  <c r="B52" i="26"/>
  <c r="C34" i="26"/>
  <c r="B35" i="26"/>
  <c r="C35" i="26"/>
  <c r="C53" i="26"/>
  <c r="C71" i="26"/>
  <c r="B36" i="26"/>
  <c r="B54" i="26"/>
  <c r="B72" i="26"/>
  <c r="C36" i="26"/>
  <c r="B37" i="26"/>
  <c r="C37" i="26"/>
  <c r="C119" i="26"/>
  <c r="C118" i="26"/>
  <c r="C117" i="26"/>
  <c r="C116" i="26"/>
  <c r="C115" i="26"/>
  <c r="C113" i="26"/>
  <c r="C109" i="26"/>
  <c r="C103" i="26"/>
  <c r="C86" i="26"/>
  <c r="C85" i="26"/>
  <c r="C84" i="26"/>
  <c r="C83" i="26"/>
  <c r="C82" i="26"/>
  <c r="C75" i="26"/>
  <c r="C65" i="26"/>
  <c r="C64" i="26"/>
  <c r="C66" i="26"/>
  <c r="C62" i="26"/>
  <c r="C81" i="26"/>
  <c r="C61" i="26"/>
  <c r="C80" i="26"/>
  <c r="C60" i="26"/>
  <c r="C59" i="26"/>
  <c r="C77" i="26"/>
  <c r="C58" i="26"/>
  <c r="C76" i="26"/>
  <c r="C56" i="26"/>
  <c r="C74" i="26"/>
  <c r="C55" i="26"/>
  <c r="C73" i="26"/>
  <c r="C54" i="26"/>
  <c r="C72" i="26"/>
  <c r="C48" i="26"/>
  <c r="C52" i="26"/>
  <c r="C51" i="26"/>
  <c r="C50" i="26"/>
  <c r="B119" i="26"/>
  <c r="B118" i="26"/>
  <c r="B117" i="26"/>
  <c r="B116" i="26"/>
  <c r="B115" i="26"/>
  <c r="B113" i="26"/>
  <c r="B109" i="26"/>
  <c r="B103" i="26"/>
  <c r="B86" i="26"/>
  <c r="B85" i="26"/>
  <c r="B84" i="26"/>
  <c r="B83" i="26"/>
  <c r="B82" i="26"/>
  <c r="B75" i="26"/>
  <c r="B65" i="26"/>
  <c r="B64" i="26"/>
  <c r="B66" i="26"/>
  <c r="B62" i="26"/>
  <c r="B81" i="26"/>
  <c r="B61" i="26"/>
  <c r="B80" i="26"/>
  <c r="B60" i="26"/>
  <c r="B79" i="26"/>
  <c r="B59" i="26"/>
  <c r="B77" i="26"/>
  <c r="B58" i="26"/>
  <c r="B76" i="26"/>
  <c r="B56" i="26"/>
  <c r="B74" i="26"/>
  <c r="B49" i="26"/>
  <c r="B48" i="26"/>
  <c r="B55" i="26"/>
  <c r="B73" i="26"/>
  <c r="B53" i="26"/>
  <c r="B71" i="26"/>
  <c r="B51" i="26"/>
  <c r="K643" i="3"/>
  <c r="E109" i="11" s="1"/>
  <c r="K642" i="3"/>
  <c r="E108" i="11" s="1"/>
  <c r="D641" i="3"/>
  <c r="C641" i="3"/>
  <c r="H68" i="12"/>
  <c r="AY6" i="7"/>
  <c r="AX112" i="17" s="1"/>
  <c r="AY5" i="7"/>
  <c r="AY3" i="7"/>
  <c r="L12" i="17" s="1"/>
  <c r="AY2" i="7"/>
  <c r="L25" i="17" s="1"/>
  <c r="K640" i="3"/>
  <c r="E106" i="11" s="1"/>
  <c r="P43" i="17"/>
  <c r="P639" i="3" a="1"/>
  <c r="K639" i="3"/>
  <c r="E105" i="11" s="1"/>
  <c r="P638" i="3" a="1"/>
  <c r="P638" i="3" s="1"/>
  <c r="P633" i="3" a="1"/>
  <c r="P633" i="3" s="1"/>
  <c r="AX67" i="17"/>
  <c r="AX81" i="17"/>
  <c r="AX97" i="17"/>
  <c r="AX111" i="17"/>
  <c r="AX3" i="17"/>
  <c r="AX16" i="17"/>
  <c r="AX33" i="17"/>
  <c r="K638" i="3"/>
  <c r="E104" i="11" s="1"/>
  <c r="P634" i="3" a="1"/>
  <c r="P634" i="3" s="1"/>
  <c r="P637" i="3" a="1"/>
  <c r="P637" i="3" s="1"/>
  <c r="K637" i="3"/>
  <c r="E103" i="11" s="1"/>
  <c r="H409" i="3"/>
  <c r="C111" i="17"/>
  <c r="D111" i="17"/>
  <c r="E111" i="17"/>
  <c r="F111" i="17"/>
  <c r="G111" i="17"/>
  <c r="H111" i="17"/>
  <c r="I111" i="17"/>
  <c r="J111" i="17"/>
  <c r="K111" i="17"/>
  <c r="L111" i="17"/>
  <c r="M111" i="17"/>
  <c r="N111" i="17"/>
  <c r="O111" i="17"/>
  <c r="P111" i="17"/>
  <c r="Q111" i="17"/>
  <c r="R111" i="17"/>
  <c r="S111" i="17"/>
  <c r="T111" i="17"/>
  <c r="U111" i="17"/>
  <c r="V111" i="17"/>
  <c r="W111" i="17"/>
  <c r="X111" i="17"/>
  <c r="Y111" i="17"/>
  <c r="Z111" i="17"/>
  <c r="AA111" i="17"/>
  <c r="AB111" i="17"/>
  <c r="AC111" i="17"/>
  <c r="AD111" i="17"/>
  <c r="AE111" i="17"/>
  <c r="AF111" i="17"/>
  <c r="AG111" i="17"/>
  <c r="AH111" i="17"/>
  <c r="AI111" i="17"/>
  <c r="AJ111" i="17"/>
  <c r="AK111" i="17"/>
  <c r="AL111" i="17"/>
  <c r="AM111" i="17"/>
  <c r="AN111" i="17"/>
  <c r="AO111" i="17"/>
  <c r="AP111" i="17"/>
  <c r="AQ111" i="17"/>
  <c r="AR111" i="17"/>
  <c r="AS111" i="17"/>
  <c r="AT111" i="17"/>
  <c r="AU111" i="17"/>
  <c r="AV111" i="17"/>
  <c r="AW111" i="17"/>
  <c r="B111" i="17"/>
  <c r="J6" i="7"/>
  <c r="I112" i="17" s="1"/>
  <c r="AX6" i="7"/>
  <c r="AW112" i="17" s="1"/>
  <c r="AW6" i="7"/>
  <c r="AV112" i="17" s="1"/>
  <c r="AV6" i="7"/>
  <c r="AU112" i="17" s="1"/>
  <c r="AU6" i="7"/>
  <c r="AT112" i="17" s="1"/>
  <c r="AT6" i="7"/>
  <c r="AS112" i="17" s="1"/>
  <c r="AS6" i="7"/>
  <c r="AR112" i="17" s="1"/>
  <c r="AR6" i="7"/>
  <c r="AQ112" i="17" s="1"/>
  <c r="AQ6" i="7"/>
  <c r="AP112" i="17" s="1"/>
  <c r="AP6" i="7"/>
  <c r="AO112" i="17" s="1"/>
  <c r="AO6" i="7"/>
  <c r="AN112" i="17" s="1"/>
  <c r="AN6" i="7"/>
  <c r="AM112" i="17" s="1"/>
  <c r="AM6" i="7"/>
  <c r="AL112" i="17" s="1"/>
  <c r="AL6" i="7"/>
  <c r="AK112" i="17" s="1"/>
  <c r="AK6" i="7"/>
  <c r="AJ112" i="17" s="1"/>
  <c r="AJ6" i="7"/>
  <c r="AI112" i="17" s="1"/>
  <c r="AI6" i="7"/>
  <c r="AH112" i="17" s="1"/>
  <c r="AG6" i="7"/>
  <c r="AF112" i="17" s="1"/>
  <c r="AF6" i="7"/>
  <c r="AE112" i="17" s="1"/>
  <c r="AE6" i="7"/>
  <c r="AD112" i="17" s="1"/>
  <c r="AD6" i="7"/>
  <c r="AC112" i="17" s="1"/>
  <c r="AC6" i="7"/>
  <c r="AB112" i="17" s="1"/>
  <c r="AB6" i="7"/>
  <c r="AA112" i="17" s="1"/>
  <c r="AA6" i="7"/>
  <c r="Z112" i="17" s="1"/>
  <c r="Z6" i="7"/>
  <c r="Y112" i="17" s="1"/>
  <c r="Y6" i="7"/>
  <c r="X112" i="17" s="1"/>
  <c r="X6" i="7"/>
  <c r="W112" i="17" s="1"/>
  <c r="W6" i="7"/>
  <c r="V112" i="17" s="1"/>
  <c r="V6" i="7"/>
  <c r="U112" i="17" s="1"/>
  <c r="U6" i="7"/>
  <c r="T112" i="17" s="1"/>
  <c r="T6" i="7"/>
  <c r="S112" i="17" s="1"/>
  <c r="S6" i="7"/>
  <c r="R112" i="17" s="1"/>
  <c r="R6" i="7"/>
  <c r="Q112" i="17" s="1"/>
  <c r="Q6" i="7"/>
  <c r="P112" i="17" s="1"/>
  <c r="P6" i="7"/>
  <c r="O112" i="17" s="1"/>
  <c r="O6" i="7"/>
  <c r="N112" i="17" s="1"/>
  <c r="N6" i="7"/>
  <c r="M112" i="17" s="1"/>
  <c r="M6" i="7"/>
  <c r="L112" i="17" s="1"/>
  <c r="L6" i="7"/>
  <c r="K112" i="17" s="1"/>
  <c r="K6" i="7"/>
  <c r="J112" i="17" s="1"/>
  <c r="I6" i="7"/>
  <c r="H112" i="17" s="1"/>
  <c r="H6" i="7"/>
  <c r="G112" i="17" s="1"/>
  <c r="G6" i="7"/>
  <c r="F112" i="17" s="1"/>
  <c r="F6" i="7"/>
  <c r="E112" i="17" s="1"/>
  <c r="E6" i="7"/>
  <c r="D112" i="17" s="1"/>
  <c r="D6" i="7"/>
  <c r="C112" i="17" s="1"/>
  <c r="C6" i="7"/>
  <c r="B112" i="17" s="1"/>
  <c r="H71" i="3"/>
  <c r="K636" i="3"/>
  <c r="E102" i="11" s="1"/>
  <c r="K635" i="3"/>
  <c r="E101" i="11" s="1"/>
  <c r="K634" i="3"/>
  <c r="K633" i="3"/>
  <c r="E99" i="11" s="1"/>
  <c r="K632" i="3"/>
  <c r="E98" i="11" s="1"/>
  <c r="C97" i="17"/>
  <c r="D97" i="17"/>
  <c r="E97" i="17"/>
  <c r="F97" i="17"/>
  <c r="G97" i="17"/>
  <c r="H97" i="17"/>
  <c r="I97" i="17"/>
  <c r="J97" i="17"/>
  <c r="K97" i="17"/>
  <c r="L97" i="17"/>
  <c r="M97" i="17"/>
  <c r="N97" i="17"/>
  <c r="O97" i="17"/>
  <c r="P97" i="17"/>
  <c r="Q97" i="17"/>
  <c r="R97" i="17"/>
  <c r="S97" i="17"/>
  <c r="T97" i="17"/>
  <c r="U97" i="17"/>
  <c r="V97" i="17"/>
  <c r="W97" i="17"/>
  <c r="X97" i="17"/>
  <c r="Y97" i="17"/>
  <c r="Z97" i="17"/>
  <c r="AA97" i="17"/>
  <c r="AB97" i="17"/>
  <c r="AC97" i="17"/>
  <c r="AD97" i="17"/>
  <c r="AE97" i="17"/>
  <c r="AF97" i="17"/>
  <c r="AG97" i="17"/>
  <c r="AH97" i="17"/>
  <c r="AI97" i="17"/>
  <c r="AJ97" i="17"/>
  <c r="AK97" i="17"/>
  <c r="AL97" i="17"/>
  <c r="AM97" i="17"/>
  <c r="AN97" i="17"/>
  <c r="AO97" i="17"/>
  <c r="AP97" i="17"/>
  <c r="AQ97" i="17"/>
  <c r="AR97" i="17"/>
  <c r="AS97" i="17"/>
  <c r="AT97" i="17"/>
  <c r="AU97" i="17"/>
  <c r="AV97" i="17"/>
  <c r="AW97" i="17"/>
  <c r="B81" i="17"/>
  <c r="B97" i="17"/>
  <c r="H445" i="3"/>
  <c r="H444" i="3"/>
  <c r="H580" i="3"/>
  <c r="F30" i="17" s="1"/>
  <c r="B43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B33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S81" i="17"/>
  <c r="T81" i="17"/>
  <c r="U81" i="17"/>
  <c r="V81" i="17"/>
  <c r="W81" i="17"/>
  <c r="X81" i="17"/>
  <c r="Y81" i="17"/>
  <c r="Z81" i="17"/>
  <c r="AA81" i="17"/>
  <c r="AB81" i="17"/>
  <c r="AC81" i="17"/>
  <c r="AD81" i="17"/>
  <c r="AE81" i="17"/>
  <c r="AF81" i="17"/>
  <c r="AG81" i="17"/>
  <c r="AH81" i="17"/>
  <c r="AI81" i="17"/>
  <c r="AJ81" i="17"/>
  <c r="AK81" i="17"/>
  <c r="AL81" i="17"/>
  <c r="AM81" i="17"/>
  <c r="AN81" i="17"/>
  <c r="AO81" i="17"/>
  <c r="AP81" i="17"/>
  <c r="AQ81" i="17"/>
  <c r="AR81" i="17"/>
  <c r="AS81" i="17"/>
  <c r="AT81" i="17"/>
  <c r="AU81" i="17"/>
  <c r="AV81" i="17"/>
  <c r="AW81" i="17"/>
  <c r="B67" i="17"/>
  <c r="C67" i="17"/>
  <c r="D67" i="17"/>
  <c r="E67" i="17"/>
  <c r="F67" i="17"/>
  <c r="G67" i="17"/>
  <c r="H67" i="17"/>
  <c r="I67" i="17"/>
  <c r="J67" i="17"/>
  <c r="K67" i="17"/>
  <c r="L67" i="17"/>
  <c r="M67" i="17"/>
  <c r="N67" i="17"/>
  <c r="O67" i="17"/>
  <c r="P67" i="17"/>
  <c r="Q67" i="17"/>
  <c r="R67" i="17"/>
  <c r="S67" i="17"/>
  <c r="T67" i="17"/>
  <c r="U67" i="17"/>
  <c r="V67" i="17"/>
  <c r="W67" i="17"/>
  <c r="X67" i="17"/>
  <c r="Y67" i="17"/>
  <c r="Z67" i="17"/>
  <c r="AA67" i="17"/>
  <c r="AB67" i="17"/>
  <c r="AC67" i="17"/>
  <c r="AD67" i="17"/>
  <c r="AE67" i="17"/>
  <c r="AF67" i="17"/>
  <c r="AG67" i="17"/>
  <c r="AH67" i="17"/>
  <c r="AI67" i="17"/>
  <c r="AJ67" i="17"/>
  <c r="AK67" i="17"/>
  <c r="AL67" i="17"/>
  <c r="AM67" i="17"/>
  <c r="AN67" i="17"/>
  <c r="AO67" i="17"/>
  <c r="AP67" i="17"/>
  <c r="AQ67" i="17"/>
  <c r="AR67" i="17"/>
  <c r="AS67" i="17"/>
  <c r="AT67" i="17"/>
  <c r="AU67" i="17"/>
  <c r="AV67" i="17"/>
  <c r="AW67" i="17"/>
  <c r="C33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P33" i="17"/>
  <c r="Q33" i="17"/>
  <c r="B34" i="17"/>
  <c r="C34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P34" i="17"/>
  <c r="Q34" i="17"/>
  <c r="R33" i="17"/>
  <c r="S33" i="17"/>
  <c r="T33" i="17"/>
  <c r="U33" i="17"/>
  <c r="V33" i="17"/>
  <c r="W33" i="17"/>
  <c r="X33" i="17"/>
  <c r="Y33" i="17"/>
  <c r="Z33" i="17"/>
  <c r="AA33" i="17"/>
  <c r="AB33" i="17"/>
  <c r="AC33" i="17"/>
  <c r="AD33" i="17"/>
  <c r="AE33" i="17"/>
  <c r="AF33" i="17"/>
  <c r="AG33" i="17"/>
  <c r="AH33" i="17"/>
  <c r="AI33" i="17"/>
  <c r="R34" i="17"/>
  <c r="S34" i="17"/>
  <c r="T34" i="17"/>
  <c r="U34" i="17"/>
  <c r="V34" i="17"/>
  <c r="W34" i="17"/>
  <c r="X34" i="17"/>
  <c r="Y34" i="17"/>
  <c r="Z34" i="17"/>
  <c r="AA34" i="17"/>
  <c r="AB34" i="17"/>
  <c r="AC34" i="17"/>
  <c r="AD34" i="17"/>
  <c r="AE34" i="17"/>
  <c r="AF34" i="17"/>
  <c r="AG34" i="17"/>
  <c r="AH34" i="17"/>
  <c r="AI34" i="17"/>
  <c r="AK33" i="17"/>
  <c r="AL33" i="17"/>
  <c r="AM33" i="17"/>
  <c r="AN33" i="17"/>
  <c r="AO33" i="17"/>
  <c r="AP33" i="17"/>
  <c r="AQ33" i="17"/>
  <c r="AR33" i="17"/>
  <c r="AS33" i="17"/>
  <c r="AT33" i="17"/>
  <c r="AU33" i="17"/>
  <c r="AV33" i="17"/>
  <c r="AW33" i="17"/>
  <c r="AJ33" i="17"/>
  <c r="AX9" i="7"/>
  <c r="AW68" i="17" s="1"/>
  <c r="AX10" i="7"/>
  <c r="AX11" i="7"/>
  <c r="AW70" i="17" s="1"/>
  <c r="AX12" i="7"/>
  <c r="AW82" i="17" s="1"/>
  <c r="AX13" i="7"/>
  <c r="AW83" i="17" s="1"/>
  <c r="AX14" i="7"/>
  <c r="AW84" i="17" s="1"/>
  <c r="AX15" i="7"/>
  <c r="AW85" i="17" s="1"/>
  <c r="AX16" i="7"/>
  <c r="AW86" i="17" s="1"/>
  <c r="P620" i="3" a="1"/>
  <c r="P620" i="3" s="1"/>
  <c r="P619" i="3" a="1"/>
  <c r="P618" i="3" a="1"/>
  <c r="P618" i="3" s="1"/>
  <c r="P617" i="3" a="1"/>
  <c r="P617" i="3" s="1"/>
  <c r="P612" i="3" a="1"/>
  <c r="P612" i="3" s="1"/>
  <c r="AV9" i="7" s="1"/>
  <c r="AU68" i="17" s="1"/>
  <c r="E450" i="3"/>
  <c r="AH6" i="7" s="1"/>
  <c r="AG112" i="17" s="1"/>
  <c r="F450" i="3"/>
  <c r="G450" i="3"/>
  <c r="J449" i="9" s="1"/>
  <c r="H450" i="3"/>
  <c r="AU5" i="7"/>
  <c r="AT5" i="7"/>
  <c r="AS5" i="7"/>
  <c r="AR5" i="7"/>
  <c r="AQ5" i="7"/>
  <c r="AP5" i="7"/>
  <c r="AO5" i="7"/>
  <c r="AN5" i="7"/>
  <c r="AM5" i="7"/>
  <c r="AL5" i="7"/>
  <c r="AG5" i="7"/>
  <c r="C5" i="7"/>
  <c r="AX3" i="7"/>
  <c r="AU3" i="17"/>
  <c r="AV3" i="17"/>
  <c r="AW3" i="17"/>
  <c r="AU16" i="17"/>
  <c r="AV16" i="17"/>
  <c r="AW16" i="17"/>
  <c r="AX5" i="7"/>
  <c r="AX2" i="7"/>
  <c r="AW17" i="17" s="1"/>
  <c r="K631" i="3"/>
  <c r="E97" i="11" s="1"/>
  <c r="K630" i="3"/>
  <c r="E96" i="11" s="1"/>
  <c r="K629" i="3"/>
  <c r="E95" i="11" s="1"/>
  <c r="H54" i="12"/>
  <c r="K627" i="3"/>
  <c r="K625" i="3"/>
  <c r="E92" i="11" s="1"/>
  <c r="K628" i="3"/>
  <c r="E91" i="11" s="1"/>
  <c r="K626" i="3"/>
  <c r="AW5" i="7"/>
  <c r="AW3" i="7"/>
  <c r="AV4" i="17" s="1"/>
  <c r="AW2" i="7"/>
  <c r="AV17" i="17" s="1"/>
  <c r="AV5" i="7"/>
  <c r="AV3" i="7"/>
  <c r="AV2" i="7"/>
  <c r="AU17" i="17" s="1"/>
  <c r="K624" i="3"/>
  <c r="E89" i="11" s="1"/>
  <c r="K623" i="3"/>
  <c r="E88" i="11" s="1"/>
  <c r="P615" i="3" a="1"/>
  <c r="P615" i="3" s="1"/>
  <c r="P614" i="3" a="1"/>
  <c r="P614" i="3" s="1"/>
  <c r="K619" i="3"/>
  <c r="E84" i="11" s="1"/>
  <c r="K620" i="3"/>
  <c r="E85" i="11" s="1"/>
  <c r="K621" i="3"/>
  <c r="E86" i="11" s="1"/>
  <c r="K622" i="3"/>
  <c r="E87" i="11" s="1"/>
  <c r="K614" i="3"/>
  <c r="E79" i="11" s="1"/>
  <c r="K615" i="3"/>
  <c r="E80" i="11" s="1"/>
  <c r="K616" i="3"/>
  <c r="E81" i="11" s="1"/>
  <c r="K617" i="3"/>
  <c r="K618" i="3"/>
  <c r="F577" i="9"/>
  <c r="H587" i="9"/>
  <c r="F586" i="9"/>
  <c r="F584" i="9"/>
  <c r="F583" i="9"/>
  <c r="F582" i="9"/>
  <c r="F581" i="9"/>
  <c r="H580" i="9"/>
  <c r="F578" i="9"/>
  <c r="F576" i="9"/>
  <c r="F574" i="9"/>
  <c r="F573" i="9"/>
  <c r="F572" i="9"/>
  <c r="F571" i="9"/>
  <c r="F570" i="9"/>
  <c r="F569" i="9"/>
  <c r="F566" i="9"/>
  <c r="F565" i="9"/>
  <c r="F562" i="9"/>
  <c r="F561" i="9"/>
  <c r="F558" i="9"/>
  <c r="H556" i="9"/>
  <c r="F555" i="9"/>
  <c r="F554" i="9"/>
  <c r="F553" i="9"/>
  <c r="F551" i="9"/>
  <c r="F550" i="9"/>
  <c r="F549" i="9"/>
  <c r="F544" i="9"/>
  <c r="F543" i="9"/>
  <c r="H542" i="9"/>
  <c r="F541" i="9"/>
  <c r="F540" i="9"/>
  <c r="F539" i="9"/>
  <c r="F537" i="9"/>
  <c r="F536" i="9"/>
  <c r="F534" i="9"/>
  <c r="F533" i="9"/>
  <c r="F531" i="9"/>
  <c r="H529" i="9"/>
  <c r="F528" i="9"/>
  <c r="F526" i="9"/>
  <c r="F525" i="9"/>
  <c r="F523" i="9"/>
  <c r="F520" i="9"/>
  <c r="F519" i="9"/>
  <c r="F515" i="9"/>
  <c r="F514" i="9"/>
  <c r="F513" i="9"/>
  <c r="F512" i="9"/>
  <c r="F511" i="9"/>
  <c r="F510" i="9"/>
  <c r="F509" i="9"/>
  <c r="F507" i="9"/>
  <c r="F506" i="9"/>
  <c r="F505" i="9"/>
  <c r="F504" i="9"/>
  <c r="F503" i="9"/>
  <c r="F502" i="9"/>
  <c r="F501" i="9"/>
  <c r="F499" i="9"/>
  <c r="F498" i="9"/>
  <c r="F496" i="9"/>
  <c r="F495" i="9"/>
  <c r="F494" i="9"/>
  <c r="F493" i="9"/>
  <c r="F491" i="9"/>
  <c r="F490" i="9"/>
  <c r="F489" i="9"/>
  <c r="F488" i="9"/>
  <c r="F487" i="9"/>
  <c r="F486" i="9"/>
  <c r="F480" i="9"/>
  <c r="F479" i="9"/>
  <c r="F478" i="9"/>
  <c r="F476" i="9"/>
  <c r="F473" i="9"/>
  <c r="F469" i="9"/>
  <c r="F468" i="9"/>
  <c r="F466" i="9"/>
  <c r="F465" i="9"/>
  <c r="F461" i="9"/>
  <c r="F460" i="9"/>
  <c r="H457" i="9"/>
  <c r="F454" i="9"/>
  <c r="F451" i="9"/>
  <c r="F450" i="9"/>
  <c r="H446" i="9"/>
  <c r="F444" i="9"/>
  <c r="F441" i="9"/>
  <c r="F440" i="9"/>
  <c r="F439" i="9"/>
  <c r="F447" i="9"/>
  <c r="F437" i="9"/>
  <c r="F433" i="9"/>
  <c r="F431" i="9"/>
  <c r="H432" i="9"/>
  <c r="F428" i="9"/>
  <c r="F427" i="9"/>
  <c r="F426" i="9"/>
  <c r="H425" i="9"/>
  <c r="F423" i="9"/>
  <c r="F422" i="9"/>
  <c r="F421" i="9"/>
  <c r="F420" i="9"/>
  <c r="F413" i="9"/>
  <c r="F409" i="9"/>
  <c r="F408" i="9"/>
  <c r="F407" i="9"/>
  <c r="F405" i="9"/>
  <c r="F403" i="9"/>
  <c r="H401" i="9"/>
  <c r="F399" i="9"/>
  <c r="F397" i="9"/>
  <c r="F396" i="9"/>
  <c r="F392" i="9"/>
  <c r="F391" i="9"/>
  <c r="F390" i="9"/>
  <c r="F386" i="9"/>
  <c r="H385" i="9"/>
  <c r="H379" i="9"/>
  <c r="F378" i="9"/>
  <c r="F377" i="9"/>
  <c r="F375" i="9"/>
  <c r="F374" i="9"/>
  <c r="F368" i="9"/>
  <c r="F364" i="9"/>
  <c r="F418" i="9"/>
  <c r="H360" i="9"/>
  <c r="F358" i="9"/>
  <c r="F381" i="9"/>
  <c r="F341" i="9"/>
  <c r="H337" i="9"/>
  <c r="H355" i="9"/>
  <c r="H354" i="9"/>
  <c r="H332" i="9"/>
  <c r="H331" i="9"/>
  <c r="H330" i="9"/>
  <c r="F348" i="9"/>
  <c r="F328" i="9"/>
  <c r="F325" i="9"/>
  <c r="H359" i="9"/>
  <c r="F321" i="9"/>
  <c r="H342" i="9"/>
  <c r="F317" i="9"/>
  <c r="F316" i="9"/>
  <c r="F315" i="9"/>
  <c r="F309" i="9"/>
  <c r="F306" i="9"/>
  <c r="F299" i="9"/>
  <c r="F297" i="9"/>
  <c r="H296" i="9"/>
  <c r="F295" i="9"/>
  <c r="F294" i="9"/>
  <c r="F290" i="9"/>
  <c r="F280" i="9"/>
  <c r="F279" i="9"/>
  <c r="F278" i="9"/>
  <c r="F287" i="9"/>
  <c r="F274" i="9"/>
  <c r="H273" i="9"/>
  <c r="F271" i="9"/>
  <c r="F270" i="9"/>
  <c r="F264" i="9"/>
  <c r="H261" i="9"/>
  <c r="F257" i="9"/>
  <c r="F256" i="9"/>
  <c r="F255" i="9"/>
  <c r="H302" i="9"/>
  <c r="F251" i="9"/>
  <c r="F250" i="9"/>
  <c r="H269" i="9"/>
  <c r="H248" i="9"/>
  <c r="F247" i="9"/>
  <c r="H245" i="9"/>
  <c r="H253" i="9"/>
  <c r="F242" i="9"/>
  <c r="F241" i="9"/>
  <c r="H239" i="9"/>
  <c r="F238" i="9"/>
  <c r="F219" i="9"/>
  <c r="H217" i="9"/>
  <c r="H195" i="9"/>
  <c r="H191" i="9"/>
  <c r="F190" i="9"/>
  <c r="H189" i="9"/>
  <c r="H177" i="9"/>
  <c r="F186" i="9"/>
  <c r="F175" i="9"/>
  <c r="F174" i="9"/>
  <c r="H183" i="9"/>
  <c r="H169" i="9"/>
  <c r="F168" i="9"/>
  <c r="H181" i="9"/>
  <c r="F166" i="9"/>
  <c r="F164" i="9"/>
  <c r="H198" i="9"/>
  <c r="F157" i="9"/>
  <c r="H162" i="9"/>
  <c r="F151" i="9"/>
  <c r="H155" i="9"/>
  <c r="F140" i="9"/>
  <c r="F138" i="9"/>
  <c r="F137" i="9"/>
  <c r="F136" i="9"/>
  <c r="F147" i="9"/>
  <c r="F133" i="9"/>
  <c r="H145" i="9"/>
  <c r="H126" i="9"/>
  <c r="H125" i="9"/>
  <c r="F124" i="9"/>
  <c r="F123" i="9"/>
  <c r="H122" i="9"/>
  <c r="H121" i="9"/>
  <c r="F120" i="9"/>
  <c r="H119" i="9"/>
  <c r="F118" i="9"/>
  <c r="F108" i="9"/>
  <c r="H105" i="9"/>
  <c r="F104" i="9"/>
  <c r="H103" i="9"/>
  <c r="H116" i="9"/>
  <c r="F100" i="9"/>
  <c r="D460" i="3"/>
  <c r="D459" i="9" s="1"/>
  <c r="D449" i="3"/>
  <c r="D448" i="9" s="1"/>
  <c r="D580" i="3"/>
  <c r="D579" i="9" s="1"/>
  <c r="C580" i="3"/>
  <c r="B579" i="9" s="1"/>
  <c r="F293" i="3"/>
  <c r="F299" i="3"/>
  <c r="F302" i="3"/>
  <c r="F385" i="3" s="1"/>
  <c r="F394" i="3" s="1"/>
  <c r="D129" i="3"/>
  <c r="D128" i="9" s="1"/>
  <c r="D132" i="3"/>
  <c r="D131" i="9" s="1"/>
  <c r="F91" i="9"/>
  <c r="H90" i="9"/>
  <c r="F83" i="9"/>
  <c r="F81" i="9"/>
  <c r="F78" i="9"/>
  <c r="H77" i="9"/>
  <c r="H76" i="9"/>
  <c r="F71" i="9"/>
  <c r="H285" i="9"/>
  <c r="H65" i="9"/>
  <c r="H64" i="9"/>
  <c r="H62" i="9"/>
  <c r="F61" i="9"/>
  <c r="F60" i="9"/>
  <c r="H87" i="9"/>
  <c r="F52" i="9"/>
  <c r="H47" i="9"/>
  <c r="F46" i="9"/>
  <c r="H44" i="9"/>
  <c r="F43" i="9"/>
  <c r="H42" i="9"/>
  <c r="F41" i="9"/>
  <c r="H39" i="9"/>
  <c r="F38" i="9"/>
  <c r="H36" i="9"/>
  <c r="H88" i="9"/>
  <c r="H49" i="9"/>
  <c r="H92" i="9"/>
  <c r="H25" i="9"/>
  <c r="F21" i="9"/>
  <c r="H20" i="9"/>
  <c r="H72" i="9"/>
  <c r="F16" i="9"/>
  <c r="F14" i="9"/>
  <c r="F12" i="9"/>
  <c r="F11" i="9"/>
  <c r="H8" i="9"/>
  <c r="H7" i="9"/>
  <c r="H5" i="9"/>
  <c r="F45" i="9"/>
  <c r="K613" i="3"/>
  <c r="E78" i="11" s="1"/>
  <c r="K612" i="3"/>
  <c r="E77" i="11" s="1"/>
  <c r="K611" i="3"/>
  <c r="E76" i="11" s="1"/>
  <c r="K610" i="3"/>
  <c r="E75" i="11" s="1"/>
  <c r="K609" i="3"/>
  <c r="F483" i="3"/>
  <c r="F482" i="3"/>
  <c r="F473" i="3"/>
  <c r="F468" i="3"/>
  <c r="F460" i="3"/>
  <c r="F454" i="3"/>
  <c r="F453" i="3"/>
  <c r="F449" i="3"/>
  <c r="F448" i="3"/>
  <c r="F437" i="3"/>
  <c r="F433" i="3"/>
  <c r="F419" i="3"/>
  <c r="F415" i="3"/>
  <c r="F413" i="3"/>
  <c r="F412" i="3"/>
  <c r="F401" i="3"/>
  <c r="F390" i="3"/>
  <c r="F389" i="3"/>
  <c r="F383" i="3"/>
  <c r="F382" i="3"/>
  <c r="F381" i="3"/>
  <c r="F374" i="3"/>
  <c r="F372" i="3"/>
  <c r="F373" i="3" s="1"/>
  <c r="F367" i="3"/>
  <c r="F363" i="3"/>
  <c r="F356" i="3"/>
  <c r="F355" i="3"/>
  <c r="F354" i="3"/>
  <c r="F353" i="3"/>
  <c r="F352" i="3"/>
  <c r="F351" i="3"/>
  <c r="F350" i="3"/>
  <c r="F349" i="3"/>
  <c r="F348" i="3"/>
  <c r="F347" i="3"/>
  <c r="F346" i="3"/>
  <c r="F360" i="3" s="1"/>
  <c r="F345" i="3"/>
  <c r="F344" i="3"/>
  <c r="F362" i="3" s="1"/>
  <c r="F343" i="3"/>
  <c r="F341" i="3"/>
  <c r="F340" i="3"/>
  <c r="F319" i="3"/>
  <c r="F306" i="3"/>
  <c r="F312" i="3" s="1"/>
  <c r="F305" i="3"/>
  <c r="F311" i="3" s="1"/>
  <c r="F304" i="3"/>
  <c r="F303" i="3"/>
  <c r="F290" i="3"/>
  <c r="F289" i="3"/>
  <c r="F384" i="3" s="1"/>
  <c r="F288" i="3"/>
  <c r="F286" i="3"/>
  <c r="F285" i="3"/>
  <c r="F284" i="3"/>
  <c r="F270" i="3"/>
  <c r="F269" i="3"/>
  <c r="F268" i="3"/>
  <c r="F267" i="3"/>
  <c r="F266" i="3"/>
  <c r="F313" i="3" s="1"/>
  <c r="F264" i="3"/>
  <c r="F260" i="3"/>
  <c r="F254" i="3"/>
  <c r="F237" i="3"/>
  <c r="F236" i="3"/>
  <c r="F235" i="3"/>
  <c r="F234" i="3"/>
  <c r="F233" i="3"/>
  <c r="F226" i="3"/>
  <c r="F301" i="3" s="1"/>
  <c r="F216" i="3"/>
  <c r="F215" i="3"/>
  <c r="F217" i="3" s="1"/>
  <c r="F213" i="3"/>
  <c r="F232" i="3" s="1"/>
  <c r="F212" i="3"/>
  <c r="F231" i="3" s="1"/>
  <c r="F211" i="3"/>
  <c r="F230" i="3" s="1"/>
  <c r="F210" i="3"/>
  <c r="F228" i="3" s="1"/>
  <c r="F209" i="3"/>
  <c r="F227" i="3" s="1"/>
  <c r="F207" i="3"/>
  <c r="F225" i="3" s="1"/>
  <c r="F188" i="3"/>
  <c r="F206" i="3" s="1"/>
  <c r="F224" i="3" s="1"/>
  <c r="F187" i="3"/>
  <c r="F205" i="3" s="1"/>
  <c r="F223" i="3" s="1"/>
  <c r="F186" i="3"/>
  <c r="F204" i="3" s="1"/>
  <c r="F222" i="3" s="1"/>
  <c r="F185" i="3"/>
  <c r="F203" i="3" s="1"/>
  <c r="F184" i="3"/>
  <c r="F183" i="3"/>
  <c r="F202" i="3" s="1"/>
  <c r="F182" i="3"/>
  <c r="F201" i="3" s="1"/>
  <c r="F181" i="3"/>
  <c r="F200" i="3" s="1"/>
  <c r="F180" i="3"/>
  <c r="F199" i="3" s="1"/>
  <c r="F163" i="3"/>
  <c r="F162" i="3"/>
  <c r="F159" i="3"/>
  <c r="F179" i="3" s="1"/>
  <c r="F198" i="3" s="1"/>
  <c r="F156" i="3"/>
  <c r="F151" i="3"/>
  <c r="F149" i="3"/>
  <c r="F148" i="3"/>
  <c r="F147" i="3"/>
  <c r="F146" i="3"/>
  <c r="F132" i="3"/>
  <c r="F129" i="3"/>
  <c r="F119" i="3"/>
  <c r="F118" i="3"/>
  <c r="F117" i="3"/>
  <c r="F116" i="3"/>
  <c r="F130" i="3" s="1"/>
  <c r="F115" i="3"/>
  <c r="F114" i="3"/>
  <c r="F131" i="3" s="1"/>
  <c r="F99" i="3"/>
  <c r="F97" i="3"/>
  <c r="F150" i="3" s="1"/>
  <c r="F93" i="3"/>
  <c r="F90" i="3"/>
  <c r="F89" i="3"/>
  <c r="F88" i="3"/>
  <c r="F87" i="3"/>
  <c r="F86" i="3"/>
  <c r="F85" i="3"/>
  <c r="F84" i="3"/>
  <c r="F76" i="3"/>
  <c r="F75" i="3"/>
  <c r="F73" i="3"/>
  <c r="F59" i="3"/>
  <c r="F51" i="3"/>
  <c r="F50" i="3"/>
  <c r="F46" i="3"/>
  <c r="F41" i="3"/>
  <c r="F54" i="3" s="1"/>
  <c r="F64" i="3" s="1"/>
  <c r="F32" i="3"/>
  <c r="F52" i="3" s="1"/>
  <c r="F68" i="3" s="1"/>
  <c r="L199" i="9"/>
  <c r="M199" i="9" s="1"/>
  <c r="L201" i="9"/>
  <c r="M201" i="9" s="1"/>
  <c r="L223" i="9"/>
  <c r="M223" i="9" s="1"/>
  <c r="L221" i="9"/>
  <c r="L226" i="9"/>
  <c r="M226" i="9" s="1"/>
  <c r="L227" i="9"/>
  <c r="M227" i="9" s="1"/>
  <c r="L231" i="9"/>
  <c r="M231" i="9" s="1"/>
  <c r="L216" i="9"/>
  <c r="M216" i="9" s="1"/>
  <c r="L300" i="9"/>
  <c r="M300" i="9" s="1"/>
  <c r="L311" i="9"/>
  <c r="M311" i="9" s="1"/>
  <c r="L361" i="9"/>
  <c r="M361" i="9" s="1"/>
  <c r="L359" i="9"/>
  <c r="M359" i="9" s="1"/>
  <c r="L372" i="9"/>
  <c r="M372" i="9" s="1"/>
  <c r="L393" i="9"/>
  <c r="M393" i="9" s="1"/>
  <c r="G483" i="3"/>
  <c r="J482" i="9" s="1"/>
  <c r="G482" i="3"/>
  <c r="J481" i="9" s="1"/>
  <c r="G473" i="3"/>
  <c r="J472" i="9" s="1"/>
  <c r="G468" i="3"/>
  <c r="J467" i="9" s="1"/>
  <c r="G460" i="3"/>
  <c r="AI5" i="7" s="1"/>
  <c r="G454" i="3"/>
  <c r="J453" i="9" s="1"/>
  <c r="G453" i="3"/>
  <c r="J452" i="9" s="1"/>
  <c r="G449" i="3"/>
  <c r="J448" i="9" s="1"/>
  <c r="G448" i="3"/>
  <c r="J447" i="9" s="1"/>
  <c r="G437" i="3"/>
  <c r="J436" i="9" s="1"/>
  <c r="G433" i="3"/>
  <c r="J432" i="9" s="1"/>
  <c r="G419" i="3"/>
  <c r="J418" i="9" s="1"/>
  <c r="G415" i="3"/>
  <c r="J414" i="9" s="1"/>
  <c r="G413" i="3"/>
  <c r="J412" i="9" s="1"/>
  <c r="G412" i="3"/>
  <c r="G401" i="3"/>
  <c r="J400" i="9" s="1"/>
  <c r="G390" i="3"/>
  <c r="J389" i="9" s="1"/>
  <c r="G389" i="3"/>
  <c r="J388" i="9" s="1"/>
  <c r="G383" i="3"/>
  <c r="J382" i="9" s="1"/>
  <c r="G382" i="3"/>
  <c r="J381" i="9" s="1"/>
  <c r="G381" i="3"/>
  <c r="J380" i="9" s="1"/>
  <c r="G374" i="3"/>
  <c r="J373" i="9" s="1"/>
  <c r="G372" i="3"/>
  <c r="G367" i="3"/>
  <c r="G363" i="3"/>
  <c r="J362" i="9" s="1"/>
  <c r="G356" i="3"/>
  <c r="J355" i="9" s="1"/>
  <c r="G355" i="3"/>
  <c r="J354" i="9" s="1"/>
  <c r="G354" i="3"/>
  <c r="J353" i="9" s="1"/>
  <c r="G353" i="3"/>
  <c r="J352" i="9" s="1"/>
  <c r="G352" i="3"/>
  <c r="J351" i="9" s="1"/>
  <c r="G351" i="3"/>
  <c r="J350" i="9" s="1"/>
  <c r="G350" i="3"/>
  <c r="J349" i="9" s="1"/>
  <c r="G349" i="3"/>
  <c r="J348" i="9" s="1"/>
  <c r="G348" i="3"/>
  <c r="J347" i="9" s="1"/>
  <c r="G347" i="3"/>
  <c r="J346" i="9" s="1"/>
  <c r="G346" i="3"/>
  <c r="G345" i="3"/>
  <c r="J344" i="9" s="1"/>
  <c r="G344" i="3"/>
  <c r="G343" i="3"/>
  <c r="J342" i="9" s="1"/>
  <c r="G341" i="3"/>
  <c r="J340" i="9" s="1"/>
  <c r="G340" i="3"/>
  <c r="J339" i="9" s="1"/>
  <c r="G319" i="3"/>
  <c r="J318" i="9" s="1"/>
  <c r="G306" i="3"/>
  <c r="G312" i="3" s="1"/>
  <c r="G305" i="3"/>
  <c r="G311" i="3" s="1"/>
  <c r="J310" i="9" s="1"/>
  <c r="G304" i="3"/>
  <c r="J303" i="9" s="1"/>
  <c r="G303" i="3"/>
  <c r="J302" i="9" s="1"/>
  <c r="G302" i="3"/>
  <c r="G385" i="3" s="1"/>
  <c r="G394" i="3" s="1"/>
  <c r="J393" i="9" s="1"/>
  <c r="G299" i="3"/>
  <c r="G293" i="3"/>
  <c r="J292" i="9" s="1"/>
  <c r="G290" i="3"/>
  <c r="J289" i="9" s="1"/>
  <c r="G289" i="3"/>
  <c r="G288" i="3"/>
  <c r="J287" i="9" s="1"/>
  <c r="G286" i="3"/>
  <c r="J285" i="9" s="1"/>
  <c r="G285" i="3"/>
  <c r="G284" i="3"/>
  <c r="J283" i="9" s="1"/>
  <c r="G270" i="3"/>
  <c r="J269" i="9" s="1"/>
  <c r="G269" i="3"/>
  <c r="J268" i="9" s="1"/>
  <c r="G268" i="3"/>
  <c r="J267" i="9" s="1"/>
  <c r="G267" i="3"/>
  <c r="J266" i="9" s="1"/>
  <c r="G266" i="3"/>
  <c r="G313" i="3" s="1"/>
  <c r="G264" i="3"/>
  <c r="J263" i="9" s="1"/>
  <c r="G260" i="3"/>
  <c r="J259" i="9" s="1"/>
  <c r="G254" i="3"/>
  <c r="J253" i="9" s="1"/>
  <c r="G237" i="3"/>
  <c r="J236" i="9" s="1"/>
  <c r="G236" i="3"/>
  <c r="J235" i="9" s="1"/>
  <c r="G235" i="3"/>
  <c r="J234" i="9" s="1"/>
  <c r="G234" i="3"/>
  <c r="J233" i="9" s="1"/>
  <c r="G233" i="3"/>
  <c r="J232" i="9" s="1"/>
  <c r="G226" i="3"/>
  <c r="G216" i="3"/>
  <c r="J215" i="9" s="1"/>
  <c r="G215" i="3"/>
  <c r="G213" i="3"/>
  <c r="G212" i="3"/>
  <c r="G231" i="3" s="1"/>
  <c r="J230" i="9" s="1"/>
  <c r="G211" i="3"/>
  <c r="G230" i="3" s="1"/>
  <c r="J229" i="9" s="1"/>
  <c r="G210" i="3"/>
  <c r="G209" i="3"/>
  <c r="J208" i="9" s="1"/>
  <c r="G207" i="3"/>
  <c r="G225" i="3" s="1"/>
  <c r="J224" i="9" s="1"/>
  <c r="G188" i="3"/>
  <c r="J187" i="9" s="1"/>
  <c r="G187" i="3"/>
  <c r="G205" i="3" s="1"/>
  <c r="G186" i="3"/>
  <c r="G204" i="3" s="1"/>
  <c r="G222" i="3" s="1"/>
  <c r="J221" i="9" s="1"/>
  <c r="G185" i="3"/>
  <c r="G203" i="3" s="1"/>
  <c r="J202" i="9" s="1"/>
  <c r="G184" i="3"/>
  <c r="J183" i="9" s="1"/>
  <c r="G183" i="3"/>
  <c r="J182" i="9" s="1"/>
  <c r="G182" i="3"/>
  <c r="J181" i="9" s="1"/>
  <c r="G181" i="3"/>
  <c r="J180" i="9" s="1"/>
  <c r="G180" i="3"/>
  <c r="J179" i="9" s="1"/>
  <c r="G163" i="3"/>
  <c r="J162" i="9" s="1"/>
  <c r="G162" i="3"/>
  <c r="G159" i="3"/>
  <c r="G179" i="3" s="1"/>
  <c r="G198" i="3" s="1"/>
  <c r="J197" i="9" s="1"/>
  <c r="G156" i="3"/>
  <c r="J155" i="9" s="1"/>
  <c r="G151" i="3"/>
  <c r="J150" i="9" s="1"/>
  <c r="G149" i="3"/>
  <c r="J148" i="9" s="1"/>
  <c r="G148" i="3"/>
  <c r="J147" i="9" s="1"/>
  <c r="G147" i="3"/>
  <c r="J146" i="9" s="1"/>
  <c r="G146" i="3"/>
  <c r="G132" i="3"/>
  <c r="J131" i="9" s="1"/>
  <c r="G129" i="3"/>
  <c r="J128" i="9" s="1"/>
  <c r="G119" i="3"/>
  <c r="J118" i="9" s="1"/>
  <c r="G118" i="3"/>
  <c r="J117" i="9" s="1"/>
  <c r="G117" i="3"/>
  <c r="J116" i="9" s="1"/>
  <c r="G116" i="3"/>
  <c r="G115" i="3"/>
  <c r="J114" i="9" s="1"/>
  <c r="G114" i="3"/>
  <c r="G131" i="3" s="1"/>
  <c r="J130" i="9" s="1"/>
  <c r="G99" i="3"/>
  <c r="G97" i="3"/>
  <c r="J96" i="9" s="1"/>
  <c r="G93" i="3"/>
  <c r="J92" i="9" s="1"/>
  <c r="G90" i="3"/>
  <c r="J89" i="9" s="1"/>
  <c r="G89" i="3"/>
  <c r="J88" i="9" s="1"/>
  <c r="G88" i="3"/>
  <c r="J87" i="9" s="1"/>
  <c r="G87" i="3"/>
  <c r="J86" i="9" s="1"/>
  <c r="G86" i="3"/>
  <c r="J85" i="9" s="1"/>
  <c r="G85" i="3"/>
  <c r="J84" i="9" s="1"/>
  <c r="G84" i="3"/>
  <c r="G76" i="3"/>
  <c r="J75" i="9" s="1"/>
  <c r="G75" i="3"/>
  <c r="J74" i="9" s="1"/>
  <c r="G73" i="3"/>
  <c r="J72" i="9" s="1"/>
  <c r="G59" i="3"/>
  <c r="J58" i="9" s="1"/>
  <c r="G51" i="3"/>
  <c r="G50" i="3"/>
  <c r="J49" i="9" s="1"/>
  <c r="G46" i="3"/>
  <c r="J45" i="9" s="1"/>
  <c r="G41" i="3"/>
  <c r="J40" i="9" s="1"/>
  <c r="G32" i="3"/>
  <c r="J31" i="9" s="1"/>
  <c r="D390" i="3"/>
  <c r="D413" i="3" s="1"/>
  <c r="D412" i="9" s="1"/>
  <c r="D114" i="3"/>
  <c r="D97" i="3"/>
  <c r="D96" i="9" s="1"/>
  <c r="AT16" i="17"/>
  <c r="AT3" i="17"/>
  <c r="AU3" i="7"/>
  <c r="H12" i="17" s="1"/>
  <c r="AU2" i="7"/>
  <c r="AT17" i="17" s="1"/>
  <c r="P608" i="3" a="1"/>
  <c r="P608" i="3" s="1"/>
  <c r="P607" i="3" a="1"/>
  <c r="P607" i="3" s="1"/>
  <c r="P606" i="3" a="1"/>
  <c r="P606" i="3" s="1"/>
  <c r="P605" i="3" a="1"/>
  <c r="P604" i="3" a="1"/>
  <c r="K608" i="3"/>
  <c r="E73" i="11" s="1"/>
  <c r="K604" i="3"/>
  <c r="K605" i="3"/>
  <c r="E70" i="11" s="1"/>
  <c r="K606" i="3"/>
  <c r="K607" i="3"/>
  <c r="AS16" i="17"/>
  <c r="AS3" i="17"/>
  <c r="AT3" i="7"/>
  <c r="AS4" i="17" s="1"/>
  <c r="AT2" i="7"/>
  <c r="AS17" i="17" s="1"/>
  <c r="AN9" i="7"/>
  <c r="AM68" i="17" s="1"/>
  <c r="P602" i="3" a="1"/>
  <c r="P602" i="3" s="1"/>
  <c r="P603" i="3" a="1"/>
  <c r="P603" i="3" s="1"/>
  <c r="K602" i="3"/>
  <c r="J603" i="3" s="1"/>
  <c r="K603" i="3" s="1"/>
  <c r="H24" i="12"/>
  <c r="B577" i="9"/>
  <c r="D577" i="9"/>
  <c r="J577" i="9"/>
  <c r="L577" i="9"/>
  <c r="M577" i="9" s="1"/>
  <c r="B578" i="9"/>
  <c r="D578" i="9"/>
  <c r="J578" i="9"/>
  <c r="L578" i="9"/>
  <c r="M578" i="9" s="1"/>
  <c r="J579" i="9"/>
  <c r="L579" i="9"/>
  <c r="M579" i="9" s="1"/>
  <c r="B580" i="9"/>
  <c r="D580" i="9"/>
  <c r="J580" i="9"/>
  <c r="L580" i="9"/>
  <c r="M580" i="9" s="1"/>
  <c r="B581" i="9"/>
  <c r="D581" i="9"/>
  <c r="J581" i="9"/>
  <c r="L581" i="9"/>
  <c r="M581" i="9" s="1"/>
  <c r="B582" i="9"/>
  <c r="D582" i="9"/>
  <c r="J582" i="9"/>
  <c r="L582" i="9"/>
  <c r="M582" i="9" s="1"/>
  <c r="B583" i="9"/>
  <c r="D583" i="9"/>
  <c r="J583" i="9"/>
  <c r="L583" i="9"/>
  <c r="M583" i="9" s="1"/>
  <c r="B584" i="9"/>
  <c r="D584" i="9"/>
  <c r="J584" i="9"/>
  <c r="L584" i="9"/>
  <c r="M584" i="9" s="1"/>
  <c r="B585" i="9"/>
  <c r="D585" i="9"/>
  <c r="J585" i="9"/>
  <c r="L585" i="9"/>
  <c r="M585" i="9" s="1"/>
  <c r="B586" i="9"/>
  <c r="D586" i="9"/>
  <c r="J586" i="9"/>
  <c r="L586" i="9"/>
  <c r="M586" i="9" s="1"/>
  <c r="B587" i="9"/>
  <c r="D587" i="9"/>
  <c r="J587" i="9"/>
  <c r="L587" i="9"/>
  <c r="M587" i="9" s="1"/>
  <c r="P588" i="3" a="1"/>
  <c r="P588" i="3" s="1"/>
  <c r="P587" i="3" a="1"/>
  <c r="P587" i="3" s="1"/>
  <c r="P586" i="3" a="1"/>
  <c r="P586" i="3" s="1"/>
  <c r="P585" i="3" a="1"/>
  <c r="P585" i="3" s="1"/>
  <c r="P584" i="3" a="1"/>
  <c r="P584" i="3" s="1"/>
  <c r="P583" i="3" a="1"/>
  <c r="P583" i="3" s="1"/>
  <c r="P582" i="3" a="1"/>
  <c r="P582" i="3" s="1"/>
  <c r="P599" i="3" a="1"/>
  <c r="P599" i="3" s="1"/>
  <c r="P595" i="3" a="1"/>
  <c r="P595" i="3" s="1"/>
  <c r="P594" i="3" a="1"/>
  <c r="P594" i="3" s="1"/>
  <c r="P593" i="3" a="1"/>
  <c r="P592" i="3" a="1"/>
  <c r="P592" i="3" s="1"/>
  <c r="P601" i="3" a="1"/>
  <c r="P601" i="3" s="1"/>
  <c r="A12" i="13"/>
  <c r="K589" i="3"/>
  <c r="K601" i="3"/>
  <c r="E69" i="11" s="1"/>
  <c r="K600" i="3"/>
  <c r="E66" i="11" s="1"/>
  <c r="K599" i="3"/>
  <c r="E65" i="11" s="1"/>
  <c r="K598" i="3"/>
  <c r="K597" i="3"/>
  <c r="K596" i="3"/>
  <c r="K595" i="3"/>
  <c r="E63" i="11" s="1"/>
  <c r="K594" i="3"/>
  <c r="E62" i="11" s="1"/>
  <c r="K593" i="3"/>
  <c r="K592" i="3"/>
  <c r="K591" i="3"/>
  <c r="E61" i="11" s="1"/>
  <c r="K590" i="3"/>
  <c r="P589" i="3" a="1"/>
  <c r="P589" i="3" s="1"/>
  <c r="Q90" i="17"/>
  <c r="Q91" i="17"/>
  <c r="Q92" i="17"/>
  <c r="Q93" i="17"/>
  <c r="Q89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P16" i="17"/>
  <c r="Q16" i="17"/>
  <c r="R16" i="17"/>
  <c r="S16" i="17"/>
  <c r="T16" i="17"/>
  <c r="U16" i="17"/>
  <c r="V16" i="17"/>
  <c r="W16" i="17"/>
  <c r="X16" i="17"/>
  <c r="Y16" i="17"/>
  <c r="Z16" i="17"/>
  <c r="AA16" i="17"/>
  <c r="AB16" i="17"/>
  <c r="AC16" i="17"/>
  <c r="AD16" i="17"/>
  <c r="AE16" i="17"/>
  <c r="AF16" i="17"/>
  <c r="AG16" i="17"/>
  <c r="AH16" i="17"/>
  <c r="AI16" i="17"/>
  <c r="AJ16" i="17"/>
  <c r="AK16" i="17"/>
  <c r="AL16" i="17"/>
  <c r="AM16" i="17"/>
  <c r="AN16" i="17"/>
  <c r="AO16" i="17"/>
  <c r="AP16" i="17"/>
  <c r="AQ16" i="17"/>
  <c r="AR16" i="17"/>
  <c r="C16" i="17"/>
  <c r="B16" i="17"/>
  <c r="B3" i="17"/>
  <c r="C3" i="17"/>
  <c r="D3" i="17"/>
  <c r="E3" i="17"/>
  <c r="F3" i="17"/>
  <c r="G3" i="17"/>
  <c r="H3" i="17"/>
  <c r="I3" i="17"/>
  <c r="J3" i="17"/>
  <c r="K3" i="17"/>
  <c r="L3" i="17"/>
  <c r="M3" i="17"/>
  <c r="N3" i="17"/>
  <c r="O3" i="17"/>
  <c r="P3" i="17"/>
  <c r="Q3" i="17"/>
  <c r="R3" i="17"/>
  <c r="S3" i="17"/>
  <c r="T3" i="17"/>
  <c r="U3" i="17"/>
  <c r="V3" i="17"/>
  <c r="W3" i="17"/>
  <c r="X3" i="17"/>
  <c r="Y3" i="17"/>
  <c r="Z3" i="17"/>
  <c r="AA3" i="17"/>
  <c r="AB3" i="17"/>
  <c r="AC3" i="17"/>
  <c r="AD3" i="17"/>
  <c r="AE3" i="17"/>
  <c r="AF3" i="17"/>
  <c r="AG3" i="17"/>
  <c r="AH3" i="17"/>
  <c r="AI3" i="17"/>
  <c r="AJ3" i="17"/>
  <c r="AK3" i="17"/>
  <c r="AL3" i="17"/>
  <c r="AM3" i="17"/>
  <c r="AN3" i="17"/>
  <c r="AO3" i="17"/>
  <c r="AP3" i="17"/>
  <c r="AQ3" i="17"/>
  <c r="AR3" i="17"/>
  <c r="P597" i="3" a="1"/>
  <c r="P597" i="3" s="1"/>
  <c r="P596" i="3" a="1"/>
  <c r="P596" i="3" s="1"/>
  <c r="P598" i="3" a="1"/>
  <c r="P598" i="3" s="1"/>
  <c r="P590" i="3" a="1"/>
  <c r="P590" i="3" s="1"/>
  <c r="P591" i="3" a="1"/>
  <c r="P591" i="3" s="1"/>
  <c r="P600" i="3" a="1"/>
  <c r="P600" i="3" s="1"/>
  <c r="P5" i="3" a="1"/>
  <c r="P5" i="3" s="1"/>
  <c r="R60" i="14"/>
  <c r="R55" i="14"/>
  <c r="R56" i="14"/>
  <c r="R54" i="14"/>
  <c r="R43" i="14"/>
  <c r="R39" i="14"/>
  <c r="Q3" i="14"/>
  <c r="Q4" i="14"/>
  <c r="Q5" i="14"/>
  <c r="Q6" i="14"/>
  <c r="Q8" i="14"/>
  <c r="Q9" i="14"/>
  <c r="Q10" i="14"/>
  <c r="Q11" i="14"/>
  <c r="Q12" i="14"/>
  <c r="Q13" i="14"/>
  <c r="Q14" i="14"/>
  <c r="Q15" i="14"/>
  <c r="Q16" i="14"/>
  <c r="Q17" i="14"/>
  <c r="Q20" i="14"/>
  <c r="Q22" i="14"/>
  <c r="Q23" i="14"/>
  <c r="Q24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40" i="14"/>
  <c r="Q41" i="14"/>
  <c r="Q42" i="14"/>
  <c r="Q44" i="14"/>
  <c r="Q45" i="14"/>
  <c r="Q46" i="14"/>
  <c r="Q47" i="14"/>
  <c r="Q48" i="14"/>
  <c r="Q49" i="14"/>
  <c r="Q50" i="14"/>
  <c r="Q51" i="14"/>
  <c r="Q52" i="14"/>
  <c r="Q53" i="14"/>
  <c r="Q57" i="14"/>
  <c r="Q58" i="14"/>
  <c r="Q61" i="14"/>
  <c r="Q62" i="14"/>
  <c r="Q63" i="14"/>
  <c r="Q64" i="14"/>
  <c r="Q65" i="14"/>
  <c r="Q67" i="14"/>
  <c r="Q68" i="14"/>
  <c r="Q69" i="14"/>
  <c r="Q70" i="14"/>
  <c r="Q71" i="14"/>
  <c r="Q72" i="14"/>
  <c r="Q73" i="14"/>
  <c r="Q75" i="14"/>
  <c r="Q76" i="14"/>
  <c r="Q77" i="14"/>
  <c r="Q78" i="14"/>
  <c r="Q80" i="14"/>
  <c r="Q81" i="14"/>
  <c r="Q82" i="14"/>
  <c r="Q83" i="14"/>
  <c r="Q84" i="14"/>
  <c r="Q85" i="14"/>
  <c r="Q2" i="14"/>
  <c r="C67" i="14"/>
  <c r="E67" i="14" s="1"/>
  <c r="C29" i="14"/>
  <c r="E29" i="14" s="1"/>
  <c r="C25" i="14"/>
  <c r="E25" i="14" s="1"/>
  <c r="C76" i="14"/>
  <c r="E76" i="14" s="1"/>
  <c r="C68" i="14"/>
  <c r="E68" i="14" s="1"/>
  <c r="C41" i="14"/>
  <c r="E41" i="14" s="1"/>
  <c r="C69" i="14"/>
  <c r="E69" i="14" s="1"/>
  <c r="C89" i="14"/>
  <c r="E89" i="14" s="1"/>
  <c r="C57" i="14"/>
  <c r="E57" i="14" s="1"/>
  <c r="C77" i="14"/>
  <c r="E77" i="14" s="1"/>
  <c r="C58" i="14"/>
  <c r="E58" i="14" s="1"/>
  <c r="C44" i="14"/>
  <c r="E44" i="14" s="1"/>
  <c r="C59" i="14"/>
  <c r="E59" i="14" s="1"/>
  <c r="C45" i="14"/>
  <c r="E45" i="14" s="1"/>
  <c r="C78" i="14"/>
  <c r="E78" i="14" s="1"/>
  <c r="C95" i="14"/>
  <c r="E95" i="14" s="1"/>
  <c r="C96" i="14"/>
  <c r="E96" i="14" s="1"/>
  <c r="C23" i="14"/>
  <c r="E23" i="14" s="1"/>
  <c r="C88" i="14"/>
  <c r="E88" i="14" s="1"/>
  <c r="C94" i="14"/>
  <c r="E94" i="14" s="1"/>
  <c r="C79" i="14"/>
  <c r="E79" i="14" s="1"/>
  <c r="C60" i="14"/>
  <c r="E60" i="14" s="1"/>
  <c r="C90" i="14"/>
  <c r="E90" i="14" s="1"/>
  <c r="C73" i="14"/>
  <c r="E73" i="14" s="1"/>
  <c r="C74" i="14"/>
  <c r="E74" i="14" s="1"/>
  <c r="C61" i="14"/>
  <c r="E61" i="14" s="1"/>
  <c r="C80" i="14"/>
  <c r="E80" i="14" s="1"/>
  <c r="C91" i="14"/>
  <c r="E91" i="14" s="1"/>
  <c r="C62" i="14"/>
  <c r="E62" i="14" s="1"/>
  <c r="C97" i="14"/>
  <c r="E97" i="14" s="1"/>
  <c r="C75" i="14"/>
  <c r="E75" i="14" s="1"/>
  <c r="C92" i="14"/>
  <c r="E92" i="14" s="1"/>
  <c r="C93" i="14"/>
  <c r="E93" i="14" s="1"/>
  <c r="C63" i="14"/>
  <c r="E63" i="14" s="1"/>
  <c r="C3" i="14"/>
  <c r="E3" i="14" s="1"/>
  <c r="C9" i="14"/>
  <c r="E9" i="14" s="1"/>
  <c r="C30" i="14"/>
  <c r="E30" i="14" s="1"/>
  <c r="C35" i="14"/>
  <c r="E35" i="14" s="1"/>
  <c r="C46" i="14"/>
  <c r="E46" i="14" s="1"/>
  <c r="C36" i="14"/>
  <c r="E36" i="14" s="1"/>
  <c r="C19" i="14"/>
  <c r="E19" i="14" s="1"/>
  <c r="C31" i="14"/>
  <c r="E31" i="14" s="1"/>
  <c r="C37" i="14"/>
  <c r="E37" i="14" s="1"/>
  <c r="C43" i="14"/>
  <c r="E43" i="14" s="1"/>
  <c r="C38" i="14"/>
  <c r="E38" i="14" s="1"/>
  <c r="C7" i="14"/>
  <c r="E7" i="14" s="1"/>
  <c r="C8" i="14"/>
  <c r="E8" i="14" s="1"/>
  <c r="C18" i="14"/>
  <c r="E18" i="14" s="1"/>
  <c r="C20" i="14"/>
  <c r="E20" i="14" s="1"/>
  <c r="C24" i="14"/>
  <c r="E24" i="14" s="1"/>
  <c r="C39" i="14"/>
  <c r="E39" i="14" s="1"/>
  <c r="C47" i="14"/>
  <c r="E47" i="14" s="1"/>
  <c r="C64" i="14"/>
  <c r="E64" i="14" s="1"/>
  <c r="C48" i="14"/>
  <c r="E48" i="14" s="1"/>
  <c r="C65" i="14"/>
  <c r="E65" i="14" s="1"/>
  <c r="C40" i="14"/>
  <c r="E40" i="14" s="1"/>
  <c r="C16" i="14"/>
  <c r="E16" i="14" s="1"/>
  <c r="C70" i="14"/>
  <c r="E70" i="14" s="1"/>
  <c r="C26" i="14"/>
  <c r="E26" i="14" s="1"/>
  <c r="C42" i="14"/>
  <c r="E42" i="14" s="1"/>
  <c r="C32" i="14"/>
  <c r="E32" i="14" s="1"/>
  <c r="C49" i="14"/>
  <c r="E49" i="14" s="1"/>
  <c r="C81" i="14"/>
  <c r="E81" i="14" s="1"/>
  <c r="C82" i="14"/>
  <c r="E82" i="14" s="1"/>
  <c r="C83" i="14"/>
  <c r="E83" i="14" s="1"/>
  <c r="C84" i="14"/>
  <c r="E84" i="14" s="1"/>
  <c r="C85" i="14"/>
  <c r="E85" i="14" s="1"/>
  <c r="C71" i="14"/>
  <c r="E71" i="14" s="1"/>
  <c r="C72" i="14"/>
  <c r="E72" i="14" s="1"/>
  <c r="C33" i="14"/>
  <c r="E33" i="14" s="1"/>
  <c r="C5" i="14"/>
  <c r="E5" i="14" s="1"/>
  <c r="C6" i="14"/>
  <c r="E6" i="14" s="1"/>
  <c r="C12" i="14"/>
  <c r="E12" i="14" s="1"/>
  <c r="C13" i="14"/>
  <c r="E13" i="14" s="1"/>
  <c r="C14" i="14"/>
  <c r="E14" i="14" s="1"/>
  <c r="C27" i="14"/>
  <c r="E27" i="14" s="1"/>
  <c r="C28" i="14"/>
  <c r="E28" i="14" s="1"/>
  <c r="C21" i="14"/>
  <c r="E21" i="14" s="1"/>
  <c r="C15" i="14"/>
  <c r="E15" i="14" s="1"/>
  <c r="C50" i="14"/>
  <c r="E50" i="14" s="1"/>
  <c r="C51" i="14"/>
  <c r="E51" i="14" s="1"/>
  <c r="C98" i="14"/>
  <c r="E98" i="14" s="1"/>
  <c r="C86" i="14"/>
  <c r="E86" i="14" s="1"/>
  <c r="C52" i="14"/>
  <c r="E52" i="14" s="1"/>
  <c r="C17" i="14"/>
  <c r="E17" i="14" s="1"/>
  <c r="C22" i="14"/>
  <c r="E22" i="14" s="1"/>
  <c r="C34" i="14"/>
  <c r="E34" i="14" s="1"/>
  <c r="C87" i="14"/>
  <c r="E87" i="14" s="1"/>
  <c r="C10" i="14"/>
  <c r="E10" i="14" s="1"/>
  <c r="C4" i="14"/>
  <c r="E4" i="14" s="1"/>
  <c r="C2" i="14"/>
  <c r="E2" i="14" s="1"/>
  <c r="C1" i="14"/>
  <c r="E1" i="14" s="1"/>
  <c r="C11" i="14"/>
  <c r="E11" i="14" s="1"/>
  <c r="C53" i="14"/>
  <c r="E53" i="14" s="1"/>
  <c r="C54" i="14"/>
  <c r="E54" i="14" s="1"/>
  <c r="C99" i="14"/>
  <c r="E99" i="14" s="1"/>
  <c r="C55" i="14"/>
  <c r="E55" i="14" s="1"/>
  <c r="C100" i="14"/>
  <c r="E100" i="14" s="1"/>
  <c r="C101" i="14"/>
  <c r="E101" i="14" s="1"/>
  <c r="C102" i="14"/>
  <c r="E102" i="14" s="1"/>
  <c r="C56" i="14"/>
  <c r="E56" i="14" s="1"/>
  <c r="C66" i="14"/>
  <c r="E66" i="14" s="1"/>
  <c r="B67" i="14"/>
  <c r="B76" i="14"/>
  <c r="B68" i="14"/>
  <c r="B41" i="14"/>
  <c r="B69" i="14"/>
  <c r="B89" i="14"/>
  <c r="B57" i="14"/>
  <c r="B77" i="14"/>
  <c r="B58" i="14"/>
  <c r="B44" i="14"/>
  <c r="B59" i="14"/>
  <c r="B45" i="14"/>
  <c r="B78" i="14"/>
  <c r="B95" i="14"/>
  <c r="B96" i="14"/>
  <c r="B23" i="14"/>
  <c r="B88" i="14"/>
  <c r="B94" i="14"/>
  <c r="B79" i="14"/>
  <c r="B60" i="14"/>
  <c r="B90" i="14"/>
  <c r="B73" i="14"/>
  <c r="B74" i="14"/>
  <c r="B61" i="14"/>
  <c r="B80" i="14"/>
  <c r="B91" i="14"/>
  <c r="B62" i="14"/>
  <c r="B97" i="14"/>
  <c r="B75" i="14"/>
  <c r="B92" i="14"/>
  <c r="B93" i="14"/>
  <c r="B63" i="14"/>
  <c r="B3" i="14"/>
  <c r="B9" i="14"/>
  <c r="B30" i="14"/>
  <c r="B35" i="14"/>
  <c r="B46" i="14"/>
  <c r="B36" i="14"/>
  <c r="B19" i="14"/>
  <c r="B31" i="14"/>
  <c r="B37" i="14"/>
  <c r="B43" i="14"/>
  <c r="B38" i="14"/>
  <c r="B7" i="14"/>
  <c r="B8" i="14"/>
  <c r="B18" i="14"/>
  <c r="B20" i="14"/>
  <c r="B24" i="14"/>
  <c r="B39" i="14"/>
  <c r="B47" i="14"/>
  <c r="B64" i="14"/>
  <c r="B48" i="14"/>
  <c r="B65" i="14"/>
  <c r="B40" i="14"/>
  <c r="B16" i="14"/>
  <c r="B70" i="14"/>
  <c r="B26" i="14"/>
  <c r="B42" i="14"/>
  <c r="B32" i="14"/>
  <c r="B49" i="14"/>
  <c r="B81" i="14"/>
  <c r="B82" i="14"/>
  <c r="B83" i="14"/>
  <c r="B84" i="14"/>
  <c r="B85" i="14"/>
  <c r="B71" i="14"/>
  <c r="B72" i="14"/>
  <c r="B33" i="14"/>
  <c r="B5" i="14"/>
  <c r="B6" i="14"/>
  <c r="B12" i="14"/>
  <c r="B13" i="14"/>
  <c r="B14" i="14"/>
  <c r="B27" i="14"/>
  <c r="B28" i="14"/>
  <c r="B21" i="14"/>
  <c r="B15" i="14"/>
  <c r="B50" i="14"/>
  <c r="B51" i="14"/>
  <c r="B98" i="14"/>
  <c r="B86" i="14"/>
  <c r="B52" i="14"/>
  <c r="B17" i="14"/>
  <c r="B22" i="14"/>
  <c r="B34" i="14"/>
  <c r="B87" i="14"/>
  <c r="B10" i="14"/>
  <c r="B4" i="14"/>
  <c r="B2" i="14"/>
  <c r="B1" i="14"/>
  <c r="B11" i="14"/>
  <c r="B53" i="14"/>
  <c r="B54" i="14"/>
  <c r="B99" i="14"/>
  <c r="B55" i="14"/>
  <c r="B100" i="14"/>
  <c r="B101" i="14"/>
  <c r="B56" i="14"/>
  <c r="B66" i="14"/>
  <c r="AS3" i="7"/>
  <c r="AR4" i="17" s="1"/>
  <c r="AS2" i="7"/>
  <c r="F25" i="17" s="1"/>
  <c r="A11" i="13"/>
  <c r="A10" i="13"/>
  <c r="A9" i="13"/>
  <c r="A8" i="13"/>
  <c r="A7" i="13"/>
  <c r="A6" i="13"/>
  <c r="A5" i="13"/>
  <c r="A4" i="13"/>
  <c r="A3" i="13"/>
  <c r="K588" i="3"/>
  <c r="E52" i="11" s="1"/>
  <c r="C598" i="3"/>
  <c r="K587" i="3"/>
  <c r="E51" i="11" s="1"/>
  <c r="D14" i="12"/>
  <c r="AR10" i="7"/>
  <c r="E77" i="17" s="1"/>
  <c r="AR3" i="7"/>
  <c r="AQ4" i="17" s="1"/>
  <c r="AR9" i="7"/>
  <c r="AQ68" i="17" s="1"/>
  <c r="AR11" i="7"/>
  <c r="AQ70" i="17" s="1"/>
  <c r="AR12" i="7"/>
  <c r="AQ82" i="17" s="1"/>
  <c r="AR13" i="7"/>
  <c r="AQ83" i="17" s="1"/>
  <c r="AR14" i="7"/>
  <c r="AQ84" i="17" s="1"/>
  <c r="AR15" i="7"/>
  <c r="E93" i="17" s="1"/>
  <c r="AR16" i="7"/>
  <c r="AQ86" i="17" s="1"/>
  <c r="AQ16" i="7"/>
  <c r="AP86" i="17" s="1"/>
  <c r="AQ15" i="7"/>
  <c r="D93" i="17" s="1"/>
  <c r="AQ14" i="7"/>
  <c r="AP84" i="17" s="1"/>
  <c r="AQ13" i="7"/>
  <c r="AP83" i="17" s="1"/>
  <c r="AQ12" i="7"/>
  <c r="AP82" i="17" s="1"/>
  <c r="AQ11" i="7"/>
  <c r="AP70" i="17" s="1"/>
  <c r="AQ10" i="7"/>
  <c r="AP69" i="17" s="1"/>
  <c r="AQ9" i="7"/>
  <c r="AP68" i="17" s="1"/>
  <c r="K586" i="3"/>
  <c r="E50" i="11" s="1"/>
  <c r="K585" i="3"/>
  <c r="E49" i="11" s="1"/>
  <c r="K584" i="3"/>
  <c r="E48" i="11" s="1"/>
  <c r="K583" i="3"/>
  <c r="K582" i="3"/>
  <c r="E46" i="11" s="1"/>
  <c r="D13" i="12"/>
  <c r="D12" i="12"/>
  <c r="D10" i="12"/>
  <c r="D9" i="12"/>
  <c r="D8" i="12"/>
  <c r="D7" i="12"/>
  <c r="D6" i="12"/>
  <c r="D4" i="12"/>
  <c r="K571" i="3"/>
  <c r="E35" i="11" s="1"/>
  <c r="K581" i="3"/>
  <c r="E45" i="11" s="1"/>
  <c r="K580" i="3"/>
  <c r="E44" i="11" s="1"/>
  <c r="K579" i="3"/>
  <c r="E43" i="11" s="1"/>
  <c r="K578" i="3"/>
  <c r="E42" i="11" s="1"/>
  <c r="K577" i="3"/>
  <c r="E41" i="11" s="1"/>
  <c r="K576" i="3"/>
  <c r="E40" i="11" s="1"/>
  <c r="K575" i="3"/>
  <c r="E39" i="11" s="1"/>
  <c r="K574" i="3"/>
  <c r="E38" i="11" s="1"/>
  <c r="K573" i="3"/>
  <c r="E37" i="11" s="1"/>
  <c r="K572" i="3"/>
  <c r="E36" i="11" s="1"/>
  <c r="AP9" i="7"/>
  <c r="AO68" i="17" s="1"/>
  <c r="AO9" i="7"/>
  <c r="AN68" i="17" s="1"/>
  <c r="AQ3" i="7"/>
  <c r="AP4" i="17" s="1"/>
  <c r="AQ2" i="7"/>
  <c r="D25" i="17" s="1"/>
  <c r="AP16" i="7"/>
  <c r="AO86" i="17" s="1"/>
  <c r="AP15" i="7"/>
  <c r="C93" i="17" s="1"/>
  <c r="AP14" i="7"/>
  <c r="AO84" i="17" s="1"/>
  <c r="AP13" i="7"/>
  <c r="AO83" i="17" s="1"/>
  <c r="AP12" i="7"/>
  <c r="AO82" i="17" s="1"/>
  <c r="AP11" i="7"/>
  <c r="AO70" i="17" s="1"/>
  <c r="AP10" i="7"/>
  <c r="C77" i="17" s="1"/>
  <c r="AP3" i="7"/>
  <c r="AO4" i="17" s="1"/>
  <c r="B567" i="9"/>
  <c r="D567" i="9"/>
  <c r="J567" i="9"/>
  <c r="L567" i="9"/>
  <c r="M567" i="9" s="1"/>
  <c r="B568" i="9"/>
  <c r="D568" i="9"/>
  <c r="J568" i="9"/>
  <c r="L568" i="9"/>
  <c r="M568" i="9" s="1"/>
  <c r="B569" i="9"/>
  <c r="D569" i="9"/>
  <c r="J569" i="9"/>
  <c r="L569" i="9"/>
  <c r="M569" i="9" s="1"/>
  <c r="B570" i="9"/>
  <c r="D570" i="9"/>
  <c r="J570" i="9"/>
  <c r="L570" i="9"/>
  <c r="M570" i="9" s="1"/>
  <c r="B571" i="9"/>
  <c r="D571" i="9"/>
  <c r="H571" i="9"/>
  <c r="J571" i="9"/>
  <c r="L571" i="9"/>
  <c r="M571" i="9" s="1"/>
  <c r="B572" i="9"/>
  <c r="D572" i="9"/>
  <c r="J572" i="9"/>
  <c r="L572" i="9"/>
  <c r="M572" i="9" s="1"/>
  <c r="B573" i="9"/>
  <c r="D573" i="9"/>
  <c r="H573" i="9"/>
  <c r="J573" i="9"/>
  <c r="L573" i="9"/>
  <c r="M573" i="9" s="1"/>
  <c r="B574" i="9"/>
  <c r="D574" i="9"/>
  <c r="H574" i="9"/>
  <c r="J574" i="9"/>
  <c r="L574" i="9"/>
  <c r="M574" i="9" s="1"/>
  <c r="B575" i="9"/>
  <c r="D575" i="9"/>
  <c r="J575" i="9"/>
  <c r="L575" i="9"/>
  <c r="M575" i="9" s="1"/>
  <c r="B576" i="9"/>
  <c r="D576" i="9"/>
  <c r="J576" i="9"/>
  <c r="L576" i="9"/>
  <c r="M576" i="9" s="1"/>
  <c r="B553" i="9"/>
  <c r="D553" i="9"/>
  <c r="J553" i="9"/>
  <c r="L553" i="9"/>
  <c r="M553" i="9" s="1"/>
  <c r="B554" i="9"/>
  <c r="D554" i="9"/>
  <c r="H554" i="9"/>
  <c r="J554" i="9"/>
  <c r="L554" i="9"/>
  <c r="M554" i="9" s="1"/>
  <c r="B555" i="9"/>
  <c r="D555" i="9"/>
  <c r="J555" i="9"/>
  <c r="L555" i="9"/>
  <c r="M555" i="9" s="1"/>
  <c r="B556" i="9"/>
  <c r="D556" i="9"/>
  <c r="J556" i="9"/>
  <c r="L556" i="9"/>
  <c r="M556" i="9" s="1"/>
  <c r="B557" i="9"/>
  <c r="D557" i="9"/>
  <c r="J557" i="9"/>
  <c r="L557" i="9"/>
  <c r="M557" i="9" s="1"/>
  <c r="B558" i="9"/>
  <c r="D558" i="9"/>
  <c r="H558" i="9"/>
  <c r="J558" i="9"/>
  <c r="L558" i="9"/>
  <c r="M558" i="9" s="1"/>
  <c r="B559" i="9"/>
  <c r="D559" i="9"/>
  <c r="J559" i="9"/>
  <c r="L559" i="9"/>
  <c r="M559" i="9" s="1"/>
  <c r="B560" i="9"/>
  <c r="D560" i="9"/>
  <c r="J560" i="9"/>
  <c r="L560" i="9"/>
  <c r="M560" i="9" s="1"/>
  <c r="B561" i="9"/>
  <c r="D561" i="9"/>
  <c r="J561" i="9"/>
  <c r="L561" i="9"/>
  <c r="M561" i="9" s="1"/>
  <c r="B562" i="9"/>
  <c r="D562" i="9"/>
  <c r="H562" i="9"/>
  <c r="J562" i="9"/>
  <c r="L562" i="9"/>
  <c r="M562" i="9" s="1"/>
  <c r="B563" i="9"/>
  <c r="D563" i="9"/>
  <c r="J563" i="9"/>
  <c r="L563" i="9"/>
  <c r="M563" i="9" s="1"/>
  <c r="B564" i="9"/>
  <c r="D564" i="9"/>
  <c r="J564" i="9"/>
  <c r="L564" i="9"/>
  <c r="M564" i="9" s="1"/>
  <c r="B565" i="9"/>
  <c r="D565" i="9"/>
  <c r="J565" i="9"/>
  <c r="L565" i="9"/>
  <c r="M565" i="9" s="1"/>
  <c r="B566" i="9"/>
  <c r="D566" i="9"/>
  <c r="H566" i="9"/>
  <c r="J566" i="9"/>
  <c r="L566" i="9"/>
  <c r="M566" i="9" s="1"/>
  <c r="E53" i="11"/>
  <c r="E54" i="11"/>
  <c r="E55" i="11"/>
  <c r="E56" i="11"/>
  <c r="E57" i="11"/>
  <c r="E58" i="11"/>
  <c r="E59" i="11"/>
  <c r="K570" i="3"/>
  <c r="E34" i="11" s="1"/>
  <c r="K569" i="3"/>
  <c r="E33" i="11" s="1"/>
  <c r="K568" i="3"/>
  <c r="E32" i="11" s="1"/>
  <c r="K567" i="3"/>
  <c r="E31" i="11" s="1"/>
  <c r="K565" i="3"/>
  <c r="E29" i="11" s="1"/>
  <c r="K564" i="3"/>
  <c r="E28" i="11" s="1"/>
  <c r="K566" i="3"/>
  <c r="E30" i="11" s="1"/>
  <c r="K563" i="3"/>
  <c r="K562" i="3"/>
  <c r="E26" i="11" s="1"/>
  <c r="K561" i="3"/>
  <c r="E25" i="11" s="1"/>
  <c r="K560" i="3"/>
  <c r="E24" i="11" s="1"/>
  <c r="AO16" i="7"/>
  <c r="AN86" i="17" s="1"/>
  <c r="AO15" i="7"/>
  <c r="B93" i="17" s="1"/>
  <c r="AO14" i="7"/>
  <c r="AN84" i="17" s="1"/>
  <c r="AO13" i="7"/>
  <c r="AN83" i="17" s="1"/>
  <c r="AO12" i="7"/>
  <c r="AN82" i="17" s="1"/>
  <c r="AO11" i="7"/>
  <c r="AN70" i="17" s="1"/>
  <c r="AO10" i="7"/>
  <c r="AN69" i="17" s="1"/>
  <c r="AP2" i="7"/>
  <c r="C25" i="17" s="1"/>
  <c r="E67" i="11"/>
  <c r="E68" i="11"/>
  <c r="E93" i="11"/>
  <c r="E94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4" i="11"/>
  <c r="E137" i="11"/>
  <c r="E144" i="11"/>
  <c r="E168" i="11"/>
  <c r="E172" i="11"/>
  <c r="E176" i="11"/>
  <c r="E180" i="11"/>
  <c r="E188" i="11"/>
  <c r="E202" i="11"/>
  <c r="E205" i="11"/>
  <c r="E210" i="11"/>
  <c r="E211" i="11"/>
  <c r="E224" i="11"/>
  <c r="E225" i="11"/>
  <c r="E226" i="11"/>
  <c r="E227" i="11"/>
  <c r="E228" i="11"/>
  <c r="E232" i="11"/>
  <c r="E233" i="11"/>
  <c r="E234" i="11"/>
  <c r="E235" i="11"/>
  <c r="E236" i="11"/>
  <c r="E237" i="11"/>
  <c r="E238" i="11"/>
  <c r="E239" i="11"/>
  <c r="E241" i="11"/>
  <c r="E242" i="11"/>
  <c r="E243" i="11"/>
  <c r="E244" i="11"/>
  <c r="E247" i="11"/>
  <c r="E249" i="11"/>
  <c r="E251" i="11"/>
  <c r="E252" i="11"/>
  <c r="E254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779" i="11"/>
  <c r="E780" i="11"/>
  <c r="E781" i="11"/>
  <c r="E782" i="11"/>
  <c r="E783" i="11"/>
  <c r="E784" i="11"/>
  <c r="E785" i="11"/>
  <c r="E786" i="11"/>
  <c r="E787" i="11"/>
  <c r="E788" i="11"/>
  <c r="E789" i="11"/>
  <c r="E790" i="11"/>
  <c r="E791" i="11"/>
  <c r="E792" i="11"/>
  <c r="E793" i="11"/>
  <c r="E794" i="11"/>
  <c r="E795" i="11"/>
  <c r="E796" i="11"/>
  <c r="E797" i="11"/>
  <c r="E798" i="11"/>
  <c r="E799" i="11"/>
  <c r="E800" i="11"/>
  <c r="E801" i="11"/>
  <c r="E802" i="11"/>
  <c r="E803" i="11"/>
  <c r="E804" i="11"/>
  <c r="E805" i="11"/>
  <c r="E806" i="11"/>
  <c r="E807" i="11"/>
  <c r="E808" i="11"/>
  <c r="E809" i="11"/>
  <c r="E810" i="11"/>
  <c r="E811" i="11"/>
  <c r="E812" i="11"/>
  <c r="E813" i="11"/>
  <c r="E814" i="11"/>
  <c r="E815" i="11"/>
  <c r="E816" i="11"/>
  <c r="E817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E842" i="11"/>
  <c r="E843" i="11"/>
  <c r="E844" i="11"/>
  <c r="E845" i="11"/>
  <c r="E846" i="11"/>
  <c r="E847" i="11"/>
  <c r="E848" i="11"/>
  <c r="E849" i="11"/>
  <c r="E850" i="11"/>
  <c r="E851" i="11"/>
  <c r="E852" i="11"/>
  <c r="E853" i="11"/>
  <c r="E854" i="11"/>
  <c r="E855" i="11"/>
  <c r="E856" i="11"/>
  <c r="E857" i="11"/>
  <c r="E858" i="11"/>
  <c r="E859" i="11"/>
  <c r="E860" i="11"/>
  <c r="E861" i="11"/>
  <c r="E862" i="11"/>
  <c r="E863" i="11"/>
  <c r="E864" i="11"/>
  <c r="E865" i="11"/>
  <c r="E866" i="11"/>
  <c r="E867" i="11"/>
  <c r="E868" i="11"/>
  <c r="E869" i="11"/>
  <c r="E870" i="11"/>
  <c r="E871" i="11"/>
  <c r="E872" i="11"/>
  <c r="E873" i="11"/>
  <c r="E874" i="11"/>
  <c r="E875" i="11"/>
  <c r="E876" i="11"/>
  <c r="E877" i="11"/>
  <c r="E878" i="11"/>
  <c r="E879" i="11"/>
  <c r="E880" i="11"/>
  <c r="E881" i="11"/>
  <c r="E882" i="11"/>
  <c r="E883" i="11"/>
  <c r="E884" i="11"/>
  <c r="E885" i="11"/>
  <c r="E886" i="11"/>
  <c r="E887" i="11"/>
  <c r="E888" i="11"/>
  <c r="E889" i="11"/>
  <c r="E890" i="11"/>
  <c r="E891" i="11"/>
  <c r="E892" i="11"/>
  <c r="E893" i="11"/>
  <c r="E894" i="11"/>
  <c r="E895" i="11"/>
  <c r="E896" i="11"/>
  <c r="E897" i="11"/>
  <c r="E898" i="11"/>
  <c r="E899" i="11"/>
  <c r="E900" i="11"/>
  <c r="E901" i="11"/>
  <c r="E902" i="11"/>
  <c r="E903" i="11"/>
  <c r="E904" i="11"/>
  <c r="E905" i="11"/>
  <c r="E906" i="11"/>
  <c r="E907" i="11"/>
  <c r="E908" i="11"/>
  <c r="E909" i="11"/>
  <c r="E910" i="11"/>
  <c r="E911" i="11"/>
  <c r="E912" i="11"/>
  <c r="E913" i="11"/>
  <c r="E914" i="11"/>
  <c r="E915" i="11"/>
  <c r="E916" i="11"/>
  <c r="E917" i="11"/>
  <c r="E918" i="11"/>
  <c r="E919" i="11"/>
  <c r="E920" i="11"/>
  <c r="E921" i="11"/>
  <c r="E922" i="11"/>
  <c r="E923" i="11"/>
  <c r="E924" i="11"/>
  <c r="E925" i="11"/>
  <c r="E926" i="11"/>
  <c r="E927" i="11"/>
  <c r="E928" i="11"/>
  <c r="E929" i="11"/>
  <c r="E930" i="11"/>
  <c r="E931" i="11"/>
  <c r="E932" i="11"/>
  <c r="E933" i="11"/>
  <c r="E934" i="11"/>
  <c r="E935" i="11"/>
  <c r="E936" i="11"/>
  <c r="E937" i="11"/>
  <c r="E938" i="11"/>
  <c r="E939" i="11"/>
  <c r="E940" i="11"/>
  <c r="E941" i="11"/>
  <c r="E942" i="11"/>
  <c r="E943" i="11"/>
  <c r="E944" i="11"/>
  <c r="E945" i="11"/>
  <c r="E946" i="11"/>
  <c r="E947" i="11"/>
  <c r="E948" i="11"/>
  <c r="E949" i="11"/>
  <c r="E950" i="11"/>
  <c r="E951" i="11"/>
  <c r="E952" i="11"/>
  <c r="E953" i="11"/>
  <c r="E954" i="11"/>
  <c r="E955" i="11"/>
  <c r="E956" i="11"/>
  <c r="E957" i="11"/>
  <c r="E958" i="11"/>
  <c r="E959" i="11"/>
  <c r="E960" i="11"/>
  <c r="E961" i="11"/>
  <c r="E962" i="11"/>
  <c r="E963" i="11"/>
  <c r="E964" i="11"/>
  <c r="E965" i="11"/>
  <c r="E966" i="11"/>
  <c r="E967" i="11"/>
  <c r="E968" i="11"/>
  <c r="E969" i="11"/>
  <c r="E970" i="11"/>
  <c r="E971" i="11"/>
  <c r="E972" i="11"/>
  <c r="E973" i="11"/>
  <c r="E974" i="11"/>
  <c r="E975" i="11"/>
  <c r="E976" i="11"/>
  <c r="E977" i="11"/>
  <c r="E978" i="11"/>
  <c r="E979" i="11"/>
  <c r="E980" i="11"/>
  <c r="E981" i="11"/>
  <c r="E982" i="11"/>
  <c r="E983" i="11"/>
  <c r="E984" i="11"/>
  <c r="E985" i="11"/>
  <c r="E986" i="11"/>
  <c r="E987" i="11"/>
  <c r="E988" i="11"/>
  <c r="E989" i="11"/>
  <c r="E990" i="11"/>
  <c r="E991" i="11"/>
  <c r="E992" i="11"/>
  <c r="E993" i="11"/>
  <c r="E994" i="11"/>
  <c r="E995" i="11"/>
  <c r="E996" i="11"/>
  <c r="E997" i="11"/>
  <c r="E998" i="11"/>
  <c r="E999" i="11"/>
  <c r="E1000" i="11"/>
  <c r="E1001" i="11"/>
  <c r="E1002" i="11"/>
  <c r="E1003" i="11"/>
  <c r="E1004" i="11"/>
  <c r="E1005" i="11"/>
  <c r="E1006" i="11"/>
  <c r="E1007" i="11"/>
  <c r="E1008" i="11"/>
  <c r="E1009" i="11"/>
  <c r="E1010" i="11"/>
  <c r="E1011" i="11"/>
  <c r="E1012" i="11"/>
  <c r="E1013" i="11"/>
  <c r="E1014" i="11"/>
  <c r="E1015" i="11"/>
  <c r="E1016" i="11"/>
  <c r="E1017" i="11"/>
  <c r="E1018" i="11"/>
  <c r="E1019" i="11"/>
  <c r="E1020" i="11"/>
  <c r="E1021" i="11"/>
  <c r="E1022" i="11"/>
  <c r="E1023" i="11"/>
  <c r="E1024" i="11"/>
  <c r="E1025" i="11"/>
  <c r="E1026" i="11"/>
  <c r="E1027" i="11"/>
  <c r="E1028" i="11"/>
  <c r="E1029" i="11"/>
  <c r="E1030" i="11"/>
  <c r="E1031" i="11"/>
  <c r="E1032" i="11"/>
  <c r="E1033" i="11"/>
  <c r="E1034" i="11"/>
  <c r="E1035" i="11"/>
  <c r="E1036" i="11"/>
  <c r="E1037" i="11"/>
  <c r="E1038" i="11"/>
  <c r="E1039" i="11"/>
  <c r="E1040" i="11"/>
  <c r="E1041" i="11"/>
  <c r="E1042" i="11"/>
  <c r="E1043" i="11"/>
  <c r="E1044" i="11"/>
  <c r="E1045" i="11"/>
  <c r="E1046" i="11"/>
  <c r="E1047" i="11"/>
  <c r="E1048" i="11"/>
  <c r="E1049" i="11"/>
  <c r="E1050" i="11"/>
  <c r="E1051" i="11"/>
  <c r="E1052" i="11"/>
  <c r="E1053" i="11"/>
  <c r="E1054" i="11"/>
  <c r="E1055" i="11"/>
  <c r="E1056" i="11"/>
  <c r="E1057" i="11"/>
  <c r="E1058" i="11"/>
  <c r="E1059" i="11"/>
  <c r="E1060" i="11"/>
  <c r="E1061" i="11"/>
  <c r="E1062" i="11"/>
  <c r="E1063" i="11"/>
  <c r="E1064" i="11"/>
  <c r="E1065" i="11"/>
  <c r="E1066" i="11"/>
  <c r="E1067" i="11"/>
  <c r="E1068" i="11"/>
  <c r="E1069" i="11"/>
  <c r="E1070" i="11"/>
  <c r="E1071" i="11"/>
  <c r="E1072" i="11"/>
  <c r="E1073" i="11"/>
  <c r="E1074" i="11"/>
  <c r="E1075" i="11"/>
  <c r="E1076" i="11"/>
  <c r="E1077" i="11"/>
  <c r="E1078" i="11"/>
  <c r="E1079" i="11"/>
  <c r="E1080" i="11"/>
  <c r="E1081" i="11"/>
  <c r="E1082" i="11"/>
  <c r="E1083" i="11"/>
  <c r="E1084" i="11"/>
  <c r="E1085" i="11"/>
  <c r="E1086" i="11"/>
  <c r="E1087" i="11"/>
  <c r="E1088" i="11"/>
  <c r="E1089" i="11"/>
  <c r="E1090" i="11"/>
  <c r="E1091" i="11"/>
  <c r="E1092" i="11"/>
  <c r="E1093" i="11"/>
  <c r="E1094" i="11"/>
  <c r="E1095" i="11"/>
  <c r="E1096" i="11"/>
  <c r="E1097" i="11"/>
  <c r="E1098" i="11"/>
  <c r="E1099" i="11"/>
  <c r="E1100" i="11"/>
  <c r="E1101" i="11"/>
  <c r="E1102" i="11"/>
  <c r="E1103" i="11"/>
  <c r="E1104" i="11"/>
  <c r="E1105" i="11"/>
  <c r="E1106" i="11"/>
  <c r="E1107" i="11"/>
  <c r="E1108" i="11"/>
  <c r="E1109" i="11"/>
  <c r="E1110" i="11"/>
  <c r="E1111" i="11"/>
  <c r="E1112" i="11"/>
  <c r="E1113" i="11"/>
  <c r="E1114" i="11"/>
  <c r="E1115" i="11"/>
  <c r="E1116" i="11"/>
  <c r="E1117" i="11"/>
  <c r="E1118" i="11"/>
  <c r="E1119" i="11"/>
  <c r="E1120" i="11"/>
  <c r="E1121" i="11"/>
  <c r="E1122" i="11"/>
  <c r="E1123" i="11"/>
  <c r="E1124" i="11"/>
  <c r="E1125" i="11"/>
  <c r="E1126" i="11"/>
  <c r="E1127" i="11"/>
  <c r="E1128" i="11"/>
  <c r="E1129" i="11"/>
  <c r="E1130" i="11"/>
  <c r="E1131" i="11"/>
  <c r="E1132" i="11"/>
  <c r="E1133" i="11"/>
  <c r="E1134" i="11"/>
  <c r="E1135" i="11"/>
  <c r="E1136" i="11"/>
  <c r="E1137" i="11"/>
  <c r="E1138" i="11"/>
  <c r="E1139" i="11"/>
  <c r="E1140" i="11"/>
  <c r="E1141" i="11"/>
  <c r="E1142" i="11"/>
  <c r="E1143" i="11"/>
  <c r="E1144" i="11"/>
  <c r="E1145" i="11"/>
  <c r="E1146" i="11"/>
  <c r="E1147" i="11"/>
  <c r="E1148" i="11"/>
  <c r="E1149" i="11"/>
  <c r="E1150" i="11"/>
  <c r="E1151" i="11"/>
  <c r="E1152" i="11"/>
  <c r="E1153" i="11"/>
  <c r="E1154" i="11"/>
  <c r="E1155" i="11"/>
  <c r="E1156" i="11"/>
  <c r="E1157" i="11"/>
  <c r="E1158" i="11"/>
  <c r="E1159" i="11"/>
  <c r="E1160" i="11"/>
  <c r="E1161" i="11"/>
  <c r="E1162" i="11"/>
  <c r="E1163" i="11"/>
  <c r="E1164" i="11"/>
  <c r="E1165" i="11"/>
  <c r="E1166" i="11"/>
  <c r="E1167" i="11"/>
  <c r="E1168" i="11"/>
  <c r="E1169" i="11"/>
  <c r="E1170" i="11"/>
  <c r="E1171" i="11"/>
  <c r="E1172" i="11"/>
  <c r="E1173" i="11"/>
  <c r="E1174" i="11"/>
  <c r="E1175" i="11"/>
  <c r="E1176" i="11"/>
  <c r="E1177" i="11"/>
  <c r="E1178" i="11"/>
  <c r="E1179" i="11"/>
  <c r="E1180" i="11"/>
  <c r="E1181" i="11"/>
  <c r="E1182" i="11"/>
  <c r="E1183" i="11"/>
  <c r="E1184" i="11"/>
  <c r="E1185" i="11"/>
  <c r="E1186" i="11"/>
  <c r="E1187" i="11"/>
  <c r="E1188" i="11"/>
  <c r="E1189" i="11"/>
  <c r="E1190" i="11"/>
  <c r="E1191" i="11"/>
  <c r="E1192" i="11"/>
  <c r="E1193" i="11"/>
  <c r="E1194" i="11"/>
  <c r="E1195" i="11"/>
  <c r="E1196" i="11"/>
  <c r="E1197" i="11"/>
  <c r="E1198" i="11"/>
  <c r="E1199" i="11"/>
  <c r="E1200" i="11"/>
  <c r="E1201" i="11"/>
  <c r="E1202" i="11"/>
  <c r="E1203" i="11"/>
  <c r="E1204" i="11"/>
  <c r="E1205" i="11"/>
  <c r="E1206" i="11"/>
  <c r="E1207" i="11"/>
  <c r="E1208" i="11"/>
  <c r="E1209" i="11"/>
  <c r="E1210" i="11"/>
  <c r="E1211" i="11"/>
  <c r="E1212" i="11"/>
  <c r="E1213" i="11"/>
  <c r="E1214" i="11"/>
  <c r="E1215" i="11"/>
  <c r="E1216" i="11"/>
  <c r="E1217" i="11"/>
  <c r="E1218" i="11"/>
  <c r="E1219" i="11"/>
  <c r="E1220" i="11"/>
  <c r="E1221" i="11"/>
  <c r="E1222" i="11"/>
  <c r="E1223" i="11"/>
  <c r="E1224" i="11"/>
  <c r="E1225" i="11"/>
  <c r="E1226" i="11"/>
  <c r="E1227" i="11"/>
  <c r="E1228" i="11"/>
  <c r="E1229" i="11"/>
  <c r="E1230" i="11"/>
  <c r="E1231" i="11"/>
  <c r="E1232" i="11"/>
  <c r="E1233" i="11"/>
  <c r="E1234" i="11"/>
  <c r="E1235" i="11"/>
  <c r="E1236" i="11"/>
  <c r="E1237" i="11"/>
  <c r="E1238" i="11"/>
  <c r="E1239" i="11"/>
  <c r="E1240" i="11"/>
  <c r="E1241" i="11"/>
  <c r="E1242" i="11"/>
  <c r="E1243" i="11"/>
  <c r="E1244" i="11"/>
  <c r="E1245" i="11"/>
  <c r="E1246" i="11"/>
  <c r="E1247" i="11"/>
  <c r="E1248" i="11"/>
  <c r="E1249" i="11"/>
  <c r="E1250" i="11"/>
  <c r="E1251" i="11"/>
  <c r="E1252" i="11"/>
  <c r="E1253" i="11"/>
  <c r="E1254" i="11"/>
  <c r="E1255" i="11"/>
  <c r="E1256" i="11"/>
  <c r="E1257" i="11"/>
  <c r="E1258" i="11"/>
  <c r="E1259" i="11"/>
  <c r="E1260" i="11"/>
  <c r="E1261" i="11"/>
  <c r="E1262" i="11"/>
  <c r="E1263" i="11"/>
  <c r="E1264" i="11"/>
  <c r="E1265" i="11"/>
  <c r="E1266" i="11"/>
  <c r="E1267" i="11"/>
  <c r="E1268" i="11"/>
  <c r="E1269" i="11"/>
  <c r="E1270" i="11"/>
  <c r="E1271" i="11"/>
  <c r="E1272" i="11"/>
  <c r="E1273" i="11"/>
  <c r="E1274" i="11"/>
  <c r="E1275" i="11"/>
  <c r="E1276" i="11"/>
  <c r="E1277" i="11"/>
  <c r="E1278" i="11"/>
  <c r="E1279" i="11"/>
  <c r="E1280" i="11"/>
  <c r="E1281" i="11"/>
  <c r="E1282" i="11"/>
  <c r="E1283" i="11"/>
  <c r="E1284" i="11"/>
  <c r="E1285" i="11"/>
  <c r="E1286" i="11"/>
  <c r="E1287" i="11"/>
  <c r="E1288" i="11"/>
  <c r="E1289" i="11"/>
  <c r="E1290" i="11"/>
  <c r="E1291" i="11"/>
  <c r="K559" i="3"/>
  <c r="E23" i="11" s="1"/>
  <c r="K558" i="3"/>
  <c r="E22" i="11" s="1"/>
  <c r="K482" i="3"/>
  <c r="K483" i="3"/>
  <c r="B548" i="9"/>
  <c r="D548" i="9"/>
  <c r="J548" i="9"/>
  <c r="L548" i="9"/>
  <c r="M548" i="9" s="1"/>
  <c r="B549" i="9"/>
  <c r="D549" i="9"/>
  <c r="J549" i="9"/>
  <c r="L549" i="9"/>
  <c r="M549" i="9" s="1"/>
  <c r="B550" i="9"/>
  <c r="D550" i="9"/>
  <c r="H550" i="9"/>
  <c r="J550" i="9"/>
  <c r="L550" i="9"/>
  <c r="M550" i="9" s="1"/>
  <c r="B551" i="9"/>
  <c r="D551" i="9"/>
  <c r="H551" i="9"/>
  <c r="J551" i="9"/>
  <c r="L551" i="9"/>
  <c r="M551" i="9" s="1"/>
  <c r="B552" i="9"/>
  <c r="D552" i="9"/>
  <c r="J552" i="9"/>
  <c r="L552" i="9"/>
  <c r="M552" i="9" s="1"/>
  <c r="B530" i="9"/>
  <c r="D530" i="9"/>
  <c r="J530" i="9"/>
  <c r="L530" i="9"/>
  <c r="M530" i="9" s="1"/>
  <c r="B531" i="9"/>
  <c r="D531" i="9"/>
  <c r="J531" i="9"/>
  <c r="L531" i="9"/>
  <c r="M531" i="9" s="1"/>
  <c r="B532" i="9"/>
  <c r="D532" i="9"/>
  <c r="J532" i="9"/>
  <c r="L532" i="9"/>
  <c r="M532" i="9" s="1"/>
  <c r="B533" i="9"/>
  <c r="D533" i="9"/>
  <c r="J533" i="9"/>
  <c r="L533" i="9"/>
  <c r="M533" i="9" s="1"/>
  <c r="B534" i="9"/>
  <c r="D534" i="9"/>
  <c r="H534" i="9"/>
  <c r="J534" i="9"/>
  <c r="L534" i="9"/>
  <c r="M534" i="9" s="1"/>
  <c r="B535" i="9"/>
  <c r="D535" i="9"/>
  <c r="J535" i="9"/>
  <c r="L535" i="9"/>
  <c r="M535" i="9" s="1"/>
  <c r="B536" i="9"/>
  <c r="D536" i="9"/>
  <c r="J536" i="9"/>
  <c r="L536" i="9"/>
  <c r="M536" i="9" s="1"/>
  <c r="B537" i="9"/>
  <c r="D537" i="9"/>
  <c r="J537" i="9"/>
  <c r="L537" i="9"/>
  <c r="M537" i="9" s="1"/>
  <c r="B538" i="9"/>
  <c r="D538" i="9"/>
  <c r="J538" i="9"/>
  <c r="L538" i="9"/>
  <c r="M538" i="9" s="1"/>
  <c r="B539" i="9"/>
  <c r="D539" i="9"/>
  <c r="J539" i="9"/>
  <c r="L539" i="9"/>
  <c r="M539" i="9" s="1"/>
  <c r="B540" i="9"/>
  <c r="D540" i="9"/>
  <c r="H540" i="9"/>
  <c r="J540" i="9"/>
  <c r="L540" i="9"/>
  <c r="M540" i="9" s="1"/>
  <c r="B541" i="9"/>
  <c r="D541" i="9"/>
  <c r="J541" i="9"/>
  <c r="L541" i="9"/>
  <c r="M541" i="9" s="1"/>
  <c r="B542" i="9"/>
  <c r="D542" i="9"/>
  <c r="J542" i="9"/>
  <c r="L542" i="9"/>
  <c r="M542" i="9" s="1"/>
  <c r="B543" i="9"/>
  <c r="D543" i="9"/>
  <c r="H543" i="9"/>
  <c r="J543" i="9"/>
  <c r="L543" i="9"/>
  <c r="M543" i="9" s="1"/>
  <c r="B544" i="9"/>
  <c r="D544" i="9"/>
  <c r="H544" i="9"/>
  <c r="J544" i="9"/>
  <c r="L544" i="9"/>
  <c r="M544" i="9" s="1"/>
  <c r="B545" i="9"/>
  <c r="D545" i="9"/>
  <c r="J545" i="9"/>
  <c r="L545" i="9"/>
  <c r="M545" i="9" s="1"/>
  <c r="B546" i="9"/>
  <c r="D546" i="9"/>
  <c r="J546" i="9"/>
  <c r="L546" i="9"/>
  <c r="M546" i="9" s="1"/>
  <c r="B547" i="9"/>
  <c r="D547" i="9"/>
  <c r="J547" i="9"/>
  <c r="L547" i="9"/>
  <c r="M547" i="9" s="1"/>
  <c r="K556" i="3"/>
  <c r="E20" i="11" s="1"/>
  <c r="K557" i="3"/>
  <c r="E21" i="11" s="1"/>
  <c r="K554" i="3"/>
  <c r="E18" i="11" s="1"/>
  <c r="K555" i="3"/>
  <c r="E19" i="11" s="1"/>
  <c r="K552" i="3"/>
  <c r="E16" i="11" s="1"/>
  <c r="K553" i="3"/>
  <c r="E17" i="11" s="1"/>
  <c r="K551" i="3"/>
  <c r="E15" i="11" s="1"/>
  <c r="AO3" i="7"/>
  <c r="AN4" i="17" s="1"/>
  <c r="AO2" i="7"/>
  <c r="AN17" i="17" s="1"/>
  <c r="K550" i="3"/>
  <c r="E14" i="11" s="1"/>
  <c r="K549" i="3"/>
  <c r="K548" i="3"/>
  <c r="E12" i="11" s="1"/>
  <c r="K547" i="3"/>
  <c r="E11" i="11" s="1"/>
  <c r="K546" i="3"/>
  <c r="E10" i="11" s="1"/>
  <c r="K545" i="3"/>
  <c r="E9" i="11" s="1"/>
  <c r="K544" i="3"/>
  <c r="E8" i="11" s="1"/>
  <c r="K543" i="3"/>
  <c r="E7" i="11" s="1"/>
  <c r="K542" i="3"/>
  <c r="E6" i="11" s="1"/>
  <c r="K541" i="3"/>
  <c r="E5" i="11" s="1"/>
  <c r="K540" i="3"/>
  <c r="E4" i="11" s="1"/>
  <c r="K539" i="3"/>
  <c r="E3" i="11" s="1"/>
  <c r="K538" i="3"/>
  <c r="E2" i="11" s="1"/>
  <c r="K537" i="3"/>
  <c r="E1" i="11" s="1"/>
  <c r="AN16" i="7"/>
  <c r="AM86" i="17" s="1"/>
  <c r="AN15" i="7"/>
  <c r="M92" i="17" s="1"/>
  <c r="AN14" i="7"/>
  <c r="AM84" i="17" s="1"/>
  <c r="AN13" i="7"/>
  <c r="AM83" i="17" s="1"/>
  <c r="AN12" i="7"/>
  <c r="AM82" i="17" s="1"/>
  <c r="AN11" i="7"/>
  <c r="AM70" i="17" s="1"/>
  <c r="AN10" i="7"/>
  <c r="AN3" i="7"/>
  <c r="AM4" i="17" s="1"/>
  <c r="K536" i="3"/>
  <c r="K535" i="3"/>
  <c r="K531" i="3"/>
  <c r="K532" i="3"/>
  <c r="K533" i="3"/>
  <c r="K534" i="3"/>
  <c r="B527" i="9"/>
  <c r="D527" i="9"/>
  <c r="J527" i="9"/>
  <c r="B528" i="9"/>
  <c r="D528" i="9"/>
  <c r="J528" i="9"/>
  <c r="B529" i="9"/>
  <c r="D529" i="9"/>
  <c r="J529" i="9"/>
  <c r="L3" i="9"/>
  <c r="M3" i="9" s="1"/>
  <c r="L4" i="9"/>
  <c r="M4" i="9" s="1"/>
  <c r="L5" i="9"/>
  <c r="M5" i="9" s="1"/>
  <c r="L6" i="9"/>
  <c r="M6" i="9" s="1"/>
  <c r="L7" i="9"/>
  <c r="M7" i="9" s="1"/>
  <c r="L8" i="9"/>
  <c r="M8" i="9" s="1"/>
  <c r="L9" i="9"/>
  <c r="M9" i="9" s="1"/>
  <c r="L10" i="9"/>
  <c r="M10" i="9" s="1"/>
  <c r="L11" i="9"/>
  <c r="M11" i="9" s="1"/>
  <c r="L12" i="9"/>
  <c r="M12" i="9" s="1"/>
  <c r="L13" i="9"/>
  <c r="M13" i="9" s="1"/>
  <c r="L14" i="9"/>
  <c r="M14" i="9" s="1"/>
  <c r="L15" i="9"/>
  <c r="M15" i="9" s="1"/>
  <c r="L16" i="9"/>
  <c r="M16" i="9" s="1"/>
  <c r="L17" i="9"/>
  <c r="M17" i="9" s="1"/>
  <c r="L18" i="9"/>
  <c r="M18" i="9" s="1"/>
  <c r="L19" i="9"/>
  <c r="M19" i="9" s="1"/>
  <c r="L20" i="9"/>
  <c r="M20" i="9" s="1"/>
  <c r="L21" i="9"/>
  <c r="M21" i="9" s="1"/>
  <c r="L22" i="9"/>
  <c r="M22" i="9" s="1"/>
  <c r="L23" i="9"/>
  <c r="M23" i="9" s="1"/>
  <c r="L24" i="9"/>
  <c r="M24" i="9" s="1"/>
  <c r="L25" i="9"/>
  <c r="M25" i="9" s="1"/>
  <c r="L26" i="9"/>
  <c r="M26" i="9" s="1"/>
  <c r="L27" i="9"/>
  <c r="M27" i="9" s="1"/>
  <c r="L28" i="9"/>
  <c r="M28" i="9" s="1"/>
  <c r="L29" i="9"/>
  <c r="M29" i="9" s="1"/>
  <c r="L30" i="9"/>
  <c r="M30" i="9" s="1"/>
  <c r="L32" i="9"/>
  <c r="M32" i="9" s="1"/>
  <c r="L33" i="9"/>
  <c r="M33" i="9" s="1"/>
  <c r="L34" i="9"/>
  <c r="M34" i="9" s="1"/>
  <c r="L35" i="9"/>
  <c r="M35" i="9" s="1"/>
  <c r="L36" i="9"/>
  <c r="M36" i="9" s="1"/>
  <c r="L37" i="9"/>
  <c r="M37" i="9" s="1"/>
  <c r="L38" i="9"/>
  <c r="M38" i="9" s="1"/>
  <c r="L39" i="9"/>
  <c r="M39" i="9" s="1"/>
  <c r="L41" i="9"/>
  <c r="M41" i="9" s="1"/>
  <c r="L42" i="9"/>
  <c r="M42" i="9" s="1"/>
  <c r="L43" i="9"/>
  <c r="M43" i="9" s="1"/>
  <c r="L44" i="9"/>
  <c r="M44" i="9" s="1"/>
  <c r="L46" i="9"/>
  <c r="M46" i="9" s="1"/>
  <c r="L47" i="9"/>
  <c r="M47" i="9" s="1"/>
  <c r="L48" i="9"/>
  <c r="M48" i="9" s="1"/>
  <c r="L52" i="9"/>
  <c r="M52" i="9" s="1"/>
  <c r="L54" i="9"/>
  <c r="M54" i="9" s="1"/>
  <c r="L55" i="9"/>
  <c r="M55" i="9" s="1"/>
  <c r="L56" i="9"/>
  <c r="M56" i="9" s="1"/>
  <c r="L57" i="9"/>
  <c r="M57" i="9" s="1"/>
  <c r="L59" i="9"/>
  <c r="M59" i="9" s="1"/>
  <c r="L60" i="9"/>
  <c r="M60" i="9" s="1"/>
  <c r="L61" i="9"/>
  <c r="M61" i="9" s="1"/>
  <c r="L62" i="9"/>
  <c r="M62" i="9" s="1"/>
  <c r="L64" i="9"/>
  <c r="M64" i="9" s="1"/>
  <c r="L65" i="9"/>
  <c r="M65" i="9" s="1"/>
  <c r="L66" i="9"/>
  <c r="M66" i="9" s="1"/>
  <c r="L68" i="9"/>
  <c r="M68" i="9" s="1"/>
  <c r="L69" i="9"/>
  <c r="M69" i="9" s="1"/>
  <c r="L70" i="9"/>
  <c r="M70" i="9" s="1"/>
  <c r="L71" i="9"/>
  <c r="M71" i="9" s="1"/>
  <c r="L73" i="9"/>
  <c r="M73" i="9" s="1"/>
  <c r="L76" i="9"/>
  <c r="M76" i="9" s="1"/>
  <c r="L77" i="9"/>
  <c r="M77" i="9" s="1"/>
  <c r="L78" i="9"/>
  <c r="M78" i="9" s="1"/>
  <c r="L79" i="9"/>
  <c r="M79" i="9" s="1"/>
  <c r="L80" i="9"/>
  <c r="M80" i="9" s="1"/>
  <c r="L81" i="9"/>
  <c r="M81" i="9" s="1"/>
  <c r="L82" i="9"/>
  <c r="M82" i="9" s="1"/>
  <c r="L90" i="9"/>
  <c r="M90" i="9" s="1"/>
  <c r="L91" i="9"/>
  <c r="M91" i="9" s="1"/>
  <c r="L93" i="9"/>
  <c r="M93" i="9" s="1"/>
  <c r="L94" i="9"/>
  <c r="M94" i="9" s="1"/>
  <c r="L95" i="9"/>
  <c r="M95" i="9" s="1"/>
  <c r="L97" i="9"/>
  <c r="M97" i="9" s="1"/>
  <c r="L99" i="9"/>
  <c r="M99" i="9" s="1"/>
  <c r="L100" i="9"/>
  <c r="M100" i="9" s="1"/>
  <c r="L101" i="9"/>
  <c r="M101" i="9" s="1"/>
  <c r="L102" i="9"/>
  <c r="M102" i="9" s="1"/>
  <c r="L103" i="9"/>
  <c r="M103" i="9" s="1"/>
  <c r="L104" i="9"/>
  <c r="M104" i="9" s="1"/>
  <c r="L105" i="9"/>
  <c r="M105" i="9" s="1"/>
  <c r="L106" i="9"/>
  <c r="M106" i="9" s="1"/>
  <c r="L107" i="9"/>
  <c r="M107" i="9" s="1"/>
  <c r="L108" i="9"/>
  <c r="M108" i="9" s="1"/>
  <c r="L109" i="9"/>
  <c r="M109" i="9" s="1"/>
  <c r="L110" i="9"/>
  <c r="M110" i="9" s="1"/>
  <c r="L111" i="9"/>
  <c r="M111" i="9" s="1"/>
  <c r="L112" i="9"/>
  <c r="M112" i="9" s="1"/>
  <c r="L119" i="9"/>
  <c r="M119" i="9" s="1"/>
  <c r="L120" i="9"/>
  <c r="M120" i="9" s="1"/>
  <c r="L121" i="9"/>
  <c r="M121" i="9" s="1"/>
  <c r="L122" i="9"/>
  <c r="M122" i="9" s="1"/>
  <c r="L123" i="9"/>
  <c r="M123" i="9" s="1"/>
  <c r="L124" i="9"/>
  <c r="M124" i="9" s="1"/>
  <c r="L125" i="9"/>
  <c r="M125" i="9" s="1"/>
  <c r="L126" i="9"/>
  <c r="M126" i="9" s="1"/>
  <c r="L127" i="9"/>
  <c r="M127" i="9" s="1"/>
  <c r="L132" i="9"/>
  <c r="M132" i="9" s="1"/>
  <c r="L133" i="9"/>
  <c r="M133" i="9" s="1"/>
  <c r="L134" i="9"/>
  <c r="M134" i="9" s="1"/>
  <c r="L135" i="9"/>
  <c r="M135" i="9" s="1"/>
  <c r="L136" i="9"/>
  <c r="M136" i="9" s="1"/>
  <c r="L137" i="9"/>
  <c r="M137" i="9" s="1"/>
  <c r="L138" i="9"/>
  <c r="M138" i="9" s="1"/>
  <c r="L139" i="9"/>
  <c r="M139" i="9" s="1"/>
  <c r="L140" i="9"/>
  <c r="M140" i="9" s="1"/>
  <c r="L141" i="9"/>
  <c r="M141" i="9" s="1"/>
  <c r="L142" i="9"/>
  <c r="M142" i="9" s="1"/>
  <c r="L143" i="9"/>
  <c r="M143" i="9" s="1"/>
  <c r="L144" i="9"/>
  <c r="M144" i="9" s="1"/>
  <c r="L151" i="9"/>
  <c r="M151" i="9" s="1"/>
  <c r="L152" i="9"/>
  <c r="M152" i="9" s="1"/>
  <c r="L153" i="9"/>
  <c r="M153" i="9" s="1"/>
  <c r="L154" i="9"/>
  <c r="M154" i="9" s="1"/>
  <c r="L156" i="9"/>
  <c r="M156" i="9" s="1"/>
  <c r="L157" i="9"/>
  <c r="M157" i="9" s="1"/>
  <c r="L159" i="9"/>
  <c r="M159" i="9" s="1"/>
  <c r="L160" i="9"/>
  <c r="M160" i="9" s="1"/>
  <c r="L163" i="9"/>
  <c r="M163" i="9" s="1"/>
  <c r="L164" i="9"/>
  <c r="M164" i="9" s="1"/>
  <c r="L165" i="9"/>
  <c r="M165" i="9" s="1"/>
  <c r="L166" i="9"/>
  <c r="M166" i="9" s="1"/>
  <c r="L167" i="9"/>
  <c r="M167" i="9" s="1"/>
  <c r="L168" i="9"/>
  <c r="M168" i="9" s="1"/>
  <c r="L169" i="9"/>
  <c r="M169" i="9" s="1"/>
  <c r="L170" i="9"/>
  <c r="M170" i="9" s="1"/>
  <c r="L171" i="9"/>
  <c r="M171" i="9" s="1"/>
  <c r="L172" i="9"/>
  <c r="M172" i="9" s="1"/>
  <c r="L173" i="9"/>
  <c r="M173" i="9" s="1"/>
  <c r="L174" i="9"/>
  <c r="M174" i="9" s="1"/>
  <c r="L175" i="9"/>
  <c r="M175" i="9" s="1"/>
  <c r="L176" i="9"/>
  <c r="M176" i="9" s="1"/>
  <c r="L177" i="9"/>
  <c r="M177" i="9" s="1"/>
  <c r="L188" i="9"/>
  <c r="M188" i="9" s="1"/>
  <c r="L189" i="9"/>
  <c r="M189" i="9" s="1"/>
  <c r="L190" i="9"/>
  <c r="M190" i="9" s="1"/>
  <c r="L191" i="9"/>
  <c r="M191" i="9" s="1"/>
  <c r="L192" i="9"/>
  <c r="M192" i="9" s="1"/>
  <c r="L193" i="9"/>
  <c r="M193" i="9" s="1"/>
  <c r="L194" i="9"/>
  <c r="M194" i="9" s="1"/>
  <c r="L195" i="9"/>
  <c r="M195" i="9" s="1"/>
  <c r="L196" i="9"/>
  <c r="M196" i="9" s="1"/>
  <c r="L207" i="9"/>
  <c r="M207" i="9" s="1"/>
  <c r="L213" i="9"/>
  <c r="M213" i="9" s="1"/>
  <c r="L217" i="9"/>
  <c r="M217" i="9" s="1"/>
  <c r="L218" i="9"/>
  <c r="M218" i="9" s="1"/>
  <c r="L219" i="9"/>
  <c r="M219" i="9" s="1"/>
  <c r="L220" i="9"/>
  <c r="M220" i="9" s="1"/>
  <c r="L228" i="9"/>
  <c r="M228" i="9" s="1"/>
  <c r="L237" i="9"/>
  <c r="M237" i="9" s="1"/>
  <c r="L238" i="9"/>
  <c r="M238" i="9" s="1"/>
  <c r="L239" i="9"/>
  <c r="M239" i="9" s="1"/>
  <c r="L240" i="9"/>
  <c r="M240" i="9" s="1"/>
  <c r="L241" i="9"/>
  <c r="M241" i="9" s="1"/>
  <c r="L242" i="9"/>
  <c r="M242" i="9" s="1"/>
  <c r="L243" i="9"/>
  <c r="M243" i="9" s="1"/>
  <c r="L244" i="9"/>
  <c r="M244" i="9" s="1"/>
  <c r="L245" i="9"/>
  <c r="M245" i="9" s="1"/>
  <c r="L246" i="9"/>
  <c r="M246" i="9" s="1"/>
  <c r="L247" i="9"/>
  <c r="M247" i="9" s="1"/>
  <c r="L248" i="9"/>
  <c r="M248" i="9" s="1"/>
  <c r="L249" i="9"/>
  <c r="M249" i="9" s="1"/>
  <c r="L250" i="9"/>
  <c r="M250" i="9" s="1"/>
  <c r="L251" i="9"/>
  <c r="M251" i="9" s="1"/>
  <c r="L252" i="9"/>
  <c r="M252" i="9" s="1"/>
  <c r="L254" i="9"/>
  <c r="M254" i="9" s="1"/>
  <c r="L255" i="9"/>
  <c r="M255" i="9" s="1"/>
  <c r="L256" i="9"/>
  <c r="M256" i="9" s="1"/>
  <c r="L257" i="9"/>
  <c r="M257" i="9" s="1"/>
  <c r="L258" i="9"/>
  <c r="M258" i="9" s="1"/>
  <c r="L260" i="9"/>
  <c r="M260" i="9" s="1"/>
  <c r="L261" i="9"/>
  <c r="M261" i="9" s="1"/>
  <c r="L262" i="9"/>
  <c r="M262" i="9" s="1"/>
  <c r="L264" i="9"/>
  <c r="M264" i="9" s="1"/>
  <c r="L270" i="9"/>
  <c r="M270" i="9" s="1"/>
  <c r="L271" i="9"/>
  <c r="M271" i="9" s="1"/>
  <c r="L272" i="9"/>
  <c r="M272" i="9" s="1"/>
  <c r="L273" i="9"/>
  <c r="M273" i="9" s="1"/>
  <c r="L274" i="9"/>
  <c r="M274" i="9" s="1"/>
  <c r="L275" i="9"/>
  <c r="M275" i="9" s="1"/>
  <c r="L276" i="9"/>
  <c r="M276" i="9" s="1"/>
  <c r="L277" i="9"/>
  <c r="M277" i="9" s="1"/>
  <c r="L278" i="9"/>
  <c r="M278" i="9" s="1"/>
  <c r="L279" i="9"/>
  <c r="M279" i="9" s="1"/>
  <c r="L280" i="9"/>
  <c r="M280" i="9" s="1"/>
  <c r="L281" i="9"/>
  <c r="M281" i="9" s="1"/>
  <c r="L282" i="9"/>
  <c r="M282" i="9" s="1"/>
  <c r="L286" i="9"/>
  <c r="M286" i="9" s="1"/>
  <c r="L290" i="9"/>
  <c r="M290" i="9" s="1"/>
  <c r="L291" i="9"/>
  <c r="M291" i="9" s="1"/>
  <c r="L293" i="9"/>
  <c r="M293" i="9" s="1"/>
  <c r="L294" i="9"/>
  <c r="M294" i="9" s="1"/>
  <c r="L295" i="9"/>
  <c r="M295" i="9" s="1"/>
  <c r="L296" i="9"/>
  <c r="M296" i="9" s="1"/>
  <c r="L297" i="9"/>
  <c r="M297" i="9" s="1"/>
  <c r="L299" i="9"/>
  <c r="M299" i="9" s="1"/>
  <c r="L306" i="9"/>
  <c r="M306" i="9" s="1"/>
  <c r="L307" i="9"/>
  <c r="M307" i="9" s="1"/>
  <c r="L308" i="9"/>
  <c r="M308" i="9" s="1"/>
  <c r="L309" i="9"/>
  <c r="M309" i="9" s="1"/>
  <c r="L313" i="9"/>
  <c r="M313" i="9" s="1"/>
  <c r="L314" i="9"/>
  <c r="M314" i="9" s="1"/>
  <c r="L315" i="9"/>
  <c r="M315" i="9" s="1"/>
  <c r="L316" i="9"/>
  <c r="M316" i="9" s="1"/>
  <c r="L317" i="9"/>
  <c r="M317" i="9" s="1"/>
  <c r="L319" i="9"/>
  <c r="M319" i="9" s="1"/>
  <c r="L320" i="9"/>
  <c r="M320" i="9" s="1"/>
  <c r="L321" i="9"/>
  <c r="M321" i="9" s="1"/>
  <c r="L322" i="9"/>
  <c r="M322" i="9" s="1"/>
  <c r="L323" i="9"/>
  <c r="M323" i="9" s="1"/>
  <c r="L324" i="9"/>
  <c r="M324" i="9" s="1"/>
  <c r="L325" i="9"/>
  <c r="M325" i="9" s="1"/>
  <c r="L326" i="9"/>
  <c r="M326" i="9" s="1"/>
  <c r="L327" i="9"/>
  <c r="M327" i="9" s="1"/>
  <c r="L328" i="9"/>
  <c r="M328" i="9" s="1"/>
  <c r="L329" i="9"/>
  <c r="M329" i="9" s="1"/>
  <c r="L330" i="9"/>
  <c r="M330" i="9" s="1"/>
  <c r="L331" i="9"/>
  <c r="M331" i="9" s="1"/>
  <c r="L332" i="9"/>
  <c r="M332" i="9" s="1"/>
  <c r="L333" i="9"/>
  <c r="M333" i="9" s="1"/>
  <c r="L334" i="9"/>
  <c r="M334" i="9" s="1"/>
  <c r="L335" i="9"/>
  <c r="M335" i="9" s="1"/>
  <c r="L336" i="9"/>
  <c r="M336" i="9" s="1"/>
  <c r="L337" i="9"/>
  <c r="M337" i="9" s="1"/>
  <c r="L338" i="9"/>
  <c r="M338" i="9" s="1"/>
  <c r="L341" i="9"/>
  <c r="M341" i="9" s="1"/>
  <c r="L356" i="9"/>
  <c r="M356" i="9" s="1"/>
  <c r="L357" i="9"/>
  <c r="M357" i="9" s="1"/>
  <c r="L358" i="9"/>
  <c r="M358" i="9" s="1"/>
  <c r="L360" i="9"/>
  <c r="M360" i="9" s="1"/>
  <c r="L363" i="9"/>
  <c r="M363" i="9" s="1"/>
  <c r="L364" i="9"/>
  <c r="M364" i="9" s="1"/>
  <c r="L365" i="9"/>
  <c r="M365" i="9" s="1"/>
  <c r="L367" i="9"/>
  <c r="M367" i="9" s="1"/>
  <c r="L368" i="9"/>
  <c r="M368" i="9" s="1"/>
  <c r="L369" i="9"/>
  <c r="M369" i="9" s="1"/>
  <c r="L370" i="9"/>
  <c r="M370" i="9" s="1"/>
  <c r="L374" i="9"/>
  <c r="M374" i="9" s="1"/>
  <c r="L375" i="9"/>
  <c r="M375" i="9" s="1"/>
  <c r="L376" i="9"/>
  <c r="M376" i="9" s="1"/>
  <c r="L377" i="9"/>
  <c r="M377" i="9" s="1"/>
  <c r="L378" i="9"/>
  <c r="M378" i="9" s="1"/>
  <c r="L379" i="9"/>
  <c r="M379" i="9" s="1"/>
  <c r="L385" i="9"/>
  <c r="M385" i="9" s="1"/>
  <c r="L386" i="9"/>
  <c r="M386" i="9" s="1"/>
  <c r="L387" i="9"/>
  <c r="M387" i="9" s="1"/>
  <c r="L390" i="9"/>
  <c r="M390" i="9" s="1"/>
  <c r="L391" i="9"/>
  <c r="M391" i="9" s="1"/>
  <c r="L392" i="9"/>
  <c r="M392" i="9" s="1"/>
  <c r="L394" i="9"/>
  <c r="M394" i="9" s="1"/>
  <c r="L395" i="9"/>
  <c r="M395" i="9" s="1"/>
  <c r="L396" i="9"/>
  <c r="M396" i="9" s="1"/>
  <c r="L397" i="9"/>
  <c r="M397" i="9" s="1"/>
  <c r="L398" i="9"/>
  <c r="M398" i="9" s="1"/>
  <c r="L399" i="9"/>
  <c r="M399" i="9" s="1"/>
  <c r="L401" i="9"/>
  <c r="M401" i="9" s="1"/>
  <c r="L402" i="9"/>
  <c r="M402" i="9" s="1"/>
  <c r="L403" i="9"/>
  <c r="M403" i="9" s="1"/>
  <c r="L404" i="9"/>
  <c r="M404" i="9" s="1"/>
  <c r="L405" i="9"/>
  <c r="M405" i="9" s="1"/>
  <c r="L406" i="9"/>
  <c r="M406" i="9" s="1"/>
  <c r="L407" i="9"/>
  <c r="M407" i="9" s="1"/>
  <c r="L408" i="9"/>
  <c r="M408" i="9" s="1"/>
  <c r="L409" i="9"/>
  <c r="M409" i="9" s="1"/>
  <c r="L410" i="9"/>
  <c r="M410" i="9" s="1"/>
  <c r="L413" i="9"/>
  <c r="M413" i="9" s="1"/>
  <c r="L415" i="9"/>
  <c r="M415" i="9" s="1"/>
  <c r="L416" i="9"/>
  <c r="M416" i="9" s="1"/>
  <c r="L417" i="9"/>
  <c r="M417" i="9" s="1"/>
  <c r="L419" i="9"/>
  <c r="M419" i="9" s="1"/>
  <c r="L420" i="9"/>
  <c r="M420" i="9" s="1"/>
  <c r="L421" i="9"/>
  <c r="M421" i="9" s="1"/>
  <c r="L422" i="9"/>
  <c r="M422" i="9" s="1"/>
  <c r="L423" i="9"/>
  <c r="M423" i="9" s="1"/>
  <c r="L424" i="9"/>
  <c r="M424" i="9" s="1"/>
  <c r="L425" i="9"/>
  <c r="M425" i="9" s="1"/>
  <c r="L426" i="9"/>
  <c r="M426" i="9" s="1"/>
  <c r="L427" i="9"/>
  <c r="M427" i="9" s="1"/>
  <c r="L428" i="9"/>
  <c r="M428" i="9" s="1"/>
  <c r="L429" i="9"/>
  <c r="M429" i="9" s="1"/>
  <c r="L430" i="9"/>
  <c r="M430" i="9" s="1"/>
  <c r="L431" i="9"/>
  <c r="M431" i="9" s="1"/>
  <c r="L433" i="9"/>
  <c r="M433" i="9" s="1"/>
  <c r="L434" i="9"/>
  <c r="M434" i="9" s="1"/>
  <c r="L435" i="9"/>
  <c r="M435" i="9" s="1"/>
  <c r="L437" i="9"/>
  <c r="M437" i="9" s="1"/>
  <c r="L438" i="9"/>
  <c r="M438" i="9" s="1"/>
  <c r="L439" i="9"/>
  <c r="M439" i="9" s="1"/>
  <c r="L440" i="9"/>
  <c r="M440" i="9" s="1"/>
  <c r="L441" i="9"/>
  <c r="M441" i="9" s="1"/>
  <c r="L442" i="9"/>
  <c r="M442" i="9" s="1"/>
  <c r="L443" i="9"/>
  <c r="M443" i="9" s="1"/>
  <c r="L444" i="9"/>
  <c r="M444" i="9" s="1"/>
  <c r="L445" i="9"/>
  <c r="M445" i="9" s="1"/>
  <c r="L446" i="9"/>
  <c r="M446" i="9" s="1"/>
  <c r="L450" i="9"/>
  <c r="M450" i="9" s="1"/>
  <c r="L451" i="9"/>
  <c r="M451" i="9" s="1"/>
  <c r="L454" i="9"/>
  <c r="M454" i="9" s="1"/>
  <c r="L455" i="9"/>
  <c r="M455" i="9" s="1"/>
  <c r="L456" i="9"/>
  <c r="M456" i="9" s="1"/>
  <c r="L457" i="9"/>
  <c r="M457" i="9" s="1"/>
  <c r="L458" i="9"/>
  <c r="M458" i="9" s="1"/>
  <c r="L460" i="9"/>
  <c r="M460" i="9" s="1"/>
  <c r="L461" i="9"/>
  <c r="M461" i="9" s="1"/>
  <c r="L462" i="9"/>
  <c r="M462" i="9" s="1"/>
  <c r="L463" i="9"/>
  <c r="M463" i="9" s="1"/>
  <c r="L464" i="9"/>
  <c r="M464" i="9" s="1"/>
  <c r="L465" i="9"/>
  <c r="M465" i="9" s="1"/>
  <c r="L466" i="9"/>
  <c r="M466" i="9" s="1"/>
  <c r="L468" i="9"/>
  <c r="M468" i="9" s="1"/>
  <c r="L469" i="9"/>
  <c r="M469" i="9" s="1"/>
  <c r="L470" i="9"/>
  <c r="M470" i="9" s="1"/>
  <c r="L471" i="9"/>
  <c r="M471" i="9" s="1"/>
  <c r="L473" i="9"/>
  <c r="M473" i="9" s="1"/>
  <c r="L474" i="9"/>
  <c r="M474" i="9" s="1"/>
  <c r="L475" i="9"/>
  <c r="M475" i="9" s="1"/>
  <c r="L476" i="9"/>
  <c r="M476" i="9" s="1"/>
  <c r="L477" i="9"/>
  <c r="M477" i="9" s="1"/>
  <c r="L478" i="9"/>
  <c r="M478" i="9" s="1"/>
  <c r="L479" i="9"/>
  <c r="M479" i="9" s="1"/>
  <c r="L480" i="9"/>
  <c r="M480" i="9" s="1"/>
  <c r="L483" i="9"/>
  <c r="M483" i="9" s="1"/>
  <c r="L484" i="9"/>
  <c r="M484" i="9" s="1"/>
  <c r="L485" i="9"/>
  <c r="M485" i="9" s="1"/>
  <c r="L486" i="9"/>
  <c r="M486" i="9" s="1"/>
  <c r="L487" i="9"/>
  <c r="M487" i="9" s="1"/>
  <c r="L488" i="9"/>
  <c r="M488" i="9" s="1"/>
  <c r="L489" i="9"/>
  <c r="M489" i="9" s="1"/>
  <c r="L490" i="9"/>
  <c r="M490" i="9" s="1"/>
  <c r="L491" i="9"/>
  <c r="M491" i="9" s="1"/>
  <c r="L492" i="9"/>
  <c r="M492" i="9" s="1"/>
  <c r="L493" i="9"/>
  <c r="M493" i="9" s="1"/>
  <c r="L494" i="9"/>
  <c r="M494" i="9" s="1"/>
  <c r="L495" i="9"/>
  <c r="M495" i="9" s="1"/>
  <c r="L496" i="9"/>
  <c r="M496" i="9" s="1"/>
  <c r="L497" i="9"/>
  <c r="M497" i="9" s="1"/>
  <c r="L498" i="9"/>
  <c r="M498" i="9" s="1"/>
  <c r="L499" i="9"/>
  <c r="M499" i="9" s="1"/>
  <c r="L500" i="9"/>
  <c r="M500" i="9" s="1"/>
  <c r="L501" i="9"/>
  <c r="M501" i="9" s="1"/>
  <c r="L502" i="9"/>
  <c r="M502" i="9" s="1"/>
  <c r="L503" i="9"/>
  <c r="M503" i="9" s="1"/>
  <c r="L504" i="9"/>
  <c r="M504" i="9" s="1"/>
  <c r="L505" i="9"/>
  <c r="M505" i="9" s="1"/>
  <c r="L506" i="9"/>
  <c r="M506" i="9" s="1"/>
  <c r="L507" i="9"/>
  <c r="M507" i="9" s="1"/>
  <c r="L508" i="9"/>
  <c r="M508" i="9" s="1"/>
  <c r="L509" i="9"/>
  <c r="M509" i="9" s="1"/>
  <c r="L510" i="9"/>
  <c r="M510" i="9" s="1"/>
  <c r="L511" i="9"/>
  <c r="M511" i="9" s="1"/>
  <c r="L512" i="9"/>
  <c r="M512" i="9" s="1"/>
  <c r="L513" i="9"/>
  <c r="M513" i="9" s="1"/>
  <c r="L514" i="9"/>
  <c r="M514" i="9" s="1"/>
  <c r="L515" i="9"/>
  <c r="M515" i="9" s="1"/>
  <c r="L516" i="9"/>
  <c r="M516" i="9" s="1"/>
  <c r="L517" i="9"/>
  <c r="M517" i="9" s="1"/>
  <c r="L518" i="9"/>
  <c r="M518" i="9" s="1"/>
  <c r="L519" i="9"/>
  <c r="M519" i="9" s="1"/>
  <c r="L520" i="9"/>
  <c r="M520" i="9" s="1"/>
  <c r="L521" i="9"/>
  <c r="M521" i="9" s="1"/>
  <c r="L522" i="9"/>
  <c r="M522" i="9" s="1"/>
  <c r="L523" i="9"/>
  <c r="M523" i="9" s="1"/>
  <c r="L524" i="9"/>
  <c r="M524" i="9" s="1"/>
  <c r="L525" i="9"/>
  <c r="M525" i="9" s="1"/>
  <c r="L526" i="9"/>
  <c r="M526" i="9" s="1"/>
  <c r="L527" i="9"/>
  <c r="M527" i="9" s="1"/>
  <c r="L528" i="9"/>
  <c r="M528" i="9" s="1"/>
  <c r="L529" i="9"/>
  <c r="M529" i="9" s="1"/>
  <c r="L2" i="9"/>
  <c r="M2" i="9" s="1"/>
  <c r="B9" i="10"/>
  <c r="B8" i="10"/>
  <c r="K530" i="3"/>
  <c r="K529" i="3"/>
  <c r="K528" i="3"/>
  <c r="H415" i="3"/>
  <c r="I415" i="3"/>
  <c r="J415" i="3"/>
  <c r="K415" i="3"/>
  <c r="L414" i="9"/>
  <c r="M414" i="9" s="1"/>
  <c r="P415" i="3"/>
  <c r="Q415" i="3"/>
  <c r="R415" i="3"/>
  <c r="S415" i="3"/>
  <c r="T415" i="3"/>
  <c r="U415" i="3"/>
  <c r="V415" i="3"/>
  <c r="W415" i="3"/>
  <c r="J3" i="9"/>
  <c r="J4" i="9"/>
  <c r="J5" i="9"/>
  <c r="J6" i="9"/>
  <c r="J7" i="9"/>
  <c r="J8" i="9"/>
  <c r="J9" i="9"/>
  <c r="J10" i="9"/>
  <c r="H11" i="9"/>
  <c r="J11" i="9"/>
  <c r="J12" i="9"/>
  <c r="J13" i="9"/>
  <c r="J14" i="9"/>
  <c r="J15" i="9"/>
  <c r="J16" i="9"/>
  <c r="H17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H30" i="9"/>
  <c r="J30" i="9"/>
  <c r="J32" i="9"/>
  <c r="J33" i="9"/>
  <c r="J34" i="9"/>
  <c r="J35" i="9"/>
  <c r="J36" i="9"/>
  <c r="J37" i="9"/>
  <c r="J38" i="9"/>
  <c r="J39" i="9"/>
  <c r="H41" i="9"/>
  <c r="J41" i="9"/>
  <c r="J42" i="9"/>
  <c r="J43" i="9"/>
  <c r="J44" i="9"/>
  <c r="H46" i="9"/>
  <c r="J46" i="9"/>
  <c r="J47" i="9"/>
  <c r="J48" i="9"/>
  <c r="J52" i="9"/>
  <c r="J54" i="9"/>
  <c r="J55" i="9"/>
  <c r="J56" i="9"/>
  <c r="H57" i="9"/>
  <c r="J57" i="9"/>
  <c r="J59" i="9"/>
  <c r="J60" i="9"/>
  <c r="J61" i="9"/>
  <c r="J62" i="9"/>
  <c r="J64" i="9"/>
  <c r="J65" i="9"/>
  <c r="J66" i="9"/>
  <c r="J68" i="9"/>
  <c r="J69" i="9"/>
  <c r="J70" i="9"/>
  <c r="J71" i="9"/>
  <c r="J73" i="9"/>
  <c r="J76" i="9"/>
  <c r="J77" i="9"/>
  <c r="H78" i="9"/>
  <c r="J78" i="9"/>
  <c r="J79" i="9"/>
  <c r="J80" i="9"/>
  <c r="J81" i="9"/>
  <c r="J82" i="9"/>
  <c r="J90" i="9"/>
  <c r="J91" i="9"/>
  <c r="J93" i="9"/>
  <c r="J94" i="9"/>
  <c r="J95" i="9"/>
  <c r="J97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9" i="9"/>
  <c r="J120" i="9"/>
  <c r="J121" i="9"/>
  <c r="J122" i="9"/>
  <c r="J123" i="9"/>
  <c r="J124" i="9"/>
  <c r="J125" i="9"/>
  <c r="J126" i="9"/>
  <c r="J127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51" i="9"/>
  <c r="J152" i="9"/>
  <c r="J153" i="9"/>
  <c r="J154" i="9"/>
  <c r="J156" i="9"/>
  <c r="J157" i="9"/>
  <c r="J159" i="9"/>
  <c r="J160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88" i="9"/>
  <c r="J189" i="9"/>
  <c r="J190" i="9"/>
  <c r="J191" i="9"/>
  <c r="J192" i="9"/>
  <c r="J193" i="9"/>
  <c r="J194" i="9"/>
  <c r="J195" i="9"/>
  <c r="J196" i="9"/>
  <c r="J207" i="9"/>
  <c r="J213" i="9"/>
  <c r="J217" i="9"/>
  <c r="J218" i="9"/>
  <c r="J219" i="9"/>
  <c r="J220" i="9"/>
  <c r="J228" i="9"/>
  <c r="J237" i="9"/>
  <c r="J238" i="9"/>
  <c r="J239" i="9"/>
  <c r="H240" i="9"/>
  <c r="J240" i="9"/>
  <c r="J241" i="9"/>
  <c r="J242" i="9"/>
  <c r="J243" i="9"/>
  <c r="H244" i="9"/>
  <c r="J244" i="9"/>
  <c r="J245" i="9"/>
  <c r="J246" i="9"/>
  <c r="J247" i="9"/>
  <c r="J248" i="9"/>
  <c r="J249" i="9"/>
  <c r="J250" i="9"/>
  <c r="J251" i="9"/>
  <c r="H252" i="9"/>
  <c r="J252" i="9"/>
  <c r="J254" i="9"/>
  <c r="J255" i="9"/>
  <c r="J256" i="9"/>
  <c r="J257" i="9"/>
  <c r="J258" i="9"/>
  <c r="J260" i="9"/>
  <c r="J261" i="9"/>
  <c r="J262" i="9"/>
  <c r="J264" i="9"/>
  <c r="J270" i="9"/>
  <c r="H271" i="9"/>
  <c r="J271" i="9"/>
  <c r="J272" i="9"/>
  <c r="J273" i="9"/>
  <c r="J274" i="9"/>
  <c r="J275" i="9"/>
  <c r="H276" i="9"/>
  <c r="J276" i="9"/>
  <c r="J277" i="9"/>
  <c r="J278" i="9"/>
  <c r="J279" i="9"/>
  <c r="J280" i="9"/>
  <c r="J281" i="9"/>
  <c r="J282" i="9"/>
  <c r="J286" i="9"/>
  <c r="J290" i="9"/>
  <c r="J291" i="9"/>
  <c r="J293" i="9"/>
  <c r="J294" i="9"/>
  <c r="J295" i="9"/>
  <c r="J296" i="9"/>
  <c r="J297" i="9"/>
  <c r="H299" i="9"/>
  <c r="J299" i="9"/>
  <c r="H306" i="9"/>
  <c r="J306" i="9"/>
  <c r="J307" i="9"/>
  <c r="J308" i="9"/>
  <c r="J309" i="9"/>
  <c r="J313" i="9"/>
  <c r="J314" i="9"/>
  <c r="J315" i="9"/>
  <c r="J316" i="9"/>
  <c r="H317" i="9"/>
  <c r="J317" i="9"/>
  <c r="J319" i="9"/>
  <c r="J320" i="9"/>
  <c r="J321" i="9"/>
  <c r="J322" i="9"/>
  <c r="J323" i="9"/>
  <c r="J324" i="9"/>
  <c r="J325" i="9"/>
  <c r="J326" i="9"/>
  <c r="H327" i="9"/>
  <c r="J327" i="9"/>
  <c r="J328" i="9"/>
  <c r="J329" i="9"/>
  <c r="J330" i="9"/>
  <c r="J331" i="9"/>
  <c r="J332" i="9"/>
  <c r="J333" i="9"/>
  <c r="J334" i="9"/>
  <c r="H335" i="9"/>
  <c r="J335" i="9"/>
  <c r="J336" i="9"/>
  <c r="J337" i="9"/>
  <c r="J338" i="9"/>
  <c r="J341" i="9"/>
  <c r="H352" i="9"/>
  <c r="J356" i="9"/>
  <c r="J357" i="9"/>
  <c r="J358" i="9"/>
  <c r="J360" i="9"/>
  <c r="J363" i="9"/>
  <c r="H364" i="9"/>
  <c r="J364" i="9"/>
  <c r="J365" i="9"/>
  <c r="J367" i="9"/>
  <c r="J368" i="9"/>
  <c r="J369" i="9"/>
  <c r="J370" i="9"/>
  <c r="H374" i="9"/>
  <c r="J374" i="9"/>
  <c r="J375" i="9"/>
  <c r="J376" i="9"/>
  <c r="J377" i="9"/>
  <c r="J378" i="9"/>
  <c r="J379" i="9"/>
  <c r="J385" i="9"/>
  <c r="H386" i="9"/>
  <c r="J386" i="9"/>
  <c r="J387" i="9"/>
  <c r="J390" i="9"/>
  <c r="J391" i="9"/>
  <c r="J392" i="9"/>
  <c r="H394" i="9"/>
  <c r="J394" i="9"/>
  <c r="J395" i="9"/>
  <c r="J396" i="9"/>
  <c r="H397" i="9"/>
  <c r="J397" i="9"/>
  <c r="J398" i="9"/>
  <c r="H399" i="9"/>
  <c r="J399" i="9"/>
  <c r="J401" i="9"/>
  <c r="J402" i="9"/>
  <c r="J403" i="9"/>
  <c r="J404" i="9"/>
  <c r="H405" i="9"/>
  <c r="J405" i="9"/>
  <c r="J406" i="9"/>
  <c r="H407" i="9"/>
  <c r="J407" i="9"/>
  <c r="J408" i="9"/>
  <c r="J409" i="9"/>
  <c r="J410" i="9"/>
  <c r="J413" i="9"/>
  <c r="J415" i="9"/>
  <c r="J416" i="9"/>
  <c r="J417" i="9"/>
  <c r="J419" i="9"/>
  <c r="J420" i="9"/>
  <c r="H421" i="9"/>
  <c r="J421" i="9"/>
  <c r="J422" i="9"/>
  <c r="J423" i="9"/>
  <c r="J424" i="9"/>
  <c r="J425" i="9"/>
  <c r="H426" i="9"/>
  <c r="J426" i="9"/>
  <c r="H427" i="9"/>
  <c r="J427" i="9"/>
  <c r="J428" i="9"/>
  <c r="J429" i="9"/>
  <c r="H430" i="9"/>
  <c r="J430" i="9"/>
  <c r="J431" i="9"/>
  <c r="J433" i="9"/>
  <c r="J434" i="9"/>
  <c r="J435" i="9"/>
  <c r="H437" i="9"/>
  <c r="J437" i="9"/>
  <c r="J438" i="9"/>
  <c r="J439" i="9"/>
  <c r="J440" i="9"/>
  <c r="J441" i="9"/>
  <c r="J442" i="9"/>
  <c r="J443" i="9"/>
  <c r="H444" i="9"/>
  <c r="J444" i="9"/>
  <c r="H445" i="9"/>
  <c r="J445" i="9"/>
  <c r="J446" i="9"/>
  <c r="H450" i="9"/>
  <c r="J450" i="9"/>
  <c r="H451" i="9"/>
  <c r="J451" i="9"/>
  <c r="H454" i="9"/>
  <c r="J454" i="9"/>
  <c r="J455" i="9"/>
  <c r="J456" i="9"/>
  <c r="J457" i="9"/>
  <c r="J458" i="9"/>
  <c r="J460" i="9"/>
  <c r="J461" i="9"/>
  <c r="J462" i="9"/>
  <c r="H463" i="9"/>
  <c r="J463" i="9"/>
  <c r="J464" i="9"/>
  <c r="J465" i="9"/>
  <c r="H466" i="9"/>
  <c r="J466" i="9"/>
  <c r="H468" i="9"/>
  <c r="J468" i="9"/>
  <c r="J469" i="9"/>
  <c r="J470" i="9"/>
  <c r="H471" i="9"/>
  <c r="J471" i="9"/>
  <c r="H472" i="9"/>
  <c r="J473" i="9"/>
  <c r="J474" i="9"/>
  <c r="J475" i="9"/>
  <c r="H476" i="9"/>
  <c r="J476" i="9"/>
  <c r="J477" i="9"/>
  <c r="H478" i="9"/>
  <c r="J478" i="9"/>
  <c r="H479" i="9"/>
  <c r="J479" i="9"/>
  <c r="H480" i="9"/>
  <c r="J480" i="9"/>
  <c r="J483" i="9"/>
  <c r="J484" i="9"/>
  <c r="J485" i="9"/>
  <c r="H486" i="9"/>
  <c r="J486" i="9"/>
  <c r="H487" i="9"/>
  <c r="J487" i="9"/>
  <c r="J488" i="9"/>
  <c r="H489" i="9"/>
  <c r="J489" i="9"/>
  <c r="H490" i="9"/>
  <c r="J490" i="9"/>
  <c r="J491" i="9"/>
  <c r="J492" i="9"/>
  <c r="J493" i="9"/>
  <c r="H494" i="9"/>
  <c r="J494" i="9"/>
  <c r="H495" i="9"/>
  <c r="J495" i="9"/>
  <c r="J496" i="9"/>
  <c r="J497" i="9"/>
  <c r="H498" i="9"/>
  <c r="J498" i="9"/>
  <c r="H499" i="9"/>
  <c r="J499" i="9"/>
  <c r="J500" i="9"/>
  <c r="J501" i="9"/>
  <c r="H502" i="9"/>
  <c r="J502" i="9"/>
  <c r="H503" i="9"/>
  <c r="J503" i="9"/>
  <c r="H504" i="9"/>
  <c r="J504" i="9"/>
  <c r="H505" i="9"/>
  <c r="J505" i="9"/>
  <c r="H506" i="9"/>
  <c r="J506" i="9"/>
  <c r="H507" i="9"/>
  <c r="J507" i="9"/>
  <c r="J508" i="9"/>
  <c r="J509" i="9"/>
  <c r="H510" i="9"/>
  <c r="J510" i="9"/>
  <c r="H511" i="9"/>
  <c r="J511" i="9"/>
  <c r="H512" i="9"/>
  <c r="J512" i="9"/>
  <c r="H513" i="9"/>
  <c r="J513" i="9"/>
  <c r="J514" i="9"/>
  <c r="H515" i="9"/>
  <c r="J515" i="9"/>
  <c r="J516" i="9"/>
  <c r="J517" i="9"/>
  <c r="H518" i="9"/>
  <c r="J518" i="9"/>
  <c r="H519" i="9"/>
  <c r="J519" i="9"/>
  <c r="J520" i="9"/>
  <c r="J521" i="9"/>
  <c r="J522" i="9"/>
  <c r="H523" i="9"/>
  <c r="J523" i="9"/>
  <c r="J524" i="9"/>
  <c r="H525" i="9"/>
  <c r="J525" i="9"/>
  <c r="H526" i="9"/>
  <c r="J526" i="9"/>
  <c r="J2" i="9"/>
  <c r="H519" i="3"/>
  <c r="AN2" i="7" s="1"/>
  <c r="AM17" i="17" s="1"/>
  <c r="B10" i="10"/>
  <c r="B7" i="10"/>
  <c r="B5" i="10"/>
  <c r="B3" i="10"/>
  <c r="B6" i="10"/>
  <c r="D483" i="3"/>
  <c r="D482" i="9" s="1"/>
  <c r="H482" i="9"/>
  <c r="H483" i="3"/>
  <c r="L482" i="9"/>
  <c r="M482" i="9" s="1"/>
  <c r="P483" i="3"/>
  <c r="Q483" i="3"/>
  <c r="R483" i="3"/>
  <c r="S483" i="3"/>
  <c r="T483" i="3"/>
  <c r="U483" i="3"/>
  <c r="V483" i="3"/>
  <c r="W483" i="3"/>
  <c r="D482" i="3"/>
  <c r="D481" i="9" s="1"/>
  <c r="H482" i="3"/>
  <c r="L481" i="9"/>
  <c r="M481" i="9" s="1"/>
  <c r="P482" i="3"/>
  <c r="Q482" i="3"/>
  <c r="R482" i="3"/>
  <c r="S482" i="3"/>
  <c r="T482" i="3"/>
  <c r="U482" i="3"/>
  <c r="V482" i="3"/>
  <c r="W482" i="3"/>
  <c r="D450" i="3"/>
  <c r="D449" i="9" s="1"/>
  <c r="F449" i="9"/>
  <c r="H449" i="9"/>
  <c r="I450" i="3"/>
  <c r="J450" i="3"/>
  <c r="K450" i="3"/>
  <c r="L449" i="9"/>
  <c r="M449" i="9" s="1"/>
  <c r="P450" i="3"/>
  <c r="Q450" i="3"/>
  <c r="R450" i="3"/>
  <c r="S450" i="3"/>
  <c r="T450" i="3"/>
  <c r="U450" i="3"/>
  <c r="V450" i="3"/>
  <c r="W450" i="3"/>
  <c r="F448" i="9"/>
  <c r="H449" i="3"/>
  <c r="I449" i="3"/>
  <c r="J449" i="3"/>
  <c r="K449" i="3"/>
  <c r="L448" i="9"/>
  <c r="M448" i="9" s="1"/>
  <c r="P449" i="3"/>
  <c r="Q449" i="3"/>
  <c r="R449" i="3"/>
  <c r="S449" i="3"/>
  <c r="T449" i="3"/>
  <c r="U449" i="3"/>
  <c r="V449" i="3"/>
  <c r="W449" i="3"/>
  <c r="I202" i="3"/>
  <c r="J202" i="3"/>
  <c r="K202" i="3"/>
  <c r="D184" i="3"/>
  <c r="D183" i="9" s="1"/>
  <c r="H184" i="3"/>
  <c r="I184" i="3"/>
  <c r="J184" i="3"/>
  <c r="K184" i="3"/>
  <c r="L183" i="9"/>
  <c r="M183" i="9" s="1"/>
  <c r="P184" i="3"/>
  <c r="Q184" i="3"/>
  <c r="R184" i="3"/>
  <c r="S184" i="3"/>
  <c r="T184" i="3"/>
  <c r="U184" i="3"/>
  <c r="V184" i="3"/>
  <c r="W184" i="3"/>
  <c r="C184" i="3"/>
  <c r="B183" i="9" s="1"/>
  <c r="H132" i="3"/>
  <c r="I132" i="3"/>
  <c r="J132" i="3"/>
  <c r="K132" i="3"/>
  <c r="L131" i="9"/>
  <c r="M131" i="9" s="1"/>
  <c r="P132" i="3"/>
  <c r="Q132" i="3"/>
  <c r="R132" i="3"/>
  <c r="S132" i="3"/>
  <c r="T132" i="3"/>
  <c r="U132" i="3"/>
  <c r="V132" i="3"/>
  <c r="W132" i="3"/>
  <c r="I131" i="3"/>
  <c r="J131" i="3"/>
  <c r="K131" i="3"/>
  <c r="H129" i="3"/>
  <c r="I129" i="3"/>
  <c r="J129" i="3"/>
  <c r="K129" i="3"/>
  <c r="L128" i="9"/>
  <c r="M128" i="9" s="1"/>
  <c r="P129" i="3"/>
  <c r="Q129" i="3"/>
  <c r="R129" i="3"/>
  <c r="S129" i="3"/>
  <c r="T129" i="3"/>
  <c r="U129" i="3"/>
  <c r="V129" i="3"/>
  <c r="W129" i="3"/>
  <c r="H118" i="3"/>
  <c r="I118" i="3"/>
  <c r="J118" i="3"/>
  <c r="K118" i="3"/>
  <c r="L117" i="9"/>
  <c r="M117" i="9" s="1"/>
  <c r="P118" i="3"/>
  <c r="Q118" i="3"/>
  <c r="R118" i="3"/>
  <c r="S118" i="3"/>
  <c r="T118" i="3"/>
  <c r="U118" i="3"/>
  <c r="V118" i="3"/>
  <c r="W118" i="3"/>
  <c r="D115" i="3"/>
  <c r="D114" i="9" s="1"/>
  <c r="H115" i="3"/>
  <c r="I115" i="3"/>
  <c r="J115" i="3"/>
  <c r="K115" i="3"/>
  <c r="L114" i="9"/>
  <c r="M114" i="9" s="1"/>
  <c r="P115" i="3"/>
  <c r="Q115" i="3"/>
  <c r="R115" i="3"/>
  <c r="S115" i="3"/>
  <c r="T115" i="3"/>
  <c r="U115" i="3"/>
  <c r="V115" i="3"/>
  <c r="W115" i="3"/>
  <c r="C115" i="3"/>
  <c r="B114" i="9" s="1"/>
  <c r="D93" i="3"/>
  <c r="D92" i="9" s="1"/>
  <c r="H93" i="3"/>
  <c r="I93" i="3"/>
  <c r="J93" i="3"/>
  <c r="K93" i="3"/>
  <c r="L92" i="9"/>
  <c r="M92" i="9" s="1"/>
  <c r="P93" i="3"/>
  <c r="Q93" i="3"/>
  <c r="R93" i="3"/>
  <c r="S93" i="3"/>
  <c r="T93" i="3"/>
  <c r="U93" i="3"/>
  <c r="V93" i="3"/>
  <c r="W93" i="3"/>
  <c r="C93" i="3"/>
  <c r="B92" i="9" s="1"/>
  <c r="D90" i="3"/>
  <c r="D89" i="9" s="1"/>
  <c r="H90" i="3"/>
  <c r="I90" i="3"/>
  <c r="J90" i="3"/>
  <c r="K90" i="3"/>
  <c r="L89" i="9"/>
  <c r="M89" i="9" s="1"/>
  <c r="P90" i="3"/>
  <c r="Q90" i="3"/>
  <c r="R90" i="3"/>
  <c r="S90" i="3"/>
  <c r="T90" i="3"/>
  <c r="U90" i="3"/>
  <c r="V90" i="3"/>
  <c r="W90" i="3"/>
  <c r="C90" i="3"/>
  <c r="B89" i="9" s="1"/>
  <c r="D89" i="3"/>
  <c r="D88" i="9" s="1"/>
  <c r="H89" i="3"/>
  <c r="I89" i="3"/>
  <c r="J89" i="3"/>
  <c r="K89" i="3"/>
  <c r="L88" i="9"/>
  <c r="M88" i="9" s="1"/>
  <c r="P89" i="3"/>
  <c r="Q89" i="3"/>
  <c r="R89" i="3"/>
  <c r="S89" i="3"/>
  <c r="T89" i="3"/>
  <c r="U89" i="3"/>
  <c r="V89" i="3"/>
  <c r="W89" i="3"/>
  <c r="C89" i="3"/>
  <c r="B88" i="9" s="1"/>
  <c r="D87" i="3"/>
  <c r="D86" i="9" s="1"/>
  <c r="H87" i="3"/>
  <c r="I87" i="3"/>
  <c r="J87" i="3"/>
  <c r="K87" i="3"/>
  <c r="L86" i="9"/>
  <c r="M86" i="9" s="1"/>
  <c r="P87" i="3"/>
  <c r="Q87" i="3"/>
  <c r="R87" i="3"/>
  <c r="S87" i="3"/>
  <c r="T87" i="3"/>
  <c r="U87" i="3"/>
  <c r="V87" i="3"/>
  <c r="W87" i="3"/>
  <c r="C87" i="3"/>
  <c r="B86" i="9" s="1"/>
  <c r="D85" i="3"/>
  <c r="D84" i="9" s="1"/>
  <c r="H85" i="3"/>
  <c r="I85" i="3"/>
  <c r="J85" i="3"/>
  <c r="K85" i="3"/>
  <c r="L84" i="9"/>
  <c r="M84" i="9" s="1"/>
  <c r="P85" i="3"/>
  <c r="Q85" i="3"/>
  <c r="R85" i="3"/>
  <c r="S85" i="3"/>
  <c r="T85" i="3"/>
  <c r="U85" i="3"/>
  <c r="V85" i="3"/>
  <c r="W85" i="3"/>
  <c r="C85" i="3"/>
  <c r="B84" i="9" s="1"/>
  <c r="D58" i="3"/>
  <c r="D57" i="9" s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2" i="9"/>
  <c r="D33" i="9"/>
  <c r="D34" i="9"/>
  <c r="D35" i="9"/>
  <c r="D36" i="9"/>
  <c r="D37" i="9"/>
  <c r="D38" i="9"/>
  <c r="D39" i="9"/>
  <c r="D41" i="9"/>
  <c r="D42" i="9"/>
  <c r="D43" i="9"/>
  <c r="D44" i="9"/>
  <c r="D46" i="9"/>
  <c r="D47" i="9"/>
  <c r="D48" i="9"/>
  <c r="D52" i="9"/>
  <c r="D54" i="9"/>
  <c r="D55" i="9"/>
  <c r="D56" i="9"/>
  <c r="D59" i="9"/>
  <c r="D60" i="9"/>
  <c r="D61" i="9"/>
  <c r="D62" i="9"/>
  <c r="D64" i="9"/>
  <c r="D65" i="9"/>
  <c r="D66" i="9"/>
  <c r="D68" i="9"/>
  <c r="D69" i="9"/>
  <c r="D71" i="9"/>
  <c r="D73" i="9"/>
  <c r="D76" i="9"/>
  <c r="D77" i="9"/>
  <c r="D78" i="9"/>
  <c r="D79" i="9"/>
  <c r="D80" i="9"/>
  <c r="D81" i="9"/>
  <c r="D82" i="9"/>
  <c r="D90" i="9"/>
  <c r="D91" i="9"/>
  <c r="D93" i="9"/>
  <c r="D94" i="9"/>
  <c r="D95" i="9"/>
  <c r="D97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9" i="9"/>
  <c r="D120" i="9"/>
  <c r="D121" i="9"/>
  <c r="D122" i="9"/>
  <c r="D123" i="9"/>
  <c r="D124" i="9"/>
  <c r="D125" i="9"/>
  <c r="D126" i="9"/>
  <c r="D127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51" i="9"/>
  <c r="D152" i="9"/>
  <c r="D153" i="9"/>
  <c r="D154" i="9"/>
  <c r="D156" i="9"/>
  <c r="D157" i="9"/>
  <c r="D159" i="9"/>
  <c r="D160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88" i="9"/>
  <c r="D189" i="9"/>
  <c r="D190" i="9"/>
  <c r="D191" i="9"/>
  <c r="D192" i="9"/>
  <c r="D193" i="9"/>
  <c r="D194" i="9"/>
  <c r="D195" i="9"/>
  <c r="D196" i="9"/>
  <c r="D207" i="9"/>
  <c r="D213" i="9"/>
  <c r="D217" i="9"/>
  <c r="D218" i="9"/>
  <c r="D219" i="9"/>
  <c r="D220" i="9"/>
  <c r="D228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4" i="9"/>
  <c r="D255" i="9"/>
  <c r="D256" i="9"/>
  <c r="D257" i="9"/>
  <c r="D258" i="9"/>
  <c r="D260" i="9"/>
  <c r="D261" i="9"/>
  <c r="D262" i="9"/>
  <c r="D264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6" i="9"/>
  <c r="D290" i="9"/>
  <c r="D291" i="9"/>
  <c r="D293" i="9"/>
  <c r="D294" i="9"/>
  <c r="D295" i="9"/>
  <c r="D296" i="9"/>
  <c r="D297" i="9"/>
  <c r="D299" i="9"/>
  <c r="D306" i="9"/>
  <c r="D307" i="9"/>
  <c r="D308" i="9"/>
  <c r="D309" i="9"/>
  <c r="D313" i="9"/>
  <c r="D314" i="9"/>
  <c r="D315" i="9"/>
  <c r="D316" i="9"/>
  <c r="D317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41" i="9"/>
  <c r="D356" i="9"/>
  <c r="D357" i="9"/>
  <c r="D358" i="9"/>
  <c r="D360" i="9"/>
  <c r="D363" i="9"/>
  <c r="D364" i="9"/>
  <c r="D365" i="9"/>
  <c r="D367" i="9"/>
  <c r="D368" i="9"/>
  <c r="D369" i="9"/>
  <c r="D370" i="9"/>
  <c r="D374" i="9"/>
  <c r="D375" i="9"/>
  <c r="D376" i="9"/>
  <c r="D377" i="9"/>
  <c r="D378" i="9"/>
  <c r="D379" i="9"/>
  <c r="D385" i="9"/>
  <c r="D386" i="9"/>
  <c r="D387" i="9"/>
  <c r="D390" i="9"/>
  <c r="D391" i="9"/>
  <c r="D392" i="9"/>
  <c r="D394" i="9"/>
  <c r="D395" i="9"/>
  <c r="D396" i="9"/>
  <c r="D397" i="9"/>
  <c r="D398" i="9"/>
  <c r="D399" i="9"/>
  <c r="D401" i="9"/>
  <c r="D402" i="9"/>
  <c r="D403" i="9"/>
  <c r="D404" i="9"/>
  <c r="D405" i="9"/>
  <c r="D406" i="9"/>
  <c r="D407" i="9"/>
  <c r="D408" i="9"/>
  <c r="D409" i="9"/>
  <c r="D410" i="9"/>
  <c r="D413" i="9"/>
  <c r="D415" i="9"/>
  <c r="D416" i="9"/>
  <c r="D417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3" i="9"/>
  <c r="D434" i="9"/>
  <c r="D435" i="9"/>
  <c r="D437" i="9"/>
  <c r="D438" i="9"/>
  <c r="D439" i="9"/>
  <c r="D440" i="9"/>
  <c r="D441" i="9"/>
  <c r="D442" i="9"/>
  <c r="D443" i="9"/>
  <c r="D444" i="9"/>
  <c r="D445" i="9"/>
  <c r="D446" i="9"/>
  <c r="D450" i="9"/>
  <c r="D451" i="9"/>
  <c r="D454" i="9"/>
  <c r="D455" i="9"/>
  <c r="D456" i="9"/>
  <c r="D457" i="9"/>
  <c r="D458" i="9"/>
  <c r="D460" i="9"/>
  <c r="D461" i="9"/>
  <c r="D462" i="9"/>
  <c r="D463" i="9"/>
  <c r="D464" i="9"/>
  <c r="D465" i="9"/>
  <c r="D466" i="9"/>
  <c r="D468" i="9"/>
  <c r="D469" i="9"/>
  <c r="D470" i="9"/>
  <c r="D471" i="9"/>
  <c r="D473" i="9"/>
  <c r="D474" i="9"/>
  <c r="D475" i="9"/>
  <c r="D476" i="9"/>
  <c r="D477" i="9"/>
  <c r="D478" i="9"/>
  <c r="D479" i="9"/>
  <c r="D480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2" i="9"/>
  <c r="D473" i="3"/>
  <c r="D472" i="9" s="1"/>
  <c r="D468" i="3"/>
  <c r="D467" i="9" s="1"/>
  <c r="D454" i="3"/>
  <c r="D453" i="9" s="1"/>
  <c r="D453" i="3"/>
  <c r="D452" i="9" s="1"/>
  <c r="D448" i="3"/>
  <c r="D447" i="9" s="1"/>
  <c r="D437" i="3"/>
  <c r="D436" i="9" s="1"/>
  <c r="D433" i="3"/>
  <c r="D432" i="9" s="1"/>
  <c r="D419" i="3"/>
  <c r="D418" i="9" s="1"/>
  <c r="D415" i="3"/>
  <c r="D414" i="9" s="1"/>
  <c r="D412" i="3"/>
  <c r="D411" i="9" s="1"/>
  <c r="D401" i="3"/>
  <c r="D400" i="9" s="1"/>
  <c r="D389" i="3"/>
  <c r="D388" i="9" s="1"/>
  <c r="D383" i="3"/>
  <c r="D382" i="9" s="1"/>
  <c r="D382" i="3"/>
  <c r="D381" i="9" s="1"/>
  <c r="D381" i="3"/>
  <c r="D380" i="9" s="1"/>
  <c r="D374" i="3"/>
  <c r="D373" i="9" s="1"/>
  <c r="D372" i="3"/>
  <c r="D371" i="9" s="1"/>
  <c r="D367" i="3"/>
  <c r="D366" i="9" s="1"/>
  <c r="D363" i="3"/>
  <c r="D362" i="9" s="1"/>
  <c r="D356" i="3"/>
  <c r="D355" i="9" s="1"/>
  <c r="D355" i="3"/>
  <c r="D354" i="9" s="1"/>
  <c r="D354" i="3"/>
  <c r="D353" i="9" s="1"/>
  <c r="D353" i="3"/>
  <c r="D352" i="9" s="1"/>
  <c r="D352" i="3"/>
  <c r="D351" i="9" s="1"/>
  <c r="D351" i="3"/>
  <c r="D350" i="9" s="1"/>
  <c r="D350" i="3"/>
  <c r="D349" i="9" s="1"/>
  <c r="D349" i="3"/>
  <c r="D348" i="9" s="1"/>
  <c r="D348" i="3"/>
  <c r="D347" i="9" s="1"/>
  <c r="D347" i="3"/>
  <c r="D346" i="9" s="1"/>
  <c r="D346" i="3"/>
  <c r="D345" i="9" s="1"/>
  <c r="D345" i="3"/>
  <c r="D344" i="9" s="1"/>
  <c r="D344" i="3"/>
  <c r="D343" i="9" s="1"/>
  <c r="D343" i="3"/>
  <c r="D342" i="9" s="1"/>
  <c r="D341" i="3"/>
  <c r="D340" i="9" s="1"/>
  <c r="D340" i="3"/>
  <c r="D339" i="9" s="1"/>
  <c r="D319" i="3"/>
  <c r="D318" i="9" s="1"/>
  <c r="D306" i="3"/>
  <c r="D312" i="3" s="1"/>
  <c r="D311" i="9" s="1"/>
  <c r="D305" i="3"/>
  <c r="D304" i="3"/>
  <c r="D303" i="9" s="1"/>
  <c r="D303" i="3"/>
  <c r="D302" i="9" s="1"/>
  <c r="D302" i="3"/>
  <c r="D299" i="3"/>
  <c r="D298" i="9" s="1"/>
  <c r="D293" i="3"/>
  <c r="D292" i="9" s="1"/>
  <c r="D290" i="3"/>
  <c r="D289" i="9" s="1"/>
  <c r="D289" i="3"/>
  <c r="D288" i="9" s="1"/>
  <c r="D288" i="3"/>
  <c r="D287" i="9" s="1"/>
  <c r="D286" i="3"/>
  <c r="D285" i="9" s="1"/>
  <c r="D285" i="3"/>
  <c r="D284" i="9" s="1"/>
  <c r="D284" i="3"/>
  <c r="D283" i="9" s="1"/>
  <c r="D270" i="3"/>
  <c r="D269" i="9" s="1"/>
  <c r="D269" i="3"/>
  <c r="D268" i="9" s="1"/>
  <c r="D268" i="3"/>
  <c r="D267" i="9" s="1"/>
  <c r="D267" i="3"/>
  <c r="D266" i="9" s="1"/>
  <c r="D266" i="3"/>
  <c r="D313" i="3" s="1"/>
  <c r="D312" i="9" s="1"/>
  <c r="D264" i="3"/>
  <c r="D263" i="9" s="1"/>
  <c r="D260" i="3"/>
  <c r="D259" i="9" s="1"/>
  <c r="D254" i="3"/>
  <c r="D253" i="9" s="1"/>
  <c r="D237" i="3"/>
  <c r="D236" i="9" s="1"/>
  <c r="D236" i="3"/>
  <c r="D235" i="9" s="1"/>
  <c r="D235" i="3"/>
  <c r="D234" i="9" s="1"/>
  <c r="D234" i="3"/>
  <c r="D233" i="9" s="1"/>
  <c r="D233" i="3"/>
  <c r="D232" i="9" s="1"/>
  <c r="D226" i="3"/>
  <c r="D225" i="9" s="1"/>
  <c r="D216" i="3"/>
  <c r="D215" i="9" s="1"/>
  <c r="D215" i="3"/>
  <c r="D213" i="3"/>
  <c r="D212" i="9" s="1"/>
  <c r="D212" i="3"/>
  <c r="D231" i="3" s="1"/>
  <c r="D230" i="9" s="1"/>
  <c r="D211" i="3"/>
  <c r="D230" i="3" s="1"/>
  <c r="D229" i="9" s="1"/>
  <c r="D210" i="3"/>
  <c r="D228" i="3" s="1"/>
  <c r="D227" i="9" s="1"/>
  <c r="D209" i="3"/>
  <c r="D208" i="9" s="1"/>
  <c r="D207" i="3"/>
  <c r="D206" i="9" s="1"/>
  <c r="D188" i="3"/>
  <c r="D206" i="3" s="1"/>
  <c r="D187" i="3"/>
  <c r="D205" i="3" s="1"/>
  <c r="D204" i="9" s="1"/>
  <c r="D186" i="3"/>
  <c r="D185" i="9" s="1"/>
  <c r="D185" i="3"/>
  <c r="D184" i="9" s="1"/>
  <c r="D183" i="3"/>
  <c r="D182" i="9" s="1"/>
  <c r="D182" i="3"/>
  <c r="D181" i="9" s="1"/>
  <c r="D181" i="3"/>
  <c r="D180" i="9" s="1"/>
  <c r="D180" i="3"/>
  <c r="D199" i="3" s="1"/>
  <c r="D198" i="9" s="1"/>
  <c r="D163" i="3"/>
  <c r="D162" i="9" s="1"/>
  <c r="D162" i="3"/>
  <c r="D161" i="9" s="1"/>
  <c r="D159" i="3"/>
  <c r="D158" i="9" s="1"/>
  <c r="D156" i="3"/>
  <c r="D155" i="9" s="1"/>
  <c r="D151" i="3"/>
  <c r="D150" i="9" s="1"/>
  <c r="D149" i="3"/>
  <c r="D148" i="9" s="1"/>
  <c r="D148" i="3"/>
  <c r="D147" i="9" s="1"/>
  <c r="D147" i="3"/>
  <c r="D146" i="9" s="1"/>
  <c r="D146" i="3"/>
  <c r="D145" i="9" s="1"/>
  <c r="D119" i="3"/>
  <c r="D118" i="9" s="1"/>
  <c r="D118" i="3"/>
  <c r="D117" i="9" s="1"/>
  <c r="D117" i="3"/>
  <c r="D116" i="9" s="1"/>
  <c r="D116" i="3"/>
  <c r="D99" i="3"/>
  <c r="D98" i="9" s="1"/>
  <c r="D88" i="3"/>
  <c r="D87" i="9" s="1"/>
  <c r="D86" i="3"/>
  <c r="D85" i="9" s="1"/>
  <c r="D84" i="3"/>
  <c r="D83" i="9" s="1"/>
  <c r="D76" i="3"/>
  <c r="D75" i="9" s="1"/>
  <c r="D75" i="3"/>
  <c r="D74" i="9" s="1"/>
  <c r="D71" i="3"/>
  <c r="D70" i="9" s="1"/>
  <c r="D59" i="3"/>
  <c r="D58" i="9" s="1"/>
  <c r="D51" i="3"/>
  <c r="D50" i="9" s="1"/>
  <c r="D50" i="3"/>
  <c r="D49" i="9" s="1"/>
  <c r="D46" i="3"/>
  <c r="D45" i="9" s="1"/>
  <c r="D41" i="3"/>
  <c r="D40" i="9" s="1"/>
  <c r="D32" i="3"/>
  <c r="D31" i="9" s="1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2" i="9"/>
  <c r="B33" i="9"/>
  <c r="B34" i="9"/>
  <c r="B35" i="9"/>
  <c r="B36" i="9"/>
  <c r="B37" i="9"/>
  <c r="B38" i="9"/>
  <c r="B39" i="9"/>
  <c r="B41" i="9"/>
  <c r="B42" i="9"/>
  <c r="B43" i="9"/>
  <c r="B44" i="9"/>
  <c r="B46" i="9"/>
  <c r="B47" i="9"/>
  <c r="B48" i="9"/>
  <c r="B52" i="9"/>
  <c r="B54" i="9"/>
  <c r="B55" i="9"/>
  <c r="B56" i="9"/>
  <c r="B59" i="9"/>
  <c r="B60" i="9"/>
  <c r="B61" i="9"/>
  <c r="B62" i="9"/>
  <c r="B64" i="9"/>
  <c r="B65" i="9"/>
  <c r="B66" i="9"/>
  <c r="B68" i="9"/>
  <c r="B69" i="9"/>
  <c r="B71" i="9"/>
  <c r="B73" i="9"/>
  <c r="B76" i="9"/>
  <c r="B77" i="9"/>
  <c r="B78" i="9"/>
  <c r="B79" i="9"/>
  <c r="B80" i="9"/>
  <c r="B81" i="9"/>
  <c r="B82" i="9"/>
  <c r="B90" i="9"/>
  <c r="B91" i="9"/>
  <c r="B93" i="9"/>
  <c r="B94" i="9"/>
  <c r="B95" i="9"/>
  <c r="B97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9" i="9"/>
  <c r="B120" i="9"/>
  <c r="B121" i="9"/>
  <c r="B122" i="9"/>
  <c r="B123" i="9"/>
  <c r="B124" i="9"/>
  <c r="B125" i="9"/>
  <c r="B126" i="9"/>
  <c r="B127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51" i="9"/>
  <c r="B152" i="9"/>
  <c r="B153" i="9"/>
  <c r="B154" i="9"/>
  <c r="B156" i="9"/>
  <c r="B157" i="9"/>
  <c r="B159" i="9"/>
  <c r="B160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88" i="9"/>
  <c r="B189" i="9"/>
  <c r="B190" i="9"/>
  <c r="B191" i="9"/>
  <c r="B192" i="9"/>
  <c r="B193" i="9"/>
  <c r="B194" i="9"/>
  <c r="B195" i="9"/>
  <c r="B196" i="9"/>
  <c r="B207" i="9"/>
  <c r="B213" i="9"/>
  <c r="B217" i="9"/>
  <c r="B218" i="9"/>
  <c r="B219" i="9"/>
  <c r="B220" i="9"/>
  <c r="B228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4" i="9"/>
  <c r="B255" i="9"/>
  <c r="B256" i="9"/>
  <c r="B257" i="9"/>
  <c r="B258" i="9"/>
  <c r="B260" i="9"/>
  <c r="B261" i="9"/>
  <c r="B262" i="9"/>
  <c r="B264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6" i="9"/>
  <c r="B290" i="9"/>
  <c r="B291" i="9"/>
  <c r="B293" i="9"/>
  <c r="B294" i="9"/>
  <c r="B295" i="9"/>
  <c r="B296" i="9"/>
  <c r="B297" i="9"/>
  <c r="B299" i="9"/>
  <c r="B306" i="9"/>
  <c r="B307" i="9"/>
  <c r="B308" i="9"/>
  <c r="B309" i="9"/>
  <c r="B313" i="9"/>
  <c r="B314" i="9"/>
  <c r="B315" i="9"/>
  <c r="B316" i="9"/>
  <c r="B317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41" i="9"/>
  <c r="B356" i="9"/>
  <c r="B357" i="9"/>
  <c r="B358" i="9"/>
  <c r="B360" i="9"/>
  <c r="B363" i="9"/>
  <c r="B364" i="9"/>
  <c r="B365" i="9"/>
  <c r="B367" i="9"/>
  <c r="B368" i="9"/>
  <c r="B369" i="9"/>
  <c r="B370" i="9"/>
  <c r="B374" i="9"/>
  <c r="B375" i="9"/>
  <c r="B376" i="9"/>
  <c r="B377" i="9"/>
  <c r="B378" i="9"/>
  <c r="B379" i="9"/>
  <c r="B385" i="9"/>
  <c r="B386" i="9"/>
  <c r="B387" i="9"/>
  <c r="B390" i="9"/>
  <c r="B391" i="9"/>
  <c r="B392" i="9"/>
  <c r="B394" i="9"/>
  <c r="B395" i="9"/>
  <c r="B396" i="9"/>
  <c r="B397" i="9"/>
  <c r="B398" i="9"/>
  <c r="B399" i="9"/>
  <c r="B401" i="9"/>
  <c r="B402" i="9"/>
  <c r="B403" i="9"/>
  <c r="B404" i="9"/>
  <c r="B405" i="9"/>
  <c r="B406" i="9"/>
  <c r="B407" i="9"/>
  <c r="B408" i="9"/>
  <c r="B409" i="9"/>
  <c r="B410" i="9"/>
  <c r="B413" i="9"/>
  <c r="B415" i="9"/>
  <c r="B416" i="9"/>
  <c r="B417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3" i="9"/>
  <c r="B434" i="9"/>
  <c r="B435" i="9"/>
  <c r="B437" i="9"/>
  <c r="B438" i="9"/>
  <c r="B439" i="9"/>
  <c r="B440" i="9"/>
  <c r="B441" i="9"/>
  <c r="B442" i="9"/>
  <c r="B443" i="9"/>
  <c r="B444" i="9"/>
  <c r="B445" i="9"/>
  <c r="B446" i="9"/>
  <c r="B450" i="9"/>
  <c r="B451" i="9"/>
  <c r="B454" i="9"/>
  <c r="B455" i="9"/>
  <c r="B456" i="9"/>
  <c r="B457" i="9"/>
  <c r="B458" i="9"/>
  <c r="B460" i="9"/>
  <c r="B461" i="9"/>
  <c r="B462" i="9"/>
  <c r="B463" i="9"/>
  <c r="B464" i="9"/>
  <c r="B465" i="9"/>
  <c r="B466" i="9"/>
  <c r="B468" i="9"/>
  <c r="B469" i="9"/>
  <c r="B470" i="9"/>
  <c r="B471" i="9"/>
  <c r="B473" i="9"/>
  <c r="B474" i="9"/>
  <c r="B475" i="9"/>
  <c r="B476" i="9"/>
  <c r="B477" i="9"/>
  <c r="B478" i="9"/>
  <c r="B479" i="9"/>
  <c r="B480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K527" i="3"/>
  <c r="K526" i="3"/>
  <c r="K525" i="3"/>
  <c r="K524" i="3"/>
  <c r="K523" i="3"/>
  <c r="K522" i="3"/>
  <c r="K521" i="3"/>
  <c r="K520" i="3"/>
  <c r="K519" i="3"/>
  <c r="H510" i="3"/>
  <c r="H502" i="3"/>
  <c r="K515" i="3"/>
  <c r="K516" i="3"/>
  <c r="K517" i="3"/>
  <c r="K518" i="3"/>
  <c r="AM3" i="7"/>
  <c r="L11" i="17" s="1"/>
  <c r="AM13" i="7"/>
  <c r="AL83" i="17" s="1"/>
  <c r="K508" i="3"/>
  <c r="AM16" i="7"/>
  <c r="AL86" i="17" s="1"/>
  <c r="AM15" i="7"/>
  <c r="AM14" i="7"/>
  <c r="AL84" i="17" s="1"/>
  <c r="AM12" i="7"/>
  <c r="AL82" i="17" s="1"/>
  <c r="AM11" i="7"/>
  <c r="AL70" i="17" s="1"/>
  <c r="AM10" i="7"/>
  <c r="L76" i="17" s="1"/>
  <c r="AM9" i="7"/>
  <c r="AL68" i="17" s="1"/>
  <c r="K514" i="3"/>
  <c r="K513" i="3"/>
  <c r="K512" i="3"/>
  <c r="K511" i="3"/>
  <c r="K510" i="3"/>
  <c r="K509" i="3"/>
  <c r="AL16" i="7"/>
  <c r="AK86" i="17" s="1"/>
  <c r="AL15" i="7"/>
  <c r="K92" i="17" s="1"/>
  <c r="AL14" i="7"/>
  <c r="AK84" i="17" s="1"/>
  <c r="AL13" i="7"/>
  <c r="AK83" i="17" s="1"/>
  <c r="AL12" i="7"/>
  <c r="AK82" i="17" s="1"/>
  <c r="AL11" i="7"/>
  <c r="AK70" i="17" s="1"/>
  <c r="AL10" i="7"/>
  <c r="AK69" i="17" s="1"/>
  <c r="AL9" i="7"/>
  <c r="AK68" i="17" s="1"/>
  <c r="K503" i="3"/>
  <c r="K504" i="3"/>
  <c r="K505" i="3"/>
  <c r="K506" i="3"/>
  <c r="K507" i="3"/>
  <c r="K502" i="3"/>
  <c r="H503" i="3"/>
  <c r="H471" i="3"/>
  <c r="H412" i="3"/>
  <c r="L411" i="9"/>
  <c r="M411" i="9" s="1"/>
  <c r="P412" i="3"/>
  <c r="Q412" i="3"/>
  <c r="R412" i="3"/>
  <c r="S412" i="3"/>
  <c r="T412" i="3"/>
  <c r="U412" i="3"/>
  <c r="V412" i="3"/>
  <c r="W412" i="3"/>
  <c r="C412" i="3"/>
  <c r="Q18" i="14" s="1"/>
  <c r="L283" i="9"/>
  <c r="M283" i="9" s="1"/>
  <c r="L225" i="9"/>
  <c r="M225" i="9" s="1"/>
  <c r="L180" i="9"/>
  <c r="M180" i="9" s="1"/>
  <c r="AL3" i="7"/>
  <c r="AK4" i="17" s="1"/>
  <c r="K500" i="3"/>
  <c r="K501" i="3"/>
  <c r="AK3" i="7"/>
  <c r="AJ4" i="17" s="1"/>
  <c r="AJ3" i="7"/>
  <c r="AI4" i="17" s="1"/>
  <c r="AI3" i="7"/>
  <c r="AH4" i="17" s="1"/>
  <c r="AH3" i="7"/>
  <c r="G11" i="17" s="1"/>
  <c r="AG3" i="7"/>
  <c r="AF4" i="17" s="1"/>
  <c r="AF3" i="7"/>
  <c r="E11" i="17" s="1"/>
  <c r="AE3" i="7"/>
  <c r="D11" i="17" s="1"/>
  <c r="AD3" i="7"/>
  <c r="C11" i="17" s="1"/>
  <c r="AC3" i="7"/>
  <c r="B11" i="17" s="1"/>
  <c r="AB3" i="7"/>
  <c r="AA4" i="17" s="1"/>
  <c r="AA3" i="7"/>
  <c r="Z3" i="7"/>
  <c r="K10" i="17" s="1"/>
  <c r="Y3" i="7"/>
  <c r="J10" i="17" s="1"/>
  <c r="X3" i="7"/>
  <c r="I10" i="17" s="1"/>
  <c r="W3" i="7"/>
  <c r="H10" i="17" s="1"/>
  <c r="V3" i="7"/>
  <c r="G10" i="17" s="1"/>
  <c r="U3" i="7"/>
  <c r="F10" i="17" s="1"/>
  <c r="T3" i="7"/>
  <c r="S4" i="17" s="1"/>
  <c r="S3" i="7"/>
  <c r="D10" i="17" s="1"/>
  <c r="R3" i="7"/>
  <c r="C10" i="17" s="1"/>
  <c r="Q3" i="7"/>
  <c r="P4" i="17" s="1"/>
  <c r="P3" i="7"/>
  <c r="O4" i="17" s="1"/>
  <c r="O3" i="7"/>
  <c r="N4" i="17" s="1"/>
  <c r="N3" i="7"/>
  <c r="M4" i="17" s="1"/>
  <c r="M3" i="7"/>
  <c r="J9" i="17" s="1"/>
  <c r="L3" i="7"/>
  <c r="K4" i="17" s="1"/>
  <c r="K3" i="7"/>
  <c r="J3" i="7"/>
  <c r="G9" i="17" s="1"/>
  <c r="I3" i="7"/>
  <c r="F9" i="17" s="1"/>
  <c r="H3" i="7"/>
  <c r="G4" i="17" s="1"/>
  <c r="Q268" i="3"/>
  <c r="R268" i="3"/>
  <c r="S268" i="3"/>
  <c r="T268" i="3"/>
  <c r="U268" i="3"/>
  <c r="V268" i="3"/>
  <c r="W268" i="3"/>
  <c r="P268" i="3"/>
  <c r="AG16" i="7"/>
  <c r="AF86" i="17" s="1"/>
  <c r="AG15" i="7"/>
  <c r="F92" i="17" s="1"/>
  <c r="AG14" i="7"/>
  <c r="AF84" i="17" s="1"/>
  <c r="AG13" i="7"/>
  <c r="AF83" i="17" s="1"/>
  <c r="AG12" i="7"/>
  <c r="AF82" i="17" s="1"/>
  <c r="AG11" i="7"/>
  <c r="AF70" i="17" s="1"/>
  <c r="AG10" i="7"/>
  <c r="F76" i="17" s="1"/>
  <c r="AG9" i="7"/>
  <c r="AF68" i="17" s="1"/>
  <c r="G3" i="7"/>
  <c r="F4" i="17" s="1"/>
  <c r="F3" i="7"/>
  <c r="E3" i="7"/>
  <c r="B9" i="17" s="1"/>
  <c r="D3" i="7"/>
  <c r="C4" i="17" s="1"/>
  <c r="K499" i="3"/>
  <c r="K498" i="3"/>
  <c r="K497" i="3"/>
  <c r="K496" i="3"/>
  <c r="K495" i="3"/>
  <c r="K494" i="3"/>
  <c r="K493" i="3"/>
  <c r="K492" i="3"/>
  <c r="K491" i="3"/>
  <c r="K490" i="3"/>
  <c r="K489" i="3"/>
  <c r="K488" i="3"/>
  <c r="K487" i="3"/>
  <c r="K486" i="3"/>
  <c r="K485" i="3"/>
  <c r="K484" i="3"/>
  <c r="K481" i="3"/>
  <c r="K480" i="3"/>
  <c r="P473" i="3"/>
  <c r="Q473" i="3"/>
  <c r="R473" i="3"/>
  <c r="S473" i="3"/>
  <c r="T473" i="3"/>
  <c r="U473" i="3"/>
  <c r="V473" i="3"/>
  <c r="W473" i="3"/>
  <c r="L467" i="9"/>
  <c r="M467" i="9" s="1"/>
  <c r="P468" i="3"/>
  <c r="Q468" i="3"/>
  <c r="R468" i="3"/>
  <c r="S468" i="3"/>
  <c r="T468" i="3"/>
  <c r="U468" i="3"/>
  <c r="V468" i="3"/>
  <c r="W468" i="3"/>
  <c r="L459" i="9"/>
  <c r="M459" i="9" s="1"/>
  <c r="P460" i="3"/>
  <c r="Q460" i="3"/>
  <c r="R460" i="3"/>
  <c r="S460" i="3"/>
  <c r="T460" i="3"/>
  <c r="U460" i="3"/>
  <c r="V460" i="3"/>
  <c r="W460" i="3"/>
  <c r="L452" i="9"/>
  <c r="M452" i="9" s="1"/>
  <c r="P453" i="3"/>
  <c r="Q453" i="3"/>
  <c r="R453" i="3"/>
  <c r="S453" i="3"/>
  <c r="T453" i="3"/>
  <c r="U453" i="3"/>
  <c r="V453" i="3"/>
  <c r="W453" i="3"/>
  <c r="L453" i="9"/>
  <c r="M453" i="9" s="1"/>
  <c r="P454" i="3"/>
  <c r="Q454" i="3"/>
  <c r="R454" i="3"/>
  <c r="S454" i="3"/>
  <c r="T454" i="3"/>
  <c r="U454" i="3"/>
  <c r="V454" i="3"/>
  <c r="W454" i="3"/>
  <c r="L447" i="9"/>
  <c r="M447" i="9" s="1"/>
  <c r="P448" i="3"/>
  <c r="Q448" i="3"/>
  <c r="R448" i="3"/>
  <c r="S448" i="3"/>
  <c r="T448" i="3"/>
  <c r="U448" i="3"/>
  <c r="V448" i="3"/>
  <c r="W448" i="3"/>
  <c r="W437" i="3"/>
  <c r="L436" i="9"/>
  <c r="M436" i="9" s="1"/>
  <c r="P437" i="3"/>
  <c r="Q437" i="3"/>
  <c r="R437" i="3"/>
  <c r="S437" i="3"/>
  <c r="T437" i="3"/>
  <c r="U437" i="3"/>
  <c r="V437" i="3"/>
  <c r="L432" i="9"/>
  <c r="M432" i="9" s="1"/>
  <c r="P433" i="3"/>
  <c r="Q433" i="3"/>
  <c r="R433" i="3"/>
  <c r="S433" i="3"/>
  <c r="T433" i="3"/>
  <c r="U433" i="3"/>
  <c r="V433" i="3"/>
  <c r="W433" i="3"/>
  <c r="L418" i="9"/>
  <c r="M418" i="9" s="1"/>
  <c r="P419" i="3"/>
  <c r="Q419" i="3"/>
  <c r="R419" i="3"/>
  <c r="S419" i="3"/>
  <c r="T419" i="3"/>
  <c r="U419" i="3"/>
  <c r="V419" i="3"/>
  <c r="W419" i="3"/>
  <c r="L412" i="9"/>
  <c r="M412" i="9" s="1"/>
  <c r="P413" i="3"/>
  <c r="Q413" i="3"/>
  <c r="R413" i="3"/>
  <c r="S413" i="3"/>
  <c r="T413" i="3"/>
  <c r="U413" i="3"/>
  <c r="V413" i="3"/>
  <c r="W413" i="3"/>
  <c r="L400" i="9"/>
  <c r="M400" i="9" s="1"/>
  <c r="P401" i="3"/>
  <c r="Q401" i="3"/>
  <c r="R401" i="3"/>
  <c r="S401" i="3"/>
  <c r="T401" i="3"/>
  <c r="U401" i="3"/>
  <c r="V401" i="3"/>
  <c r="W401" i="3"/>
  <c r="L388" i="9"/>
  <c r="M388" i="9" s="1"/>
  <c r="P389" i="3"/>
  <c r="Q389" i="3"/>
  <c r="R389" i="3"/>
  <c r="S389" i="3"/>
  <c r="T389" i="3"/>
  <c r="U389" i="3"/>
  <c r="V389" i="3"/>
  <c r="W389" i="3"/>
  <c r="L389" i="9"/>
  <c r="M389" i="9" s="1"/>
  <c r="P390" i="3"/>
  <c r="Q390" i="3"/>
  <c r="R390" i="3"/>
  <c r="S390" i="3"/>
  <c r="T390" i="3"/>
  <c r="U390" i="3"/>
  <c r="V390" i="3"/>
  <c r="W390" i="3"/>
  <c r="L382" i="9"/>
  <c r="M382" i="9" s="1"/>
  <c r="P383" i="3"/>
  <c r="Q383" i="3"/>
  <c r="R383" i="3"/>
  <c r="S383" i="3"/>
  <c r="T383" i="3"/>
  <c r="U383" i="3"/>
  <c r="V383" i="3"/>
  <c r="W383" i="3"/>
  <c r="L381" i="9"/>
  <c r="M381" i="9" s="1"/>
  <c r="P382" i="3"/>
  <c r="Q382" i="3"/>
  <c r="R382" i="3"/>
  <c r="S382" i="3"/>
  <c r="T382" i="3"/>
  <c r="U382" i="3"/>
  <c r="V382" i="3"/>
  <c r="W382" i="3"/>
  <c r="L380" i="9"/>
  <c r="M380" i="9" s="1"/>
  <c r="P381" i="3"/>
  <c r="Q381" i="3"/>
  <c r="R381" i="3"/>
  <c r="S381" i="3"/>
  <c r="T381" i="3"/>
  <c r="U381" i="3"/>
  <c r="V381" i="3"/>
  <c r="W381" i="3"/>
  <c r="L373" i="9"/>
  <c r="M373" i="9" s="1"/>
  <c r="P374" i="3"/>
  <c r="Q374" i="3"/>
  <c r="R374" i="3"/>
  <c r="S374" i="3"/>
  <c r="T374" i="3"/>
  <c r="U374" i="3"/>
  <c r="V374" i="3"/>
  <c r="W374" i="3"/>
  <c r="L371" i="9"/>
  <c r="M371" i="9" s="1"/>
  <c r="P372" i="3"/>
  <c r="P373" i="3" s="1"/>
  <c r="Q372" i="3"/>
  <c r="Q373" i="3" s="1"/>
  <c r="R372" i="3"/>
  <c r="S372" i="3"/>
  <c r="S373" i="3" s="1"/>
  <c r="T372" i="3"/>
  <c r="T373" i="3" s="1"/>
  <c r="U372" i="3"/>
  <c r="U373" i="3" s="1"/>
  <c r="V372" i="3"/>
  <c r="W372" i="3"/>
  <c r="W373" i="3" s="1"/>
  <c r="L366" i="9"/>
  <c r="M366" i="9" s="1"/>
  <c r="P367" i="3"/>
  <c r="Q367" i="3"/>
  <c r="R367" i="3"/>
  <c r="S367" i="3"/>
  <c r="T367" i="3"/>
  <c r="U367" i="3"/>
  <c r="V367" i="3"/>
  <c r="W367" i="3"/>
  <c r="L362" i="9"/>
  <c r="M362" i="9" s="1"/>
  <c r="P363" i="3"/>
  <c r="Q363" i="3"/>
  <c r="R363" i="3"/>
  <c r="S363" i="3"/>
  <c r="T363" i="3"/>
  <c r="U363" i="3"/>
  <c r="V363" i="3"/>
  <c r="W363" i="3"/>
  <c r="L342" i="9"/>
  <c r="M342" i="9" s="1"/>
  <c r="P343" i="3"/>
  <c r="Q343" i="3"/>
  <c r="R343" i="3"/>
  <c r="S343" i="3"/>
  <c r="T343" i="3"/>
  <c r="U343" i="3"/>
  <c r="V343" i="3"/>
  <c r="W343" i="3"/>
  <c r="L343" i="9"/>
  <c r="M343" i="9" s="1"/>
  <c r="P344" i="3"/>
  <c r="P362" i="3" s="1"/>
  <c r="Q344" i="3"/>
  <c r="R344" i="3"/>
  <c r="R362" i="3" s="1"/>
  <c r="S344" i="3"/>
  <c r="S362" i="3" s="1"/>
  <c r="T344" i="3"/>
  <c r="T362" i="3" s="1"/>
  <c r="U344" i="3"/>
  <c r="U362" i="3" s="1"/>
  <c r="V344" i="3"/>
  <c r="V362" i="3" s="1"/>
  <c r="W344" i="3"/>
  <c r="W362" i="3" s="1"/>
  <c r="L344" i="9"/>
  <c r="M344" i="9" s="1"/>
  <c r="P345" i="3"/>
  <c r="Q345" i="3"/>
  <c r="R345" i="3"/>
  <c r="S345" i="3"/>
  <c r="T345" i="3"/>
  <c r="U345" i="3"/>
  <c r="V345" i="3"/>
  <c r="W345" i="3"/>
  <c r="L345" i="9"/>
  <c r="M345" i="9" s="1"/>
  <c r="P346" i="3"/>
  <c r="P360" i="3" s="1"/>
  <c r="Q346" i="3"/>
  <c r="Q360" i="3" s="1"/>
  <c r="R346" i="3"/>
  <c r="R360" i="3" s="1"/>
  <c r="S346" i="3"/>
  <c r="S360" i="3" s="1"/>
  <c r="T346" i="3"/>
  <c r="T360" i="3" s="1"/>
  <c r="U346" i="3"/>
  <c r="U360" i="3" s="1"/>
  <c r="V346" i="3"/>
  <c r="V360" i="3" s="1"/>
  <c r="W346" i="3"/>
  <c r="W360" i="3" s="1"/>
  <c r="L346" i="9"/>
  <c r="M346" i="9" s="1"/>
  <c r="P347" i="3"/>
  <c r="Q347" i="3"/>
  <c r="R347" i="3"/>
  <c r="S347" i="3"/>
  <c r="T347" i="3"/>
  <c r="U347" i="3"/>
  <c r="V347" i="3"/>
  <c r="W347" i="3"/>
  <c r="L347" i="9"/>
  <c r="M347" i="9" s="1"/>
  <c r="P348" i="3"/>
  <c r="Q348" i="3"/>
  <c r="R348" i="3"/>
  <c r="S348" i="3"/>
  <c r="T348" i="3"/>
  <c r="U348" i="3"/>
  <c r="V348" i="3"/>
  <c r="W348" i="3"/>
  <c r="L348" i="9"/>
  <c r="M348" i="9" s="1"/>
  <c r="P349" i="3"/>
  <c r="Q349" i="3"/>
  <c r="R349" i="3"/>
  <c r="S349" i="3"/>
  <c r="T349" i="3"/>
  <c r="U349" i="3"/>
  <c r="V349" i="3"/>
  <c r="W349" i="3"/>
  <c r="L349" i="9"/>
  <c r="M349" i="9" s="1"/>
  <c r="P350" i="3"/>
  <c r="Q350" i="3"/>
  <c r="R350" i="3"/>
  <c r="S350" i="3"/>
  <c r="T350" i="3"/>
  <c r="U350" i="3"/>
  <c r="V350" i="3"/>
  <c r="W350" i="3"/>
  <c r="L350" i="9"/>
  <c r="M350" i="9" s="1"/>
  <c r="P351" i="3"/>
  <c r="Q351" i="3"/>
  <c r="R351" i="3"/>
  <c r="S351" i="3"/>
  <c r="T351" i="3"/>
  <c r="U351" i="3"/>
  <c r="V351" i="3"/>
  <c r="W351" i="3"/>
  <c r="L351" i="9"/>
  <c r="M351" i="9" s="1"/>
  <c r="P352" i="3"/>
  <c r="Q352" i="3"/>
  <c r="R352" i="3"/>
  <c r="S352" i="3"/>
  <c r="T352" i="3"/>
  <c r="U352" i="3"/>
  <c r="V352" i="3"/>
  <c r="W352" i="3"/>
  <c r="L352" i="9"/>
  <c r="M352" i="9" s="1"/>
  <c r="P353" i="3"/>
  <c r="Q353" i="3"/>
  <c r="R353" i="3"/>
  <c r="S353" i="3"/>
  <c r="T353" i="3"/>
  <c r="U353" i="3"/>
  <c r="V353" i="3"/>
  <c r="W353" i="3"/>
  <c r="L353" i="9"/>
  <c r="M353" i="9" s="1"/>
  <c r="P354" i="3"/>
  <c r="Q354" i="3"/>
  <c r="R354" i="3"/>
  <c r="S354" i="3"/>
  <c r="T354" i="3"/>
  <c r="U354" i="3"/>
  <c r="V354" i="3"/>
  <c r="W354" i="3"/>
  <c r="L354" i="9"/>
  <c r="M354" i="9" s="1"/>
  <c r="P355" i="3"/>
  <c r="Q355" i="3"/>
  <c r="R355" i="3"/>
  <c r="S355" i="3"/>
  <c r="T355" i="3"/>
  <c r="U355" i="3"/>
  <c r="V355" i="3"/>
  <c r="W355" i="3"/>
  <c r="L355" i="9"/>
  <c r="M355" i="9" s="1"/>
  <c r="P356" i="3"/>
  <c r="Q356" i="3"/>
  <c r="R356" i="3"/>
  <c r="S356" i="3"/>
  <c r="T356" i="3"/>
  <c r="U356" i="3"/>
  <c r="V356" i="3"/>
  <c r="W356" i="3"/>
  <c r="L339" i="9"/>
  <c r="M339" i="9" s="1"/>
  <c r="P340" i="3"/>
  <c r="Q340" i="3"/>
  <c r="R340" i="3"/>
  <c r="S340" i="3"/>
  <c r="T340" i="3"/>
  <c r="U340" i="3"/>
  <c r="V340" i="3"/>
  <c r="W340" i="3"/>
  <c r="L340" i="9"/>
  <c r="M340" i="9" s="1"/>
  <c r="P341" i="3"/>
  <c r="Q341" i="3"/>
  <c r="R341" i="3"/>
  <c r="S341" i="3"/>
  <c r="T341" i="3"/>
  <c r="U341" i="3"/>
  <c r="V341" i="3"/>
  <c r="W341" i="3"/>
  <c r="L318" i="9"/>
  <c r="M318" i="9" s="1"/>
  <c r="P319" i="3"/>
  <c r="Q319" i="3"/>
  <c r="R319" i="3"/>
  <c r="S319" i="3"/>
  <c r="T319" i="3"/>
  <c r="U319" i="3"/>
  <c r="V319" i="3"/>
  <c r="W319" i="3"/>
  <c r="L301" i="9"/>
  <c r="M301" i="9" s="1"/>
  <c r="P302" i="3"/>
  <c r="P385" i="3" s="1"/>
  <c r="P394" i="3" s="1"/>
  <c r="Q302" i="3"/>
  <c r="Q385" i="3" s="1"/>
  <c r="Q394" i="3" s="1"/>
  <c r="R302" i="3"/>
  <c r="R385" i="3" s="1"/>
  <c r="R394" i="3" s="1"/>
  <c r="S302" i="3"/>
  <c r="S385" i="3" s="1"/>
  <c r="S394" i="3" s="1"/>
  <c r="T302" i="3"/>
  <c r="T385" i="3" s="1"/>
  <c r="T394" i="3" s="1"/>
  <c r="U302" i="3"/>
  <c r="U385" i="3" s="1"/>
  <c r="U394" i="3" s="1"/>
  <c r="V302" i="3"/>
  <c r="V385" i="3" s="1"/>
  <c r="V394" i="3" s="1"/>
  <c r="W302" i="3"/>
  <c r="W385" i="3" s="1"/>
  <c r="W394" i="3" s="1"/>
  <c r="L302" i="9"/>
  <c r="M302" i="9" s="1"/>
  <c r="P303" i="3"/>
  <c r="Q303" i="3"/>
  <c r="R303" i="3"/>
  <c r="S303" i="3"/>
  <c r="T303" i="3"/>
  <c r="U303" i="3"/>
  <c r="V303" i="3"/>
  <c r="W303" i="3"/>
  <c r="L303" i="9"/>
  <c r="M303" i="9" s="1"/>
  <c r="P304" i="3"/>
  <c r="Q304" i="3"/>
  <c r="R304" i="3"/>
  <c r="S304" i="3"/>
  <c r="T304" i="3"/>
  <c r="U304" i="3"/>
  <c r="V304" i="3"/>
  <c r="W304" i="3"/>
  <c r="L304" i="9"/>
  <c r="M304" i="9" s="1"/>
  <c r="P305" i="3"/>
  <c r="P311" i="3" s="1"/>
  <c r="Q305" i="3"/>
  <c r="Q311" i="3" s="1"/>
  <c r="R305" i="3"/>
  <c r="R311" i="3" s="1"/>
  <c r="S305" i="3"/>
  <c r="S311" i="3" s="1"/>
  <c r="T305" i="3"/>
  <c r="T311" i="3" s="1"/>
  <c r="U305" i="3"/>
  <c r="U311" i="3" s="1"/>
  <c r="V305" i="3"/>
  <c r="V311" i="3" s="1"/>
  <c r="W305" i="3"/>
  <c r="W311" i="3" s="1"/>
  <c r="L305" i="9"/>
  <c r="M305" i="9" s="1"/>
  <c r="P306" i="3"/>
  <c r="P312" i="3" s="1"/>
  <c r="Q306" i="3"/>
  <c r="Q312" i="3" s="1"/>
  <c r="R306" i="3"/>
  <c r="R312" i="3" s="1"/>
  <c r="S306" i="3"/>
  <c r="S312" i="3" s="1"/>
  <c r="T306" i="3"/>
  <c r="T312" i="3" s="1"/>
  <c r="U306" i="3"/>
  <c r="U312" i="3" s="1"/>
  <c r="V306" i="3"/>
  <c r="V312" i="3" s="1"/>
  <c r="W306" i="3"/>
  <c r="W312" i="3" s="1"/>
  <c r="L298" i="9"/>
  <c r="M298" i="9" s="1"/>
  <c r="P299" i="3"/>
  <c r="Q299" i="3"/>
  <c r="R299" i="3"/>
  <c r="S299" i="3"/>
  <c r="T299" i="3"/>
  <c r="U299" i="3"/>
  <c r="V299" i="3"/>
  <c r="W299" i="3"/>
  <c r="L292" i="9"/>
  <c r="M292" i="9" s="1"/>
  <c r="P293" i="3"/>
  <c r="Q293" i="3"/>
  <c r="R293" i="3"/>
  <c r="S293" i="3"/>
  <c r="T293" i="3"/>
  <c r="U293" i="3"/>
  <c r="V293" i="3"/>
  <c r="W293" i="3"/>
  <c r="L287" i="9"/>
  <c r="M287" i="9" s="1"/>
  <c r="P288" i="3"/>
  <c r="Q288" i="3"/>
  <c r="R288" i="3"/>
  <c r="S288" i="3"/>
  <c r="T288" i="3"/>
  <c r="U288" i="3"/>
  <c r="V288" i="3"/>
  <c r="W288" i="3"/>
  <c r="L288" i="9"/>
  <c r="M288" i="9" s="1"/>
  <c r="P289" i="3"/>
  <c r="P384" i="3" s="1"/>
  <c r="Q289" i="3"/>
  <c r="R289" i="3"/>
  <c r="R384" i="3" s="1"/>
  <c r="S289" i="3"/>
  <c r="S384" i="3" s="1"/>
  <c r="T289" i="3"/>
  <c r="T384" i="3" s="1"/>
  <c r="U289" i="3"/>
  <c r="U384" i="3" s="1"/>
  <c r="V289" i="3"/>
  <c r="V384" i="3" s="1"/>
  <c r="W289" i="3"/>
  <c r="W384" i="3" s="1"/>
  <c r="L289" i="9"/>
  <c r="M289" i="9" s="1"/>
  <c r="P290" i="3"/>
  <c r="Q290" i="3"/>
  <c r="R290" i="3"/>
  <c r="S290" i="3"/>
  <c r="T290" i="3"/>
  <c r="U290" i="3"/>
  <c r="V290" i="3"/>
  <c r="W290" i="3"/>
  <c r="P284" i="3"/>
  <c r="Q284" i="3"/>
  <c r="R284" i="3"/>
  <c r="S284" i="3"/>
  <c r="T284" i="3"/>
  <c r="U284" i="3"/>
  <c r="V284" i="3"/>
  <c r="W284" i="3"/>
  <c r="L284" i="9"/>
  <c r="M284" i="9" s="1"/>
  <c r="P285" i="3"/>
  <c r="Q285" i="3"/>
  <c r="R285" i="3"/>
  <c r="S285" i="3"/>
  <c r="T285" i="3"/>
  <c r="U285" i="3"/>
  <c r="V285" i="3"/>
  <c r="W285" i="3"/>
  <c r="L285" i="9"/>
  <c r="M285" i="9" s="1"/>
  <c r="P286" i="3"/>
  <c r="Q286" i="3"/>
  <c r="R286" i="3"/>
  <c r="S286" i="3"/>
  <c r="T286" i="3"/>
  <c r="U286" i="3"/>
  <c r="V286" i="3"/>
  <c r="W286" i="3"/>
  <c r="L266" i="9"/>
  <c r="M266" i="9" s="1"/>
  <c r="P267" i="3"/>
  <c r="Q267" i="3"/>
  <c r="R267" i="3"/>
  <c r="S267" i="3"/>
  <c r="T267" i="3"/>
  <c r="U267" i="3"/>
  <c r="V267" i="3"/>
  <c r="W267" i="3"/>
  <c r="L267" i="9"/>
  <c r="M267" i="9" s="1"/>
  <c r="L268" i="9"/>
  <c r="M268" i="9" s="1"/>
  <c r="P269" i="3"/>
  <c r="Q269" i="3"/>
  <c r="R269" i="3"/>
  <c r="S269" i="3"/>
  <c r="T269" i="3"/>
  <c r="U269" i="3"/>
  <c r="V269" i="3"/>
  <c r="W269" i="3"/>
  <c r="L269" i="9"/>
  <c r="M269" i="9" s="1"/>
  <c r="P270" i="3"/>
  <c r="Q270" i="3"/>
  <c r="R270" i="3"/>
  <c r="S270" i="3"/>
  <c r="T270" i="3"/>
  <c r="U270" i="3"/>
  <c r="V270" i="3"/>
  <c r="W270" i="3"/>
  <c r="L265" i="9"/>
  <c r="M265" i="9" s="1"/>
  <c r="P266" i="3"/>
  <c r="P313" i="3" s="1"/>
  <c r="Q266" i="3"/>
  <c r="Q313" i="3" s="1"/>
  <c r="R266" i="3"/>
  <c r="S266" i="3"/>
  <c r="S313" i="3" s="1"/>
  <c r="T266" i="3"/>
  <c r="T313" i="3" s="1"/>
  <c r="U266" i="3"/>
  <c r="U313" i="3" s="1"/>
  <c r="V266" i="3"/>
  <c r="V313" i="3" s="1"/>
  <c r="W266" i="3"/>
  <c r="W313" i="3" s="1"/>
  <c r="L263" i="9"/>
  <c r="M263" i="9" s="1"/>
  <c r="P264" i="3"/>
  <c r="Q264" i="3"/>
  <c r="R264" i="3"/>
  <c r="S264" i="3"/>
  <c r="T264" i="3"/>
  <c r="U264" i="3"/>
  <c r="V264" i="3"/>
  <c r="W264" i="3"/>
  <c r="L259" i="9"/>
  <c r="M259" i="9" s="1"/>
  <c r="P260" i="3"/>
  <c r="Q260" i="3"/>
  <c r="R260" i="3"/>
  <c r="S260" i="3"/>
  <c r="T260" i="3"/>
  <c r="U260" i="3"/>
  <c r="V260" i="3"/>
  <c r="W260" i="3"/>
  <c r="L253" i="9"/>
  <c r="M253" i="9" s="1"/>
  <c r="P254" i="3"/>
  <c r="Q254" i="3"/>
  <c r="R254" i="3"/>
  <c r="S254" i="3"/>
  <c r="T254" i="3"/>
  <c r="U254" i="3"/>
  <c r="V254" i="3"/>
  <c r="W254" i="3"/>
  <c r="L232" i="9"/>
  <c r="M232" i="9" s="1"/>
  <c r="P233" i="3"/>
  <c r="Q233" i="3"/>
  <c r="R233" i="3"/>
  <c r="S233" i="3"/>
  <c r="T233" i="3"/>
  <c r="U233" i="3"/>
  <c r="V233" i="3"/>
  <c r="W233" i="3"/>
  <c r="L233" i="9"/>
  <c r="M233" i="9" s="1"/>
  <c r="P234" i="3"/>
  <c r="Q234" i="3"/>
  <c r="R234" i="3"/>
  <c r="S234" i="3"/>
  <c r="T234" i="3"/>
  <c r="U234" i="3"/>
  <c r="V234" i="3"/>
  <c r="W234" i="3"/>
  <c r="L234" i="9"/>
  <c r="M234" i="9" s="1"/>
  <c r="P235" i="3"/>
  <c r="Q235" i="3"/>
  <c r="R235" i="3"/>
  <c r="S235" i="3"/>
  <c r="T235" i="3"/>
  <c r="U235" i="3"/>
  <c r="V235" i="3"/>
  <c r="W235" i="3"/>
  <c r="L235" i="9"/>
  <c r="M235" i="9" s="1"/>
  <c r="P236" i="3"/>
  <c r="Q236" i="3"/>
  <c r="R236" i="3"/>
  <c r="S236" i="3"/>
  <c r="T236" i="3"/>
  <c r="U236" i="3"/>
  <c r="V236" i="3"/>
  <c r="W236" i="3"/>
  <c r="L236" i="9"/>
  <c r="M236" i="9" s="1"/>
  <c r="P237" i="3"/>
  <c r="Q237" i="3"/>
  <c r="R237" i="3"/>
  <c r="S237" i="3"/>
  <c r="T237" i="3"/>
  <c r="U237" i="3"/>
  <c r="V237" i="3"/>
  <c r="W237" i="3"/>
  <c r="P226" i="3"/>
  <c r="P301" i="3" s="1"/>
  <c r="Q226" i="3"/>
  <c r="Q301" i="3" s="1"/>
  <c r="R226" i="3"/>
  <c r="R301" i="3" s="1"/>
  <c r="S226" i="3"/>
  <c r="S301" i="3" s="1"/>
  <c r="T226" i="3"/>
  <c r="T301" i="3" s="1"/>
  <c r="U226" i="3"/>
  <c r="U301" i="3" s="1"/>
  <c r="V226" i="3"/>
  <c r="V301" i="3" s="1"/>
  <c r="W226" i="3"/>
  <c r="W301" i="3" s="1"/>
  <c r="L214" i="9"/>
  <c r="M214" i="9" s="1"/>
  <c r="P215" i="3"/>
  <c r="P217" i="3" s="1"/>
  <c r="Q215" i="3"/>
  <c r="Q217" i="3" s="1"/>
  <c r="R215" i="3"/>
  <c r="R217" i="3" s="1"/>
  <c r="S215" i="3"/>
  <c r="S217" i="3" s="1"/>
  <c r="T215" i="3"/>
  <c r="T217" i="3" s="1"/>
  <c r="U215" i="3"/>
  <c r="U217" i="3" s="1"/>
  <c r="V215" i="3"/>
  <c r="V217" i="3" s="1"/>
  <c r="W215" i="3"/>
  <c r="W217" i="3" s="1"/>
  <c r="L215" i="9"/>
  <c r="M215" i="9" s="1"/>
  <c r="P216" i="3"/>
  <c r="Q216" i="3"/>
  <c r="R216" i="3"/>
  <c r="S216" i="3"/>
  <c r="T216" i="3"/>
  <c r="U216" i="3"/>
  <c r="V216" i="3"/>
  <c r="W216" i="3"/>
  <c r="L208" i="9"/>
  <c r="M208" i="9" s="1"/>
  <c r="P209" i="3"/>
  <c r="P227" i="3" s="1"/>
  <c r="Q209" i="3"/>
  <c r="Q227" i="3" s="1"/>
  <c r="R209" i="3"/>
  <c r="R227" i="3" s="1"/>
  <c r="S209" i="3"/>
  <c r="S227" i="3" s="1"/>
  <c r="T209" i="3"/>
  <c r="T227" i="3" s="1"/>
  <c r="U209" i="3"/>
  <c r="U227" i="3" s="1"/>
  <c r="V209" i="3"/>
  <c r="V227" i="3" s="1"/>
  <c r="W209" i="3"/>
  <c r="W227" i="3" s="1"/>
  <c r="L209" i="9"/>
  <c r="M209" i="9" s="1"/>
  <c r="P210" i="3"/>
  <c r="P228" i="3" s="1"/>
  <c r="Q210" i="3"/>
  <c r="Q228" i="3" s="1"/>
  <c r="R210" i="3"/>
  <c r="R228" i="3" s="1"/>
  <c r="S210" i="3"/>
  <c r="S228" i="3" s="1"/>
  <c r="T210" i="3"/>
  <c r="T228" i="3" s="1"/>
  <c r="U210" i="3"/>
  <c r="U228" i="3" s="1"/>
  <c r="V210" i="3"/>
  <c r="V228" i="3" s="1"/>
  <c r="W210" i="3"/>
  <c r="W228" i="3" s="1"/>
  <c r="L210" i="9"/>
  <c r="M210" i="9" s="1"/>
  <c r="P211" i="3"/>
  <c r="P230" i="3" s="1"/>
  <c r="Q211" i="3"/>
  <c r="Q230" i="3" s="1"/>
  <c r="R211" i="3"/>
  <c r="R230" i="3" s="1"/>
  <c r="S211" i="3"/>
  <c r="S230" i="3" s="1"/>
  <c r="T211" i="3"/>
  <c r="T230" i="3" s="1"/>
  <c r="U211" i="3"/>
  <c r="U230" i="3" s="1"/>
  <c r="V211" i="3"/>
  <c r="V230" i="3" s="1"/>
  <c r="W211" i="3"/>
  <c r="W230" i="3" s="1"/>
  <c r="L211" i="9"/>
  <c r="M211" i="9" s="1"/>
  <c r="P212" i="3"/>
  <c r="P231" i="3" s="1"/>
  <c r="Q212" i="3"/>
  <c r="Q231" i="3" s="1"/>
  <c r="R212" i="3"/>
  <c r="R231" i="3" s="1"/>
  <c r="S212" i="3"/>
  <c r="S231" i="3" s="1"/>
  <c r="T212" i="3"/>
  <c r="T231" i="3" s="1"/>
  <c r="U212" i="3"/>
  <c r="U231" i="3" s="1"/>
  <c r="V212" i="3"/>
  <c r="V231" i="3" s="1"/>
  <c r="W212" i="3"/>
  <c r="W231" i="3" s="1"/>
  <c r="L212" i="9"/>
  <c r="M212" i="9" s="1"/>
  <c r="P213" i="3"/>
  <c r="P232" i="3" s="1"/>
  <c r="Q213" i="3"/>
  <c r="Q232" i="3" s="1"/>
  <c r="R213" i="3"/>
  <c r="R232" i="3" s="1"/>
  <c r="S213" i="3"/>
  <c r="S232" i="3" s="1"/>
  <c r="T213" i="3"/>
  <c r="T232" i="3" s="1"/>
  <c r="U213" i="3"/>
  <c r="U232" i="3" s="1"/>
  <c r="V213" i="3"/>
  <c r="V232" i="3" s="1"/>
  <c r="W213" i="3"/>
  <c r="W232" i="3" s="1"/>
  <c r="L206" i="9"/>
  <c r="M206" i="9" s="1"/>
  <c r="P207" i="3"/>
  <c r="P225" i="3" s="1"/>
  <c r="Q207" i="3"/>
  <c r="Q225" i="3" s="1"/>
  <c r="R207" i="3"/>
  <c r="R225" i="3" s="1"/>
  <c r="S207" i="3"/>
  <c r="S225" i="3" s="1"/>
  <c r="T207" i="3"/>
  <c r="T225" i="3" s="1"/>
  <c r="U207" i="3"/>
  <c r="U225" i="3" s="1"/>
  <c r="V207" i="3"/>
  <c r="V225" i="3" s="1"/>
  <c r="W207" i="3"/>
  <c r="W225" i="3" s="1"/>
  <c r="P188" i="3"/>
  <c r="P206" i="3" s="1"/>
  <c r="P224" i="3" s="1"/>
  <c r="Q188" i="3"/>
  <c r="Q206" i="3" s="1"/>
  <c r="Q224" i="3" s="1"/>
  <c r="R188" i="3"/>
  <c r="R206" i="3" s="1"/>
  <c r="R224" i="3" s="1"/>
  <c r="S188" i="3"/>
  <c r="S206" i="3" s="1"/>
  <c r="S224" i="3" s="1"/>
  <c r="T188" i="3"/>
  <c r="T206" i="3" s="1"/>
  <c r="T224" i="3" s="1"/>
  <c r="U188" i="3"/>
  <c r="U206" i="3" s="1"/>
  <c r="U224" i="3" s="1"/>
  <c r="V188" i="3"/>
  <c r="V206" i="3" s="1"/>
  <c r="V224" i="3" s="1"/>
  <c r="W188" i="3"/>
  <c r="W206" i="3" s="1"/>
  <c r="W224" i="3" s="1"/>
  <c r="P187" i="3"/>
  <c r="Q187" i="3"/>
  <c r="Q205" i="3" s="1"/>
  <c r="Q223" i="3" s="1"/>
  <c r="R187" i="3"/>
  <c r="R205" i="3" s="1"/>
  <c r="R223" i="3" s="1"/>
  <c r="S187" i="3"/>
  <c r="S205" i="3" s="1"/>
  <c r="S223" i="3" s="1"/>
  <c r="T187" i="3"/>
  <c r="T205" i="3" s="1"/>
  <c r="T223" i="3" s="1"/>
  <c r="U187" i="3"/>
  <c r="U205" i="3" s="1"/>
  <c r="U223" i="3" s="1"/>
  <c r="V187" i="3"/>
  <c r="V205" i="3" s="1"/>
  <c r="V223" i="3" s="1"/>
  <c r="W187" i="3"/>
  <c r="W205" i="3" s="1"/>
  <c r="W223" i="3" s="1"/>
  <c r="L185" i="9"/>
  <c r="M185" i="9" s="1"/>
  <c r="P186" i="3"/>
  <c r="P204" i="3" s="1"/>
  <c r="P222" i="3" s="1"/>
  <c r="Q186" i="3"/>
  <c r="Q204" i="3" s="1"/>
  <c r="Q222" i="3" s="1"/>
  <c r="R186" i="3"/>
  <c r="R204" i="3" s="1"/>
  <c r="R222" i="3" s="1"/>
  <c r="S186" i="3"/>
  <c r="S204" i="3" s="1"/>
  <c r="S222" i="3" s="1"/>
  <c r="T186" i="3"/>
  <c r="T204" i="3" s="1"/>
  <c r="T222" i="3" s="1"/>
  <c r="U186" i="3"/>
  <c r="V186" i="3"/>
  <c r="V204" i="3" s="1"/>
  <c r="V222" i="3" s="1"/>
  <c r="W186" i="3"/>
  <c r="W204" i="3" s="1"/>
  <c r="W222" i="3" s="1"/>
  <c r="P185" i="3"/>
  <c r="P203" i="3" s="1"/>
  <c r="Q185" i="3"/>
  <c r="Q203" i="3" s="1"/>
  <c r="R185" i="3"/>
  <c r="R203" i="3" s="1"/>
  <c r="S185" i="3"/>
  <c r="S203" i="3" s="1"/>
  <c r="T185" i="3"/>
  <c r="T203" i="3" s="1"/>
  <c r="U185" i="3"/>
  <c r="U203" i="3" s="1"/>
  <c r="V185" i="3"/>
  <c r="V203" i="3" s="1"/>
  <c r="W185" i="3"/>
  <c r="W203" i="3" s="1"/>
  <c r="P183" i="3"/>
  <c r="P202" i="3" s="1"/>
  <c r="Q183" i="3"/>
  <c r="Q202" i="3" s="1"/>
  <c r="R183" i="3"/>
  <c r="R202" i="3" s="1"/>
  <c r="S183" i="3"/>
  <c r="S202" i="3" s="1"/>
  <c r="T183" i="3"/>
  <c r="T202" i="3" s="1"/>
  <c r="U183" i="3"/>
  <c r="U202" i="3" s="1"/>
  <c r="V183" i="3"/>
  <c r="V202" i="3" s="1"/>
  <c r="W183" i="3"/>
  <c r="W202" i="3" s="1"/>
  <c r="L181" i="9"/>
  <c r="M181" i="9" s="1"/>
  <c r="P182" i="3"/>
  <c r="P201" i="3" s="1"/>
  <c r="Q182" i="3"/>
  <c r="Q201" i="3" s="1"/>
  <c r="R182" i="3"/>
  <c r="R201" i="3" s="1"/>
  <c r="S182" i="3"/>
  <c r="S201" i="3" s="1"/>
  <c r="T182" i="3"/>
  <c r="T201" i="3" s="1"/>
  <c r="U182" i="3"/>
  <c r="U201" i="3" s="1"/>
  <c r="V182" i="3"/>
  <c r="V201" i="3" s="1"/>
  <c r="W182" i="3"/>
  <c r="W201" i="3" s="1"/>
  <c r="P181" i="3"/>
  <c r="P200" i="3" s="1"/>
  <c r="Q181" i="3"/>
  <c r="Q200" i="3" s="1"/>
  <c r="R181" i="3"/>
  <c r="R200" i="3" s="1"/>
  <c r="S181" i="3"/>
  <c r="S200" i="3" s="1"/>
  <c r="T181" i="3"/>
  <c r="T200" i="3" s="1"/>
  <c r="U181" i="3"/>
  <c r="U200" i="3" s="1"/>
  <c r="V181" i="3"/>
  <c r="V200" i="3" s="1"/>
  <c r="W181" i="3"/>
  <c r="W200" i="3" s="1"/>
  <c r="L179" i="9"/>
  <c r="M179" i="9" s="1"/>
  <c r="P180" i="3"/>
  <c r="P199" i="3" s="1"/>
  <c r="Q180" i="3"/>
  <c r="Q199" i="3" s="1"/>
  <c r="R180" i="3"/>
  <c r="R199" i="3" s="1"/>
  <c r="S180" i="3"/>
  <c r="S199" i="3" s="1"/>
  <c r="T180" i="3"/>
  <c r="T199" i="3" s="1"/>
  <c r="U180" i="3"/>
  <c r="U199" i="3" s="1"/>
  <c r="V180" i="3"/>
  <c r="V199" i="3" s="1"/>
  <c r="W180" i="3"/>
  <c r="W199" i="3" s="1"/>
  <c r="L162" i="9"/>
  <c r="M162" i="9" s="1"/>
  <c r="P163" i="3"/>
  <c r="Q163" i="3"/>
  <c r="R163" i="3"/>
  <c r="S163" i="3"/>
  <c r="T163" i="3"/>
  <c r="U163" i="3"/>
  <c r="V163" i="3"/>
  <c r="W163" i="3"/>
  <c r="L161" i="9"/>
  <c r="M161" i="9" s="1"/>
  <c r="P162" i="3"/>
  <c r="Q162" i="3"/>
  <c r="R162" i="3"/>
  <c r="S162" i="3"/>
  <c r="T162" i="3"/>
  <c r="U162" i="3"/>
  <c r="V162" i="3"/>
  <c r="W162" i="3"/>
  <c r="L158" i="9"/>
  <c r="M158" i="9" s="1"/>
  <c r="P159" i="3"/>
  <c r="P179" i="3" s="1"/>
  <c r="P198" i="3" s="1"/>
  <c r="Q159" i="3"/>
  <c r="Q179" i="3" s="1"/>
  <c r="Q198" i="3" s="1"/>
  <c r="R159" i="3"/>
  <c r="S159" i="3"/>
  <c r="S179" i="3" s="1"/>
  <c r="S198" i="3" s="1"/>
  <c r="T159" i="3"/>
  <c r="T179" i="3" s="1"/>
  <c r="T198" i="3" s="1"/>
  <c r="U159" i="3"/>
  <c r="U179" i="3" s="1"/>
  <c r="U198" i="3" s="1"/>
  <c r="V159" i="3"/>
  <c r="V179" i="3" s="1"/>
  <c r="V198" i="3" s="1"/>
  <c r="W159" i="3"/>
  <c r="W179" i="3" s="1"/>
  <c r="W198" i="3" s="1"/>
  <c r="L155" i="9"/>
  <c r="M155" i="9" s="1"/>
  <c r="P156" i="3"/>
  <c r="Q156" i="3"/>
  <c r="R156" i="3"/>
  <c r="S156" i="3"/>
  <c r="T156" i="3"/>
  <c r="U156" i="3"/>
  <c r="V156" i="3"/>
  <c r="W156" i="3"/>
  <c r="L150" i="9"/>
  <c r="M150" i="9" s="1"/>
  <c r="P151" i="3"/>
  <c r="Q151" i="3"/>
  <c r="R151" i="3"/>
  <c r="S151" i="3"/>
  <c r="T151" i="3"/>
  <c r="U151" i="3"/>
  <c r="V151" i="3"/>
  <c r="W151" i="3"/>
  <c r="W149" i="3"/>
  <c r="L148" i="9"/>
  <c r="M148" i="9" s="1"/>
  <c r="P149" i="3"/>
  <c r="Q149" i="3"/>
  <c r="R149" i="3"/>
  <c r="S149" i="3"/>
  <c r="T149" i="3"/>
  <c r="U149" i="3"/>
  <c r="V149" i="3"/>
  <c r="L147" i="9"/>
  <c r="M147" i="9" s="1"/>
  <c r="P148" i="3"/>
  <c r="Q148" i="3"/>
  <c r="R148" i="3"/>
  <c r="S148" i="3"/>
  <c r="T148" i="3"/>
  <c r="U148" i="3"/>
  <c r="V148" i="3"/>
  <c r="W148" i="3"/>
  <c r="L146" i="9"/>
  <c r="M146" i="9" s="1"/>
  <c r="P147" i="3"/>
  <c r="Q147" i="3"/>
  <c r="R147" i="3"/>
  <c r="S147" i="3"/>
  <c r="T147" i="3"/>
  <c r="U147" i="3"/>
  <c r="V147" i="3"/>
  <c r="W147" i="3"/>
  <c r="L145" i="9"/>
  <c r="M145" i="9" s="1"/>
  <c r="P146" i="3"/>
  <c r="Q146" i="3"/>
  <c r="R146" i="3"/>
  <c r="S146" i="3"/>
  <c r="T146" i="3"/>
  <c r="U146" i="3"/>
  <c r="V146" i="3"/>
  <c r="W146" i="3"/>
  <c r="L118" i="9"/>
  <c r="M118" i="9" s="1"/>
  <c r="P119" i="3"/>
  <c r="Q119" i="3"/>
  <c r="R119" i="3"/>
  <c r="S119" i="3"/>
  <c r="T119" i="3"/>
  <c r="U119" i="3"/>
  <c r="V119" i="3"/>
  <c r="W119" i="3"/>
  <c r="P117" i="3"/>
  <c r="Q117" i="3"/>
  <c r="R117" i="3"/>
  <c r="S117" i="3"/>
  <c r="T117" i="3"/>
  <c r="U117" i="3"/>
  <c r="V117" i="3"/>
  <c r="W117" i="3"/>
  <c r="P116" i="3"/>
  <c r="P130" i="3" s="1"/>
  <c r="Q116" i="3"/>
  <c r="R116" i="3"/>
  <c r="R130" i="3" s="1"/>
  <c r="S116" i="3"/>
  <c r="S130" i="3" s="1"/>
  <c r="T116" i="3"/>
  <c r="T130" i="3" s="1"/>
  <c r="U116" i="3"/>
  <c r="U130" i="3" s="1"/>
  <c r="V116" i="3"/>
  <c r="V130" i="3" s="1"/>
  <c r="W116" i="3"/>
  <c r="W130" i="3" s="1"/>
  <c r="P114" i="3"/>
  <c r="P131" i="3" s="1"/>
  <c r="Q114" i="3"/>
  <c r="Q131" i="3" s="1"/>
  <c r="R114" i="3"/>
  <c r="R131" i="3" s="1"/>
  <c r="S114" i="3"/>
  <c r="S131" i="3" s="1"/>
  <c r="T114" i="3"/>
  <c r="T131" i="3" s="1"/>
  <c r="U114" i="3"/>
  <c r="U131" i="3" s="1"/>
  <c r="V114" i="3"/>
  <c r="V131" i="3" s="1"/>
  <c r="W114" i="3"/>
  <c r="W131" i="3" s="1"/>
  <c r="L98" i="9"/>
  <c r="M98" i="9" s="1"/>
  <c r="P99" i="3"/>
  <c r="Q99" i="3"/>
  <c r="R99" i="3"/>
  <c r="S99" i="3"/>
  <c r="T99" i="3"/>
  <c r="U99" i="3"/>
  <c r="V99" i="3"/>
  <c r="W99" i="3"/>
  <c r="L96" i="9"/>
  <c r="M96" i="9" s="1"/>
  <c r="P97" i="3"/>
  <c r="P150" i="3" s="1"/>
  <c r="Q97" i="3"/>
  <c r="Q150" i="3" s="1"/>
  <c r="R97" i="3"/>
  <c r="S97" i="3"/>
  <c r="T97" i="3"/>
  <c r="T150" i="3" s="1"/>
  <c r="U97" i="3"/>
  <c r="V97" i="3"/>
  <c r="V150" i="3" s="1"/>
  <c r="W97" i="3"/>
  <c r="W150" i="3" s="1"/>
  <c r="L87" i="9"/>
  <c r="M87" i="9" s="1"/>
  <c r="P88" i="3"/>
  <c r="Q88" i="3"/>
  <c r="R88" i="3"/>
  <c r="S88" i="3"/>
  <c r="T88" i="3"/>
  <c r="U88" i="3"/>
  <c r="V88" i="3"/>
  <c r="W88" i="3"/>
  <c r="L85" i="9"/>
  <c r="M85" i="9" s="1"/>
  <c r="P86" i="3"/>
  <c r="Q86" i="3"/>
  <c r="R86" i="3"/>
  <c r="S86" i="3"/>
  <c r="T86" i="3"/>
  <c r="U86" i="3"/>
  <c r="V86" i="3"/>
  <c r="W86" i="3"/>
  <c r="L83" i="9"/>
  <c r="M83" i="9" s="1"/>
  <c r="P84" i="3"/>
  <c r="Q84" i="3"/>
  <c r="R84" i="3"/>
  <c r="S84" i="3"/>
  <c r="T84" i="3"/>
  <c r="U84" i="3"/>
  <c r="V84" i="3"/>
  <c r="W84" i="3"/>
  <c r="L75" i="9"/>
  <c r="M75" i="9" s="1"/>
  <c r="P76" i="3"/>
  <c r="Q76" i="3"/>
  <c r="R76" i="3"/>
  <c r="S76" i="3"/>
  <c r="T76" i="3"/>
  <c r="U76" i="3"/>
  <c r="V76" i="3"/>
  <c r="W76" i="3"/>
  <c r="L74" i="9"/>
  <c r="M74" i="9" s="1"/>
  <c r="P75" i="3"/>
  <c r="Q75" i="3"/>
  <c r="R75" i="3"/>
  <c r="S75" i="3"/>
  <c r="T75" i="3"/>
  <c r="U75" i="3"/>
  <c r="V75" i="3"/>
  <c r="W75" i="3"/>
  <c r="L72" i="9"/>
  <c r="M72" i="9" s="1"/>
  <c r="P73" i="3"/>
  <c r="Q73" i="3"/>
  <c r="R73" i="3"/>
  <c r="S73" i="3"/>
  <c r="T73" i="3"/>
  <c r="U73" i="3"/>
  <c r="V73" i="3"/>
  <c r="W73" i="3"/>
  <c r="W59" i="3"/>
  <c r="L58" i="9"/>
  <c r="M58" i="9" s="1"/>
  <c r="P59" i="3"/>
  <c r="Q59" i="3"/>
  <c r="R59" i="3"/>
  <c r="S59" i="3"/>
  <c r="T59" i="3"/>
  <c r="U59" i="3"/>
  <c r="V59" i="3"/>
  <c r="L50" i="9"/>
  <c r="M50" i="9" s="1"/>
  <c r="P51" i="3"/>
  <c r="Q51" i="3"/>
  <c r="R51" i="3"/>
  <c r="S51" i="3"/>
  <c r="T51" i="3"/>
  <c r="U51" i="3"/>
  <c r="V51" i="3"/>
  <c r="W51" i="3"/>
  <c r="L49" i="9"/>
  <c r="M49" i="9" s="1"/>
  <c r="P50" i="3"/>
  <c r="Q50" i="3"/>
  <c r="R50" i="3"/>
  <c r="S50" i="3"/>
  <c r="T50" i="3"/>
  <c r="U50" i="3"/>
  <c r="V50" i="3"/>
  <c r="W50" i="3"/>
  <c r="C483" i="3"/>
  <c r="C482" i="3"/>
  <c r="B481" i="9" s="1"/>
  <c r="H473" i="3"/>
  <c r="C473" i="3"/>
  <c r="Q79" i="14" s="1"/>
  <c r="H468" i="3"/>
  <c r="C468" i="3"/>
  <c r="H460" i="3"/>
  <c r="AI2" i="7" s="1"/>
  <c r="AH17" i="17" s="1"/>
  <c r="C460" i="3"/>
  <c r="B459" i="9" s="1"/>
  <c r="H454" i="3"/>
  <c r="C454" i="3"/>
  <c r="H453" i="3"/>
  <c r="C453" i="3"/>
  <c r="C450" i="3"/>
  <c r="Q56" i="14" s="1"/>
  <c r="C449" i="3"/>
  <c r="Q55" i="14" s="1"/>
  <c r="C448" i="3"/>
  <c r="Q54" i="14" s="1"/>
  <c r="H448" i="3"/>
  <c r="H437" i="3"/>
  <c r="C437" i="3"/>
  <c r="H433" i="3"/>
  <c r="C433" i="3"/>
  <c r="Q39" i="14" s="1"/>
  <c r="H422" i="3"/>
  <c r="H419" i="3"/>
  <c r="C419" i="3"/>
  <c r="B418" i="9" s="1"/>
  <c r="C415" i="3"/>
  <c r="H413" i="3"/>
  <c r="H401" i="3"/>
  <c r="C401" i="3"/>
  <c r="Q7" i="14" s="1"/>
  <c r="H398" i="3"/>
  <c r="H393" i="3"/>
  <c r="H391" i="3"/>
  <c r="H390" i="3"/>
  <c r="C390" i="3"/>
  <c r="C413" i="3" s="1"/>
  <c r="Q19" i="14" s="1"/>
  <c r="H389" i="3"/>
  <c r="C389" i="3"/>
  <c r="B388" i="9" s="1"/>
  <c r="H383" i="3"/>
  <c r="C383" i="3"/>
  <c r="B382" i="9" s="1"/>
  <c r="H382" i="3"/>
  <c r="C382" i="3"/>
  <c r="B381" i="9" s="1"/>
  <c r="H381" i="3"/>
  <c r="C381" i="3"/>
  <c r="B380" i="9" s="1"/>
  <c r="H374" i="3"/>
  <c r="C374" i="3"/>
  <c r="B373" i="9" s="1"/>
  <c r="H372" i="3"/>
  <c r="H373" i="3" s="1"/>
  <c r="C372" i="3"/>
  <c r="C373" i="3" s="1"/>
  <c r="B372" i="9" s="1"/>
  <c r="H367" i="3"/>
  <c r="C367" i="3"/>
  <c r="B366" i="9" s="1"/>
  <c r="H363" i="3"/>
  <c r="C363" i="3"/>
  <c r="B362" i="9" s="1"/>
  <c r="H356" i="3"/>
  <c r="C356" i="3"/>
  <c r="B355" i="9" s="1"/>
  <c r="H355" i="3"/>
  <c r="C355" i="3"/>
  <c r="B354" i="9" s="1"/>
  <c r="H354" i="3"/>
  <c r="C354" i="3"/>
  <c r="B353" i="9" s="1"/>
  <c r="H353" i="3"/>
  <c r="C353" i="3"/>
  <c r="B352" i="9" s="1"/>
  <c r="H352" i="3"/>
  <c r="C352" i="3"/>
  <c r="B351" i="9" s="1"/>
  <c r="H351" i="3"/>
  <c r="C351" i="3"/>
  <c r="B350" i="9" s="1"/>
  <c r="H350" i="3"/>
  <c r="C350" i="3"/>
  <c r="B349" i="9" s="1"/>
  <c r="H349" i="3"/>
  <c r="C349" i="3"/>
  <c r="B348" i="9" s="1"/>
  <c r="H348" i="3"/>
  <c r="C348" i="3"/>
  <c r="B347" i="9" s="1"/>
  <c r="H347" i="3"/>
  <c r="C347" i="3"/>
  <c r="B346" i="9" s="1"/>
  <c r="H346" i="3"/>
  <c r="H360" i="3" s="1"/>
  <c r="C346" i="3"/>
  <c r="C360" i="3" s="1"/>
  <c r="B359" i="9" s="1"/>
  <c r="H345" i="3"/>
  <c r="C345" i="3"/>
  <c r="B344" i="9" s="1"/>
  <c r="H344" i="3"/>
  <c r="H362" i="3" s="1"/>
  <c r="C344" i="3"/>
  <c r="B343" i="9" s="1"/>
  <c r="H343" i="3"/>
  <c r="C343" i="3"/>
  <c r="B342" i="9" s="1"/>
  <c r="H341" i="3"/>
  <c r="C341" i="3"/>
  <c r="B340" i="9" s="1"/>
  <c r="H340" i="3"/>
  <c r="C340" i="3"/>
  <c r="B339" i="9" s="1"/>
  <c r="H319" i="3"/>
  <c r="V2" i="7" s="1"/>
  <c r="C319" i="3"/>
  <c r="B318" i="9" s="1"/>
  <c r="H306" i="3"/>
  <c r="H312" i="3" s="1"/>
  <c r="C306" i="3"/>
  <c r="B305" i="9" s="1"/>
  <c r="H305" i="3"/>
  <c r="H311" i="3" s="1"/>
  <c r="C305" i="3"/>
  <c r="B304" i="9" s="1"/>
  <c r="H304" i="3"/>
  <c r="C304" i="3"/>
  <c r="B303" i="9" s="1"/>
  <c r="H303" i="3"/>
  <c r="C303" i="3"/>
  <c r="B302" i="9" s="1"/>
  <c r="H302" i="3"/>
  <c r="H385" i="3" s="1"/>
  <c r="H394" i="3" s="1"/>
  <c r="C302" i="3"/>
  <c r="B301" i="9" s="1"/>
  <c r="H299" i="3"/>
  <c r="C299" i="3"/>
  <c r="B298" i="9" s="1"/>
  <c r="C293" i="3"/>
  <c r="B292" i="9" s="1"/>
  <c r="H290" i="3"/>
  <c r="C290" i="3"/>
  <c r="B289" i="9" s="1"/>
  <c r="H289" i="3"/>
  <c r="H384" i="3" s="1"/>
  <c r="C289" i="3"/>
  <c r="C384" i="3" s="1"/>
  <c r="B383" i="9" s="1"/>
  <c r="H288" i="3"/>
  <c r="C288" i="3"/>
  <c r="B287" i="9" s="1"/>
  <c r="H286" i="3"/>
  <c r="C286" i="3"/>
  <c r="B285" i="9" s="1"/>
  <c r="H285" i="3"/>
  <c r="C285" i="3"/>
  <c r="B284" i="9" s="1"/>
  <c r="H284" i="3"/>
  <c r="C284" i="3"/>
  <c r="B283" i="9" s="1"/>
  <c r="H270" i="3"/>
  <c r="C270" i="3"/>
  <c r="B269" i="9" s="1"/>
  <c r="H269" i="3"/>
  <c r="C269" i="3"/>
  <c r="B268" i="9" s="1"/>
  <c r="H268" i="3"/>
  <c r="C268" i="3"/>
  <c r="B267" i="9" s="1"/>
  <c r="H267" i="3"/>
  <c r="C267" i="3"/>
  <c r="B266" i="9" s="1"/>
  <c r="H266" i="3"/>
  <c r="H313" i="3" s="1"/>
  <c r="C266" i="3"/>
  <c r="C313" i="3" s="1"/>
  <c r="B312" i="9" s="1"/>
  <c r="H264" i="3"/>
  <c r="C264" i="3"/>
  <c r="B263" i="9" s="1"/>
  <c r="H260" i="3"/>
  <c r="C260" i="3"/>
  <c r="B259" i="9" s="1"/>
  <c r="H254" i="3"/>
  <c r="C254" i="3"/>
  <c r="B253" i="9" s="1"/>
  <c r="C2" i="7"/>
  <c r="H237" i="3"/>
  <c r="C237" i="3"/>
  <c r="B236" i="9" s="1"/>
  <c r="H236" i="3"/>
  <c r="C236" i="3"/>
  <c r="B235" i="9" s="1"/>
  <c r="H235" i="3"/>
  <c r="C235" i="3"/>
  <c r="B234" i="9" s="1"/>
  <c r="H234" i="3"/>
  <c r="C234" i="3"/>
  <c r="B233" i="9" s="1"/>
  <c r="H233" i="3"/>
  <c r="C233" i="3"/>
  <c r="B232" i="9" s="1"/>
  <c r="H226" i="3"/>
  <c r="H301" i="3" s="1"/>
  <c r="C226" i="3"/>
  <c r="C301" i="3" s="1"/>
  <c r="B300" i="9" s="1"/>
  <c r="H216" i="3"/>
  <c r="C216" i="3"/>
  <c r="B215" i="9" s="1"/>
  <c r="H215" i="3"/>
  <c r="H217" i="3" s="1"/>
  <c r="C215" i="3"/>
  <c r="C217" i="3" s="1"/>
  <c r="B216" i="9" s="1"/>
  <c r="H213" i="3"/>
  <c r="H232" i="3" s="1"/>
  <c r="C213" i="3"/>
  <c r="B212" i="9" s="1"/>
  <c r="H212" i="3"/>
  <c r="H231" i="3" s="1"/>
  <c r="C212" i="3"/>
  <c r="B211" i="9" s="1"/>
  <c r="H211" i="3"/>
  <c r="C211" i="3"/>
  <c r="C230" i="3" s="1"/>
  <c r="B229" i="9" s="1"/>
  <c r="H210" i="3"/>
  <c r="H228" i="3" s="1"/>
  <c r="C210" i="3"/>
  <c r="B209" i="9" s="1"/>
  <c r="H209" i="3"/>
  <c r="H227" i="3" s="1"/>
  <c r="C209" i="3"/>
  <c r="C227" i="3" s="1"/>
  <c r="B226" i="9" s="1"/>
  <c r="H207" i="3"/>
  <c r="H225" i="3" s="1"/>
  <c r="C207" i="3"/>
  <c r="B206" i="9" s="1"/>
  <c r="H188" i="3"/>
  <c r="H206" i="3" s="1"/>
  <c r="H224" i="3" s="1"/>
  <c r="C188" i="3"/>
  <c r="C206" i="3" s="1"/>
  <c r="H187" i="3"/>
  <c r="H205" i="3" s="1"/>
  <c r="H223" i="3" s="1"/>
  <c r="C187" i="3"/>
  <c r="B186" i="9" s="1"/>
  <c r="H186" i="3"/>
  <c r="H204" i="3" s="1"/>
  <c r="H222" i="3" s="1"/>
  <c r="C186" i="3"/>
  <c r="C204" i="3" s="1"/>
  <c r="C222" i="3" s="1"/>
  <c r="B221" i="9" s="1"/>
  <c r="H185" i="3"/>
  <c r="H203" i="3" s="1"/>
  <c r="C185" i="3"/>
  <c r="H183" i="3"/>
  <c r="H202" i="3" s="1"/>
  <c r="C183" i="3"/>
  <c r="B182" i="9" s="1"/>
  <c r="H182" i="3"/>
  <c r="H201" i="3" s="1"/>
  <c r="C182" i="3"/>
  <c r="B181" i="9" s="1"/>
  <c r="H181" i="3"/>
  <c r="H200" i="3" s="1"/>
  <c r="C181" i="3"/>
  <c r="H180" i="3"/>
  <c r="H199" i="3" s="1"/>
  <c r="C180" i="3"/>
  <c r="C199" i="3" s="1"/>
  <c r="B198" i="9" s="1"/>
  <c r="H163" i="3"/>
  <c r="C163" i="3"/>
  <c r="B162" i="9" s="1"/>
  <c r="H162" i="3"/>
  <c r="C162" i="3"/>
  <c r="B161" i="9" s="1"/>
  <c r="H159" i="3"/>
  <c r="C159" i="3"/>
  <c r="H156" i="3"/>
  <c r="C156" i="3"/>
  <c r="B155" i="9" s="1"/>
  <c r="H151" i="3"/>
  <c r="C151" i="3"/>
  <c r="B150" i="9" s="1"/>
  <c r="H149" i="3"/>
  <c r="C149" i="3"/>
  <c r="B148" i="9" s="1"/>
  <c r="H148" i="3"/>
  <c r="C148" i="3"/>
  <c r="B147" i="9" s="1"/>
  <c r="H147" i="3"/>
  <c r="C147" i="3"/>
  <c r="B146" i="9" s="1"/>
  <c r="H146" i="3"/>
  <c r="C146" i="3"/>
  <c r="B145" i="9" s="1"/>
  <c r="C132" i="3"/>
  <c r="B131" i="9" s="1"/>
  <c r="C129" i="3"/>
  <c r="B128" i="9" s="1"/>
  <c r="H119" i="3"/>
  <c r="C119" i="3"/>
  <c r="B118" i="9" s="1"/>
  <c r="C118" i="3"/>
  <c r="B117" i="9" s="1"/>
  <c r="H117" i="3"/>
  <c r="C117" i="3"/>
  <c r="B116" i="9" s="1"/>
  <c r="H116" i="3"/>
  <c r="H130" i="3" s="1"/>
  <c r="C116" i="3"/>
  <c r="C130" i="3" s="1"/>
  <c r="B129" i="9" s="1"/>
  <c r="H114" i="3"/>
  <c r="H131" i="3" s="1"/>
  <c r="C114" i="3"/>
  <c r="C131" i="3" s="1"/>
  <c r="B130" i="9" s="1"/>
  <c r="H99" i="3"/>
  <c r="C99" i="3"/>
  <c r="B98" i="9" s="1"/>
  <c r="H97" i="3"/>
  <c r="H150" i="3" s="1"/>
  <c r="C97" i="3"/>
  <c r="C150" i="3" s="1"/>
  <c r="B149" i="9" s="1"/>
  <c r="H88" i="3"/>
  <c r="C88" i="3"/>
  <c r="B87" i="9" s="1"/>
  <c r="H86" i="3"/>
  <c r="C86" i="3"/>
  <c r="B85" i="9" s="1"/>
  <c r="H84" i="3"/>
  <c r="C84" i="3"/>
  <c r="B83" i="9" s="1"/>
  <c r="H76" i="3"/>
  <c r="C76" i="3"/>
  <c r="B75" i="9" s="1"/>
  <c r="H75" i="3"/>
  <c r="C75" i="3"/>
  <c r="B74" i="9" s="1"/>
  <c r="C71" i="3"/>
  <c r="B70" i="9" s="1"/>
  <c r="H59" i="3"/>
  <c r="C59" i="3"/>
  <c r="B58" i="9" s="1"/>
  <c r="H58" i="3"/>
  <c r="H73" i="3" s="1"/>
  <c r="C58" i="3"/>
  <c r="C73" i="3" s="1"/>
  <c r="B72" i="9" s="1"/>
  <c r="H51" i="3"/>
  <c r="C51" i="3"/>
  <c r="B50" i="9" s="1"/>
  <c r="H50" i="3"/>
  <c r="C50" i="3"/>
  <c r="B49" i="9" s="1"/>
  <c r="H46" i="3"/>
  <c r="C46" i="3"/>
  <c r="B45" i="9" s="1"/>
  <c r="H41" i="3"/>
  <c r="C41" i="3"/>
  <c r="H38" i="3"/>
  <c r="H32" i="3"/>
  <c r="H52" i="3" s="1"/>
  <c r="H68" i="3" s="1"/>
  <c r="C32" i="3"/>
  <c r="C5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C3" i="7" s="1"/>
  <c r="P32" i="3"/>
  <c r="P52" i="3" s="1"/>
  <c r="P68" i="3" s="1"/>
  <c r="Q32" i="3"/>
  <c r="Q52" i="3" s="1"/>
  <c r="R32" i="3"/>
  <c r="S32" i="3"/>
  <c r="S52" i="3" s="1"/>
  <c r="S68" i="3" s="1"/>
  <c r="T32" i="3"/>
  <c r="T52" i="3" s="1"/>
  <c r="T68" i="3" s="1"/>
  <c r="U32" i="3"/>
  <c r="U52" i="3" s="1"/>
  <c r="U68" i="3" s="1"/>
  <c r="V32" i="3"/>
  <c r="W32" i="3"/>
  <c r="W52" i="3" s="1"/>
  <c r="W68" i="3" s="1"/>
  <c r="P41" i="3"/>
  <c r="P54" i="3" s="1"/>
  <c r="P64" i="3" s="1"/>
  <c r="Q41" i="3"/>
  <c r="Q54" i="3" s="1"/>
  <c r="Q64" i="3" s="1"/>
  <c r="R41" i="3"/>
  <c r="R54" i="3" s="1"/>
  <c r="R64" i="3" s="1"/>
  <c r="S41" i="3"/>
  <c r="S54" i="3" s="1"/>
  <c r="S64" i="3" s="1"/>
  <c r="T41" i="3"/>
  <c r="T54" i="3" s="1"/>
  <c r="T64" i="3" s="1"/>
  <c r="U41" i="3"/>
  <c r="U54" i="3" s="1"/>
  <c r="U64" i="3" s="1"/>
  <c r="V41" i="3"/>
  <c r="V54" i="3" s="1"/>
  <c r="V64" i="3" s="1"/>
  <c r="W41" i="3"/>
  <c r="W54" i="3" s="1"/>
  <c r="W64" i="3" s="1"/>
  <c r="L45" i="9"/>
  <c r="M45" i="9" s="1"/>
  <c r="L40" i="9"/>
  <c r="M40" i="9" s="1"/>
  <c r="M58" i="1"/>
  <c r="M57" i="1"/>
  <c r="M54" i="1"/>
  <c r="M53" i="1"/>
  <c r="M52" i="1"/>
  <c r="M51" i="1"/>
  <c r="M50" i="1"/>
  <c r="M49" i="1"/>
  <c r="M48" i="1"/>
  <c r="M47" i="1"/>
  <c r="E12" i="1"/>
  <c r="L15" i="1"/>
  <c r="K15" i="1"/>
  <c r="J15" i="1"/>
  <c r="I15" i="1"/>
  <c r="H15" i="1"/>
  <c r="G15" i="1"/>
  <c r="F15" i="1"/>
  <c r="C15" i="1"/>
  <c r="B15" i="1"/>
  <c r="F30" i="1"/>
  <c r="G30" i="1"/>
  <c r="H30" i="1"/>
  <c r="I30" i="1"/>
  <c r="J30" i="1"/>
  <c r="K30" i="1"/>
  <c r="L30" i="1"/>
  <c r="E36" i="1"/>
  <c r="E34" i="1"/>
  <c r="D44" i="1"/>
  <c r="D43" i="1"/>
  <c r="D42" i="1"/>
  <c r="D41" i="1"/>
  <c r="D40" i="1"/>
  <c r="D39" i="1"/>
  <c r="D38" i="1"/>
  <c r="D37" i="1"/>
  <c r="D36" i="1"/>
  <c r="D35" i="1"/>
  <c r="D34" i="1"/>
  <c r="D33" i="1"/>
  <c r="C44" i="1"/>
  <c r="C43" i="1"/>
  <c r="C42" i="1"/>
  <c r="C41" i="1"/>
  <c r="C40" i="1"/>
  <c r="C39" i="1"/>
  <c r="C38" i="1"/>
  <c r="C37" i="1"/>
  <c r="C36" i="1"/>
  <c r="C35" i="1"/>
  <c r="C34" i="1"/>
  <c r="C33" i="1"/>
  <c r="B44" i="1"/>
  <c r="B43" i="1"/>
  <c r="B56" i="1"/>
  <c r="M56" i="1"/>
  <c r="M44" i="1"/>
  <c r="M43" i="1"/>
  <c r="M42" i="1"/>
  <c r="M41" i="1"/>
  <c r="M40" i="1"/>
  <c r="M39" i="1"/>
  <c r="M38" i="1"/>
  <c r="M37" i="1"/>
  <c r="M36" i="1"/>
  <c r="M35" i="1"/>
  <c r="M34" i="1"/>
  <c r="M33" i="1"/>
  <c r="E11" i="1"/>
  <c r="B55" i="1"/>
  <c r="M55" i="1"/>
  <c r="E10" i="1"/>
  <c r="E9" i="1"/>
  <c r="M9" i="1"/>
  <c r="M10" i="1"/>
  <c r="E8" i="1"/>
  <c r="M8" i="1"/>
  <c r="E19" i="1"/>
  <c r="E18" i="1"/>
  <c r="D23" i="1"/>
  <c r="E27" i="1"/>
  <c r="E26" i="1"/>
  <c r="E25" i="1"/>
  <c r="E24" i="1"/>
  <c r="E22" i="1"/>
  <c r="B28" i="1"/>
  <c r="D14" i="1"/>
  <c r="M14" i="1"/>
  <c r="D13" i="1"/>
  <c r="M13" i="1"/>
  <c r="D12" i="1"/>
  <c r="M12" i="1"/>
  <c r="D11" i="1"/>
  <c r="E7" i="1"/>
  <c r="M7" i="1"/>
  <c r="E6" i="1"/>
  <c r="M6" i="1"/>
  <c r="E5" i="1"/>
  <c r="M5" i="1"/>
  <c r="E4" i="1"/>
  <c r="M4" i="1"/>
  <c r="E3" i="1"/>
  <c r="D24" i="1"/>
  <c r="D26" i="1"/>
  <c r="M3" i="1"/>
  <c r="E15" i="1"/>
  <c r="M11" i="1"/>
  <c r="D15" i="1"/>
  <c r="E23" i="1"/>
  <c r="D27" i="1"/>
  <c r="C20" i="1"/>
  <c r="C22" i="1"/>
  <c r="E20" i="1"/>
  <c r="E21" i="1"/>
  <c r="B29" i="1"/>
  <c r="B30" i="1"/>
  <c r="C21" i="1"/>
  <c r="C23" i="1"/>
  <c r="D20" i="1"/>
  <c r="C26" i="1"/>
  <c r="D25" i="1"/>
  <c r="C29" i="1"/>
  <c r="D19" i="1"/>
  <c r="D18" i="1"/>
  <c r="C28" i="1"/>
  <c r="C27" i="1"/>
  <c r="D21" i="1"/>
  <c r="D28" i="1"/>
  <c r="D29" i="1"/>
  <c r="D22" i="1"/>
  <c r="C24" i="1"/>
  <c r="M24" i="1"/>
  <c r="C25" i="1"/>
  <c r="C19" i="1"/>
  <c r="M15" i="1"/>
  <c r="M26" i="1"/>
  <c r="M23" i="1"/>
  <c r="M27" i="1"/>
  <c r="E30" i="1"/>
  <c r="D30" i="1"/>
  <c r="M19" i="1"/>
  <c r="M28" i="1"/>
  <c r="M21" i="1"/>
  <c r="M22" i="1"/>
  <c r="M25" i="1"/>
  <c r="M29" i="1"/>
  <c r="M20" i="1"/>
  <c r="C18" i="1"/>
  <c r="M18" i="1"/>
  <c r="M30" i="1"/>
  <c r="C30" i="1"/>
  <c r="L31" i="9"/>
  <c r="M31" i="9" s="1"/>
  <c r="L149" i="9"/>
  <c r="M149" i="9" s="1"/>
  <c r="L116" i="9"/>
  <c r="M116" i="9" s="1"/>
  <c r="L312" i="9"/>
  <c r="M312" i="9" s="1"/>
  <c r="L198" i="9"/>
  <c r="M198" i="9" s="1"/>
  <c r="L200" i="9"/>
  <c r="M200" i="9" s="1"/>
  <c r="L182" i="9"/>
  <c r="M182" i="9" s="1"/>
  <c r="L383" i="9"/>
  <c r="M383" i="9" s="1"/>
  <c r="L115" i="9"/>
  <c r="M115" i="9" s="1"/>
  <c r="L186" i="9"/>
  <c r="M186" i="9" s="1"/>
  <c r="L113" i="9"/>
  <c r="M113" i="9" s="1"/>
  <c r="L130" i="9"/>
  <c r="M130" i="9" s="1"/>
  <c r="L203" i="9"/>
  <c r="M203" i="9" s="1"/>
  <c r="L224" i="9"/>
  <c r="M224" i="9" s="1"/>
  <c r="L230" i="9"/>
  <c r="M230" i="9" s="1"/>
  <c r="L229" i="9"/>
  <c r="M229" i="9" s="1"/>
  <c r="L310" i="9"/>
  <c r="M310" i="9" s="1"/>
  <c r="L202" i="9"/>
  <c r="M202" i="9" s="1"/>
  <c r="L184" i="9"/>
  <c r="M184" i="9" s="1"/>
  <c r="L187" i="9"/>
  <c r="M187" i="9" s="1"/>
  <c r="L472" i="9"/>
  <c r="M472" i="9" s="1"/>
  <c r="L53" i="9"/>
  <c r="M53" i="9" s="1"/>
  <c r="L384" i="9"/>
  <c r="M384" i="9" s="1"/>
  <c r="L63" i="9"/>
  <c r="M63" i="9" s="1"/>
  <c r="H577" i="9"/>
  <c r="F518" i="9"/>
  <c r="F459" i="9"/>
  <c r="F394" i="9"/>
  <c r="F363" i="9"/>
  <c r="F357" i="9"/>
  <c r="F329" i="9"/>
  <c r="F347" i="9"/>
  <c r="F327" i="9"/>
  <c r="F323" i="9"/>
  <c r="F344" i="9"/>
  <c r="F343" i="9"/>
  <c r="F322" i="9"/>
  <c r="F414" i="9"/>
  <c r="F286" i="9"/>
  <c r="F276" i="9"/>
  <c r="F275" i="9"/>
  <c r="F298" i="9"/>
  <c r="F240" i="9"/>
  <c r="F266" i="9"/>
  <c r="F213" i="9"/>
  <c r="F232" i="9"/>
  <c r="H146" i="9"/>
  <c r="F144" i="9"/>
  <c r="F146" i="9"/>
  <c r="F135" i="9"/>
  <c r="H83" i="9"/>
  <c r="H82" i="9"/>
  <c r="H61" i="9"/>
  <c r="F82" i="9"/>
  <c r="L197" i="9"/>
  <c r="M197" i="9" s="1"/>
  <c r="L178" i="9"/>
  <c r="M178" i="9" s="1"/>
  <c r="L204" i="9"/>
  <c r="M204" i="9" s="1"/>
  <c r="L51" i="9"/>
  <c r="M51" i="9" s="1"/>
  <c r="M221" i="9"/>
  <c r="L222" i="9"/>
  <c r="M222" i="9" s="1"/>
  <c r="L205" i="9"/>
  <c r="M205" i="9" s="1"/>
  <c r="L129" i="9"/>
  <c r="M129" i="9" s="1"/>
  <c r="F204" i="9"/>
  <c r="L67" i="9"/>
  <c r="M67" i="9" s="1"/>
  <c r="F23" i="9"/>
  <c r="H23" i="9"/>
  <c r="F37" i="9"/>
  <c r="H37" i="9"/>
  <c r="F121" i="9"/>
  <c r="F400" i="9"/>
  <c r="H313" i="9"/>
  <c r="H114" i="9"/>
  <c r="F77" i="9"/>
  <c r="H91" i="9"/>
  <c r="F273" i="9"/>
  <c r="F382" i="9"/>
  <c r="F542" i="9"/>
  <c r="F105" i="9"/>
  <c r="H12" i="9"/>
  <c r="H232" i="9"/>
  <c r="H226" i="9"/>
  <c r="H233" i="9"/>
  <c r="H34" i="9"/>
  <c r="F34" i="9"/>
  <c r="H118" i="9"/>
  <c r="H555" i="9"/>
  <c r="G206" i="3"/>
  <c r="G224" i="3" s="1"/>
  <c r="J223" i="9" s="1"/>
  <c r="F3" i="9"/>
  <c r="H3" i="9"/>
  <c r="F47" i="9"/>
  <c r="H101" i="9"/>
  <c r="F101" i="9"/>
  <c r="F263" i="9"/>
  <c r="F556" i="9"/>
  <c r="H266" i="9"/>
  <c r="H347" i="9"/>
  <c r="H448" i="9"/>
  <c r="F64" i="9"/>
  <c r="H361" i="9"/>
  <c r="H459" i="9"/>
  <c r="F445" i="9"/>
  <c r="H174" i="9"/>
  <c r="H79" i="9"/>
  <c r="F354" i="9"/>
  <c r="F7" i="9"/>
  <c r="H50" i="9"/>
  <c r="F50" i="9"/>
  <c r="H234" i="9"/>
  <c r="F36" i="9"/>
  <c r="F44" i="9"/>
  <c r="H113" i="9"/>
  <c r="F109" i="9"/>
  <c r="H201" i="9"/>
  <c r="H436" i="9"/>
  <c r="F132" i="9"/>
  <c r="F195" i="9"/>
  <c r="H109" i="9"/>
  <c r="H32" i="9"/>
  <c r="H400" i="9"/>
  <c r="H194" i="9"/>
  <c r="H179" i="9"/>
  <c r="F143" i="9"/>
  <c r="H581" i="9"/>
  <c r="F463" i="9"/>
  <c r="H481" i="9"/>
  <c r="K93" i="17"/>
  <c r="J25" i="17"/>
  <c r="K25" i="17"/>
  <c r="AV10" i="7"/>
  <c r="I77" i="17" s="1"/>
  <c r="AV16" i="7"/>
  <c r="AU86" i="17" s="1"/>
  <c r="H14" i="9"/>
  <c r="F122" i="9"/>
  <c r="F112" i="9"/>
  <c r="F176" i="9"/>
  <c r="J459" i="9"/>
  <c r="H429" i="9"/>
  <c r="H278" i="9"/>
  <c r="H170" i="9"/>
  <c r="H104" i="9"/>
  <c r="H381" i="9"/>
  <c r="H583" i="9"/>
  <c r="H391" i="9"/>
  <c r="H333" i="9"/>
  <c r="H213" i="9"/>
  <c r="H537" i="9"/>
  <c r="H565" i="9"/>
  <c r="H186" i="9"/>
  <c r="H131" i="9"/>
  <c r="H493" i="9"/>
  <c r="H439" i="9"/>
  <c r="H409" i="9"/>
  <c r="H275" i="9"/>
  <c r="H549" i="9"/>
  <c r="H287" i="9"/>
  <c r="F243" i="9"/>
  <c r="H112" i="9"/>
  <c r="H396" i="9"/>
  <c r="H357" i="9"/>
  <c r="H325" i="9"/>
  <c r="H533" i="9"/>
  <c r="F87" i="9"/>
  <c r="H263" i="9"/>
  <c r="H460" i="9"/>
  <c r="H81" i="9"/>
  <c r="H4" i="9"/>
  <c r="H528" i="9"/>
  <c r="H539" i="9"/>
  <c r="H570" i="9"/>
  <c r="H582" i="9"/>
  <c r="H496" i="9"/>
  <c r="H441" i="9"/>
  <c r="H423" i="9"/>
  <c r="H408" i="9"/>
  <c r="H378" i="9"/>
  <c r="H363" i="9"/>
  <c r="H345" i="9"/>
  <c r="H280" i="9"/>
  <c r="H238" i="9"/>
  <c r="H120" i="9"/>
  <c r="H418" i="9"/>
  <c r="F20" i="9"/>
  <c r="H298" i="9"/>
  <c r="H132" i="9"/>
  <c r="H351" i="9"/>
  <c r="H98" i="9"/>
  <c r="H514" i="9"/>
  <c r="H491" i="9"/>
  <c r="H328" i="9"/>
  <c r="H315" i="9"/>
  <c r="H255" i="9"/>
  <c r="H250" i="9"/>
  <c r="H531" i="9"/>
  <c r="F332" i="9"/>
  <c r="H473" i="9"/>
  <c r="H461" i="9"/>
  <c r="H440" i="9"/>
  <c r="H413" i="9"/>
  <c r="H377" i="9"/>
  <c r="H137" i="9"/>
  <c r="H572" i="9"/>
  <c r="AK5" i="7"/>
  <c r="V5" i="7"/>
  <c r="F169" i="9"/>
  <c r="H38" i="9"/>
  <c r="F76" i="9"/>
  <c r="F119" i="9"/>
  <c r="F62" i="9"/>
  <c r="H29" i="9"/>
  <c r="H428" i="9"/>
  <c r="H375" i="9"/>
  <c r="H190" i="9"/>
  <c r="F180" i="9"/>
  <c r="H390" i="9"/>
  <c r="H329" i="9"/>
  <c r="H520" i="9"/>
  <c r="H488" i="9"/>
  <c r="H420" i="9"/>
  <c r="H294" i="9"/>
  <c r="H270" i="9"/>
  <c r="H247" i="9"/>
  <c r="H108" i="9"/>
  <c r="H584" i="9"/>
  <c r="H348" i="9"/>
  <c r="H256" i="9"/>
  <c r="H403" i="9"/>
  <c r="H321" i="9"/>
  <c r="H282" i="9"/>
  <c r="H251" i="9"/>
  <c r="H166" i="9"/>
  <c r="H144" i="9"/>
  <c r="H52" i="9"/>
  <c r="H289" i="9"/>
  <c r="F245" i="9"/>
  <c r="H341" i="9"/>
  <c r="H324" i="9"/>
  <c r="H309" i="9"/>
  <c r="H176" i="9"/>
  <c r="H135" i="9"/>
  <c r="H578" i="9"/>
  <c r="H368" i="9"/>
  <c r="H323" i="9"/>
  <c r="H297" i="9"/>
  <c r="H279" i="9"/>
  <c r="H257" i="9"/>
  <c r="H243" i="9"/>
  <c r="H175" i="9"/>
  <c r="H124" i="9"/>
  <c r="H343" i="9"/>
  <c r="F4" i="9"/>
  <c r="F49" i="9"/>
  <c r="H431" i="9"/>
  <c r="H422" i="9"/>
  <c r="H133" i="9"/>
  <c r="H43" i="9"/>
  <c r="H383" i="9"/>
  <c r="F372" i="9"/>
  <c r="F277" i="9"/>
  <c r="F307" i="9"/>
  <c r="H307" i="9"/>
  <c r="F383" i="9"/>
  <c r="F288" i="9"/>
  <c r="H366" i="9"/>
  <c r="H55" i="9"/>
  <c r="F55" i="9"/>
  <c r="H74" i="9"/>
  <c r="H66" i="9"/>
  <c r="H85" i="9"/>
  <c r="F85" i="9"/>
  <c r="H579" i="9"/>
  <c r="H95" i="9"/>
  <c r="F579" i="9"/>
  <c r="F272" i="9"/>
  <c r="H272" i="9"/>
  <c r="F575" i="9"/>
  <c r="H575" i="9"/>
  <c r="F585" i="9"/>
  <c r="H585" i="9"/>
  <c r="F142" i="9"/>
  <c r="H142" i="9"/>
  <c r="H156" i="9"/>
  <c r="H167" i="9"/>
  <c r="H218" i="9"/>
  <c r="H373" i="9"/>
  <c r="H258" i="9"/>
  <c r="F545" i="9"/>
  <c r="H545" i="9"/>
  <c r="F552" i="9"/>
  <c r="H552" i="9"/>
  <c r="F560" i="9"/>
  <c r="H560" i="9"/>
  <c r="F102" i="9"/>
  <c r="H102" i="9"/>
  <c r="F110" i="9"/>
  <c r="H110" i="9"/>
  <c r="F530" i="9"/>
  <c r="H530" i="9"/>
  <c r="F369" i="9"/>
  <c r="H369" i="9"/>
  <c r="F395" i="9"/>
  <c r="H395" i="9"/>
  <c r="F404" i="9"/>
  <c r="H404" i="9"/>
  <c r="F415" i="9"/>
  <c r="H415" i="9"/>
  <c r="F442" i="9"/>
  <c r="H442" i="9"/>
  <c r="F455" i="9"/>
  <c r="H455" i="9"/>
  <c r="F464" i="9"/>
  <c r="H464" i="9"/>
  <c r="F508" i="9"/>
  <c r="H508" i="9"/>
  <c r="F516" i="9"/>
  <c r="H516" i="9"/>
  <c r="F524" i="9"/>
  <c r="H524" i="9"/>
  <c r="H346" i="9"/>
  <c r="H326" i="9"/>
  <c r="H353" i="9"/>
  <c r="H334" i="9"/>
  <c r="F5" i="9"/>
  <c r="H208" i="9"/>
  <c r="H68" i="9"/>
  <c r="G199" i="3"/>
  <c r="J198" i="9" s="1"/>
  <c r="H382" i="9"/>
  <c r="F39" i="9"/>
  <c r="D150" i="3"/>
  <c r="D149" i="9" s="1"/>
  <c r="H322" i="9"/>
  <c r="H264" i="9"/>
  <c r="H157" i="9"/>
  <c r="H151" i="9"/>
  <c r="H576" i="9"/>
  <c r="F411" i="9"/>
  <c r="F385" i="9"/>
  <c r="J211" i="9"/>
  <c r="F235" i="9"/>
  <c r="H509" i="9"/>
  <c r="H501" i="9"/>
  <c r="H465" i="9"/>
  <c r="H242" i="9"/>
  <c r="H21" i="9"/>
  <c r="H553" i="9"/>
  <c r="H569" i="9"/>
  <c r="H235" i="9"/>
  <c r="H168" i="9"/>
  <c r="H412" i="9"/>
  <c r="H295" i="9"/>
  <c r="H219" i="9"/>
  <c r="H160" i="9"/>
  <c r="H138" i="9"/>
  <c r="J115" i="9"/>
  <c r="H71" i="9"/>
  <c r="F529" i="9"/>
  <c r="H182" i="9"/>
  <c r="F212" i="9"/>
  <c r="H274" i="9"/>
  <c r="H143" i="9"/>
  <c r="H586" i="9"/>
  <c r="F293" i="9"/>
  <c r="H293" i="9"/>
  <c r="F308" i="9"/>
  <c r="H308" i="9"/>
  <c r="F320" i="9"/>
  <c r="H320" i="9"/>
  <c r="F434" i="9"/>
  <c r="H434" i="9"/>
  <c r="F443" i="9"/>
  <c r="H443" i="9"/>
  <c r="F228" i="9"/>
  <c r="H228" i="9"/>
  <c r="F417" i="9"/>
  <c r="H417" i="9"/>
  <c r="F289" i="9"/>
  <c r="F6" i="9"/>
  <c r="H6" i="9"/>
  <c r="F73" i="9"/>
  <c r="H73" i="9"/>
  <c r="F237" i="9"/>
  <c r="H237" i="9"/>
  <c r="H246" i="9"/>
  <c r="H254" i="9"/>
  <c r="H340" i="9"/>
  <c r="F387" i="9"/>
  <c r="H387" i="9"/>
  <c r="F398" i="9"/>
  <c r="H398" i="9"/>
  <c r="F419" i="9"/>
  <c r="H419" i="9"/>
  <c r="F548" i="9"/>
  <c r="H548" i="9"/>
  <c r="F563" i="9"/>
  <c r="H563" i="9"/>
  <c r="G301" i="3"/>
  <c r="J300" i="9" s="1"/>
  <c r="J225" i="9"/>
  <c r="F127" i="9"/>
  <c r="H127" i="9"/>
  <c r="F152" i="9"/>
  <c r="H152" i="9"/>
  <c r="H172" i="9"/>
  <c r="H349" i="9"/>
  <c r="F338" i="9"/>
  <c r="H339" i="9"/>
  <c r="H338" i="9"/>
  <c r="F365" i="9"/>
  <c r="H365" i="9"/>
  <c r="H376" i="9"/>
  <c r="H388" i="9"/>
  <c r="F33" i="9"/>
  <c r="H33" i="9"/>
  <c r="H200" i="9"/>
  <c r="G202" i="3"/>
  <c r="J201" i="9" s="1"/>
  <c r="F522" i="9"/>
  <c r="H522" i="9"/>
  <c r="F18" i="9"/>
  <c r="H18" i="9"/>
  <c r="H117" i="9"/>
  <c r="H111" i="9"/>
  <c r="H319" i="9"/>
  <c r="F474" i="9"/>
  <c r="H474" i="9"/>
  <c r="F484" i="9"/>
  <c r="H484" i="9"/>
  <c r="F492" i="9"/>
  <c r="H492" i="9"/>
  <c r="F500" i="9"/>
  <c r="H500" i="9"/>
  <c r="F42" i="9"/>
  <c r="H136" i="9"/>
  <c r="H45" i="9"/>
  <c r="J113" i="9"/>
  <c r="F145" i="9"/>
  <c r="F438" i="9"/>
  <c r="F98" i="9"/>
  <c r="F90" i="9"/>
  <c r="F172" i="9"/>
  <c r="F285" i="9"/>
  <c r="F68" i="9"/>
  <c r="F113" i="9"/>
  <c r="F116" i="9"/>
  <c r="F313" i="9"/>
  <c r="F472" i="9"/>
  <c r="F360" i="9"/>
  <c r="F163" i="9"/>
  <c r="H163" i="9"/>
  <c r="H262" i="9"/>
  <c r="F291" i="9"/>
  <c r="H291" i="9"/>
  <c r="F535" i="9"/>
  <c r="H535" i="9"/>
  <c r="H16" i="9"/>
  <c r="F2" i="9"/>
  <c r="H2" i="9"/>
  <c r="H97" i="9"/>
  <c r="F456" i="9"/>
  <c r="H456" i="9"/>
  <c r="F475" i="9"/>
  <c r="H475" i="9"/>
  <c r="F9" i="9"/>
  <c r="H9" i="9"/>
  <c r="F153" i="9"/>
  <c r="H153" i="9"/>
  <c r="F165" i="9"/>
  <c r="H165" i="9"/>
  <c r="F173" i="9"/>
  <c r="H173" i="9"/>
  <c r="F367" i="9"/>
  <c r="H367" i="9"/>
  <c r="H70" i="9"/>
  <c r="H56" i="9"/>
  <c r="H80" i="9"/>
  <c r="H84" i="9"/>
  <c r="F107" i="9"/>
  <c r="H107" i="9"/>
  <c r="H150" i="9"/>
  <c r="H134" i="9"/>
  <c r="H141" i="9"/>
  <c r="H356" i="9"/>
  <c r="F458" i="9"/>
  <c r="H458" i="9"/>
  <c r="H477" i="9"/>
  <c r="F517" i="9"/>
  <c r="H517" i="9"/>
  <c r="F538" i="9"/>
  <c r="H538" i="9"/>
  <c r="G228" i="3"/>
  <c r="J227" i="9" s="1"/>
  <c r="J209" i="9"/>
  <c r="H281" i="9"/>
  <c r="H314" i="9"/>
  <c r="H402" i="9"/>
  <c r="F402" i="9"/>
  <c r="F410" i="9"/>
  <c r="H410" i="9"/>
  <c r="H447" i="9"/>
  <c r="H438" i="9"/>
  <c r="F559" i="9"/>
  <c r="H559" i="9"/>
  <c r="F567" i="9"/>
  <c r="H567" i="9"/>
  <c r="H100" i="9"/>
  <c r="H209" i="9"/>
  <c r="H192" i="9"/>
  <c r="H249" i="9"/>
  <c r="F462" i="9"/>
  <c r="H462" i="9"/>
  <c r="H470" i="9"/>
  <c r="F470" i="9"/>
  <c r="H532" i="9"/>
  <c r="F532" i="9"/>
  <c r="F546" i="9"/>
  <c r="H546" i="9"/>
  <c r="AL2" i="7"/>
  <c r="AK17" i="17" s="1"/>
  <c r="F19" i="9"/>
  <c r="H19" i="9"/>
  <c r="F26" i="9"/>
  <c r="H26" i="9"/>
  <c r="H193" i="9"/>
  <c r="F260" i="9"/>
  <c r="H260" i="9"/>
  <c r="F370" i="9"/>
  <c r="H370" i="9"/>
  <c r="H380" i="9"/>
  <c r="F497" i="9"/>
  <c r="H497" i="9"/>
  <c r="F527" i="9"/>
  <c r="H527" i="9"/>
  <c r="H58" i="9"/>
  <c r="H48" i="9"/>
  <c r="H148" i="9"/>
  <c r="H230" i="9"/>
  <c r="H211" i="9"/>
  <c r="H236" i="9"/>
  <c r="H220" i="9"/>
  <c r="H336" i="9"/>
  <c r="F416" i="9"/>
  <c r="H416" i="9"/>
  <c r="F483" i="9"/>
  <c r="H483" i="9"/>
  <c r="F521" i="9"/>
  <c r="H521" i="9"/>
  <c r="H469" i="9"/>
  <c r="H358" i="9"/>
  <c r="H290" i="9"/>
  <c r="H536" i="9"/>
  <c r="H147" i="9"/>
  <c r="H304" i="9"/>
  <c r="F401" i="9"/>
  <c r="F425" i="9"/>
  <c r="F446" i="9"/>
  <c r="F457" i="9"/>
  <c r="F587" i="9"/>
  <c r="H316" i="9"/>
  <c r="H277" i="9"/>
  <c r="H59" i="9"/>
  <c r="H433" i="9"/>
  <c r="H392" i="9"/>
  <c r="H241" i="9"/>
  <c r="H123" i="9"/>
  <c r="H561" i="9"/>
  <c r="G52" i="3"/>
  <c r="G68" i="3" s="1"/>
  <c r="J67" i="9" s="1"/>
  <c r="H286" i="9"/>
  <c r="H164" i="9"/>
  <c r="H140" i="9"/>
  <c r="H541" i="9"/>
  <c r="H212" i="9"/>
  <c r="H231" i="9"/>
  <c r="F30" i="9"/>
  <c r="F88" i="9"/>
  <c r="F155" i="9"/>
  <c r="F371" i="9"/>
  <c r="F430" i="9"/>
  <c r="F436" i="9"/>
  <c r="H371" i="9"/>
  <c r="H372" i="9"/>
  <c r="F359" i="9"/>
  <c r="F324" i="9"/>
  <c r="H210" i="9"/>
  <c r="H229" i="9"/>
  <c r="F126" i="9"/>
  <c r="F131" i="9"/>
  <c r="F471" i="9"/>
  <c r="F482" i="9"/>
  <c r="F253" i="9"/>
  <c r="H259" i="9"/>
  <c r="H292" i="9"/>
  <c r="H414" i="9"/>
  <c r="H267" i="9"/>
  <c r="H344" i="9"/>
  <c r="H303" i="9"/>
  <c r="H411" i="9"/>
  <c r="H467" i="9"/>
  <c r="F185" i="9"/>
  <c r="P605" i="3"/>
  <c r="F40" i="9"/>
  <c r="F10" i="9"/>
  <c r="H10" i="9"/>
  <c r="H69" i="9"/>
  <c r="F69" i="9"/>
  <c r="F217" i="9"/>
  <c r="F233" i="9"/>
  <c r="H63" i="9"/>
  <c r="H53" i="9"/>
  <c r="F485" i="9"/>
  <c r="H485" i="9"/>
  <c r="F211" i="9"/>
  <c r="F230" i="9"/>
  <c r="H86" i="9"/>
  <c r="H28" i="9"/>
  <c r="H35" i="9"/>
  <c r="H89" i="9"/>
  <c r="H94" i="9"/>
  <c r="F188" i="9"/>
  <c r="F226" i="9"/>
  <c r="F208" i="9"/>
  <c r="F162" i="9"/>
  <c r="F406" i="9"/>
  <c r="H406" i="9"/>
  <c r="H424" i="9"/>
  <c r="H453" i="9"/>
  <c r="F435" i="9"/>
  <c r="H435" i="9"/>
  <c r="F183" i="9"/>
  <c r="F170" i="9"/>
  <c r="F201" i="9"/>
  <c r="F182" i="9"/>
  <c r="F70" i="9"/>
  <c r="F56" i="9"/>
  <c r="F22" i="9"/>
  <c r="H22" i="9"/>
  <c r="H300" i="9"/>
  <c r="H225" i="9"/>
  <c r="F115" i="9"/>
  <c r="F129" i="9"/>
  <c r="F167" i="9"/>
  <c r="H188" i="9"/>
  <c r="F244" i="9"/>
  <c r="F267" i="9"/>
  <c r="F292" i="9"/>
  <c r="F282" i="9"/>
  <c r="H159" i="9"/>
  <c r="F159" i="9"/>
  <c r="H389" i="9"/>
  <c r="F191" i="9"/>
  <c r="H128" i="9"/>
  <c r="H154" i="9"/>
  <c r="H130" i="9"/>
  <c r="F194" i="9"/>
  <c r="H40" i="9"/>
  <c r="F361" i="9"/>
  <c r="F222" i="9"/>
  <c r="H13" i="9"/>
  <c r="H185" i="9"/>
  <c r="H350" i="9"/>
  <c r="F547" i="9"/>
  <c r="H547" i="9"/>
  <c r="F557" i="9"/>
  <c r="H557" i="9"/>
  <c r="F32" i="9"/>
  <c r="H54" i="9"/>
  <c r="H75" i="9"/>
  <c r="F93" i="9"/>
  <c r="H93" i="9"/>
  <c r="H139" i="9"/>
  <c r="F139" i="9"/>
  <c r="H215" i="9"/>
  <c r="H196" i="9"/>
  <c r="H268" i="9"/>
  <c r="F79" i="9"/>
  <c r="F335" i="9"/>
  <c r="H27" i="9"/>
  <c r="H106" i="9"/>
  <c r="H207" i="9"/>
  <c r="F564" i="9"/>
  <c r="H564" i="9"/>
  <c r="H568" i="9"/>
  <c r="F568" i="9"/>
  <c r="F59" i="9"/>
  <c r="F15" i="9"/>
  <c r="H15" i="9"/>
  <c r="H452" i="9"/>
  <c r="H60" i="9"/>
  <c r="F24" i="9"/>
  <c r="H24" i="9"/>
  <c r="F65" i="9"/>
  <c r="H161" i="9"/>
  <c r="H171" i="9"/>
  <c r="F25" i="9"/>
  <c r="H283" i="9"/>
  <c r="H318" i="9"/>
  <c r="H99" i="9"/>
  <c r="F99" i="9"/>
  <c r="F103" i="9"/>
  <c r="F580" i="9"/>
  <c r="H284" i="9"/>
  <c r="H362" i="9"/>
  <c r="H227" i="9"/>
  <c r="F351" i="9"/>
  <c r="F366" i="9"/>
  <c r="F231" i="9"/>
  <c r="F95" i="9"/>
  <c r="F199" i="9"/>
  <c r="H199" i="9"/>
  <c r="H180" i="9"/>
  <c r="F345" i="9"/>
  <c r="F339" i="9"/>
  <c r="F130" i="9"/>
  <c r="F29" i="9"/>
  <c r="H288" i="9"/>
  <c r="F114" i="9"/>
  <c r="F258" i="9"/>
  <c r="F373" i="9"/>
  <c r="F234" i="9"/>
  <c r="F218" i="9"/>
  <c r="F66" i="9"/>
  <c r="F74" i="9"/>
  <c r="F353" i="9"/>
  <c r="F334" i="9"/>
  <c r="H310" i="9"/>
  <c r="F326" i="9"/>
  <c r="F346" i="9"/>
  <c r="F156" i="9"/>
  <c r="F17" i="9"/>
  <c r="F333" i="9"/>
  <c r="F352" i="9"/>
  <c r="F319" i="9"/>
  <c r="F342" i="9"/>
  <c r="H222" i="9"/>
  <c r="H204" i="9"/>
  <c r="F330" i="9"/>
  <c r="F349" i="9"/>
  <c r="F340" i="9"/>
  <c r="F337" i="9"/>
  <c r="F117" i="9"/>
  <c r="F111" i="9"/>
  <c r="F376" i="9"/>
  <c r="F388" i="9"/>
  <c r="F303" i="9"/>
  <c r="F254" i="9"/>
  <c r="F259" i="9"/>
  <c r="F246" i="9"/>
  <c r="H129" i="9"/>
  <c r="H115" i="9"/>
  <c r="F261" i="9"/>
  <c r="F193" i="9"/>
  <c r="F84" i="9"/>
  <c r="F80" i="9"/>
  <c r="F252" i="9"/>
  <c r="F302" i="9"/>
  <c r="F336" i="9"/>
  <c r="F355" i="9"/>
  <c r="F58" i="9"/>
  <c r="F48" i="9"/>
  <c r="F318" i="9"/>
  <c r="F314" i="9"/>
  <c r="F141" i="9"/>
  <c r="F148" i="9"/>
  <c r="F269" i="9"/>
  <c r="F249" i="9"/>
  <c r="F284" i="9"/>
  <c r="F97" i="9"/>
  <c r="F262" i="9"/>
  <c r="F380" i="9"/>
  <c r="F379" i="9"/>
  <c r="F467" i="9"/>
  <c r="F281" i="9"/>
  <c r="F477" i="9"/>
  <c r="F481" i="9"/>
  <c r="H305" i="9"/>
  <c r="H311" i="9"/>
  <c r="F236" i="9"/>
  <c r="F220" i="9"/>
  <c r="H187" i="9"/>
  <c r="F177" i="9"/>
  <c r="F192" i="9"/>
  <c r="F356" i="9"/>
  <c r="F362" i="9"/>
  <c r="F134" i="9"/>
  <c r="F150" i="9"/>
  <c r="H158" i="9"/>
  <c r="F389" i="9"/>
  <c r="F412" i="9"/>
  <c r="H216" i="9"/>
  <c r="H214" i="9"/>
  <c r="F35" i="9"/>
  <c r="F89" i="9"/>
  <c r="F239" i="9"/>
  <c r="F424" i="9"/>
  <c r="F453" i="9"/>
  <c r="F206" i="9"/>
  <c r="F224" i="9"/>
  <c r="F13" i="9"/>
  <c r="F8" i="9"/>
  <c r="F203" i="9"/>
  <c r="F221" i="9"/>
  <c r="F200" i="9"/>
  <c r="F181" i="9"/>
  <c r="F331" i="9"/>
  <c r="F350" i="9"/>
  <c r="F94" i="9"/>
  <c r="F63" i="9"/>
  <c r="F53" i="9"/>
  <c r="F189" i="9"/>
  <c r="F452" i="9"/>
  <c r="F196" i="9"/>
  <c r="F215" i="9"/>
  <c r="F75" i="9"/>
  <c r="F54" i="9"/>
  <c r="H31" i="9"/>
  <c r="F92" i="9"/>
  <c r="F27" i="9"/>
  <c r="H202" i="9"/>
  <c r="H184" i="9"/>
  <c r="F86" i="9"/>
  <c r="F28" i="9"/>
  <c r="F429" i="9"/>
  <c r="F432" i="9"/>
  <c r="F283" i="9"/>
  <c r="F106" i="9"/>
  <c r="H149" i="9"/>
  <c r="H96" i="9"/>
  <c r="H312" i="9"/>
  <c r="H265" i="9"/>
  <c r="F268" i="9"/>
  <c r="F248" i="9"/>
  <c r="H224" i="9"/>
  <c r="H206" i="9"/>
  <c r="F154" i="9"/>
  <c r="F161" i="9"/>
  <c r="F160" i="9"/>
  <c r="H301" i="9"/>
  <c r="F171" i="9"/>
  <c r="F125" i="9"/>
  <c r="F128" i="9"/>
  <c r="F296" i="9"/>
  <c r="F207" i="9"/>
  <c r="H203" i="9"/>
  <c r="H221" i="9"/>
  <c r="F158" i="9"/>
  <c r="F57" i="9"/>
  <c r="F72" i="9"/>
  <c r="F305" i="9"/>
  <c r="F311" i="9"/>
  <c r="F227" i="9"/>
  <c r="F209" i="9"/>
  <c r="F187" i="9"/>
  <c r="F229" i="9"/>
  <c r="F210" i="9"/>
  <c r="H223" i="9"/>
  <c r="H205" i="9"/>
  <c r="F304" i="9"/>
  <c r="F310" i="9"/>
  <c r="H197" i="9"/>
  <c r="H178" i="9"/>
  <c r="F301" i="9"/>
  <c r="F184" i="9"/>
  <c r="F202" i="9"/>
  <c r="F96" i="9"/>
  <c r="F149" i="9"/>
  <c r="F214" i="9"/>
  <c r="F216" i="9"/>
  <c r="F179" i="9"/>
  <c r="F198" i="9"/>
  <c r="H67" i="9"/>
  <c r="H51" i="9"/>
  <c r="F300" i="9"/>
  <c r="F225" i="9"/>
  <c r="H393" i="9"/>
  <c r="H384" i="9"/>
  <c r="F31" i="9"/>
  <c r="F312" i="9"/>
  <c r="F265" i="9"/>
  <c r="F197" i="9"/>
  <c r="F178" i="9"/>
  <c r="F223" i="9"/>
  <c r="F205" i="9"/>
  <c r="F51" i="9"/>
  <c r="F384" i="9"/>
  <c r="F393" i="9"/>
  <c r="F67" i="9"/>
  <c r="G25" i="17"/>
  <c r="J311" i="9"/>
  <c r="AX17" i="17"/>
  <c r="J284" i="9"/>
  <c r="E83" i="11"/>
  <c r="E71" i="11"/>
  <c r="J50" i="9"/>
  <c r="G200" i="3"/>
  <c r="J199" i="9" s="1"/>
  <c r="G362" i="3"/>
  <c r="J361" i="9" s="1"/>
  <c r="J343" i="9"/>
  <c r="P651" i="3"/>
  <c r="B13" i="17"/>
  <c r="BA15" i="7"/>
  <c r="AZ85" i="17" s="1"/>
  <c r="B94" i="17" s="1"/>
  <c r="I10" i="27"/>
  <c r="D12" i="27"/>
  <c r="H12" i="27"/>
  <c r="I16" i="27"/>
  <c r="D2" i="27"/>
  <c r="H2" i="27"/>
  <c r="I15" i="27"/>
  <c r="I6" i="27"/>
  <c r="D3" i="27"/>
  <c r="H3" i="27"/>
  <c r="I5" i="27"/>
  <c r="AY4" i="17"/>
  <c r="E110" i="11"/>
  <c r="O480" i="3" l="1"/>
  <c r="O490" i="3"/>
  <c r="O498" i="3"/>
  <c r="O485" i="3"/>
  <c r="G150" i="3"/>
  <c r="J149" i="9" s="1"/>
  <c r="B116" i="17"/>
  <c r="Y5" i="7"/>
  <c r="O493" i="3"/>
  <c r="R5" i="7"/>
  <c r="J210" i="9"/>
  <c r="J186" i="9"/>
  <c r="AZ17" i="17"/>
  <c r="J301" i="9"/>
  <c r="AF5" i="7"/>
  <c r="D389" i="9"/>
  <c r="BA12" i="7"/>
  <c r="AZ82" i="17" s="1"/>
  <c r="R46" i="3"/>
  <c r="J265" i="9"/>
  <c r="J185" i="9"/>
  <c r="J305" i="9"/>
  <c r="AE5" i="7"/>
  <c r="AW15" i="7"/>
  <c r="AV85" i="17" s="1"/>
  <c r="B16" i="13"/>
  <c r="L624" i="3" s="1"/>
  <c r="O45" i="17" s="1"/>
  <c r="G5" i="7"/>
  <c r="J304" i="9"/>
  <c r="O500" i="3"/>
  <c r="U5" i="7"/>
  <c r="O489" i="3"/>
  <c r="O497" i="3"/>
  <c r="O482" i="3"/>
  <c r="BB4" i="7"/>
  <c r="O483" i="3"/>
  <c r="O491" i="3"/>
  <c r="O481" i="3"/>
  <c r="AW4" i="7"/>
  <c r="J39" i="17" s="1"/>
  <c r="G54" i="3"/>
  <c r="G64" i="3" s="1"/>
  <c r="J63" i="9" s="1"/>
  <c r="J184" i="9"/>
  <c r="J158" i="9"/>
  <c r="AV13" i="7"/>
  <c r="AU83" i="17" s="1"/>
  <c r="O484" i="3"/>
  <c r="O492" i="3"/>
  <c r="O486" i="3"/>
  <c r="O499" i="3"/>
  <c r="O487" i="3"/>
  <c r="O495" i="3"/>
  <c r="AV11" i="7"/>
  <c r="AU70" i="17" s="1"/>
  <c r="AX4" i="17"/>
  <c r="AV14" i="7"/>
  <c r="AU84" i="17" s="1"/>
  <c r="BA16" i="7"/>
  <c r="AZ86" i="17" s="1"/>
  <c r="B102" i="14"/>
  <c r="AV12" i="7"/>
  <c r="AU82" i="17" s="1"/>
  <c r="O488" i="3"/>
  <c r="O496" i="3"/>
  <c r="B14" i="13"/>
  <c r="L613" i="3" s="1"/>
  <c r="M48" i="17" s="1"/>
  <c r="O494" i="3"/>
  <c r="AV15" i="7"/>
  <c r="I93" i="17" s="1"/>
  <c r="O501" i="3"/>
  <c r="B33" i="13"/>
  <c r="L731" i="3" s="1"/>
  <c r="M11" i="17"/>
  <c r="I25" i="17"/>
  <c r="AG2" i="7"/>
  <c r="AF17" i="17" s="1"/>
  <c r="AZ9" i="7"/>
  <c r="AY68" i="17" s="1"/>
  <c r="B32" i="13"/>
  <c r="L715" i="3" s="1"/>
  <c r="B225" i="9"/>
  <c r="D73" i="3"/>
  <c r="D72" i="9" s="1"/>
  <c r="B214" i="9"/>
  <c r="W46" i="3"/>
  <c r="C14" i="7"/>
  <c r="B84" i="17" s="1"/>
  <c r="BA14" i="7"/>
  <c r="AZ84" i="17" s="1"/>
  <c r="B17" i="13"/>
  <c r="L638" i="3" s="1"/>
  <c r="P50" i="17" s="1"/>
  <c r="C16" i="7"/>
  <c r="B86" i="17" s="1"/>
  <c r="J12" i="17"/>
  <c r="AZ11" i="7"/>
  <c r="AY70" i="17" s="1"/>
  <c r="AZ10" i="7"/>
  <c r="M77" i="17" s="1"/>
  <c r="AC5" i="7"/>
  <c r="J366" i="9"/>
  <c r="AZ4" i="7"/>
  <c r="AY34" i="17" s="1"/>
  <c r="BA13" i="7"/>
  <c r="AZ83" i="17" s="1"/>
  <c r="BA11" i="7"/>
  <c r="AZ70" i="17" s="1"/>
  <c r="AY16" i="7"/>
  <c r="AX86" i="17" s="1"/>
  <c r="AH5" i="7"/>
  <c r="AW12" i="7"/>
  <c r="AV82" i="17" s="1"/>
  <c r="AU16" i="7"/>
  <c r="AT86" i="17" s="1"/>
  <c r="AP17" i="17"/>
  <c r="C12" i="7"/>
  <c r="B82" i="17" s="1"/>
  <c r="D305" i="9"/>
  <c r="Q46" i="3"/>
  <c r="B77" i="17"/>
  <c r="D201" i="3"/>
  <c r="D200" i="9" s="1"/>
  <c r="C13" i="7"/>
  <c r="B83" i="17" s="1"/>
  <c r="AT16" i="7"/>
  <c r="AS86" i="17" s="1"/>
  <c r="U46" i="3"/>
  <c r="AT4" i="17"/>
  <c r="AU15" i="7"/>
  <c r="AT85" i="17" s="1"/>
  <c r="AJ5" i="7"/>
  <c r="C15" i="7"/>
  <c r="L89" i="17" s="1"/>
  <c r="V46" i="3"/>
  <c r="D5" i="7"/>
  <c r="G227" i="3"/>
  <c r="J226" i="9" s="1"/>
  <c r="J203" i="9"/>
  <c r="B371" i="9"/>
  <c r="T46" i="3"/>
  <c r="S46" i="3"/>
  <c r="C12" i="17"/>
  <c r="B26" i="13"/>
  <c r="L689" i="3" s="1"/>
  <c r="B30" i="13"/>
  <c r="L708" i="3" s="1"/>
  <c r="AO85" i="17"/>
  <c r="R11" i="7"/>
  <c r="Q70" i="17" s="1"/>
  <c r="AO4" i="7"/>
  <c r="J6" i="27" s="1"/>
  <c r="AQ85" i="17"/>
  <c r="R4" i="17"/>
  <c r="C225" i="3"/>
  <c r="B224" i="9" s="1"/>
  <c r="D232" i="3"/>
  <c r="D231" i="9" s="1"/>
  <c r="D52" i="3"/>
  <c r="D68" i="3" s="1"/>
  <c r="D67" i="9" s="1"/>
  <c r="C385" i="3"/>
  <c r="B384" i="9" s="1"/>
  <c r="D77" i="17"/>
  <c r="B24" i="13"/>
  <c r="L677" i="3" s="1"/>
  <c r="B28" i="13"/>
  <c r="L702" i="3" s="1"/>
  <c r="M8" i="17"/>
  <c r="B27" i="13"/>
  <c r="L696" i="3" s="1"/>
  <c r="B29" i="13"/>
  <c r="L705" i="3" s="1"/>
  <c r="B23" i="13"/>
  <c r="L671" i="3" s="1"/>
  <c r="AU69" i="17"/>
  <c r="D179" i="9"/>
  <c r="D12" i="17"/>
  <c r="B11" i="13"/>
  <c r="L584" i="3" s="1"/>
  <c r="J46" i="17" s="1"/>
  <c r="AO17" i="17"/>
  <c r="B31" i="13"/>
  <c r="L712" i="3" s="1"/>
  <c r="E197" i="11"/>
  <c r="C311" i="3"/>
  <c r="B310" i="9" s="1"/>
  <c r="D373" i="3"/>
  <c r="D372" i="9" s="1"/>
  <c r="AC2" i="7"/>
  <c r="B24" i="17" s="1"/>
  <c r="B411" i="9"/>
  <c r="AD10" i="7"/>
  <c r="AC69" i="17" s="1"/>
  <c r="AM2" i="7"/>
  <c r="L24" i="17" s="1"/>
  <c r="B22" i="13"/>
  <c r="L669" i="3" s="1"/>
  <c r="B29" i="14"/>
  <c r="D187" i="9"/>
  <c r="B115" i="9"/>
  <c r="B25" i="13"/>
  <c r="L686" i="3" s="1"/>
  <c r="D384" i="3"/>
  <c r="D383" i="9" s="1"/>
  <c r="B10" i="17"/>
  <c r="F11" i="17"/>
  <c r="M9" i="17"/>
  <c r="P46" i="3"/>
  <c r="C9" i="7"/>
  <c r="B68" i="17" s="1"/>
  <c r="C362" i="3"/>
  <c r="B361" i="9" s="1"/>
  <c r="AC11" i="7"/>
  <c r="AB70" i="17" s="1"/>
  <c r="AL69" i="17"/>
  <c r="D211" i="9"/>
  <c r="B187" i="9"/>
  <c r="D210" i="9"/>
  <c r="B449" i="9"/>
  <c r="AE13" i="7"/>
  <c r="AD83" i="17" s="1"/>
  <c r="AE9" i="7"/>
  <c r="AD68" i="17" s="1"/>
  <c r="AI9" i="7"/>
  <c r="AH68" i="17" s="1"/>
  <c r="R10" i="7"/>
  <c r="C75" i="17" s="1"/>
  <c r="L631" i="3"/>
  <c r="O52" i="17" s="1"/>
  <c r="I9" i="17"/>
  <c r="AC4" i="17"/>
  <c r="D186" i="9"/>
  <c r="BA9" i="7"/>
  <c r="AZ68" i="17" s="1"/>
  <c r="C228" i="3"/>
  <c r="B227" i="9" s="1"/>
  <c r="B432" i="9"/>
  <c r="B25" i="17"/>
  <c r="AI10" i="7"/>
  <c r="H76" i="17" s="1"/>
  <c r="B345" i="9"/>
  <c r="C231" i="3"/>
  <c r="B230" i="9" s="1"/>
  <c r="B288" i="9"/>
  <c r="V11" i="7"/>
  <c r="U70" i="17" s="1"/>
  <c r="AJ9" i="7"/>
  <c r="AI68" i="17" s="1"/>
  <c r="Q16" i="7"/>
  <c r="P86" i="17" s="1"/>
  <c r="S15" i="7"/>
  <c r="R85" i="17" s="1"/>
  <c r="K24" i="17"/>
  <c r="B400" i="9"/>
  <c r="B265" i="9"/>
  <c r="V4" i="17"/>
  <c r="D204" i="3"/>
  <c r="D203" i="9" s="1"/>
  <c r="L9" i="17"/>
  <c r="J51" i="9"/>
  <c r="B208" i="9"/>
  <c r="R13" i="7"/>
  <c r="Q83" i="17" s="1"/>
  <c r="D225" i="3"/>
  <c r="D224" i="9" s="1"/>
  <c r="E9" i="17"/>
  <c r="I11" i="17"/>
  <c r="K11" i="17"/>
  <c r="Q4" i="17"/>
  <c r="X4" i="17"/>
  <c r="AB4" i="17"/>
  <c r="U4" i="17"/>
  <c r="K76" i="17"/>
  <c r="AG4" i="17"/>
  <c r="G14" i="7"/>
  <c r="F84" i="17" s="1"/>
  <c r="AC14" i="7"/>
  <c r="AB84" i="17" s="1"/>
  <c r="D179" i="3"/>
  <c r="AJ11" i="7"/>
  <c r="AI70" i="17" s="1"/>
  <c r="M24" i="17"/>
  <c r="B8" i="13"/>
  <c r="L551" i="3" s="1"/>
  <c r="F5" i="14" s="1"/>
  <c r="AF85" i="17"/>
  <c r="AT13" i="7"/>
  <c r="AS83" i="17" s="1"/>
  <c r="AN85" i="17"/>
  <c r="D227" i="3"/>
  <c r="D226" i="9" s="1"/>
  <c r="S2" i="7"/>
  <c r="D23" i="17" s="1"/>
  <c r="G201" i="3"/>
  <c r="J200" i="9" s="1"/>
  <c r="AE2" i="7"/>
  <c r="D24" i="17" s="1"/>
  <c r="V16" i="7"/>
  <c r="U86" i="17" s="1"/>
  <c r="C201" i="3"/>
  <c r="B200" i="9" s="1"/>
  <c r="AB2" i="7"/>
  <c r="AA17" i="17" s="1"/>
  <c r="W14" i="7"/>
  <c r="V84" i="17" s="1"/>
  <c r="R12" i="7"/>
  <c r="Q82" i="17" s="1"/>
  <c r="G13" i="7"/>
  <c r="F83" i="17" s="1"/>
  <c r="AE4" i="17"/>
  <c r="AO69" i="17"/>
  <c r="C11" i="7"/>
  <c r="B70" i="17" s="1"/>
  <c r="D360" i="3"/>
  <c r="D359" i="9" s="1"/>
  <c r="J384" i="9"/>
  <c r="AP85" i="17"/>
  <c r="D209" i="9"/>
  <c r="C312" i="3"/>
  <c r="B311" i="9" s="1"/>
  <c r="H25" i="17"/>
  <c r="D202" i="3"/>
  <c r="D201" i="9" s="1"/>
  <c r="H2" i="7"/>
  <c r="G17" i="17" s="1"/>
  <c r="T4" i="17"/>
  <c r="H11" i="17"/>
  <c r="AJ2" i="7"/>
  <c r="AI17" i="17" s="1"/>
  <c r="AK4" i="7"/>
  <c r="J2" i="27" s="1"/>
  <c r="Q25" i="14"/>
  <c r="G9" i="7"/>
  <c r="F68" i="17" s="1"/>
  <c r="E12" i="17"/>
  <c r="B472" i="9"/>
  <c r="W12" i="7"/>
  <c r="V82" i="17" s="1"/>
  <c r="Y16" i="7"/>
  <c r="X86" i="17" s="1"/>
  <c r="AF9" i="7"/>
  <c r="AE68" i="17" s="1"/>
  <c r="B9" i="13"/>
  <c r="L567" i="3" s="1"/>
  <c r="F34" i="14" s="1"/>
  <c r="C224" i="3"/>
  <c r="B223" i="9" s="1"/>
  <c r="B205" i="9"/>
  <c r="F116" i="17"/>
  <c r="C116" i="17"/>
  <c r="AZ16" i="7"/>
  <c r="AY86" i="17" s="1"/>
  <c r="X13" i="7"/>
  <c r="W83" i="17" s="1"/>
  <c r="AL4" i="17"/>
  <c r="AH14" i="7"/>
  <c r="AG84" i="17" s="1"/>
  <c r="AK14" i="7"/>
  <c r="AJ84" i="17" s="1"/>
  <c r="D4" i="17"/>
  <c r="AC9" i="7"/>
  <c r="AB68" i="17" s="1"/>
  <c r="AP4" i="7"/>
  <c r="G11" i="7"/>
  <c r="F70" i="17" s="1"/>
  <c r="B20" i="13"/>
  <c r="L655" i="3" s="1"/>
  <c r="H4" i="17"/>
  <c r="AK9" i="7"/>
  <c r="AJ68" i="17" s="1"/>
  <c r="AM85" i="17"/>
  <c r="D203" i="3"/>
  <c r="D202" i="9" s="1"/>
  <c r="AF69" i="17"/>
  <c r="J312" i="9"/>
  <c r="V10" i="7"/>
  <c r="U69" i="17" s="1"/>
  <c r="B57" i="9"/>
  <c r="B179" i="9"/>
  <c r="D301" i="3"/>
  <c r="D300" i="9" s="1"/>
  <c r="J206" i="9"/>
  <c r="Z2" i="7"/>
  <c r="Y17" i="17" s="1"/>
  <c r="AF2" i="7"/>
  <c r="E24" i="17" s="1"/>
  <c r="U16" i="7"/>
  <c r="T86" i="17" s="1"/>
  <c r="V14" i="7"/>
  <c r="U84" i="17" s="1"/>
  <c r="AI11" i="7"/>
  <c r="AH70" i="17" s="1"/>
  <c r="AB12" i="7"/>
  <c r="AA82" i="17" s="1"/>
  <c r="E116" i="17"/>
  <c r="AD15" i="7"/>
  <c r="AC85" i="17" s="1"/>
  <c r="T15" i="7"/>
  <c r="E91" i="17" s="1"/>
  <c r="K12" i="7"/>
  <c r="J82" i="17" s="1"/>
  <c r="T10" i="7"/>
  <c r="E75" i="17" s="1"/>
  <c r="T13" i="7"/>
  <c r="S83" i="17" s="1"/>
  <c r="AK2" i="7"/>
  <c r="J24" i="17" s="1"/>
  <c r="AR17" i="17"/>
  <c r="I4" i="17"/>
  <c r="D265" i="9"/>
  <c r="AF11" i="7"/>
  <c r="AE70" i="17" s="1"/>
  <c r="C232" i="3"/>
  <c r="B231" i="9" s="1"/>
  <c r="M10" i="17"/>
  <c r="B12" i="17"/>
  <c r="F12" i="17"/>
  <c r="R2" i="7"/>
  <c r="C23" i="17" s="1"/>
  <c r="G16" i="7"/>
  <c r="F86" i="17" s="1"/>
  <c r="H13" i="7"/>
  <c r="G83" i="17" s="1"/>
  <c r="K15" i="7"/>
  <c r="J85" i="17" s="1"/>
  <c r="N15" i="7"/>
  <c r="K90" i="17" s="1"/>
  <c r="T12" i="7"/>
  <c r="S82" i="17" s="1"/>
  <c r="V9" i="7"/>
  <c r="U68" i="17" s="1"/>
  <c r="AL4" i="7"/>
  <c r="AK34" i="17" s="1"/>
  <c r="AE12" i="7"/>
  <c r="AD82" i="17" s="1"/>
  <c r="J5" i="7"/>
  <c r="S5" i="7"/>
  <c r="Q66" i="14"/>
  <c r="K13" i="7"/>
  <c r="J83" i="17" s="1"/>
  <c r="J11" i="17"/>
  <c r="J2" i="7"/>
  <c r="I17" i="17" s="1"/>
  <c r="H24" i="17"/>
  <c r="I16" i="7"/>
  <c r="H86" i="17" s="1"/>
  <c r="AQ69" i="17"/>
  <c r="D200" i="3"/>
  <c r="D199" i="9" s="1"/>
  <c r="AA2" i="7"/>
  <c r="Z17" i="17" s="1"/>
  <c r="M9" i="7"/>
  <c r="L68" i="17" s="1"/>
  <c r="Y12" i="7"/>
  <c r="X82" i="17" s="1"/>
  <c r="AI16" i="7"/>
  <c r="AH86" i="17" s="1"/>
  <c r="U14" i="7"/>
  <c r="T84" i="17" s="1"/>
  <c r="C200" i="3"/>
  <c r="B199" i="9" s="1"/>
  <c r="B180" i="9"/>
  <c r="B13" i="13"/>
  <c r="L605" i="3" s="1"/>
  <c r="L45" i="17" s="1"/>
  <c r="E72" i="11"/>
  <c r="J98" i="9"/>
  <c r="I5" i="7"/>
  <c r="J298" i="9"/>
  <c r="T5" i="7"/>
  <c r="B31" i="9"/>
  <c r="J14" i="7"/>
  <c r="I84" i="17" s="1"/>
  <c r="S150" i="3"/>
  <c r="I12" i="7"/>
  <c r="H82" i="17" s="1"/>
  <c r="J15" i="7"/>
  <c r="N16" i="7"/>
  <c r="M86" i="17" s="1"/>
  <c r="L10" i="17"/>
  <c r="Z4" i="17"/>
  <c r="D304" i="9"/>
  <c r="D311" i="3"/>
  <c r="D310" i="9" s="1"/>
  <c r="B10" i="13"/>
  <c r="L581" i="3" s="1"/>
  <c r="AR4" i="7"/>
  <c r="E111" i="11"/>
  <c r="B18" i="13"/>
  <c r="M25" i="17"/>
  <c r="AY17" i="17"/>
  <c r="E135" i="11"/>
  <c r="BA4" i="7"/>
  <c r="AB5" i="7"/>
  <c r="M16" i="7"/>
  <c r="L86" i="17" s="1"/>
  <c r="AK11" i="7"/>
  <c r="AJ70" i="17" s="1"/>
  <c r="AS12" i="7"/>
  <c r="AR82" i="17" s="1"/>
  <c r="Q5" i="7"/>
  <c r="D362" i="3"/>
  <c r="D361" i="9" s="1"/>
  <c r="X12" i="7"/>
  <c r="W82" i="17" s="1"/>
  <c r="AD14" i="7"/>
  <c r="AC84" i="17" s="1"/>
  <c r="L611" i="3"/>
  <c r="M46" i="17" s="1"/>
  <c r="L612" i="3"/>
  <c r="M47" i="17" s="1"/>
  <c r="L610" i="3"/>
  <c r="M45" i="17" s="1"/>
  <c r="L623" i="3"/>
  <c r="L629" i="3"/>
  <c r="O50" i="17" s="1"/>
  <c r="L625" i="3"/>
  <c r="O46" i="17" s="1"/>
  <c r="R52" i="3"/>
  <c r="B17" i="17"/>
  <c r="L21" i="17"/>
  <c r="Y2" i="7"/>
  <c r="X17" i="17" s="1"/>
  <c r="H9" i="7"/>
  <c r="G68" i="17" s="1"/>
  <c r="I11" i="7"/>
  <c r="H70" i="17" s="1"/>
  <c r="I10" i="7"/>
  <c r="F74" i="17" s="1"/>
  <c r="Q11" i="7"/>
  <c r="P70" i="17" s="1"/>
  <c r="R313" i="3"/>
  <c r="U11" i="7" s="1"/>
  <c r="T70" i="17" s="1"/>
  <c r="C9" i="17"/>
  <c r="E4" i="17"/>
  <c r="E74" i="11"/>
  <c r="AV4" i="7"/>
  <c r="E82" i="11"/>
  <c r="B15" i="13"/>
  <c r="L617" i="3" s="1"/>
  <c r="N47" i="17" s="1"/>
  <c r="E90" i="11"/>
  <c r="L626" i="3"/>
  <c r="O47" i="17" s="1"/>
  <c r="AX4" i="7"/>
  <c r="D116" i="17"/>
  <c r="P639" i="3"/>
  <c r="AY9" i="7" s="1"/>
  <c r="AX68" i="17" s="1"/>
  <c r="AY13" i="7"/>
  <c r="AX83" i="17" s="1"/>
  <c r="AY14" i="7"/>
  <c r="AX84" i="17" s="1"/>
  <c r="AY15" i="7"/>
  <c r="L93" i="17" s="1"/>
  <c r="AZ13" i="7"/>
  <c r="AY83" i="17" s="1"/>
  <c r="AZ14" i="7"/>
  <c r="AY84" i="17" s="1"/>
  <c r="AZ15" i="7"/>
  <c r="AD4" i="17"/>
  <c r="L630" i="3"/>
  <c r="O51" i="17" s="1"/>
  <c r="J11" i="7"/>
  <c r="I70" i="17" s="1"/>
  <c r="C10" i="7"/>
  <c r="AS9" i="7"/>
  <c r="AR68" i="17" s="1"/>
  <c r="AC12" i="7"/>
  <c r="AB82" i="17" s="1"/>
  <c r="G12" i="17"/>
  <c r="G14" i="17" s="1"/>
  <c r="Q68" i="3"/>
  <c r="C205" i="3"/>
  <c r="B204" i="9" s="1"/>
  <c r="G12" i="7"/>
  <c r="F82" i="17" s="1"/>
  <c r="V373" i="3"/>
  <c r="Z14" i="7" s="1"/>
  <c r="Y84" i="17" s="1"/>
  <c r="Y15" i="7"/>
  <c r="E27" i="11"/>
  <c r="AQ4" i="7"/>
  <c r="AS4" i="7"/>
  <c r="E47" i="11"/>
  <c r="P619" i="3"/>
  <c r="AW9" i="7" s="1"/>
  <c r="AV68" i="17" s="1"/>
  <c r="AW13" i="7"/>
  <c r="AV83" i="17" s="1"/>
  <c r="AW14" i="7"/>
  <c r="AV84" i="17" s="1"/>
  <c r="AW16" i="7"/>
  <c r="AV86" i="17" s="1"/>
  <c r="K77" i="17"/>
  <c r="AW69" i="17"/>
  <c r="E100" i="11"/>
  <c r="AY4" i="7"/>
  <c r="D205" i="9"/>
  <c r="D224" i="3"/>
  <c r="D223" i="9" s="1"/>
  <c r="AK13" i="7"/>
  <c r="AJ83" i="17" s="1"/>
  <c r="G130" i="3"/>
  <c r="J178" i="9"/>
  <c r="N5" i="7"/>
  <c r="B389" i="9"/>
  <c r="U2" i="7"/>
  <c r="T17" i="17" s="1"/>
  <c r="N12" i="7"/>
  <c r="M82" i="17" s="1"/>
  <c r="L609" i="3"/>
  <c r="AS11" i="7"/>
  <c r="AR70" i="17" s="1"/>
  <c r="AK15" i="7"/>
  <c r="AU4" i="7"/>
  <c r="BW6" i="7"/>
  <c r="AT113" i="17" s="1"/>
  <c r="AS16" i="7"/>
  <c r="AR86" i="17" s="1"/>
  <c r="V52" i="3"/>
  <c r="W2" i="7"/>
  <c r="H12" i="7"/>
  <c r="G82" i="17" s="1"/>
  <c r="L16" i="7"/>
  <c r="K86" i="17" s="1"/>
  <c r="P205" i="3"/>
  <c r="P223" i="3" s="1"/>
  <c r="P10" i="7" s="1"/>
  <c r="T11" i="7"/>
  <c r="S70" i="17" s="1"/>
  <c r="B5" i="13"/>
  <c r="L508" i="3" s="1"/>
  <c r="D50" i="17" s="1"/>
  <c r="L92" i="17"/>
  <c r="AL85" i="17"/>
  <c r="D115" i="9"/>
  <c r="D130" i="3"/>
  <c r="D129" i="9" s="1"/>
  <c r="AE15" i="7"/>
  <c r="D92" i="17" s="1"/>
  <c r="J145" i="9"/>
  <c r="L5" i="7"/>
  <c r="G232" i="3"/>
  <c r="J231" i="9" s="1"/>
  <c r="J212" i="9"/>
  <c r="J288" i="9"/>
  <c r="G384" i="3"/>
  <c r="G373" i="3"/>
  <c r="J372" i="9" s="1"/>
  <c r="J371" i="9"/>
  <c r="AU4" i="17"/>
  <c r="I12" i="17"/>
  <c r="AW4" i="17"/>
  <c r="K12" i="17"/>
  <c r="B19" i="13"/>
  <c r="AZ12" i="7"/>
  <c r="AY82" i="17" s="1"/>
  <c r="AD9" i="7"/>
  <c r="AC68" i="17" s="1"/>
  <c r="X15" i="7"/>
  <c r="AA16" i="7"/>
  <c r="Z86" i="17" s="1"/>
  <c r="AY12" i="7"/>
  <c r="AX82" i="17" s="1"/>
  <c r="B210" i="9"/>
  <c r="D2" i="7"/>
  <c r="AT15" i="7"/>
  <c r="AM4" i="7"/>
  <c r="J4" i="27" s="1"/>
  <c r="L637" i="3"/>
  <c r="P49" i="17" s="1"/>
  <c r="L639" i="3"/>
  <c r="P51" i="17" s="1"/>
  <c r="L2" i="7"/>
  <c r="I22" i="17" s="1"/>
  <c r="Q43" i="14"/>
  <c r="B436" i="9"/>
  <c r="J9" i="7"/>
  <c r="I68" i="17" s="1"/>
  <c r="Q130" i="3"/>
  <c r="K10" i="7" s="1"/>
  <c r="J10" i="7"/>
  <c r="M14" i="7"/>
  <c r="L84" i="17" s="1"/>
  <c r="S14" i="7"/>
  <c r="R84" i="17" s="1"/>
  <c r="W9" i="7"/>
  <c r="V68" i="17" s="1"/>
  <c r="AS14" i="7"/>
  <c r="AR84" i="17" s="1"/>
  <c r="AS15" i="7"/>
  <c r="AS10" i="7"/>
  <c r="P604" i="3"/>
  <c r="AU9" i="7" s="1"/>
  <c r="AT68" i="17" s="1"/>
  <c r="AU13" i="7"/>
  <c r="AT83" i="17" s="1"/>
  <c r="AU12" i="7"/>
  <c r="AT82" i="17" s="1"/>
  <c r="AU14" i="7"/>
  <c r="AT84" i="17" s="1"/>
  <c r="J83" i="9"/>
  <c r="H5" i="7"/>
  <c r="J161" i="9"/>
  <c r="M5" i="7"/>
  <c r="G217" i="3"/>
  <c r="J214" i="9"/>
  <c r="G360" i="3"/>
  <c r="J345" i="9"/>
  <c r="J411" i="9"/>
  <c r="AD5" i="7"/>
  <c r="C68" i="3"/>
  <c r="B67" i="9" s="1"/>
  <c r="B51" i="9"/>
  <c r="B414" i="9"/>
  <c r="Q21" i="14"/>
  <c r="B453" i="9"/>
  <c r="Q60" i="14"/>
  <c r="N13" i="7"/>
  <c r="M83" i="17" s="1"/>
  <c r="D30" i="17"/>
  <c r="Q2" i="7"/>
  <c r="B467" i="9"/>
  <c r="Q74" i="14"/>
  <c r="AI13" i="7"/>
  <c r="AH83" i="17" s="1"/>
  <c r="AI14" i="7"/>
  <c r="AH84" i="17" s="1"/>
  <c r="B6" i="13"/>
  <c r="L528" i="3" s="1"/>
  <c r="J17" i="27"/>
  <c r="AC15" i="7"/>
  <c r="AC13" i="7"/>
  <c r="AB83" i="17" s="1"/>
  <c r="W5" i="7"/>
  <c r="K9" i="17"/>
  <c r="AT12" i="7"/>
  <c r="AS82" i="17" s="1"/>
  <c r="AI15" i="7"/>
  <c r="AH85" i="17" s="1"/>
  <c r="B7" i="13"/>
  <c r="L541" i="3" s="1"/>
  <c r="AS13" i="7"/>
  <c r="AR83" i="17" s="1"/>
  <c r="C179" i="3"/>
  <c r="B178" i="9" s="1"/>
  <c r="B158" i="9"/>
  <c r="X2" i="7"/>
  <c r="I23" i="17" s="1"/>
  <c r="M11" i="7"/>
  <c r="L70" i="17" s="1"/>
  <c r="R179" i="3"/>
  <c r="N9" i="7" s="1"/>
  <c r="M68" i="17" s="1"/>
  <c r="U204" i="3"/>
  <c r="U222" i="3" s="1"/>
  <c r="P14" i="7" s="1"/>
  <c r="O84" i="17" s="1"/>
  <c r="N14" i="7"/>
  <c r="M84" i="17" s="1"/>
  <c r="U13" i="7"/>
  <c r="T83" i="17" s="1"/>
  <c r="R14" i="7"/>
  <c r="Q84" i="17" s="1"/>
  <c r="Q384" i="3"/>
  <c r="AA11" i="7" s="1"/>
  <c r="Z70" i="17" s="1"/>
  <c r="S10" i="7"/>
  <c r="R69" i="17" s="1"/>
  <c r="S9" i="7"/>
  <c r="R68" i="17" s="1"/>
  <c r="W13" i="7"/>
  <c r="V83" i="17" s="1"/>
  <c r="W16" i="7"/>
  <c r="V86" i="17" s="1"/>
  <c r="X16" i="7"/>
  <c r="W86" i="17" s="1"/>
  <c r="Y10" i="7"/>
  <c r="X69" i="17" s="1"/>
  <c r="Y9" i="7"/>
  <c r="X68" i="17" s="1"/>
  <c r="R373" i="3"/>
  <c r="Z10" i="7" s="1"/>
  <c r="Y11" i="7"/>
  <c r="X70" i="17" s="1"/>
  <c r="M76" i="17"/>
  <c r="AM69" i="17"/>
  <c r="E13" i="11"/>
  <c r="B12" i="13"/>
  <c r="L595" i="3" s="1"/>
  <c r="K50" i="17" s="1"/>
  <c r="E60" i="11"/>
  <c r="AT4" i="7"/>
  <c r="E64" i="11"/>
  <c r="P593" i="3"/>
  <c r="AT9" i="7" s="1"/>
  <c r="AS68" i="17" s="1"/>
  <c r="AT14" i="7"/>
  <c r="AS84" i="17" s="1"/>
  <c r="E5" i="7"/>
  <c r="K2" i="7"/>
  <c r="P2" i="7"/>
  <c r="AK12" i="7"/>
  <c r="AJ82" i="17" s="1"/>
  <c r="AH2" i="7"/>
  <c r="AG17" i="17" s="1"/>
  <c r="W11" i="7"/>
  <c r="V70" i="17" s="1"/>
  <c r="D131" i="3"/>
  <c r="D130" i="9" s="1"/>
  <c r="D113" i="9"/>
  <c r="J205" i="9"/>
  <c r="G2" i="7"/>
  <c r="B185" i="9"/>
  <c r="J13" i="7"/>
  <c r="I83" i="17" s="1"/>
  <c r="K14" i="7"/>
  <c r="J84" i="17" s="1"/>
  <c r="T9" i="7"/>
  <c r="S68" i="17" s="1"/>
  <c r="U15" i="7"/>
  <c r="T85" i="17" s="1"/>
  <c r="AA12" i="7"/>
  <c r="Z82" i="17" s="1"/>
  <c r="AD13" i="7"/>
  <c r="AC83" i="17" s="1"/>
  <c r="J204" i="9"/>
  <c r="G223" i="3"/>
  <c r="M15" i="7"/>
  <c r="Q13" i="7"/>
  <c r="P83" i="17" s="1"/>
  <c r="X14" i="7"/>
  <c r="W84" i="17" s="1"/>
  <c r="AF14" i="7"/>
  <c r="AE84" i="17" s="1"/>
  <c r="AH9" i="7"/>
  <c r="AG68" i="17" s="1"/>
  <c r="AI12" i="7"/>
  <c r="AH82" i="17" s="1"/>
  <c r="H14" i="7"/>
  <c r="G84" i="17" s="1"/>
  <c r="H15" i="7"/>
  <c r="M10" i="7"/>
  <c r="J74" i="17" s="1"/>
  <c r="AA13" i="7"/>
  <c r="Z83" i="17" s="1"/>
  <c r="AA14" i="7"/>
  <c r="Z84" i="17" s="1"/>
  <c r="AB13" i="7"/>
  <c r="AA83" i="17" s="1"/>
  <c r="AF13" i="7"/>
  <c r="AE83" i="17" s="1"/>
  <c r="AH16" i="7"/>
  <c r="AG86" i="17" s="1"/>
  <c r="Q10" i="7"/>
  <c r="R15" i="7"/>
  <c r="C91" i="17" s="1"/>
  <c r="T16" i="7"/>
  <c r="S86" i="17" s="1"/>
  <c r="U12" i="7"/>
  <c r="T82" i="17" s="1"/>
  <c r="V13" i="7"/>
  <c r="U83" i="17" s="1"/>
  <c r="Y13" i="7"/>
  <c r="X83" i="17" s="1"/>
  <c r="AC16" i="7"/>
  <c r="AB86" i="17" s="1"/>
  <c r="AF10" i="7"/>
  <c r="AK10" i="7"/>
  <c r="AJ69" i="17" s="1"/>
  <c r="AR2" i="7"/>
  <c r="R16" i="7"/>
  <c r="Q86" i="17" s="1"/>
  <c r="S16" i="7"/>
  <c r="R86" i="17" s="1"/>
  <c r="AJ10" i="7"/>
  <c r="AJ16" i="7"/>
  <c r="AI86" i="17" s="1"/>
  <c r="AN4" i="7"/>
  <c r="J5" i="27" s="1"/>
  <c r="B4" i="17"/>
  <c r="L8" i="17"/>
  <c r="BW3" i="7"/>
  <c r="B5" i="17" s="1"/>
  <c r="C5" i="17" s="1"/>
  <c r="D5" i="17" s="1"/>
  <c r="E5" i="17" s="1"/>
  <c r="F5" i="17" s="1"/>
  <c r="G5" i="17" s="1"/>
  <c r="H5" i="17" s="1"/>
  <c r="I5" i="17" s="1"/>
  <c r="J5" i="17" s="1"/>
  <c r="K5" i="17" s="1"/>
  <c r="L5" i="17" s="1"/>
  <c r="M5" i="17" s="1"/>
  <c r="N5" i="17" s="1"/>
  <c r="O5" i="17" s="1"/>
  <c r="P5" i="17" s="1"/>
  <c r="Q5" i="17" s="1"/>
  <c r="R5" i="17" s="1"/>
  <c r="S5" i="17" s="1"/>
  <c r="T5" i="17" s="1"/>
  <c r="U5" i="17" s="1"/>
  <c r="V5" i="17" s="1"/>
  <c r="W5" i="17" s="1"/>
  <c r="X5" i="17" s="1"/>
  <c r="Y5" i="17" s="1"/>
  <c r="Z5" i="17" s="1"/>
  <c r="AA5" i="17" s="1"/>
  <c r="AB5" i="17" s="1"/>
  <c r="AC5" i="17" s="1"/>
  <c r="AD5" i="17" s="1"/>
  <c r="AE5" i="17" s="1"/>
  <c r="AF5" i="17" s="1"/>
  <c r="AG5" i="17" s="1"/>
  <c r="AH5" i="17" s="1"/>
  <c r="AI5" i="17" s="1"/>
  <c r="AJ5" i="17" s="1"/>
  <c r="AK5" i="17" s="1"/>
  <c r="AL5" i="17" s="1"/>
  <c r="AM5" i="17" s="1"/>
  <c r="AN5" i="17" s="1"/>
  <c r="AO5" i="17" s="1"/>
  <c r="AP5" i="17" s="1"/>
  <c r="AQ5" i="17" s="1"/>
  <c r="AR5" i="17" s="1"/>
  <c r="AS5" i="17" s="1"/>
  <c r="AT5" i="17" s="1"/>
  <c r="AU5" i="17" s="1"/>
  <c r="AV5" i="17" s="1"/>
  <c r="AW5" i="17" s="1"/>
  <c r="AX5" i="17" s="1"/>
  <c r="AY5" i="17" s="1"/>
  <c r="AZ5" i="17" s="1"/>
  <c r="AB11" i="7"/>
  <c r="AA70" i="17" s="1"/>
  <c r="AB9" i="7"/>
  <c r="AA68" i="17" s="1"/>
  <c r="H16" i="7"/>
  <c r="G86" i="17" s="1"/>
  <c r="T14" i="7"/>
  <c r="S84" i="17" s="1"/>
  <c r="M13" i="7"/>
  <c r="L83" i="17" s="1"/>
  <c r="M12" i="7"/>
  <c r="L82" i="17" s="1"/>
  <c r="L4" i="17"/>
  <c r="J93" i="17"/>
  <c r="V12" i="7"/>
  <c r="U82" i="17" s="1"/>
  <c r="AD12" i="7"/>
  <c r="AC82" i="17" s="1"/>
  <c r="AJ14" i="7"/>
  <c r="AI84" i="17" s="1"/>
  <c r="R9" i="7"/>
  <c r="Q68" i="17" s="1"/>
  <c r="AE10" i="7"/>
  <c r="C54" i="3"/>
  <c r="B40" i="9"/>
  <c r="Q12" i="7"/>
  <c r="P82" i="17" s="1"/>
  <c r="AH11" i="7"/>
  <c r="AG70" i="17" s="1"/>
  <c r="AE14" i="7"/>
  <c r="AD84" i="17" s="1"/>
  <c r="AE16" i="7"/>
  <c r="AD86" i="17" s="1"/>
  <c r="L632" i="3"/>
  <c r="P44" i="17" s="1"/>
  <c r="AB16" i="7"/>
  <c r="AA86" i="17" s="1"/>
  <c r="G10" i="7"/>
  <c r="H54" i="3"/>
  <c r="B96" i="9"/>
  <c r="B113" i="9"/>
  <c r="B447" i="9"/>
  <c r="R150" i="3"/>
  <c r="L11" i="7" s="1"/>
  <c r="K70" i="17" s="1"/>
  <c r="AF15" i="7"/>
  <c r="AF16" i="7"/>
  <c r="AE86" i="17" s="1"/>
  <c r="E30" i="17"/>
  <c r="AB14" i="7"/>
  <c r="AA84" i="17" s="1"/>
  <c r="AB15" i="7"/>
  <c r="M91" i="17" s="1"/>
  <c r="Q362" i="3"/>
  <c r="X9" i="7" s="1"/>
  <c r="W68" i="17" s="1"/>
  <c r="W10" i="7"/>
  <c r="D217" i="3"/>
  <c r="D216" i="9" s="1"/>
  <c r="D214" i="9"/>
  <c r="AK16" i="7"/>
  <c r="AJ86" i="17" s="1"/>
  <c r="J16" i="7"/>
  <c r="I86" i="17" s="1"/>
  <c r="AJ12" i="7"/>
  <c r="AI82" i="17" s="1"/>
  <c r="H11" i="7"/>
  <c r="G70" i="17" s="1"/>
  <c r="F5" i="7"/>
  <c r="B4" i="13"/>
  <c r="L501" i="3" s="1"/>
  <c r="B203" i="9"/>
  <c r="AH10" i="7"/>
  <c r="D223" i="3"/>
  <c r="D222" i="9" s="1"/>
  <c r="Y4" i="17"/>
  <c r="I13" i="7"/>
  <c r="C202" i="3"/>
  <c r="B201" i="9" s="1"/>
  <c r="H179" i="3"/>
  <c r="M2" i="7"/>
  <c r="L17" i="17" s="1"/>
  <c r="B482" i="9"/>
  <c r="B25" i="14"/>
  <c r="Q15" i="7"/>
  <c r="Q9" i="7"/>
  <c r="P68" i="17" s="1"/>
  <c r="W15" i="7"/>
  <c r="AC10" i="7"/>
  <c r="AJ13" i="7"/>
  <c r="AI83" i="17" s="1"/>
  <c r="AJ15" i="7"/>
  <c r="BA10" i="7"/>
  <c r="AZ69" i="17" s="1"/>
  <c r="B78" i="17" s="1"/>
  <c r="E10" i="17"/>
  <c r="AD2" i="7"/>
  <c r="I9" i="7"/>
  <c r="H68" i="17" s="1"/>
  <c r="AH15" i="7"/>
  <c r="AG85" i="17" s="1"/>
  <c r="J12" i="7"/>
  <c r="I82" i="17" s="1"/>
  <c r="AK85" i="17"/>
  <c r="AF12" i="7"/>
  <c r="AE82" i="17" s="1"/>
  <c r="I2" i="7"/>
  <c r="G15" i="7"/>
  <c r="H10" i="7"/>
  <c r="S11" i="7"/>
  <c r="R70" i="17" s="1"/>
  <c r="AH13" i="7"/>
  <c r="AG83" i="17" s="1"/>
  <c r="B3" i="13"/>
  <c r="AE11" i="7"/>
  <c r="AD70" i="17" s="1"/>
  <c r="I15" i="7"/>
  <c r="H85" i="17" s="1"/>
  <c r="V15" i="7"/>
  <c r="B412" i="9"/>
  <c r="B448" i="9"/>
  <c r="D54" i="3"/>
  <c r="AD16" i="7"/>
  <c r="AC86" i="17" s="1"/>
  <c r="B30" i="17"/>
  <c r="B184" i="9"/>
  <c r="C203" i="3"/>
  <c r="B202" i="9" s="1"/>
  <c r="B452" i="9"/>
  <c r="Q59" i="14"/>
  <c r="Q14" i="7"/>
  <c r="P84" i="17" s="1"/>
  <c r="D385" i="3"/>
  <c r="D301" i="9"/>
  <c r="S13" i="7"/>
  <c r="R83" i="17" s="1"/>
  <c r="AD11" i="7"/>
  <c r="AC70" i="17" s="1"/>
  <c r="I14" i="7"/>
  <c r="U150" i="3"/>
  <c r="S12" i="7"/>
  <c r="R82" i="17" s="1"/>
  <c r="Y14" i="7"/>
  <c r="X84" i="17" s="1"/>
  <c r="AA15" i="7"/>
  <c r="AB10" i="7"/>
  <c r="AH12" i="7"/>
  <c r="AG82" i="17" s="1"/>
  <c r="T2" i="7"/>
  <c r="L562" i="3"/>
  <c r="L564" i="3"/>
  <c r="B39" i="17"/>
  <c r="AH69" i="17"/>
  <c r="L583" i="3"/>
  <c r="J45" i="17" s="1"/>
  <c r="L587" i="3"/>
  <c r="J49" i="17" s="1"/>
  <c r="L563" i="3"/>
  <c r="L634" i="3"/>
  <c r="P46" i="17" s="1"/>
  <c r="G23" i="17"/>
  <c r="U17" i="17"/>
  <c r="J4" i="17"/>
  <c r="H9" i="17"/>
  <c r="D9" i="17"/>
  <c r="D14" i="17" s="1"/>
  <c r="W4" i="17"/>
  <c r="B21" i="13"/>
  <c r="L627" i="3" l="1"/>
  <c r="O48" i="17" s="1"/>
  <c r="D14" i="7"/>
  <c r="C84" i="17" s="1"/>
  <c r="AV34" i="17"/>
  <c r="J14" i="27"/>
  <c r="H14" i="17"/>
  <c r="L628" i="3"/>
  <c r="O49" i="17" s="1"/>
  <c r="L633" i="3"/>
  <c r="P45" i="17" s="1"/>
  <c r="L635" i="3"/>
  <c r="P47" i="17" s="1"/>
  <c r="D11" i="7"/>
  <c r="C70" i="17" s="1"/>
  <c r="L588" i="3"/>
  <c r="J50" i="17" s="1"/>
  <c r="L640" i="3"/>
  <c r="P52" i="17" s="1"/>
  <c r="L723" i="3"/>
  <c r="L582" i="3"/>
  <c r="L636" i="3"/>
  <c r="P48" i="17" s="1"/>
  <c r="L586" i="3"/>
  <c r="J48" i="17" s="1"/>
  <c r="AU85" i="17"/>
  <c r="L585" i="3"/>
  <c r="J47" i="17" s="1"/>
  <c r="C14" i="17"/>
  <c r="L718" i="3"/>
  <c r="L732" i="3"/>
  <c r="J53" i="9"/>
  <c r="D12" i="7"/>
  <c r="C82" i="17" s="1"/>
  <c r="L729" i="3"/>
  <c r="L728" i="3"/>
  <c r="L727" i="3"/>
  <c r="L726" i="3"/>
  <c r="D15" i="7"/>
  <c r="C85" i="17" s="1"/>
  <c r="L730" i="3"/>
  <c r="AY69" i="17"/>
  <c r="L733" i="3"/>
  <c r="AQ113" i="17"/>
  <c r="AN34" i="17"/>
  <c r="B85" i="17"/>
  <c r="I24" i="17"/>
  <c r="D91" i="17"/>
  <c r="F24" i="17"/>
  <c r="L721" i="3"/>
  <c r="L720" i="3"/>
  <c r="L719" i="3"/>
  <c r="L725" i="3"/>
  <c r="L717" i="3"/>
  <c r="L716" i="3"/>
  <c r="L553" i="3"/>
  <c r="F12" i="14" s="1"/>
  <c r="D13" i="7"/>
  <c r="C83" i="17" s="1"/>
  <c r="L722" i="3"/>
  <c r="L724" i="3"/>
  <c r="L714" i="3"/>
  <c r="D9" i="7"/>
  <c r="C68" i="17" s="1"/>
  <c r="E22" i="17"/>
  <c r="C76" i="17"/>
  <c r="AB17" i="17"/>
  <c r="L700" i="3"/>
  <c r="L687" i="3"/>
  <c r="J14" i="17"/>
  <c r="M39" i="17"/>
  <c r="L710" i="3"/>
  <c r="L709" i="3"/>
  <c r="L703" i="3"/>
  <c r="B14" i="17"/>
  <c r="E14" i="17"/>
  <c r="U113" i="17"/>
  <c r="AL17" i="17"/>
  <c r="D113" i="17"/>
  <c r="X113" i="17"/>
  <c r="L656" i="3"/>
  <c r="L683" i="3"/>
  <c r="L679" i="3"/>
  <c r="D16" i="7"/>
  <c r="C86" i="17" s="1"/>
  <c r="AA10" i="7"/>
  <c r="Z69" i="17" s="1"/>
  <c r="D51" i="9"/>
  <c r="L659" i="3"/>
  <c r="H93" i="17"/>
  <c r="L678" i="3"/>
  <c r="L684" i="3"/>
  <c r="G75" i="17"/>
  <c r="L568" i="3"/>
  <c r="C394" i="3"/>
  <c r="B393" i="9" s="1"/>
  <c r="L672" i="3"/>
  <c r="Z11" i="7"/>
  <c r="Y70" i="17" s="1"/>
  <c r="L506" i="3"/>
  <c r="L570" i="3"/>
  <c r="S85" i="17"/>
  <c r="J38" i="17"/>
  <c r="J41" i="17" s="1"/>
  <c r="Z9" i="7"/>
  <c r="Y68" i="17" s="1"/>
  <c r="L693" i="3"/>
  <c r="U9" i="7"/>
  <c r="T68" i="17" s="1"/>
  <c r="F14" i="17"/>
  <c r="D10" i="7"/>
  <c r="M73" i="17" s="1"/>
  <c r="L681" i="3"/>
  <c r="L682" i="3"/>
  <c r="L688" i="3"/>
  <c r="L699" i="3"/>
  <c r="L692" i="3"/>
  <c r="L711" i="3"/>
  <c r="L706" i="3"/>
  <c r="O14" i="7"/>
  <c r="N84" i="17" s="1"/>
  <c r="L554" i="3"/>
  <c r="L557" i="3"/>
  <c r="F28" i="14" s="1"/>
  <c r="U10" i="7"/>
  <c r="F75" i="17" s="1"/>
  <c r="I14" i="17"/>
  <c r="L713" i="3"/>
  <c r="L691" i="3"/>
  <c r="L666" i="3"/>
  <c r="L667" i="3"/>
  <c r="L673" i="3"/>
  <c r="L685" i="3"/>
  <c r="L559" i="3"/>
  <c r="K17" i="17"/>
  <c r="Q69" i="17"/>
  <c r="K23" i="17"/>
  <c r="M14" i="17"/>
  <c r="L701" i="3"/>
  <c r="L670" i="3"/>
  <c r="L676" i="3"/>
  <c r="L675" i="3"/>
  <c r="L558" i="3"/>
  <c r="L704" i="3"/>
  <c r="L695" i="3"/>
  <c r="L680" i="3"/>
  <c r="L674" i="3"/>
  <c r="AX113" i="17"/>
  <c r="L660" i="3"/>
  <c r="F23" i="17"/>
  <c r="L707" i="3"/>
  <c r="AH113" i="17"/>
  <c r="Z113" i="17"/>
  <c r="L698" i="3"/>
  <c r="L694" i="3"/>
  <c r="O113" i="17"/>
  <c r="R113" i="17"/>
  <c r="W113" i="17"/>
  <c r="M85" i="17"/>
  <c r="L697" i="3"/>
  <c r="L690" i="3"/>
  <c r="L599" i="3"/>
  <c r="K54" i="17" s="1"/>
  <c r="C223" i="3"/>
  <c r="B222" i="9" s="1"/>
  <c r="L589" i="3"/>
  <c r="L521" i="3"/>
  <c r="AB113" i="17"/>
  <c r="L602" i="3"/>
  <c r="K57" i="17" s="1"/>
  <c r="L569" i="3"/>
  <c r="L502" i="3"/>
  <c r="L514" i="3"/>
  <c r="D222" i="3"/>
  <c r="B2" i="10" s="1"/>
  <c r="H69" i="17"/>
  <c r="M23" i="17"/>
  <c r="O16" i="7"/>
  <c r="N86" i="17" s="1"/>
  <c r="C198" i="3"/>
  <c r="B197" i="9" s="1"/>
  <c r="F113" i="17"/>
  <c r="L592" i="3"/>
  <c r="K47" i="17" s="1"/>
  <c r="P113" i="17"/>
  <c r="I113" i="17"/>
  <c r="L560" i="3"/>
  <c r="H51" i="17"/>
  <c r="L504" i="3"/>
  <c r="AR113" i="17"/>
  <c r="AY113" i="17"/>
  <c r="AN113" i="17"/>
  <c r="L565" i="3"/>
  <c r="N10" i="7"/>
  <c r="M69" i="17" s="1"/>
  <c r="L668" i="3"/>
  <c r="H92" i="17"/>
  <c r="L23" i="17"/>
  <c r="L661" i="3"/>
  <c r="L665" i="3"/>
  <c r="F91" i="17"/>
  <c r="G22" i="17"/>
  <c r="AE17" i="17"/>
  <c r="S69" i="17"/>
  <c r="AJ34" i="17"/>
  <c r="L566" i="3"/>
  <c r="H50" i="17" s="1"/>
  <c r="AA9" i="7"/>
  <c r="Z68" i="17" s="1"/>
  <c r="L561" i="3"/>
  <c r="AT11" i="7"/>
  <c r="AS70" i="17" s="1"/>
  <c r="P9" i="7"/>
  <c r="O68" i="17" s="1"/>
  <c r="L600" i="3"/>
  <c r="K55" i="17" s="1"/>
  <c r="L574" i="3"/>
  <c r="I47" i="17" s="1"/>
  <c r="C92" i="17"/>
  <c r="Q85" i="17"/>
  <c r="J75" i="17"/>
  <c r="L572" i="3"/>
  <c r="R17" i="17"/>
  <c r="AM34" i="17"/>
  <c r="M38" i="17"/>
  <c r="L590" i="3"/>
  <c r="K14" i="17"/>
  <c r="L505" i="3"/>
  <c r="AX85" i="17"/>
  <c r="L509" i="3"/>
  <c r="L621" i="3"/>
  <c r="N51" i="17" s="1"/>
  <c r="L552" i="3"/>
  <c r="G45" i="17" s="1"/>
  <c r="L555" i="3"/>
  <c r="F14" i="14" s="1"/>
  <c r="AY10" i="7"/>
  <c r="AX69" i="17" s="1"/>
  <c r="AD17" i="17"/>
  <c r="L10" i="7"/>
  <c r="I74" i="17" s="1"/>
  <c r="L69" i="17"/>
  <c r="AY11" i="7"/>
  <c r="AX70" i="17" s="1"/>
  <c r="L12" i="7"/>
  <c r="K82" i="17" s="1"/>
  <c r="K38" i="17"/>
  <c r="L495" i="3"/>
  <c r="C49" i="17" s="1"/>
  <c r="G24" i="17"/>
  <c r="P11" i="7"/>
  <c r="O70" i="17" s="1"/>
  <c r="L14" i="17"/>
  <c r="L598" i="3"/>
  <c r="K53" i="17" s="1"/>
  <c r="D198" i="3"/>
  <c r="D197" i="9" s="1"/>
  <c r="D178" i="9"/>
  <c r="L549" i="3"/>
  <c r="F56" i="17" s="1"/>
  <c r="Q17" i="17"/>
  <c r="Z5" i="7"/>
  <c r="H90" i="17"/>
  <c r="G44" i="17"/>
  <c r="L622" i="3"/>
  <c r="N52" i="17" s="1"/>
  <c r="L606" i="3"/>
  <c r="L46" i="17" s="1"/>
  <c r="W17" i="17"/>
  <c r="L556" i="3"/>
  <c r="G49" i="17" s="1"/>
  <c r="L518" i="3"/>
  <c r="H113" i="17"/>
  <c r="L596" i="3"/>
  <c r="K51" i="17" s="1"/>
  <c r="N113" i="17"/>
  <c r="Q113" i="17"/>
  <c r="L594" i="3"/>
  <c r="K49" i="17" s="1"/>
  <c r="L510" i="3"/>
  <c r="F97" i="14" s="1"/>
  <c r="L13" i="7"/>
  <c r="K83" i="17" s="1"/>
  <c r="AJ17" i="17"/>
  <c r="L657" i="3"/>
  <c r="L658" i="3"/>
  <c r="L9" i="7"/>
  <c r="K68" i="17" s="1"/>
  <c r="Y113" i="17"/>
  <c r="L591" i="3"/>
  <c r="K46" i="17" s="1"/>
  <c r="L607" i="3"/>
  <c r="L47" i="17" s="1"/>
  <c r="L512" i="3"/>
  <c r="J3" i="27"/>
  <c r="AW10" i="7"/>
  <c r="AV69" i="17" s="1"/>
  <c r="D75" i="17"/>
  <c r="AW113" i="17"/>
  <c r="AC113" i="17"/>
  <c r="AJ113" i="17"/>
  <c r="L15" i="7"/>
  <c r="L513" i="3"/>
  <c r="AW11" i="7"/>
  <c r="AV70" i="17" s="1"/>
  <c r="J7" i="27"/>
  <c r="AO34" i="17"/>
  <c r="C39" i="17"/>
  <c r="C41" i="17" s="1"/>
  <c r="O69" i="17"/>
  <c r="M74" i="17"/>
  <c r="F32" i="14"/>
  <c r="F48" i="17"/>
  <c r="L535" i="3"/>
  <c r="L522" i="3"/>
  <c r="AV7" i="7"/>
  <c r="M44" i="17"/>
  <c r="AP34" i="17"/>
  <c r="J8" i="27"/>
  <c r="L527" i="3"/>
  <c r="L533" i="3"/>
  <c r="I76" i="17"/>
  <c r="AI69" i="17"/>
  <c r="R198" i="3"/>
  <c r="O9" i="7" s="1"/>
  <c r="N68" i="17" s="1"/>
  <c r="N11" i="7"/>
  <c r="M70" i="17" s="1"/>
  <c r="G93" i="17"/>
  <c r="AS85" i="17"/>
  <c r="X85" i="17"/>
  <c r="J91" i="17"/>
  <c r="L575" i="3"/>
  <c r="L526" i="3"/>
  <c r="BW4" i="7"/>
  <c r="B35" i="17" s="1"/>
  <c r="L618" i="3"/>
  <c r="N48" i="17" s="1"/>
  <c r="AL34" i="17"/>
  <c r="AD85" i="17"/>
  <c r="P15" i="7"/>
  <c r="F91" i="14"/>
  <c r="P12" i="7"/>
  <c r="O82" i="17" s="1"/>
  <c r="AB85" i="17"/>
  <c r="B92" i="17"/>
  <c r="O12" i="7"/>
  <c r="N82" i="17" s="1"/>
  <c r="C17" i="17"/>
  <c r="M21" i="17"/>
  <c r="L648" i="3"/>
  <c r="L654" i="3"/>
  <c r="R50" i="17" s="1"/>
  <c r="L650" i="3"/>
  <c r="R46" i="17" s="1"/>
  <c r="L653" i="3"/>
  <c r="R49" i="17" s="1"/>
  <c r="L649" i="3"/>
  <c r="R45" i="17" s="1"/>
  <c r="L652" i="3"/>
  <c r="R48" i="17" s="1"/>
  <c r="AA5" i="7"/>
  <c r="J383" i="9"/>
  <c r="K11" i="7"/>
  <c r="J70" i="17" s="1"/>
  <c r="Z15" i="7"/>
  <c r="Z13" i="7"/>
  <c r="Y83" i="17" s="1"/>
  <c r="Z12" i="7"/>
  <c r="Y82" i="17" s="1"/>
  <c r="J13" i="27"/>
  <c r="AU34" i="17"/>
  <c r="I39" i="17"/>
  <c r="I41" i="17" s="1"/>
  <c r="O44" i="17"/>
  <c r="AX7" i="7"/>
  <c r="L608" i="3"/>
  <c r="L48" i="17" s="1"/>
  <c r="L604" i="3"/>
  <c r="L44" i="17" s="1"/>
  <c r="L525" i="3"/>
  <c r="F90" i="17"/>
  <c r="L615" i="3"/>
  <c r="J113" i="17"/>
  <c r="AA113" i="17"/>
  <c r="AO113" i="17"/>
  <c r="E113" i="17"/>
  <c r="K113" i="17"/>
  <c r="AP113" i="17"/>
  <c r="AL113" i="17"/>
  <c r="L113" i="17"/>
  <c r="AE113" i="17"/>
  <c r="B113" i="17"/>
  <c r="AS113" i="17"/>
  <c r="V113" i="17"/>
  <c r="AD113" i="17"/>
  <c r="AM113" i="17"/>
  <c r="AF113" i="17"/>
  <c r="AK113" i="17"/>
  <c r="C113" i="17"/>
  <c r="G113" i="17"/>
  <c r="M113" i="17"/>
  <c r="B75" i="17"/>
  <c r="P69" i="17"/>
  <c r="J222" i="9"/>
  <c r="P5" i="7"/>
  <c r="B23" i="17"/>
  <c r="P17" i="17"/>
  <c r="V68" i="3"/>
  <c r="E15" i="7"/>
  <c r="E14" i="7"/>
  <c r="D84" i="17" s="1"/>
  <c r="R68" i="3"/>
  <c r="E9" i="7"/>
  <c r="D68" i="17" s="1"/>
  <c r="AE69" i="17"/>
  <c r="E76" i="17"/>
  <c r="G90" i="17"/>
  <c r="I85" i="17"/>
  <c r="L616" i="3"/>
  <c r="N46" i="17" s="1"/>
  <c r="L576" i="3"/>
  <c r="F93" i="17"/>
  <c r="AR85" i="17"/>
  <c r="L519" i="3"/>
  <c r="L520" i="3"/>
  <c r="F36" i="14" s="1"/>
  <c r="L536" i="3"/>
  <c r="L578" i="3"/>
  <c r="J76" i="17"/>
  <c r="L534" i="3"/>
  <c r="E63" i="17" s="1"/>
  <c r="S63" i="17" s="1"/>
  <c r="D39" i="17"/>
  <c r="D41" i="17" s="1"/>
  <c r="K16" i="7"/>
  <c r="J86" i="17" s="1"/>
  <c r="J23" i="17"/>
  <c r="O17" i="17"/>
  <c r="M22" i="17"/>
  <c r="E11" i="7"/>
  <c r="D70" i="17" s="1"/>
  <c r="J359" i="9"/>
  <c r="X5" i="7"/>
  <c r="AU11" i="7"/>
  <c r="AT70" i="17" s="1"/>
  <c r="H39" i="17"/>
  <c r="H41" i="17" s="1"/>
  <c r="AT34" i="17"/>
  <c r="J12" i="27"/>
  <c r="J16" i="27"/>
  <c r="AX34" i="17"/>
  <c r="L39" i="17"/>
  <c r="L73" i="17"/>
  <c r="B69" i="17"/>
  <c r="M93" i="17"/>
  <c r="AY85" i="17"/>
  <c r="L641" i="3"/>
  <c r="L642" i="3"/>
  <c r="Q45" i="17" s="1"/>
  <c r="L643" i="3"/>
  <c r="Q46" i="17" s="1"/>
  <c r="L644" i="3"/>
  <c r="Q47" i="17" s="1"/>
  <c r="L645" i="3"/>
  <c r="Q48" i="17" s="1"/>
  <c r="L646" i="3"/>
  <c r="Q49" i="17" s="1"/>
  <c r="L647" i="3"/>
  <c r="Q50" i="17" s="1"/>
  <c r="H74" i="17"/>
  <c r="J69" i="17"/>
  <c r="J129" i="9"/>
  <c r="K5" i="7"/>
  <c r="L614" i="3"/>
  <c r="N44" i="17" s="1"/>
  <c r="L620" i="3"/>
  <c r="N50" i="17" s="1"/>
  <c r="AZ34" i="17"/>
  <c r="B40" i="17" s="1"/>
  <c r="B41" i="17" s="1"/>
  <c r="J18" i="27"/>
  <c r="L580" i="3"/>
  <c r="L577" i="3"/>
  <c r="L529" i="3"/>
  <c r="L538" i="3"/>
  <c r="L539" i="3"/>
  <c r="L543" i="3"/>
  <c r="L548" i="3"/>
  <c r="L542" i="3"/>
  <c r="L547" i="3"/>
  <c r="L537" i="3"/>
  <c r="L544" i="3"/>
  <c r="L540" i="3"/>
  <c r="P16" i="7"/>
  <c r="O86" i="17" s="1"/>
  <c r="AT10" i="7"/>
  <c r="G39" i="17"/>
  <c r="G41" i="17" s="1"/>
  <c r="AS34" i="17"/>
  <c r="J11" i="27"/>
  <c r="E12" i="7"/>
  <c r="D82" i="17" s="1"/>
  <c r="L530" i="3"/>
  <c r="L517" i="3"/>
  <c r="E46" i="17" s="1"/>
  <c r="J22" i="17"/>
  <c r="I27" i="17"/>
  <c r="S113" i="17"/>
  <c r="AI113" i="17"/>
  <c r="T113" i="17"/>
  <c r="L531" i="3"/>
  <c r="E60" i="17" s="1"/>
  <c r="S60" i="17" s="1"/>
  <c r="L546" i="3"/>
  <c r="F53" i="17" s="1"/>
  <c r="L523" i="3"/>
  <c r="P13" i="7"/>
  <c r="O83" i="17" s="1"/>
  <c r="L550" i="3"/>
  <c r="F57" i="17" s="1"/>
  <c r="J17" i="17"/>
  <c r="H22" i="17"/>
  <c r="L601" i="3"/>
  <c r="K56" i="17" s="1"/>
  <c r="L603" i="3"/>
  <c r="K58" i="17" s="1"/>
  <c r="L593" i="3"/>
  <c r="K48" i="17" s="1"/>
  <c r="L597" i="3"/>
  <c r="K52" i="17" s="1"/>
  <c r="E13" i="7"/>
  <c r="D83" i="17" s="1"/>
  <c r="AU10" i="7"/>
  <c r="L507" i="3"/>
  <c r="L503" i="3"/>
  <c r="L511" i="3"/>
  <c r="AJ85" i="17"/>
  <c r="J92" i="17"/>
  <c r="E10" i="7"/>
  <c r="AW34" i="17"/>
  <c r="K39" i="17"/>
  <c r="J15" i="27"/>
  <c r="Z16" i="7"/>
  <c r="Y86" i="17" s="1"/>
  <c r="E90" i="17"/>
  <c r="G85" i="17"/>
  <c r="I69" i="17"/>
  <c r="G74" i="17"/>
  <c r="J9" i="27"/>
  <c r="AQ34" i="17"/>
  <c r="E39" i="17"/>
  <c r="E41" i="17" s="1"/>
  <c r="F77" i="17"/>
  <c r="AR69" i="17"/>
  <c r="E16" i="7"/>
  <c r="D86" i="17" s="1"/>
  <c r="L38" i="17"/>
  <c r="L516" i="3"/>
  <c r="AN7" i="7" s="1"/>
  <c r="L545" i="3"/>
  <c r="O13" i="7"/>
  <c r="N83" i="17" s="1"/>
  <c r="F17" i="17"/>
  <c r="D22" i="17"/>
  <c r="D27" i="17" s="1"/>
  <c r="L532" i="3"/>
  <c r="L515" i="3"/>
  <c r="AV113" i="17"/>
  <c r="L619" i="3"/>
  <c r="N49" i="17" s="1"/>
  <c r="L579" i="3"/>
  <c r="AU113" i="17"/>
  <c r="AG113" i="17"/>
  <c r="AZ113" i="17"/>
  <c r="L571" i="3"/>
  <c r="I44" i="17" s="1"/>
  <c r="O15" i="7"/>
  <c r="N85" i="17" s="1"/>
  <c r="L524" i="3"/>
  <c r="F43" i="14" s="1"/>
  <c r="L573" i="3"/>
  <c r="AR7" i="7" s="1"/>
  <c r="AQ17" i="17"/>
  <c r="E25" i="17"/>
  <c r="L85" i="17"/>
  <c r="J90" i="17"/>
  <c r="K9" i="7"/>
  <c r="J68" i="17" s="1"/>
  <c r="L651" i="3"/>
  <c r="R47" i="17" s="1"/>
  <c r="J216" i="9"/>
  <c r="O5" i="7"/>
  <c r="I91" i="17"/>
  <c r="W85" i="17"/>
  <c r="H23" i="17"/>
  <c r="V17" i="17"/>
  <c r="J10" i="27"/>
  <c r="F39" i="17"/>
  <c r="F41" i="17" s="1"/>
  <c r="AR34" i="17"/>
  <c r="Y69" i="17"/>
  <c r="K75" i="17"/>
  <c r="L492" i="3"/>
  <c r="M75" i="17"/>
  <c r="AA69" i="17"/>
  <c r="AI85" i="17"/>
  <c r="I92" i="17"/>
  <c r="H84" i="17"/>
  <c r="H83" i="17"/>
  <c r="X10" i="7"/>
  <c r="D74" i="17"/>
  <c r="F69" i="17"/>
  <c r="D76" i="17"/>
  <c r="AD69" i="17"/>
  <c r="X11" i="7"/>
  <c r="G91" i="17"/>
  <c r="U85" i="17"/>
  <c r="F85" i="17"/>
  <c r="D90" i="17"/>
  <c r="AG69" i="17"/>
  <c r="G76" i="17"/>
  <c r="L490" i="3"/>
  <c r="I54" i="17"/>
  <c r="F56" i="14"/>
  <c r="H91" i="17"/>
  <c r="V85" i="17"/>
  <c r="AA85" i="17"/>
  <c r="S17" i="17"/>
  <c r="E23" i="17"/>
  <c r="E92" i="17"/>
  <c r="AE85" i="17"/>
  <c r="L91" i="17"/>
  <c r="Z85" i="17"/>
  <c r="F22" i="17"/>
  <c r="H17" i="17"/>
  <c r="AC17" i="17"/>
  <c r="C24" i="17"/>
  <c r="D394" i="3"/>
  <c r="D393" i="9" s="1"/>
  <c r="D384" i="9"/>
  <c r="L496" i="3"/>
  <c r="L500" i="3"/>
  <c r="L491" i="3"/>
  <c r="L493" i="3"/>
  <c r="L494" i="3"/>
  <c r="L499" i="3"/>
  <c r="D53" i="9"/>
  <c r="D64" i="3"/>
  <c r="G554" i="9" s="1"/>
  <c r="I524" i="9"/>
  <c r="K255" i="9"/>
  <c r="K29" i="9"/>
  <c r="K232" i="9"/>
  <c r="G440" i="9"/>
  <c r="I89" i="9"/>
  <c r="E16" i="9"/>
  <c r="G574" i="9"/>
  <c r="E378" i="9"/>
  <c r="E587" i="9"/>
  <c r="K51" i="9"/>
  <c r="E332" i="9"/>
  <c r="K311" i="9"/>
  <c r="K132" i="9"/>
  <c r="K163" i="9"/>
  <c r="G311" i="9"/>
  <c r="K122" i="9"/>
  <c r="E548" i="9"/>
  <c r="I456" i="9"/>
  <c r="I539" i="9"/>
  <c r="K242" i="9"/>
  <c r="K426" i="9"/>
  <c r="I118" i="9"/>
  <c r="K533" i="9"/>
  <c r="I431" i="9"/>
  <c r="E280" i="9"/>
  <c r="E320" i="9"/>
  <c r="I546" i="9"/>
  <c r="I47" i="9"/>
  <c r="I359" i="9"/>
  <c r="K309" i="9"/>
  <c r="G369" i="9"/>
  <c r="I448" i="9"/>
  <c r="I236" i="9"/>
  <c r="I561" i="9"/>
  <c r="I418" i="9"/>
  <c r="G536" i="9"/>
  <c r="E148" i="9"/>
  <c r="E323" i="9"/>
  <c r="G426" i="9"/>
  <c r="K329" i="9"/>
  <c r="K202" i="9"/>
  <c r="I577" i="9"/>
  <c r="G27" i="9"/>
  <c r="K39" i="9"/>
  <c r="G491" i="9"/>
  <c r="I323" i="9"/>
  <c r="E317" i="9"/>
  <c r="K131" i="9"/>
  <c r="I102" i="9"/>
  <c r="K276" i="9"/>
  <c r="K168" i="9"/>
  <c r="K548" i="9"/>
  <c r="I544" i="9"/>
  <c r="I175" i="9"/>
  <c r="G201" i="9"/>
  <c r="I12" i="9"/>
  <c r="G268" i="9"/>
  <c r="G97" i="9"/>
  <c r="K8" i="9"/>
  <c r="E443" i="9"/>
  <c r="G64" i="9"/>
  <c r="I499" i="9"/>
  <c r="E287" i="9"/>
  <c r="I108" i="9"/>
  <c r="I401" i="9"/>
  <c r="E85" i="9"/>
  <c r="K386" i="9"/>
  <c r="K78" i="9"/>
  <c r="I310" i="9"/>
  <c r="I123" i="9"/>
  <c r="E129" i="9"/>
  <c r="K283" i="9"/>
  <c r="K421" i="9"/>
  <c r="I580" i="9"/>
  <c r="I535" i="9"/>
  <c r="I470" i="9"/>
  <c r="K319" i="9"/>
  <c r="G257" i="9"/>
  <c r="K497" i="9"/>
  <c r="E123" i="9"/>
  <c r="I101" i="9"/>
  <c r="I439" i="9"/>
  <c r="K366" i="9"/>
  <c r="E498" i="9"/>
  <c r="K411" i="9"/>
  <c r="I270" i="9"/>
  <c r="I36" i="9"/>
  <c r="E140" i="9"/>
  <c r="I154" i="9"/>
  <c r="G550" i="9"/>
  <c r="I163" i="9"/>
  <c r="K336" i="9"/>
  <c r="I92" i="9"/>
  <c r="K543" i="9"/>
  <c r="E456" i="9"/>
  <c r="G190" i="9"/>
  <c r="E220" i="9"/>
  <c r="G344" i="9"/>
  <c r="E473" i="9"/>
  <c r="K144" i="9"/>
  <c r="G442" i="9"/>
  <c r="E570" i="9"/>
  <c r="I287" i="9"/>
  <c r="K140" i="9"/>
  <c r="I533" i="9"/>
  <c r="G175" i="9"/>
  <c r="G441" i="9"/>
  <c r="E54" i="9"/>
  <c r="G340" i="9"/>
  <c r="E73" i="9"/>
  <c r="I354" i="9"/>
  <c r="E200" i="9"/>
  <c r="G534" i="9"/>
  <c r="E489" i="9"/>
  <c r="E207" i="9"/>
  <c r="E72" i="9"/>
  <c r="I413" i="9"/>
  <c r="K546" i="9"/>
  <c r="K396" i="9"/>
  <c r="K199" i="9"/>
  <c r="G172" i="9"/>
  <c r="G185" i="9"/>
  <c r="G548" i="9"/>
  <c r="I326" i="9"/>
  <c r="E502" i="9"/>
  <c r="G404" i="9"/>
  <c r="E196" i="9"/>
  <c r="I72" i="9"/>
  <c r="G180" i="9"/>
  <c r="K582" i="9"/>
  <c r="G450" i="9"/>
  <c r="G293" i="9"/>
  <c r="I272" i="9"/>
  <c r="G541" i="9"/>
  <c r="I383" i="9"/>
  <c r="E147" i="9"/>
  <c r="K347" i="9"/>
  <c r="I312" i="9"/>
  <c r="I338" i="9"/>
  <c r="G48" i="9"/>
  <c r="G137" i="9"/>
  <c r="I496" i="9"/>
  <c r="E110" i="9"/>
  <c r="E475" i="9"/>
  <c r="K578" i="9"/>
  <c r="K293" i="9"/>
  <c r="K170" i="9"/>
  <c r="E544" i="9"/>
  <c r="G576" i="9"/>
  <c r="G309" i="9"/>
  <c r="K47" i="9"/>
  <c r="E195" i="9"/>
  <c r="G538" i="9"/>
  <c r="K238" i="9"/>
  <c r="E104" i="9"/>
  <c r="I308" i="9"/>
  <c r="E284" i="9"/>
  <c r="G422" i="9"/>
  <c r="E272" i="9"/>
  <c r="E26" i="9"/>
  <c r="E397" i="9"/>
  <c r="I371" i="9"/>
  <c r="G308" i="9"/>
  <c r="K138" i="9"/>
  <c r="I344" i="9"/>
  <c r="G56" i="9"/>
  <c r="E83" i="9"/>
  <c r="G264" i="9"/>
  <c r="G461" i="9"/>
  <c r="G120" i="9"/>
  <c r="E394" i="9"/>
  <c r="G324" i="9"/>
  <c r="E326" i="9"/>
  <c r="E36" i="9"/>
  <c r="E560" i="9"/>
  <c r="E192" i="9"/>
  <c r="G484" i="9"/>
  <c r="E527" i="9"/>
  <c r="K176" i="9"/>
  <c r="K536" i="9"/>
  <c r="E586" i="9"/>
  <c r="I24" i="9"/>
  <c r="I331" i="9"/>
  <c r="I513" i="9"/>
  <c r="I15" i="9"/>
  <c r="G225" i="9"/>
  <c r="K487" i="9"/>
  <c r="E98" i="9"/>
  <c r="G463" i="9"/>
  <c r="K70" i="9"/>
  <c r="E103" i="9"/>
  <c r="I319" i="9"/>
  <c r="G164" i="9"/>
  <c r="E84" i="9"/>
  <c r="K142" i="9"/>
  <c r="G338" i="9"/>
  <c r="K541" i="9"/>
  <c r="K261" i="9"/>
  <c r="G281" i="9"/>
  <c r="E52" i="9"/>
  <c r="G188" i="9"/>
  <c r="K240" i="9"/>
  <c r="K583" i="9"/>
  <c r="E364" i="9"/>
  <c r="K307" i="9"/>
  <c r="K519" i="9"/>
  <c r="K86" i="9"/>
  <c r="E581" i="9"/>
  <c r="I60" i="9"/>
  <c r="E461" i="9"/>
  <c r="E111" i="9"/>
  <c r="G418" i="9"/>
  <c r="K419" i="9"/>
  <c r="I398" i="9"/>
  <c r="G430" i="9"/>
  <c r="I536" i="9"/>
  <c r="G506" i="9"/>
  <c r="G555" i="9"/>
  <c r="K521" i="9"/>
  <c r="K417" i="9"/>
  <c r="E276" i="9"/>
  <c r="G540" i="9"/>
  <c r="E253" i="9"/>
  <c r="E237" i="9"/>
  <c r="I558" i="9"/>
  <c r="E89" i="9"/>
  <c r="C8" i="10"/>
  <c r="E506" i="9"/>
  <c r="K121" i="9"/>
  <c r="I495" i="9"/>
  <c r="I150" i="9"/>
  <c r="E143" i="9"/>
  <c r="G514" i="9"/>
  <c r="G66" i="9"/>
  <c r="I104" i="9"/>
  <c r="E379" i="9"/>
  <c r="G566" i="9"/>
  <c r="I369" i="9"/>
  <c r="I321" i="9"/>
  <c r="G529" i="9"/>
  <c r="K437" i="9"/>
  <c r="E411" i="9"/>
  <c r="K250" i="9"/>
  <c r="E299" i="9"/>
  <c r="G409" i="9"/>
  <c r="E518" i="9"/>
  <c r="K516" i="9"/>
  <c r="I529" i="9"/>
  <c r="E56" i="9"/>
  <c r="G353" i="9"/>
  <c r="E330" i="9"/>
  <c r="E12" i="9"/>
  <c r="G553" i="9"/>
  <c r="K149" i="9"/>
  <c r="I343" i="9"/>
  <c r="I55" i="9"/>
  <c r="K294" i="9"/>
  <c r="G91" i="9"/>
  <c r="E431" i="9"/>
  <c r="G270" i="9"/>
  <c r="K492" i="9"/>
  <c r="I226" i="9"/>
  <c r="I475" i="9"/>
  <c r="G570" i="9"/>
  <c r="E201" i="9"/>
  <c r="E350" i="9"/>
  <c r="I2" i="9"/>
  <c r="E108" i="9"/>
  <c r="I165" i="9"/>
  <c r="G497" i="9"/>
  <c r="K17" i="9"/>
  <c r="G9" i="9"/>
  <c r="I68" i="9"/>
  <c r="G495" i="9"/>
  <c r="E491" i="9"/>
  <c r="G330" i="9"/>
  <c r="E302" i="9"/>
  <c r="K469" i="9"/>
  <c r="G398" i="9"/>
  <c r="G526" i="9"/>
  <c r="I292" i="9"/>
  <c r="I70" i="9"/>
  <c r="E574" i="9"/>
  <c r="I217" i="9"/>
  <c r="I340" i="9"/>
  <c r="G443" i="9"/>
  <c r="G473" i="9"/>
  <c r="G419" i="9"/>
  <c r="K37" i="9"/>
  <c r="E107" i="9"/>
  <c r="E82" i="9"/>
  <c r="K501" i="9"/>
  <c r="K556" i="9"/>
  <c r="I484" i="9"/>
  <c r="G513" i="9"/>
  <c r="K494" i="9"/>
  <c r="G135" i="9"/>
  <c r="E336" i="9"/>
  <c r="I235" i="9"/>
  <c r="K113" i="9"/>
  <c r="I189" i="9"/>
  <c r="K470" i="9"/>
  <c r="E169" i="9"/>
  <c r="I562" i="9"/>
  <c r="K155" i="9"/>
  <c r="E389" i="9"/>
  <c r="I161" i="9"/>
  <c r="E228" i="9"/>
  <c r="I462" i="9"/>
  <c r="G407" i="9"/>
  <c r="E255" i="9"/>
  <c r="G489" i="9"/>
  <c r="E149" i="9"/>
  <c r="E512" i="9"/>
  <c r="G360" i="9"/>
  <c r="K542" i="9"/>
  <c r="E468" i="9"/>
  <c r="K96" i="9"/>
  <c r="K472" i="9"/>
  <c r="I59" i="9"/>
  <c r="E55" i="9"/>
  <c r="K115" i="9"/>
  <c r="I482" i="9"/>
  <c r="K187" i="9"/>
  <c r="G273" i="9"/>
  <c r="I303" i="9"/>
  <c r="E460" i="9"/>
  <c r="E264" i="9"/>
  <c r="K18" i="9"/>
  <c r="K369" i="9"/>
  <c r="K385" i="9"/>
  <c r="I23" i="9"/>
  <c r="I250" i="9"/>
  <c r="K20" i="9"/>
  <c r="K493" i="9"/>
  <c r="I552" i="9"/>
  <c r="K109" i="9"/>
  <c r="E572" i="9"/>
  <c r="K147" i="9"/>
  <c r="E433" i="9"/>
  <c r="I522" i="9"/>
  <c r="G512" i="9"/>
  <c r="E558" i="9"/>
  <c r="K587" i="9"/>
  <c r="K370" i="9"/>
  <c r="G586" i="9"/>
  <c r="I313" i="9"/>
  <c r="K177" i="9"/>
  <c r="E252" i="9"/>
  <c r="G587" i="9"/>
  <c r="K237" i="9"/>
  <c r="G139" i="9"/>
  <c r="E24" i="9"/>
  <c r="G84" i="9"/>
  <c r="E438" i="9"/>
  <c r="E471" i="9"/>
  <c r="K572" i="9"/>
  <c r="E150" i="9"/>
  <c r="K201" i="9"/>
  <c r="K93" i="9"/>
  <c r="G569" i="9"/>
  <c r="K26" i="9"/>
  <c r="G144" i="9"/>
  <c r="K2" i="9"/>
  <c r="K526" i="9"/>
  <c r="E465" i="9"/>
  <c r="K82" i="9"/>
  <c r="I180" i="9"/>
  <c r="I526" i="9"/>
  <c r="K278" i="9"/>
  <c r="E124" i="9"/>
  <c r="K482" i="9"/>
  <c r="E45" i="9"/>
  <c r="I128" i="9"/>
  <c r="I149" i="9"/>
  <c r="I279" i="9"/>
  <c r="G163" i="9"/>
  <c r="I137" i="9"/>
  <c r="K136" i="9"/>
  <c r="G233" i="9"/>
  <c r="I171" i="9"/>
  <c r="I505" i="9"/>
  <c r="E146" i="9"/>
  <c r="G523" i="9"/>
  <c r="E155" i="9"/>
  <c r="G451" i="9"/>
  <c r="E235" i="9"/>
  <c r="G186" i="9"/>
  <c r="K180" i="9"/>
  <c r="K24" i="9"/>
  <c r="G62" i="9"/>
  <c r="E261" i="9"/>
  <c r="G16" i="9"/>
  <c r="G29" i="9"/>
  <c r="K364" i="9"/>
  <c r="E292" i="9"/>
  <c r="I53" i="9"/>
  <c r="G191" i="9"/>
  <c r="G52" i="9"/>
  <c r="G119" i="9"/>
  <c r="I252" i="9"/>
  <c r="E529" i="9"/>
  <c r="G156" i="9"/>
  <c r="K552" i="9"/>
  <c r="E91" i="9"/>
  <c r="E368" i="9"/>
  <c r="E341" i="9"/>
  <c r="G328" i="9"/>
  <c r="K351" i="9"/>
  <c r="E547" i="9"/>
  <c r="K233" i="9"/>
  <c r="G210" i="9"/>
  <c r="I572" i="9"/>
  <c r="K585" i="9"/>
  <c r="E71" i="9"/>
  <c r="G236" i="9"/>
  <c r="E531" i="9"/>
  <c r="K303" i="9"/>
  <c r="G71" i="9"/>
  <c r="E60" i="9"/>
  <c r="G385" i="9"/>
  <c r="E369" i="9"/>
  <c r="G235" i="9"/>
  <c r="K397" i="9"/>
  <c r="E171" i="9"/>
  <c r="E387" i="9"/>
  <c r="G290" i="9"/>
  <c r="I98" i="9"/>
  <c r="K499" i="9"/>
  <c r="E453" i="9"/>
  <c r="K511" i="9"/>
  <c r="K141" i="9"/>
  <c r="G103" i="9"/>
  <c r="G117" i="9"/>
  <c r="K58" i="9"/>
  <c r="E346" i="9"/>
  <c r="K12" i="9"/>
  <c r="K162" i="9"/>
  <c r="I403" i="9"/>
  <c r="G102" i="9"/>
  <c r="E584" i="9"/>
  <c r="I6" i="9"/>
  <c r="G457" i="9"/>
  <c r="K266" i="9"/>
  <c r="I527" i="9"/>
  <c r="K282" i="9"/>
  <c r="E414" i="9"/>
  <c r="E439" i="9"/>
  <c r="E249" i="9"/>
  <c r="I64" i="9"/>
  <c r="K443" i="9"/>
  <c r="G218" i="9"/>
  <c r="I194" i="9"/>
  <c r="E50" i="9"/>
  <c r="K90" i="9"/>
  <c r="E254" i="9"/>
  <c r="E537" i="9"/>
  <c r="I586" i="9"/>
  <c r="E297" i="9"/>
  <c r="E497" i="9"/>
  <c r="K50" i="9"/>
  <c r="K517" i="9"/>
  <c r="I76" i="9"/>
  <c r="I18" i="9"/>
  <c r="E181" i="9"/>
  <c r="K153" i="9"/>
  <c r="G151" i="9"/>
  <c r="E501" i="9"/>
  <c r="G253" i="9"/>
  <c r="K94" i="9"/>
  <c r="I192" i="9"/>
  <c r="K338" i="9"/>
  <c r="E35" i="9"/>
  <c r="G377" i="9"/>
  <c r="K363" i="9"/>
  <c r="G82" i="9"/>
  <c r="K289" i="9"/>
  <c r="G481" i="9"/>
  <c r="G372" i="9"/>
  <c r="I335" i="9"/>
  <c r="E194" i="9"/>
  <c r="K252" i="9"/>
  <c r="G215" i="9"/>
  <c r="I374" i="9"/>
  <c r="K120" i="9"/>
  <c r="I548" i="9"/>
  <c r="I309" i="9"/>
  <c r="G121" i="9"/>
  <c r="G249" i="9"/>
  <c r="K451" i="9"/>
  <c r="K317" i="9"/>
  <c r="E243" i="9"/>
  <c r="K212" i="9"/>
  <c r="G109" i="9"/>
  <c r="E136" i="9"/>
  <c r="G533" i="9"/>
  <c r="G212" i="9"/>
  <c r="G80" i="9"/>
  <c r="I299" i="9"/>
  <c r="G408" i="9"/>
  <c r="G370" i="9"/>
  <c r="E134" i="9"/>
  <c r="I124" i="9"/>
  <c r="K40" i="9"/>
  <c r="G240" i="9"/>
  <c r="I563" i="9"/>
  <c r="I214" i="9"/>
  <c r="I328" i="9"/>
  <c r="I376" i="9"/>
  <c r="I575" i="9"/>
  <c r="E4" i="9"/>
  <c r="E227" i="9"/>
  <c r="G131" i="9"/>
  <c r="K207" i="9"/>
  <c r="E403" i="9"/>
  <c r="K514" i="9"/>
  <c r="K206" i="9"/>
  <c r="I65" i="9"/>
  <c r="G209" i="9"/>
  <c r="G478" i="9"/>
  <c r="K219" i="9"/>
  <c r="K355" i="9"/>
  <c r="E567" i="9"/>
  <c r="I174" i="9"/>
  <c r="G427" i="9"/>
  <c r="K254" i="9"/>
  <c r="K579" i="9"/>
  <c r="G160" i="9"/>
  <c r="E298" i="9"/>
  <c r="E521" i="9"/>
  <c r="E449" i="9"/>
  <c r="G528" i="9"/>
  <c r="K398" i="9"/>
  <c r="I58" i="9"/>
  <c r="E3" i="9"/>
  <c r="I113" i="9"/>
  <c r="E118" i="9"/>
  <c r="E459" i="9"/>
  <c r="K3" i="9"/>
  <c r="C11" i="10"/>
  <c r="E524" i="9"/>
  <c r="G280" i="9"/>
  <c r="E184" i="9"/>
  <c r="E557" i="9"/>
  <c r="G542" i="9"/>
  <c r="K308" i="9"/>
  <c r="G326" i="9"/>
  <c r="G276" i="9"/>
  <c r="E538" i="9"/>
  <c r="I416" i="9"/>
  <c r="G520" i="9"/>
  <c r="I488" i="9"/>
  <c r="I240" i="9"/>
  <c r="E11" i="9"/>
  <c r="I144" i="9"/>
  <c r="E381" i="9"/>
  <c r="I289" i="9"/>
  <c r="E490" i="9"/>
  <c r="E225" i="9"/>
  <c r="I417" i="9"/>
  <c r="E418" i="9"/>
  <c r="E486" i="9"/>
  <c r="E324" i="9"/>
  <c r="G521" i="9"/>
  <c r="I525" i="9"/>
  <c r="K503" i="9"/>
  <c r="G43" i="9"/>
  <c r="I66" i="9"/>
  <c r="E202" i="9"/>
  <c r="I459" i="9"/>
  <c r="K434" i="9"/>
  <c r="I494" i="9"/>
  <c r="I90" i="9"/>
  <c r="E211" i="9"/>
  <c r="I43" i="9"/>
  <c r="E242" i="9"/>
  <c r="G136" i="9"/>
  <c r="K77" i="9"/>
  <c r="E79" i="9"/>
  <c r="E549" i="9"/>
  <c r="I146" i="9"/>
  <c r="I493" i="9"/>
  <c r="K440" i="9"/>
  <c r="K380" i="9"/>
  <c r="K41" i="9"/>
  <c r="G395" i="9"/>
  <c r="E64" i="9"/>
  <c r="K484" i="9"/>
  <c r="E295" i="9"/>
  <c r="I29" i="9"/>
  <c r="K459" i="9"/>
  <c r="E562" i="9"/>
  <c r="K134" i="9"/>
  <c r="G147" i="9"/>
  <c r="K450" i="9"/>
  <c r="I28" i="9"/>
  <c r="K486" i="9"/>
  <c r="I471" i="9"/>
  <c r="K424" i="9"/>
  <c r="K158" i="9"/>
  <c r="G537" i="9"/>
  <c r="I251" i="9"/>
  <c r="I436" i="9"/>
  <c r="K146" i="9"/>
  <c r="I209" i="9"/>
  <c r="G73" i="9"/>
  <c r="E78" i="9"/>
  <c r="K557" i="9"/>
  <c r="I503" i="9"/>
  <c r="I134" i="9"/>
  <c r="K340" i="9"/>
  <c r="I61" i="9"/>
  <c r="K378" i="9"/>
  <c r="K243" i="9"/>
  <c r="K464" i="9"/>
  <c r="E177" i="9"/>
  <c r="K59" i="9"/>
  <c r="I110" i="9"/>
  <c r="K333" i="9"/>
  <c r="K35" i="9"/>
  <c r="K577" i="9"/>
  <c r="G298" i="9"/>
  <c r="E540" i="9"/>
  <c r="E328" i="9"/>
  <c r="G179" i="9"/>
  <c r="E279" i="9"/>
  <c r="G519" i="9"/>
  <c r="E306" i="9"/>
  <c r="I514" i="9"/>
  <c r="I385" i="9"/>
  <c r="K166" i="9"/>
  <c r="K235" i="9"/>
  <c r="G133" i="9"/>
  <c r="E545" i="9"/>
  <c r="I325" i="9"/>
  <c r="G411" i="9"/>
  <c r="I115" i="9"/>
  <c r="K16" i="9"/>
  <c r="K453" i="9"/>
  <c r="K327" i="9"/>
  <c r="E262" i="9"/>
  <c r="G439" i="9"/>
  <c r="I367" i="9"/>
  <c r="I553" i="9"/>
  <c r="K387" i="9"/>
  <c r="G320" i="9"/>
  <c r="K320" i="9"/>
  <c r="I140" i="9"/>
  <c r="K457" i="9"/>
  <c r="I254" i="9"/>
  <c r="E271" i="9"/>
  <c r="K354" i="9"/>
  <c r="I215" i="9"/>
  <c r="K375" i="9"/>
  <c r="E15" i="9"/>
  <c r="G94" i="9"/>
  <c r="I454" i="9"/>
  <c r="K178" i="9"/>
  <c r="G304" i="9"/>
  <c r="G182" i="9"/>
  <c r="G198" i="9"/>
  <c r="G556" i="9"/>
  <c r="K547" i="9"/>
  <c r="G393" i="9"/>
  <c r="E132" i="9"/>
  <c r="E569" i="9"/>
  <c r="G202" i="9"/>
  <c r="I178" i="9"/>
  <c r="I540" i="9"/>
  <c r="E231" i="9"/>
  <c r="E204" i="9"/>
  <c r="K475" i="9"/>
  <c r="K194" i="9"/>
  <c r="E503" i="9"/>
  <c r="G33" i="9"/>
  <c r="I265" i="9"/>
  <c r="G332" i="9"/>
  <c r="I210" i="9"/>
  <c r="K220" i="9"/>
  <c r="I54" i="9"/>
  <c r="I143" i="9"/>
  <c r="K108" i="9"/>
  <c r="I182" i="9"/>
  <c r="I360" i="9"/>
  <c r="I492" i="9"/>
  <c r="K159" i="9"/>
  <c r="G155" i="9"/>
  <c r="K409" i="9"/>
  <c r="E239" i="9"/>
  <c r="G362" i="9"/>
  <c r="I542" i="9"/>
  <c r="E485" i="9"/>
  <c r="I208" i="9"/>
  <c r="G582" i="9"/>
  <c r="G539" i="9"/>
  <c r="G499" i="9"/>
  <c r="G111" i="9"/>
  <c r="E374" i="9"/>
  <c r="K580" i="9"/>
  <c r="G580" i="9"/>
  <c r="I567" i="9"/>
  <c r="E488" i="9"/>
  <c r="G459" i="9"/>
  <c r="E138" i="9"/>
  <c r="G114" i="9"/>
  <c r="K423" i="9"/>
  <c r="G46" i="9"/>
  <c r="I404" i="9"/>
  <c r="E542" i="9"/>
  <c r="E564" i="9"/>
  <c r="I479" i="9"/>
  <c r="K11" i="9"/>
  <c r="I231" i="9"/>
  <c r="E44" i="9"/>
  <c r="K28" i="9"/>
  <c r="K391" i="9"/>
  <c r="I486" i="9"/>
  <c r="G287" i="9"/>
  <c r="K103" i="9"/>
  <c r="G275" i="9"/>
  <c r="K42" i="9"/>
  <c r="I317" i="9"/>
  <c r="K259" i="9"/>
  <c r="G95" i="9"/>
  <c r="I52" i="9"/>
  <c r="G504" i="9"/>
  <c r="K62" i="9"/>
  <c r="K344" i="9"/>
  <c r="K5" i="9"/>
  <c r="I275" i="9"/>
  <c r="E579" i="9"/>
  <c r="K368" i="9"/>
  <c r="G126" i="9"/>
  <c r="I521" i="9"/>
  <c r="K436" i="9"/>
  <c r="G477" i="9"/>
  <c r="G87" i="9"/>
  <c r="G333" i="9"/>
  <c r="G486" i="9"/>
  <c r="K292" i="9"/>
  <c r="G546" i="9"/>
  <c r="G307" i="9"/>
  <c r="K205" i="9"/>
  <c r="K222" i="9"/>
  <c r="G583" i="9"/>
  <c r="K571" i="9"/>
  <c r="K305" i="9"/>
  <c r="I333" i="9"/>
  <c r="K262" i="9"/>
  <c r="I306" i="9"/>
  <c r="G124" i="9"/>
  <c r="G193" i="9"/>
  <c r="E356" i="9"/>
  <c r="E2" i="9"/>
  <c r="E474" i="9"/>
  <c r="E303" i="9"/>
  <c r="K88" i="9"/>
  <c r="G152" i="9"/>
  <c r="I218" i="9"/>
  <c r="K57" i="9"/>
  <c r="K444" i="9"/>
  <c r="I167" i="9"/>
  <c r="E251" i="9"/>
  <c r="K139" i="9"/>
  <c r="K112" i="9"/>
  <c r="K34" i="9"/>
  <c r="I26" i="9"/>
  <c r="K515" i="9"/>
  <c r="I73" i="9"/>
  <c r="G153" i="9"/>
  <c r="E21" i="9"/>
  <c r="I268" i="9"/>
  <c r="I131" i="9"/>
  <c r="E265" i="9"/>
  <c r="E186" i="9"/>
  <c r="I410" i="9"/>
  <c r="I541" i="9"/>
  <c r="K532" i="9"/>
  <c r="K523" i="9"/>
  <c r="G166" i="9"/>
  <c r="E93" i="9"/>
  <c r="G563" i="9"/>
  <c r="G20" i="9"/>
  <c r="K231" i="9"/>
  <c r="I442" i="9"/>
  <c r="K285" i="9"/>
  <c r="E185" i="9"/>
  <c r="G578" i="9"/>
  <c r="K296" i="9"/>
  <c r="K446" i="9"/>
  <c r="E525" i="9"/>
  <c r="K449" i="9"/>
  <c r="K321" i="9"/>
  <c r="I510" i="9"/>
  <c r="E236" i="9"/>
  <c r="E528" i="9"/>
  <c r="E100" i="9"/>
  <c r="G107" i="9"/>
  <c r="E568" i="9"/>
  <c r="K373" i="9"/>
  <c r="K75" i="9"/>
  <c r="G564" i="9"/>
  <c r="E42" i="9"/>
  <c r="E23" i="9"/>
  <c r="K581" i="9"/>
  <c r="G254" i="9"/>
  <c r="I508" i="9"/>
  <c r="G314" i="9"/>
  <c r="K286" i="9"/>
  <c r="I256" i="9"/>
  <c r="G552" i="9"/>
  <c r="G394" i="9"/>
  <c r="E289" i="9"/>
  <c r="E534" i="9"/>
  <c r="I264" i="9"/>
  <c r="E476" i="9"/>
  <c r="E165" i="9"/>
  <c r="I21" i="9"/>
  <c r="G437" i="9"/>
  <c r="G41" i="9"/>
  <c r="E219" i="9"/>
  <c r="G465" i="9"/>
  <c r="I8" i="9"/>
  <c r="I460" i="9"/>
  <c r="G118" i="9"/>
  <c r="K401" i="9"/>
  <c r="E358" i="9"/>
  <c r="I512" i="9"/>
  <c r="E97" i="9"/>
  <c r="I582" i="9"/>
  <c r="G462" i="9"/>
  <c r="K127" i="9"/>
  <c r="E99" i="9"/>
  <c r="G355" i="9"/>
  <c r="I119" i="9"/>
  <c r="K126" i="9"/>
  <c r="E6" i="9"/>
  <c r="K324" i="9"/>
  <c r="I566" i="9"/>
  <c r="E376" i="9"/>
  <c r="E153" i="9"/>
  <c r="E405" i="9"/>
  <c r="G282" i="9"/>
  <c r="I318" i="9"/>
  <c r="G524" i="9"/>
  <c r="I483" i="9"/>
  <c r="I260" i="9"/>
  <c r="I583" i="9"/>
  <c r="E441" i="9"/>
  <c r="E19" i="9"/>
  <c r="I378" i="9"/>
  <c r="K435" i="9"/>
  <c r="K389" i="9"/>
  <c r="K489" i="9"/>
  <c r="K184" i="9"/>
  <c r="E446" i="9"/>
  <c r="K260" i="9"/>
  <c r="G348" i="9"/>
  <c r="E565" i="9"/>
  <c r="G458" i="9"/>
  <c r="I121" i="9"/>
  <c r="I574" i="9"/>
  <c r="I351" i="9"/>
  <c r="E556" i="9"/>
  <c r="G17" i="9"/>
  <c r="G438" i="9"/>
  <c r="E5" i="9"/>
  <c r="I138" i="9"/>
  <c r="G584" i="9"/>
  <c r="E583" i="9"/>
  <c r="G200" i="9"/>
  <c r="K539" i="9"/>
  <c r="I41" i="9"/>
  <c r="I63" i="9"/>
  <c r="G354" i="9"/>
  <c r="K506" i="9"/>
  <c r="G39" i="9"/>
  <c r="E304" i="9"/>
  <c r="I297" i="9"/>
  <c r="E58" i="9"/>
  <c r="G412" i="9"/>
  <c r="K454" i="9"/>
  <c r="G149" i="9"/>
  <c r="K188" i="9"/>
  <c r="K91" i="9"/>
  <c r="E495" i="9"/>
  <c r="K61" i="9"/>
  <c r="G88" i="9"/>
  <c r="I162" i="9"/>
  <c r="E88" i="9"/>
  <c r="K586" i="9"/>
  <c r="K111" i="9"/>
  <c r="I32" i="9"/>
  <c r="G356" i="9"/>
  <c r="I481" i="9"/>
  <c r="G545" i="9"/>
  <c r="I443" i="9"/>
  <c r="I286" i="9"/>
  <c r="K540" i="9"/>
  <c r="G335" i="9"/>
  <c r="G420" i="9"/>
  <c r="K473" i="9"/>
  <c r="I216" i="9"/>
  <c r="E354" i="9"/>
  <c r="E68" i="9"/>
  <c r="I425" i="9"/>
  <c r="G310" i="9"/>
  <c r="I255" i="9"/>
  <c r="G205" i="9"/>
  <c r="K567" i="9"/>
  <c r="E582" i="9"/>
  <c r="E322" i="9"/>
  <c r="I25" i="9"/>
  <c r="G187" i="9"/>
  <c r="I379" i="9"/>
  <c r="G146" i="9"/>
  <c r="G77" i="9"/>
  <c r="G305" i="9"/>
  <c r="I307" i="9"/>
  <c r="G128" i="9"/>
  <c r="G70" i="9"/>
  <c r="G159" i="9"/>
  <c r="I406" i="9"/>
  <c r="G503" i="9"/>
  <c r="G483" i="9"/>
  <c r="E70" i="9"/>
  <c r="I261" i="9"/>
  <c r="G250" i="9"/>
  <c r="G256" i="9"/>
  <c r="E523" i="9"/>
  <c r="G272" i="9"/>
  <c r="G460" i="9"/>
  <c r="G141" i="9"/>
  <c r="I370" i="9"/>
  <c r="G199" i="9"/>
  <c r="G516" i="9"/>
  <c r="G99" i="9"/>
  <c r="I225" i="9"/>
  <c r="K230" i="9"/>
  <c r="I355" i="9"/>
  <c r="G415" i="9"/>
  <c r="K428" i="9"/>
  <c r="K161" i="9"/>
  <c r="K549" i="9"/>
  <c r="K298" i="9"/>
  <c r="G78" i="9"/>
  <c r="G525" i="9"/>
  <c r="E246" i="9"/>
  <c r="K478" i="9"/>
  <c r="K353" i="9"/>
  <c r="K264" i="9"/>
  <c r="I429" i="9"/>
  <c r="E398" i="9"/>
  <c r="I219" i="9"/>
  <c r="K114" i="9"/>
  <c r="G444" i="9"/>
  <c r="E494" i="9"/>
  <c r="I497" i="9"/>
  <c r="I523" i="9"/>
  <c r="G237" i="9"/>
  <c r="E176" i="9"/>
  <c r="I166" i="9"/>
  <c r="E388" i="9"/>
  <c r="E470" i="9"/>
  <c r="K316" i="9"/>
  <c r="K137" i="9"/>
  <c r="E383" i="9"/>
  <c r="I409" i="9"/>
  <c r="G60" i="9"/>
  <c r="E329" i="9"/>
  <c r="G466" i="9"/>
  <c r="E164" i="9"/>
  <c r="K236" i="9"/>
  <c r="I291" i="9"/>
  <c r="K381" i="9"/>
  <c r="K52" i="9"/>
  <c r="I213" i="9"/>
  <c r="K152" i="9"/>
  <c r="E551" i="9"/>
  <c r="G47" i="9"/>
  <c r="E86" i="9"/>
  <c r="K445" i="9"/>
  <c r="E436" i="9"/>
  <c r="K394" i="9"/>
  <c r="K69" i="9"/>
  <c r="K119" i="9"/>
  <c r="K430" i="9"/>
  <c r="K568" i="9"/>
  <c r="I515" i="9"/>
  <c r="I532" i="9"/>
  <c r="E266" i="9"/>
  <c r="I530" i="9"/>
  <c r="G2" i="9"/>
  <c r="K559" i="9"/>
  <c r="K181" i="9"/>
  <c r="I341" i="9"/>
  <c r="K15" i="9"/>
  <c r="I473" i="9"/>
  <c r="K367" i="9"/>
  <c r="K189" i="9"/>
  <c r="E413" i="9"/>
  <c r="E258" i="9"/>
  <c r="G22" i="9"/>
  <c r="I464" i="9"/>
  <c r="G505" i="9"/>
  <c r="I37" i="9"/>
  <c r="K468" i="9"/>
  <c r="I130" i="9"/>
  <c r="K214" i="9"/>
  <c r="E31" i="9"/>
  <c r="K190" i="9"/>
  <c r="K513" i="9"/>
  <c r="E18" i="9"/>
  <c r="K33" i="9"/>
  <c r="I428" i="9"/>
  <c r="K208" i="9"/>
  <c r="G380" i="9"/>
  <c r="G274" i="9"/>
  <c r="E112" i="9"/>
  <c r="E244" i="9"/>
  <c r="I517" i="9"/>
  <c r="E286" i="9"/>
  <c r="G297" i="9"/>
  <c r="K415" i="9"/>
  <c r="E462" i="9"/>
  <c r="E429" i="9"/>
  <c r="I135" i="9"/>
  <c r="E187" i="9"/>
  <c r="E90" i="9"/>
  <c r="K509" i="9"/>
  <c r="K256" i="9"/>
  <c r="K204" i="9"/>
  <c r="G322" i="9"/>
  <c r="E342" i="9"/>
  <c r="G341" i="9"/>
  <c r="I16" i="9"/>
  <c r="E141" i="9"/>
  <c r="K529" i="9"/>
  <c r="I477" i="9"/>
  <c r="I234" i="9"/>
  <c r="I11" i="9"/>
  <c r="E43" i="9"/>
  <c r="I430" i="9"/>
  <c r="E472" i="9"/>
  <c r="I372" i="9"/>
  <c r="K229" i="9"/>
  <c r="I114" i="9"/>
  <c r="K315" i="9"/>
  <c r="E421" i="9"/>
  <c r="K382" i="9"/>
  <c r="K433" i="9"/>
  <c r="K530" i="9"/>
  <c r="G549" i="9"/>
  <c r="E113" i="9"/>
  <c r="G390" i="9"/>
  <c r="K330" i="9"/>
  <c r="G378" i="9"/>
  <c r="E127" i="9"/>
  <c r="I356" i="9"/>
  <c r="G61" i="9"/>
  <c r="K258" i="9"/>
  <c r="E241" i="9"/>
  <c r="I267" i="9"/>
  <c r="I543" i="9"/>
  <c r="G260" i="9"/>
  <c r="G544" i="9"/>
  <c r="E530" i="9"/>
  <c r="E555" i="9"/>
  <c r="E535" i="9"/>
  <c r="G303" i="9"/>
  <c r="I424" i="9"/>
  <c r="K165" i="9"/>
  <c r="K253" i="9"/>
  <c r="G101" i="9"/>
  <c r="K488" i="9"/>
  <c r="I44" i="9"/>
  <c r="G402" i="9"/>
  <c r="I357" i="9"/>
  <c r="G490" i="9"/>
  <c r="E199" i="9"/>
  <c r="E257" i="9"/>
  <c r="E327" i="9"/>
  <c r="G577" i="9"/>
  <c r="E365" i="9"/>
  <c r="G291" i="9"/>
  <c r="K558" i="9"/>
  <c r="K326" i="9"/>
  <c r="K376" i="9"/>
  <c r="G579" i="9"/>
  <c r="G105" i="9"/>
  <c r="K455" i="9"/>
  <c r="I5" i="9"/>
  <c r="K215" i="9"/>
  <c r="E74" i="9"/>
  <c r="K465" i="9"/>
  <c r="K418" i="9"/>
  <c r="E75" i="9"/>
  <c r="I422" i="9"/>
  <c r="I461" i="9"/>
  <c r="K287" i="9"/>
  <c r="E514" i="9"/>
  <c r="E157" i="9"/>
  <c r="I316" i="9"/>
  <c r="I437" i="9"/>
  <c r="G502" i="9"/>
  <c r="K332" i="9"/>
  <c r="E492" i="9"/>
  <c r="I281" i="9"/>
  <c r="K550" i="9"/>
  <c r="E247" i="9"/>
  <c r="K125" i="9"/>
  <c r="E435" i="9"/>
  <c r="G494" i="9"/>
  <c r="E135" i="9"/>
  <c r="I349" i="9"/>
  <c r="I222" i="9"/>
  <c r="E357" i="9"/>
  <c r="E230" i="9"/>
  <c r="K474" i="9"/>
  <c r="E325" i="9"/>
  <c r="G511" i="9"/>
  <c r="G232" i="9"/>
  <c r="I71" i="9"/>
  <c r="I305" i="9"/>
  <c r="E349" i="9"/>
  <c r="E139" i="9"/>
  <c r="K416" i="9"/>
  <c r="I107" i="9"/>
  <c r="I271" i="9"/>
  <c r="G6" i="9"/>
  <c r="E434" i="9"/>
  <c r="I153" i="9"/>
  <c r="G447" i="9"/>
  <c r="E452" i="9"/>
  <c r="I537" i="9"/>
  <c r="E380" i="9"/>
  <c r="E484" i="9"/>
  <c r="I248" i="9"/>
  <c r="E120" i="9"/>
  <c r="I244" i="9"/>
  <c r="G416" i="9"/>
  <c r="E333" i="9"/>
  <c r="E580" i="9"/>
  <c r="E370" i="9"/>
  <c r="E546" i="9"/>
  <c r="K448" i="9"/>
  <c r="G129" i="9"/>
  <c r="I434" i="9"/>
  <c r="G568" i="9"/>
  <c r="I420" i="9"/>
  <c r="E428" i="9"/>
  <c r="K341" i="9"/>
  <c r="I364" i="9"/>
  <c r="K379" i="9"/>
  <c r="G25" i="9"/>
  <c r="K19" i="9"/>
  <c r="G278" i="9"/>
  <c r="K413" i="9"/>
  <c r="I78" i="9"/>
  <c r="G336" i="9"/>
  <c r="I141" i="9"/>
  <c r="I438" i="9"/>
  <c r="G498" i="9"/>
  <c r="E240" i="9"/>
  <c r="I531" i="9"/>
  <c r="G213" i="9"/>
  <c r="I3" i="9"/>
  <c r="G350" i="9"/>
  <c r="E281" i="9"/>
  <c r="K522" i="9"/>
  <c r="E173" i="9"/>
  <c r="E487" i="9"/>
  <c r="G424" i="9"/>
  <c r="E96" i="9"/>
  <c r="I584" i="9"/>
  <c r="G376" i="9"/>
  <c r="G50" i="9"/>
  <c r="G44" i="9"/>
  <c r="I241" i="9"/>
  <c r="G223" i="9"/>
  <c r="G493" i="9"/>
  <c r="K72" i="9"/>
  <c r="E224" i="9"/>
  <c r="I17" i="9"/>
  <c r="I99" i="9"/>
  <c r="E144" i="9"/>
  <c r="E260" i="9"/>
  <c r="G143" i="9"/>
  <c r="E516" i="9"/>
  <c r="K145" i="9"/>
  <c r="G487" i="9"/>
  <c r="E578" i="9"/>
  <c r="E366" i="9"/>
  <c r="E288" i="9"/>
  <c r="K404" i="9"/>
  <c r="G581" i="9"/>
  <c r="E391" i="9"/>
  <c r="K281" i="9"/>
  <c r="G346" i="9"/>
  <c r="I283" i="9"/>
  <c r="G277" i="9"/>
  <c r="K565" i="9"/>
  <c r="G334" i="9"/>
  <c r="G30" i="9"/>
  <c r="K343" i="9"/>
  <c r="I352" i="9"/>
  <c r="K245" i="9"/>
  <c r="I557" i="9"/>
  <c r="G469" i="9"/>
  <c r="K350" i="9"/>
  <c r="I554" i="9"/>
  <c r="K352" i="9"/>
  <c r="I469" i="9"/>
  <c r="I20" i="9"/>
  <c r="K425" i="9"/>
  <c r="I556" i="9"/>
  <c r="G116" i="9"/>
  <c r="G573" i="9"/>
  <c r="K174" i="9"/>
  <c r="I206" i="9"/>
  <c r="G211" i="9"/>
  <c r="G567" i="9"/>
  <c r="K104" i="9"/>
  <c r="E432" i="9"/>
  <c r="G192" i="9"/>
  <c r="E154" i="9"/>
  <c r="K471" i="9"/>
  <c r="E166" i="9"/>
  <c r="G313" i="9"/>
  <c r="G150" i="9"/>
  <c r="I200" i="9"/>
  <c r="I358" i="9"/>
  <c r="G234" i="9"/>
  <c r="I232" i="9"/>
  <c r="I190" i="9"/>
  <c r="K371" i="9"/>
  <c r="I109" i="9"/>
  <c r="E399" i="9"/>
  <c r="E419" i="9"/>
  <c r="G454" i="9"/>
  <c r="G345" i="9"/>
  <c r="G177" i="9"/>
  <c r="G509" i="9"/>
  <c r="I229" i="9"/>
  <c r="E48" i="9"/>
  <c r="K551" i="9"/>
  <c r="E22" i="9"/>
  <c r="E160" i="9"/>
  <c r="E66" i="9"/>
  <c r="K553" i="9"/>
  <c r="K508" i="9"/>
  <c r="G31" i="9"/>
  <c r="E371" i="9"/>
  <c r="G517" i="9"/>
  <c r="G55" i="9"/>
  <c r="I75" i="9"/>
  <c r="I405" i="9"/>
  <c r="K441" i="9"/>
  <c r="E457" i="9"/>
  <c r="I193" i="9"/>
  <c r="K31" i="9"/>
  <c r="E444" i="9"/>
  <c r="K128" i="9"/>
  <c r="K36" i="9"/>
  <c r="G229" i="9"/>
  <c r="E559" i="9"/>
  <c r="K53" i="9"/>
  <c r="K107" i="9"/>
  <c r="I186" i="9"/>
  <c r="G432" i="9"/>
  <c r="K452" i="9"/>
  <c r="K98" i="9"/>
  <c r="G585" i="9"/>
  <c r="I501" i="9"/>
  <c r="K356" i="9"/>
  <c r="G59" i="9"/>
  <c r="G173" i="9"/>
  <c r="E213" i="9"/>
  <c r="G371" i="9"/>
  <c r="I223" i="9"/>
  <c r="G26" i="9"/>
  <c r="G522" i="9"/>
  <c r="G349" i="9"/>
  <c r="E450" i="9"/>
  <c r="E29" i="9"/>
  <c r="I518" i="9"/>
  <c r="I258" i="9"/>
  <c r="E178" i="9"/>
  <c r="K167" i="9"/>
  <c r="K349" i="9"/>
  <c r="G113" i="9"/>
  <c r="G248" i="9"/>
  <c r="G527" i="9"/>
  <c r="G230" i="9"/>
  <c r="I62" i="9"/>
  <c r="K271" i="9"/>
  <c r="I129" i="9"/>
  <c r="I228" i="9"/>
  <c r="K399" i="9"/>
  <c r="E334" i="9"/>
  <c r="G226" i="9"/>
  <c r="G306" i="9"/>
  <c r="E313" i="9"/>
  <c r="K414" i="9"/>
  <c r="E382" i="9"/>
  <c r="K410" i="9"/>
  <c r="C7" i="10"/>
  <c r="I50" i="9"/>
  <c r="G479" i="9"/>
  <c r="I293" i="9"/>
  <c r="E282" i="9"/>
  <c r="I334" i="9"/>
  <c r="I185" i="9"/>
  <c r="K239" i="9"/>
  <c r="G501" i="9"/>
  <c r="G485" i="9"/>
  <c r="E513" i="9"/>
  <c r="G428" i="9"/>
  <c r="E233" i="9"/>
  <c r="K68" i="9"/>
  <c r="E133" i="9"/>
  <c r="E92" i="9"/>
  <c r="E269" i="9"/>
  <c r="E145" i="9"/>
  <c r="I274" i="9"/>
  <c r="I80" i="9"/>
  <c r="G123" i="9"/>
  <c r="G222" i="9"/>
  <c r="K38" i="9"/>
  <c r="G496" i="9"/>
  <c r="E205" i="9"/>
  <c r="G92" i="9"/>
  <c r="K377" i="9"/>
  <c r="E352" i="9"/>
  <c r="G467" i="9"/>
  <c r="E206" i="9"/>
  <c r="K268" i="9"/>
  <c r="K186" i="9"/>
  <c r="E430" i="9"/>
  <c r="I278" i="9"/>
  <c r="K438" i="9"/>
  <c r="K402" i="9"/>
  <c r="E316" i="9"/>
  <c r="G406" i="9"/>
  <c r="I173" i="9"/>
  <c r="I168" i="9"/>
  <c r="K179" i="9"/>
  <c r="K67" i="9"/>
  <c r="G161" i="9"/>
  <c r="I550" i="9"/>
  <c r="K246" i="9"/>
  <c r="I421" i="9"/>
  <c r="K143" i="9"/>
  <c r="I156" i="9"/>
  <c r="I202" i="9"/>
  <c r="K265" i="9"/>
  <c r="I7" i="9"/>
  <c r="I549" i="9"/>
  <c r="E363" i="9"/>
  <c r="I509" i="9"/>
  <c r="G366" i="9"/>
  <c r="E448" i="9"/>
  <c r="E426" i="9"/>
  <c r="I389" i="9"/>
  <c r="E25" i="9"/>
  <c r="K560" i="9"/>
  <c r="G96" i="9"/>
  <c r="K458" i="9"/>
  <c r="E190" i="9"/>
  <c r="E390" i="9"/>
  <c r="G410" i="9"/>
  <c r="I480" i="9"/>
  <c r="G140" i="9"/>
  <c r="E504" i="9"/>
  <c r="E59" i="9"/>
  <c r="E478" i="9"/>
  <c r="E458" i="9"/>
  <c r="E152" i="9"/>
  <c r="I377" i="9"/>
  <c r="K502" i="9"/>
  <c r="I491" i="9"/>
  <c r="K85" i="9"/>
  <c r="G110" i="9"/>
  <c r="K270" i="9"/>
  <c r="G19" i="9"/>
  <c r="K269" i="9"/>
  <c r="E404" i="9"/>
  <c r="E300" i="9"/>
  <c r="I13" i="9"/>
  <c r="G21" i="9"/>
  <c r="K407" i="9"/>
  <c r="K110" i="9"/>
  <c r="K95" i="9"/>
  <c r="E47" i="9"/>
  <c r="G115" i="9"/>
  <c r="K403" i="9"/>
  <c r="K318" i="9"/>
  <c r="K226" i="9"/>
  <c r="I160" i="9"/>
  <c r="K361" i="9"/>
  <c r="E312" i="9"/>
  <c r="K545" i="9"/>
  <c r="K151" i="9"/>
  <c r="I433" i="9"/>
  <c r="G302" i="9"/>
  <c r="E351" i="9"/>
  <c r="I120" i="9"/>
  <c r="E109" i="9"/>
  <c r="K518" i="9"/>
  <c r="E447" i="9"/>
  <c r="G364" i="9"/>
  <c r="K118" i="9"/>
  <c r="I407" i="9"/>
  <c r="E331" i="9"/>
  <c r="I191" i="9"/>
  <c r="G448" i="9"/>
  <c r="K395" i="9"/>
  <c r="I239" i="9"/>
  <c r="I388" i="9"/>
  <c r="G7" i="9"/>
  <c r="I314" i="9"/>
  <c r="G397" i="9"/>
  <c r="I296" i="9"/>
  <c r="K123" i="9"/>
  <c r="K284" i="9"/>
  <c r="E218" i="9"/>
  <c r="I423" i="9"/>
  <c r="I534" i="9"/>
  <c r="G296" i="9"/>
  <c r="G49" i="9"/>
  <c r="G532" i="9"/>
  <c r="G241" i="9"/>
  <c r="G269" i="9"/>
  <c r="K348" i="9"/>
  <c r="I136" i="9"/>
  <c r="K301" i="9"/>
  <c r="G167" i="9"/>
  <c r="K216" i="9"/>
  <c r="E318" i="9"/>
  <c r="I375" i="9"/>
  <c r="K525" i="9"/>
  <c r="K92" i="9"/>
  <c r="K495" i="9"/>
  <c r="E519" i="9"/>
  <c r="I465" i="9"/>
  <c r="G197" i="9"/>
  <c r="E33" i="9"/>
  <c r="G433" i="9"/>
  <c r="I384" i="9"/>
  <c r="K248" i="9"/>
  <c r="I490" i="9"/>
  <c r="I177" i="9"/>
  <c r="G57" i="9"/>
  <c r="G142" i="9"/>
  <c r="G158" i="9"/>
  <c r="K267" i="9"/>
  <c r="G8" i="9"/>
  <c r="G106" i="9"/>
  <c r="G375" i="9"/>
  <c r="I347" i="9"/>
  <c r="G384" i="9"/>
  <c r="G561" i="9"/>
  <c r="K325" i="9"/>
  <c r="G90" i="9"/>
  <c r="G565" i="9"/>
  <c r="I10" i="9"/>
  <c r="I33" i="9"/>
  <c r="K408" i="9"/>
  <c r="G53" i="9"/>
  <c r="E406" i="9"/>
  <c r="E283" i="9"/>
  <c r="G28" i="9"/>
  <c r="I22" i="9"/>
  <c r="I220" i="9"/>
  <c r="I69" i="9"/>
  <c r="G183" i="9"/>
  <c r="I363" i="9"/>
  <c r="G93" i="9"/>
  <c r="E307" i="9"/>
  <c r="I387" i="9"/>
  <c r="I300" i="9"/>
  <c r="I139" i="9"/>
  <c r="K249" i="9"/>
  <c r="K491" i="9"/>
  <c r="G11" i="9"/>
  <c r="G559" i="9"/>
  <c r="K505" i="9"/>
  <c r="E142" i="9"/>
  <c r="I444" i="9"/>
  <c r="G208" i="9"/>
  <c r="I212" i="9"/>
  <c r="G184" i="9"/>
  <c r="E337" i="9"/>
  <c r="I393" i="9"/>
  <c r="G492" i="9"/>
  <c r="I148" i="9"/>
  <c r="G342" i="9"/>
  <c r="I507" i="9"/>
  <c r="G284" i="9"/>
  <c r="E345" i="9"/>
  <c r="I315" i="9"/>
  <c r="G434" i="9"/>
  <c r="E49" i="9"/>
  <c r="G112" i="9"/>
  <c r="G436" i="9"/>
  <c r="K195" i="9"/>
  <c r="G471" i="9"/>
  <c r="E80" i="9"/>
  <c r="I158" i="9"/>
  <c r="G69" i="9"/>
  <c r="I95" i="9"/>
  <c r="E234" i="9"/>
  <c r="I196" i="9"/>
  <c r="I117" i="9"/>
  <c r="G359" i="9"/>
  <c r="G206" i="9"/>
  <c r="I285" i="9"/>
  <c r="E131" i="9"/>
  <c r="I568" i="9"/>
  <c r="I242" i="9"/>
  <c r="I348" i="9"/>
  <c r="E319" i="9"/>
  <c r="K272" i="9"/>
  <c r="G36" i="9"/>
  <c r="K211" i="9"/>
  <c r="E440" i="9"/>
  <c r="I198" i="9"/>
  <c r="K405" i="9"/>
  <c r="I472" i="9"/>
  <c r="G134" i="9"/>
  <c r="K116" i="9"/>
  <c r="E442" i="9"/>
  <c r="E343" i="9"/>
  <c r="I188" i="9"/>
  <c r="E125" i="9"/>
  <c r="G251" i="9"/>
  <c r="E94" i="9"/>
  <c r="K476" i="9"/>
  <c r="I386" i="9"/>
  <c r="I304" i="9"/>
  <c r="I133" i="9"/>
  <c r="E208" i="9"/>
  <c r="I476" i="9"/>
  <c r="E553" i="9"/>
  <c r="K106" i="9"/>
  <c r="K561" i="9"/>
  <c r="I277" i="9"/>
  <c r="I82" i="9"/>
  <c r="K570" i="9"/>
  <c r="E77" i="9"/>
  <c r="G295" i="9"/>
  <c r="E464" i="9"/>
  <c r="G571" i="9"/>
  <c r="K48" i="9"/>
  <c r="K27" i="9"/>
  <c r="G219" i="9"/>
  <c r="G482" i="9"/>
  <c r="I176" i="9"/>
  <c r="I506" i="9"/>
  <c r="I147" i="9"/>
  <c r="E520" i="9"/>
  <c r="K432" i="9"/>
  <c r="E575" i="9"/>
  <c r="K150" i="9"/>
  <c r="I288" i="9"/>
  <c r="G12" i="9"/>
  <c r="G343" i="9"/>
  <c r="I339" i="9"/>
  <c r="I555" i="9"/>
  <c r="E20" i="9"/>
  <c r="I419" i="9"/>
  <c r="G227" i="9"/>
  <c r="G352" i="9"/>
  <c r="G169" i="9"/>
  <c r="K463" i="9"/>
  <c r="G85" i="9"/>
  <c r="K279" i="9"/>
  <c r="I573" i="9"/>
  <c r="E563" i="9"/>
  <c r="E76" i="9"/>
  <c r="E130" i="9"/>
  <c r="I34" i="9"/>
  <c r="I426" i="9"/>
  <c r="K304" i="9"/>
  <c r="K169" i="9"/>
  <c r="K490" i="9"/>
  <c r="K164" i="9"/>
  <c r="G413" i="9"/>
  <c r="K223" i="9"/>
  <c r="G301" i="9"/>
  <c r="E137" i="9"/>
  <c r="E175" i="9"/>
  <c r="K227" i="9"/>
  <c r="K193" i="9"/>
  <c r="K32" i="9"/>
  <c r="E423" i="9"/>
  <c r="E463" i="9"/>
  <c r="E122" i="9"/>
  <c r="G361" i="9"/>
  <c r="I159" i="9"/>
  <c r="G382" i="9"/>
  <c r="I35" i="9"/>
  <c r="I320" i="9"/>
  <c r="K196" i="9"/>
  <c r="I528" i="9"/>
  <c r="K460" i="9"/>
  <c r="K429" i="9"/>
  <c r="I302" i="9"/>
  <c r="I207" i="9"/>
  <c r="K467" i="9"/>
  <c r="G396" i="9"/>
  <c r="G100" i="9"/>
  <c r="E479" i="9"/>
  <c r="I411" i="9"/>
  <c r="I559" i="9"/>
  <c r="G244" i="9"/>
  <c r="E395" i="9"/>
  <c r="G392" i="9"/>
  <c r="E348" i="9"/>
  <c r="I127" i="9"/>
  <c r="G325" i="9"/>
  <c r="E576" i="9"/>
  <c r="E290" i="9"/>
  <c r="I445" i="9"/>
  <c r="I324" i="9"/>
  <c r="I77" i="9"/>
  <c r="E507" i="9"/>
  <c r="I381" i="9"/>
  <c r="E296" i="9"/>
  <c r="K461" i="9"/>
  <c r="I415" i="9"/>
  <c r="E40" i="9"/>
  <c r="E81" i="9"/>
  <c r="I414" i="9"/>
  <c r="E159" i="9"/>
  <c r="E577" i="9"/>
  <c r="E9" i="9"/>
  <c r="G45" i="9"/>
  <c r="I478" i="9"/>
  <c r="K133" i="9"/>
  <c r="G145" i="9"/>
  <c r="I392" i="9"/>
  <c r="K574" i="9"/>
  <c r="K224" i="9"/>
  <c r="I373" i="9"/>
  <c r="E437" i="9"/>
  <c r="E552" i="9"/>
  <c r="K299" i="9"/>
  <c r="E268" i="9"/>
  <c r="E483" i="9"/>
  <c r="E353" i="9"/>
  <c r="G51" i="9"/>
  <c r="G543" i="9"/>
  <c r="E469" i="9"/>
  <c r="I97" i="9"/>
  <c r="E482" i="9"/>
  <c r="E226" i="9"/>
  <c r="E209" i="9"/>
  <c r="G154" i="9"/>
  <c r="G239" i="9"/>
  <c r="E355" i="9"/>
  <c r="E561" i="9"/>
  <c r="K171" i="9"/>
  <c r="G316" i="9"/>
  <c r="E170" i="9"/>
  <c r="G488" i="9"/>
  <c r="G138" i="9"/>
  <c r="G181" i="9"/>
  <c r="I40" i="9"/>
  <c r="K406" i="9"/>
  <c r="E493" i="9"/>
  <c r="K555" i="9"/>
  <c r="E34" i="9"/>
  <c r="E481" i="9"/>
  <c r="I441" i="9"/>
  <c r="E65" i="9"/>
  <c r="K277" i="9"/>
  <c r="I105" i="9"/>
  <c r="K273" i="9"/>
  <c r="I560" i="9"/>
  <c r="G194" i="9"/>
  <c r="G455" i="9"/>
  <c r="G125" i="9"/>
  <c r="K480" i="9"/>
  <c r="K400" i="9"/>
  <c r="K531" i="9"/>
  <c r="K191" i="9"/>
  <c r="K157" i="9"/>
  <c r="K156" i="9"/>
  <c r="G262" i="9"/>
  <c r="K71" i="9"/>
  <c r="I545" i="9"/>
  <c r="G560" i="9"/>
  <c r="I269" i="9"/>
  <c r="G245" i="9"/>
  <c r="K76" i="9"/>
  <c r="E541" i="9"/>
  <c r="G339" i="9"/>
  <c r="G196" i="9"/>
  <c r="K102" i="9"/>
  <c r="G221" i="9"/>
  <c r="I474" i="9"/>
  <c r="I30" i="9"/>
  <c r="I100" i="9"/>
  <c r="E408" i="9"/>
  <c r="K462" i="9"/>
  <c r="E179" i="9"/>
  <c r="I195" i="9"/>
  <c r="K295" i="9"/>
  <c r="E454" i="9"/>
  <c r="K14" i="9"/>
  <c r="G195" i="9"/>
  <c r="E480" i="9"/>
  <c r="K566" i="9"/>
  <c r="I353" i="9"/>
  <c r="E291" i="9"/>
  <c r="G81" i="9"/>
  <c r="E8" i="9"/>
  <c r="K372" i="9"/>
  <c r="G531" i="9"/>
  <c r="I259" i="9"/>
  <c r="K314" i="9"/>
  <c r="E51" i="9"/>
  <c r="E210" i="9"/>
  <c r="K117" i="9"/>
  <c r="G363" i="9"/>
  <c r="I51" i="9"/>
  <c r="E416" i="9"/>
  <c r="G58" i="9"/>
  <c r="K365" i="9"/>
  <c r="G170" i="9"/>
  <c r="G285" i="9"/>
  <c r="E509" i="9"/>
  <c r="E361" i="9"/>
  <c r="K60" i="9"/>
  <c r="G168" i="9"/>
  <c r="K129" i="9"/>
  <c r="E182" i="9"/>
  <c r="K6" i="9"/>
  <c r="I280" i="9"/>
  <c r="E38" i="9"/>
  <c r="E339" i="9"/>
  <c r="K63" i="9"/>
  <c r="I327" i="9"/>
  <c r="K54" i="9"/>
  <c r="G386" i="9"/>
  <c r="G259" i="9"/>
  <c r="G157" i="9"/>
  <c r="E410" i="9"/>
  <c r="K538" i="9"/>
  <c r="E396" i="9"/>
  <c r="K584" i="9"/>
  <c r="G13" i="9"/>
  <c r="G255" i="9"/>
  <c r="G283" i="9"/>
  <c r="K346" i="9"/>
  <c r="I466" i="9"/>
  <c r="I337" i="9"/>
  <c r="G472" i="9"/>
  <c r="G189" i="9"/>
  <c r="K310" i="9"/>
  <c r="K534" i="9"/>
  <c r="I432" i="9"/>
  <c r="E57" i="9"/>
  <c r="I587" i="9"/>
  <c r="I366" i="9"/>
  <c r="K512" i="9"/>
  <c r="I397" i="9"/>
  <c r="K124" i="9"/>
  <c r="G104" i="9"/>
  <c r="K466" i="9"/>
  <c r="I42" i="9"/>
  <c r="E168" i="9"/>
  <c r="I187" i="9"/>
  <c r="K79" i="9"/>
  <c r="K105" i="9"/>
  <c r="G300" i="9"/>
  <c r="K89" i="9"/>
  <c r="G476" i="9"/>
  <c r="K422" i="9"/>
  <c r="I489" i="9"/>
  <c r="I502" i="9"/>
  <c r="G74" i="9"/>
  <c r="K306" i="9"/>
  <c r="I342" i="9"/>
  <c r="E151" i="9"/>
  <c r="I263" i="9"/>
  <c r="I345" i="9"/>
  <c r="G453" i="9"/>
  <c r="E526" i="9"/>
  <c r="E248" i="9"/>
  <c r="G68" i="9"/>
  <c r="K213" i="9"/>
  <c r="E505" i="9"/>
  <c r="G67" i="9"/>
  <c r="E420" i="9"/>
  <c r="G127" i="9"/>
  <c r="E315" i="9"/>
  <c r="K99" i="9"/>
  <c r="G575" i="9"/>
  <c r="G174" i="9"/>
  <c r="G224" i="9"/>
  <c r="K388" i="9"/>
  <c r="I457" i="9"/>
  <c r="E417" i="9"/>
  <c r="G368" i="9"/>
  <c r="I585" i="9"/>
  <c r="I85" i="9"/>
  <c r="G381" i="9"/>
  <c r="G429" i="9"/>
  <c r="K130" i="9"/>
  <c r="E554" i="9"/>
  <c r="E338" i="9"/>
  <c r="I504" i="9"/>
  <c r="C9" i="10"/>
  <c r="I205" i="9"/>
  <c r="I152" i="9"/>
  <c r="E193" i="9"/>
  <c r="G267" i="9"/>
  <c r="K479" i="9"/>
  <c r="I45" i="9"/>
  <c r="I157" i="9"/>
  <c r="E309" i="9"/>
  <c r="K198" i="9"/>
  <c r="G247" i="9"/>
  <c r="G365" i="9"/>
  <c r="G37" i="9"/>
  <c r="E347" i="9"/>
  <c r="E409" i="9"/>
  <c r="K56" i="9"/>
  <c r="G286" i="9"/>
  <c r="I551" i="9"/>
  <c r="G403" i="9"/>
  <c r="E340" i="9"/>
  <c r="E422" i="9"/>
  <c r="K210" i="9"/>
  <c r="E69" i="9"/>
  <c r="E533" i="9"/>
  <c r="E522" i="9"/>
  <c r="G374" i="9"/>
  <c r="E275" i="9"/>
  <c r="K420" i="9"/>
  <c r="E407" i="9"/>
  <c r="G122" i="9"/>
  <c r="G34" i="9"/>
  <c r="I237" i="9"/>
  <c r="G243" i="9"/>
  <c r="K481" i="9"/>
  <c r="G507" i="9"/>
  <c r="G76" i="9"/>
  <c r="I125" i="9"/>
  <c r="G86" i="9"/>
  <c r="I547" i="9"/>
  <c r="K359" i="9"/>
  <c r="I500" i="9"/>
  <c r="E121" i="9"/>
  <c r="G351" i="9"/>
  <c r="I116" i="9"/>
  <c r="G319" i="9"/>
  <c r="G445" i="9"/>
  <c r="E263" i="9"/>
  <c r="I122" i="9"/>
  <c r="G508" i="9"/>
  <c r="I451" i="9"/>
  <c r="E585" i="9"/>
  <c r="G464" i="9"/>
  <c r="G98" i="9"/>
  <c r="E373" i="9"/>
  <c r="K575" i="9"/>
  <c r="E377" i="9"/>
  <c r="I569" i="9"/>
  <c r="E174" i="9"/>
  <c r="K135" i="9"/>
  <c r="K290" i="9"/>
  <c r="I74" i="9"/>
  <c r="E128" i="9"/>
  <c r="K45" i="9"/>
  <c r="G321" i="9"/>
  <c r="G38" i="9"/>
  <c r="G63" i="9"/>
  <c r="E17" i="9"/>
  <c r="G383" i="9"/>
  <c r="G132" i="9"/>
  <c r="I467" i="9"/>
  <c r="K563" i="9"/>
  <c r="G323" i="9"/>
  <c r="I224" i="9"/>
  <c r="I447" i="9"/>
  <c r="G15" i="9"/>
  <c r="I402" i="9"/>
  <c r="E277" i="9"/>
  <c r="K528" i="9"/>
  <c r="K302" i="9"/>
  <c r="I83" i="9"/>
  <c r="I227" i="9"/>
  <c r="I27" i="9"/>
  <c r="K234" i="9"/>
  <c r="E105" i="9"/>
  <c r="I266" i="9"/>
  <c r="I394" i="9"/>
  <c r="I329" i="9"/>
  <c r="E256" i="9"/>
  <c r="G405" i="9"/>
  <c r="E466" i="9"/>
  <c r="G266" i="9"/>
  <c r="I446" i="9"/>
  <c r="K23" i="9"/>
  <c r="K73" i="9"/>
  <c r="I435" i="9"/>
  <c r="I380" i="9"/>
  <c r="G252" i="9"/>
  <c r="G449" i="9"/>
  <c r="I427" i="9"/>
  <c r="I453" i="9"/>
  <c r="G557" i="9"/>
  <c r="E543" i="9"/>
  <c r="I440" i="9"/>
  <c r="I332" i="9"/>
  <c r="K357" i="9"/>
  <c r="E191" i="9"/>
  <c r="I362" i="9"/>
  <c r="E189" i="9"/>
  <c r="E267" i="9"/>
  <c r="I485" i="9"/>
  <c r="I233" i="9"/>
  <c r="G423" i="9"/>
  <c r="G452" i="9"/>
  <c r="I450" i="9"/>
  <c r="I408" i="9"/>
  <c r="K537" i="9"/>
  <c r="I295" i="9"/>
  <c r="I538" i="9"/>
  <c r="K392" i="9"/>
  <c r="G379" i="9"/>
  <c r="K182" i="9"/>
  <c r="K498" i="9"/>
  <c r="K485" i="9"/>
  <c r="G312" i="9"/>
  <c r="E229" i="9"/>
  <c r="I126" i="9"/>
  <c r="K84" i="9"/>
  <c r="E61" i="9"/>
  <c r="G263" i="9"/>
  <c r="I155" i="9"/>
  <c r="I84" i="9"/>
  <c r="K291" i="9"/>
  <c r="G475" i="9"/>
  <c r="E278" i="9"/>
  <c r="E30" i="9"/>
  <c r="E308" i="9"/>
  <c r="K87" i="9"/>
  <c r="I67" i="9"/>
  <c r="E335" i="9"/>
  <c r="K562" i="9"/>
  <c r="K328" i="9"/>
  <c r="I452" i="9"/>
  <c r="E158" i="9"/>
  <c r="I132" i="9"/>
  <c r="K483" i="9"/>
  <c r="E217" i="9"/>
  <c r="K431" i="9"/>
  <c r="I391" i="9"/>
  <c r="K148" i="9"/>
  <c r="E102" i="9"/>
  <c r="G456" i="9"/>
  <c r="K569" i="9"/>
  <c r="I245" i="9"/>
  <c r="I111" i="9"/>
  <c r="K334" i="9"/>
  <c r="E566" i="9"/>
  <c r="E445" i="9"/>
  <c r="I4" i="9"/>
  <c r="E215" i="9"/>
  <c r="C6" i="10"/>
  <c r="G417" i="9"/>
  <c r="I230" i="9"/>
  <c r="E392" i="9"/>
  <c r="I221" i="9"/>
  <c r="I311" i="9"/>
  <c r="K22" i="9"/>
  <c r="E412" i="9"/>
  <c r="I249" i="9"/>
  <c r="G35" i="9"/>
  <c r="I203" i="9"/>
  <c r="G258" i="9"/>
  <c r="I346" i="9"/>
  <c r="G10" i="9"/>
  <c r="G54" i="9"/>
  <c r="E362" i="9"/>
  <c r="G32" i="9"/>
  <c r="G292" i="9"/>
  <c r="I498" i="9"/>
  <c r="K345" i="9"/>
  <c r="I106" i="9"/>
  <c r="I581" i="9"/>
  <c r="G271" i="9"/>
  <c r="K64" i="9"/>
  <c r="E115" i="9"/>
  <c r="I93" i="9"/>
  <c r="G337" i="9"/>
  <c r="G165" i="9"/>
  <c r="K217" i="9"/>
  <c r="I565" i="9"/>
  <c r="G480" i="9"/>
  <c r="I511" i="9"/>
  <c r="I400" i="9"/>
  <c r="G399" i="9"/>
  <c r="I183" i="9"/>
  <c r="G388" i="9"/>
  <c r="I204" i="9"/>
  <c r="E101" i="9"/>
  <c r="E515" i="9"/>
  <c r="G500" i="9"/>
  <c r="G414" i="9"/>
  <c r="I395" i="9"/>
  <c r="I112" i="9"/>
  <c r="K218" i="9"/>
  <c r="E238" i="9"/>
  <c r="I412" i="9"/>
  <c r="K175" i="9"/>
  <c r="F83" i="14"/>
  <c r="F52" i="17"/>
  <c r="H198" i="3"/>
  <c r="O2" i="7" s="1"/>
  <c r="N2" i="7"/>
  <c r="O85" i="17"/>
  <c r="M90" i="17"/>
  <c r="V69" i="17"/>
  <c r="H75" i="17"/>
  <c r="H64" i="3"/>
  <c r="F2" i="7" s="1"/>
  <c r="E2" i="7"/>
  <c r="F21" i="14"/>
  <c r="G51" i="17"/>
  <c r="I46" i="17"/>
  <c r="F11" i="14"/>
  <c r="L497" i="3"/>
  <c r="F96" i="14" s="1"/>
  <c r="L489" i="3"/>
  <c r="L486" i="3"/>
  <c r="L481" i="3"/>
  <c r="L488" i="3"/>
  <c r="L484" i="3"/>
  <c r="L485" i="3"/>
  <c r="L480" i="3"/>
  <c r="L482" i="3"/>
  <c r="L483" i="3"/>
  <c r="L487" i="3"/>
  <c r="F63" i="14"/>
  <c r="D56" i="17"/>
  <c r="B76" i="17"/>
  <c r="AB69" i="17"/>
  <c r="G27" i="17"/>
  <c r="L498" i="3"/>
  <c r="C52" i="17" s="1"/>
  <c r="G92" i="17"/>
  <c r="D44" i="17"/>
  <c r="F60" i="14"/>
  <c r="E74" i="17"/>
  <c r="G69" i="17"/>
  <c r="E47" i="17"/>
  <c r="F35" i="14"/>
  <c r="G52" i="17"/>
  <c r="F15" i="14"/>
  <c r="P85" i="17"/>
  <c r="B91" i="17"/>
  <c r="E222" i="9"/>
  <c r="G47" i="17"/>
  <c r="F13" i="14"/>
  <c r="AP7" i="7"/>
  <c r="C64" i="3"/>
  <c r="B63" i="9" s="1"/>
  <c r="C63" i="9" s="1"/>
  <c r="B53" i="9"/>
  <c r="L14" i="7"/>
  <c r="K84" i="17" s="1"/>
  <c r="K393" i="9"/>
  <c r="D51" i="17"/>
  <c r="F62" i="14"/>
  <c r="E45" i="17"/>
  <c r="F9" i="14"/>
  <c r="H44" i="17"/>
  <c r="F50" i="14"/>
  <c r="AQ7" i="7"/>
  <c r="F40" i="14"/>
  <c r="E65" i="17"/>
  <c r="S65" i="17" s="1"/>
  <c r="H49" i="17"/>
  <c r="F17" i="14"/>
  <c r="H54" i="17"/>
  <c r="F4" i="14"/>
  <c r="E59" i="17"/>
  <c r="S59" i="17" s="1"/>
  <c r="F24" i="14"/>
  <c r="J44" i="17"/>
  <c r="AS7" i="7"/>
  <c r="I52" i="17"/>
  <c r="F101" i="14"/>
  <c r="H52" i="17"/>
  <c r="F87" i="14"/>
  <c r="F1" i="14"/>
  <c r="I45" i="17"/>
  <c r="I51" i="17"/>
  <c r="F100" i="14"/>
  <c r="F47" i="14"/>
  <c r="E61" i="17"/>
  <c r="S61" i="17" s="1"/>
  <c r="F3" i="14"/>
  <c r="E44" i="17"/>
  <c r="F52" i="14"/>
  <c r="H48" i="17"/>
  <c r="I49" i="17"/>
  <c r="F99" i="14"/>
  <c r="D46" i="17"/>
  <c r="AM7" i="7"/>
  <c r="F73" i="14"/>
  <c r="E57" i="17"/>
  <c r="F18" i="14"/>
  <c r="F19" i="14"/>
  <c r="E50" i="17"/>
  <c r="C46" i="17"/>
  <c r="F44" i="14"/>
  <c r="F98" i="14"/>
  <c r="H46" i="17"/>
  <c r="K45" i="17"/>
  <c r="J52" i="17"/>
  <c r="D48" i="17"/>
  <c r="F61" i="14"/>
  <c r="F8" i="14"/>
  <c r="E56" i="17"/>
  <c r="E54" i="17"/>
  <c r="F38" i="14"/>
  <c r="D47" i="17"/>
  <c r="F74" i="14"/>
  <c r="F54" i="14"/>
  <c r="I48" i="17"/>
  <c r="F86" i="14"/>
  <c r="H47" i="17"/>
  <c r="E58" i="17"/>
  <c r="S58" i="17" s="1"/>
  <c r="F20" i="14"/>
  <c r="F64" i="14"/>
  <c r="E62" i="17"/>
  <c r="S62" i="17" s="1"/>
  <c r="C44" i="17"/>
  <c r="F77" i="14"/>
  <c r="N45" i="17"/>
  <c r="J51" i="17"/>
  <c r="K44" i="17"/>
  <c r="E55" i="17"/>
  <c r="F7" i="14"/>
  <c r="AK35" i="17"/>
  <c r="AL35" i="17" s="1"/>
  <c r="AM35" i="17" s="1"/>
  <c r="AN35" i="17" s="1"/>
  <c r="AO35" i="17" s="1"/>
  <c r="AP35" i="17" s="1"/>
  <c r="AQ35" i="17" s="1"/>
  <c r="AR35" i="17" s="1"/>
  <c r="AS35" i="17" s="1"/>
  <c r="AT35" i="17" s="1"/>
  <c r="AU35" i="17" s="1"/>
  <c r="AV35" i="17" s="1"/>
  <c r="AW35" i="17" s="1"/>
  <c r="AX35" i="17" s="1"/>
  <c r="AY35" i="17" s="1"/>
  <c r="AZ35" i="17" s="1"/>
  <c r="C35" i="17"/>
  <c r="D35" i="17" s="1"/>
  <c r="E35" i="17" s="1"/>
  <c r="F35" i="17" s="1"/>
  <c r="G35" i="17" s="1"/>
  <c r="H35" i="17" s="1"/>
  <c r="I35" i="17" s="1"/>
  <c r="J35" i="17" s="1"/>
  <c r="K35" i="17" s="1"/>
  <c r="L35" i="17" s="1"/>
  <c r="M35" i="17" s="1"/>
  <c r="N35" i="17" s="1"/>
  <c r="O35" i="17" s="1"/>
  <c r="P35" i="17" s="1"/>
  <c r="Q35" i="17" s="1"/>
  <c r="R35" i="17" s="1"/>
  <c r="S35" i="17" s="1"/>
  <c r="T35" i="17" s="1"/>
  <c r="U35" i="17" s="1"/>
  <c r="V35" i="17" s="1"/>
  <c r="W35" i="17" s="1"/>
  <c r="X35" i="17" s="1"/>
  <c r="Y35" i="17" s="1"/>
  <c r="Z35" i="17" s="1"/>
  <c r="AA35" i="17" s="1"/>
  <c r="AB35" i="17" s="1"/>
  <c r="AC35" i="17" s="1"/>
  <c r="AD35" i="17" s="1"/>
  <c r="AE35" i="17" s="1"/>
  <c r="AF35" i="17" s="1"/>
  <c r="AG35" i="17" s="1"/>
  <c r="AH35" i="17" s="1"/>
  <c r="AI35" i="17" s="1"/>
  <c r="AJ35" i="17" s="1"/>
  <c r="F79" i="14"/>
  <c r="C55" i="17"/>
  <c r="F10" i="14"/>
  <c r="H53" i="17"/>
  <c r="AY7" i="7"/>
  <c r="B2" i="13"/>
  <c r="L663" i="3"/>
  <c r="L662" i="3"/>
  <c r="L664" i="3"/>
  <c r="K337" i="9" l="1"/>
  <c r="E126" i="9"/>
  <c r="G79" i="9"/>
  <c r="G148" i="9"/>
  <c r="I46" i="9"/>
  <c r="E27" i="9"/>
  <c r="I516" i="9"/>
  <c r="E274" i="9"/>
  <c r="I88" i="9"/>
  <c r="E172" i="9"/>
  <c r="K383" i="9"/>
  <c r="G474" i="9"/>
  <c r="I579" i="9"/>
  <c r="K358" i="9"/>
  <c r="AT7" i="7"/>
  <c r="F30" i="14"/>
  <c r="AW7" i="7"/>
  <c r="F53" i="14"/>
  <c r="BB7" i="7"/>
  <c r="M89" i="17"/>
  <c r="D95" i="17"/>
  <c r="G46" i="17"/>
  <c r="I201" i="9"/>
  <c r="G347" i="9"/>
  <c r="E539" i="9"/>
  <c r="M729" i="3"/>
  <c r="N729" i="3" s="1"/>
  <c r="M728" i="3"/>
  <c r="N728" i="3" s="1"/>
  <c r="M727" i="3"/>
  <c r="N727" i="3" s="1"/>
  <c r="M726" i="3"/>
  <c r="N726" i="3" s="1"/>
  <c r="M732" i="3"/>
  <c r="N732" i="3" s="1"/>
  <c r="M733" i="3"/>
  <c r="N733" i="3" s="1"/>
  <c r="M730" i="3"/>
  <c r="N730" i="3" s="1"/>
  <c r="M731" i="3"/>
  <c r="N731" i="3" s="1"/>
  <c r="K297" i="9"/>
  <c r="I31" i="9"/>
  <c r="K228" i="9"/>
  <c r="K477" i="9"/>
  <c r="I211" i="9"/>
  <c r="K185" i="9"/>
  <c r="G40" i="9"/>
  <c r="G401" i="9"/>
  <c r="I142" i="9"/>
  <c r="E37" i="9"/>
  <c r="K10" i="9"/>
  <c r="E451" i="9"/>
  <c r="I246" i="9"/>
  <c r="G4" i="9"/>
  <c r="E114" i="9"/>
  <c r="G216" i="9"/>
  <c r="K21" i="9"/>
  <c r="K80" i="9"/>
  <c r="K573" i="9"/>
  <c r="K173" i="9"/>
  <c r="E455" i="9"/>
  <c r="E67" i="9"/>
  <c r="G391" i="9"/>
  <c r="E180" i="9"/>
  <c r="E415" i="9"/>
  <c r="E402" i="9"/>
  <c r="E223" i="9"/>
  <c r="I103" i="9"/>
  <c r="I238" i="9"/>
  <c r="I571" i="9"/>
  <c r="I184" i="9"/>
  <c r="E321" i="9"/>
  <c r="G178" i="9"/>
  <c r="G530" i="9"/>
  <c r="E508" i="9"/>
  <c r="I301" i="9"/>
  <c r="K447" i="9"/>
  <c r="K576" i="9"/>
  <c r="I169" i="9"/>
  <c r="E400" i="9"/>
  <c r="E285" i="9"/>
  <c r="E550" i="9"/>
  <c r="K439" i="9"/>
  <c r="I38" i="9"/>
  <c r="E32" i="9"/>
  <c r="E106" i="9"/>
  <c r="I322" i="9"/>
  <c r="F22" i="14"/>
  <c r="G367" i="9"/>
  <c r="G357" i="9"/>
  <c r="G315" i="9"/>
  <c r="K504" i="9"/>
  <c r="G518" i="9"/>
  <c r="I81" i="9"/>
  <c r="G72" i="9"/>
  <c r="K544" i="9"/>
  <c r="G358" i="9"/>
  <c r="K81" i="9"/>
  <c r="E305" i="9"/>
  <c r="G510" i="9"/>
  <c r="K241" i="9"/>
  <c r="E367" i="9"/>
  <c r="K313" i="9"/>
  <c r="I179" i="9"/>
  <c r="G468" i="9"/>
  <c r="E273" i="9"/>
  <c r="K43" i="9"/>
  <c r="E259" i="9"/>
  <c r="K507" i="9"/>
  <c r="K7" i="9"/>
  <c r="K209" i="9"/>
  <c r="K74" i="9"/>
  <c r="I243" i="9"/>
  <c r="I458" i="9"/>
  <c r="E294" i="9"/>
  <c r="I253" i="9"/>
  <c r="I257" i="9"/>
  <c r="G220" i="9"/>
  <c r="I199" i="9"/>
  <c r="G108" i="9"/>
  <c r="G421" i="9"/>
  <c r="E571" i="9"/>
  <c r="E360" i="9"/>
  <c r="G238" i="9"/>
  <c r="K183" i="9"/>
  <c r="K362" i="9"/>
  <c r="I570" i="9"/>
  <c r="E510" i="9"/>
  <c r="K527" i="9"/>
  <c r="G279" i="9"/>
  <c r="E270" i="9"/>
  <c r="K496" i="9"/>
  <c r="E161" i="9"/>
  <c r="K412" i="9"/>
  <c r="G242" i="9"/>
  <c r="K83" i="9"/>
  <c r="I91" i="9"/>
  <c r="K46" i="9"/>
  <c r="F27" i="14"/>
  <c r="G95" i="17"/>
  <c r="F95" i="17"/>
  <c r="F27" i="17"/>
  <c r="L75" i="17"/>
  <c r="T69" i="17"/>
  <c r="E79" i="17"/>
  <c r="M41" i="17"/>
  <c r="D52" i="17"/>
  <c r="C69" i="17"/>
  <c r="K74" i="17"/>
  <c r="K79" i="17" s="1"/>
  <c r="M723" i="3"/>
  <c r="N723" i="3" s="1"/>
  <c r="M715" i="3"/>
  <c r="N715" i="3" s="1"/>
  <c r="M721" i="3"/>
  <c r="N721" i="3" s="1"/>
  <c r="M719" i="3"/>
  <c r="N719" i="3" s="1"/>
  <c r="M718" i="3"/>
  <c r="N718" i="3" s="1"/>
  <c r="M720" i="3"/>
  <c r="N720" i="3" s="1"/>
  <c r="M724" i="3"/>
  <c r="N724" i="3" s="1"/>
  <c r="M722" i="3"/>
  <c r="N722" i="3" s="1"/>
  <c r="M716" i="3"/>
  <c r="N716" i="3" s="1"/>
  <c r="M717" i="3"/>
  <c r="N717" i="3" s="1"/>
  <c r="M725" i="3"/>
  <c r="N725" i="3" s="1"/>
  <c r="G50" i="17"/>
  <c r="G18" i="9"/>
  <c r="G176" i="9"/>
  <c r="G435" i="9"/>
  <c r="K331" i="9"/>
  <c r="G470" i="9"/>
  <c r="E245" i="9"/>
  <c r="K500" i="9"/>
  <c r="I79" i="9"/>
  <c r="G14" i="9"/>
  <c r="E424" i="9"/>
  <c r="G23" i="9"/>
  <c r="K247" i="9"/>
  <c r="I273" i="9"/>
  <c r="K44" i="9"/>
  <c r="E46" i="9"/>
  <c r="G446" i="9"/>
  <c r="K456" i="9"/>
  <c r="G327" i="9"/>
  <c r="E500" i="9"/>
  <c r="K427" i="9"/>
  <c r="I181" i="9"/>
  <c r="I151" i="9"/>
  <c r="G42" i="9"/>
  <c r="K339" i="9"/>
  <c r="G265" i="9"/>
  <c r="I519" i="9"/>
  <c r="I262" i="9"/>
  <c r="G331" i="9"/>
  <c r="E212" i="9"/>
  <c r="K524" i="9"/>
  <c r="I145" i="9"/>
  <c r="K25" i="9"/>
  <c r="K197" i="9"/>
  <c r="E496" i="9"/>
  <c r="E39" i="9"/>
  <c r="K69" i="17"/>
  <c r="G551" i="9"/>
  <c r="I294" i="9"/>
  <c r="E536" i="9"/>
  <c r="K172" i="9"/>
  <c r="I9" i="9"/>
  <c r="K154" i="9"/>
  <c r="G3" i="9"/>
  <c r="C3" i="10"/>
  <c r="G228" i="9"/>
  <c r="G203" i="9"/>
  <c r="G231" i="9"/>
  <c r="I350" i="9"/>
  <c r="I49" i="9"/>
  <c r="E310" i="9"/>
  <c r="E427" i="9"/>
  <c r="E311" i="9"/>
  <c r="K263" i="9"/>
  <c r="I56" i="9"/>
  <c r="K13" i="9"/>
  <c r="I290" i="9"/>
  <c r="K244" i="9"/>
  <c r="E10" i="9"/>
  <c r="E401" i="9"/>
  <c r="I336" i="9"/>
  <c r="I463" i="9"/>
  <c r="G317" i="9"/>
  <c r="K280" i="9"/>
  <c r="K9" i="9"/>
  <c r="E359" i="9"/>
  <c r="I578" i="9"/>
  <c r="K535" i="9"/>
  <c r="K323" i="9"/>
  <c r="I468" i="9"/>
  <c r="C416" i="9"/>
  <c r="C541" i="9"/>
  <c r="C232" i="9"/>
  <c r="C387" i="9"/>
  <c r="G558" i="9"/>
  <c r="E232" i="9"/>
  <c r="I365" i="9"/>
  <c r="D221" i="9"/>
  <c r="E221" i="9" s="1"/>
  <c r="E28" i="9"/>
  <c r="J77" i="17"/>
  <c r="J79" i="17" s="1"/>
  <c r="H95" i="17"/>
  <c r="M665" i="3"/>
  <c r="N665" i="3" s="1"/>
  <c r="M669" i="3"/>
  <c r="N669" i="3" s="1"/>
  <c r="M677" i="3"/>
  <c r="N677" i="3" s="1"/>
  <c r="M685" i="3"/>
  <c r="N685" i="3" s="1"/>
  <c r="M693" i="3"/>
  <c r="N693" i="3" s="1"/>
  <c r="M701" i="3"/>
  <c r="N701" i="3" s="1"/>
  <c r="M709" i="3"/>
  <c r="N709" i="3" s="1"/>
  <c r="M670" i="3"/>
  <c r="N670" i="3" s="1"/>
  <c r="M678" i="3"/>
  <c r="N678" i="3" s="1"/>
  <c r="M686" i="3"/>
  <c r="N686" i="3" s="1"/>
  <c r="M694" i="3"/>
  <c r="N694" i="3" s="1"/>
  <c r="M702" i="3"/>
  <c r="N702" i="3" s="1"/>
  <c r="M710" i="3"/>
  <c r="N710" i="3" s="1"/>
  <c r="M671" i="3"/>
  <c r="N671" i="3" s="1"/>
  <c r="M679" i="3"/>
  <c r="N679" i="3" s="1"/>
  <c r="M687" i="3"/>
  <c r="N687" i="3" s="1"/>
  <c r="M695" i="3"/>
  <c r="N695" i="3" s="1"/>
  <c r="M703" i="3"/>
  <c r="N703" i="3" s="1"/>
  <c r="M711" i="3"/>
  <c r="N711" i="3" s="1"/>
  <c r="M672" i="3"/>
  <c r="N672" i="3" s="1"/>
  <c r="M680" i="3"/>
  <c r="N680" i="3" s="1"/>
  <c r="M688" i="3"/>
  <c r="N688" i="3" s="1"/>
  <c r="M696" i="3"/>
  <c r="N696" i="3" s="1"/>
  <c r="M704" i="3"/>
  <c r="N704" i="3" s="1"/>
  <c r="M712" i="3"/>
  <c r="N712" i="3" s="1"/>
  <c r="M673" i="3"/>
  <c r="N673" i="3" s="1"/>
  <c r="M681" i="3"/>
  <c r="N681" i="3" s="1"/>
  <c r="M689" i="3"/>
  <c r="N689" i="3" s="1"/>
  <c r="M697" i="3"/>
  <c r="N697" i="3" s="1"/>
  <c r="M705" i="3"/>
  <c r="N705" i="3" s="1"/>
  <c r="M713" i="3"/>
  <c r="N713" i="3" s="1"/>
  <c r="M666" i="3"/>
  <c r="N666" i="3" s="1"/>
  <c r="M674" i="3"/>
  <c r="N674" i="3" s="1"/>
  <c r="M682" i="3"/>
  <c r="N682" i="3" s="1"/>
  <c r="M690" i="3"/>
  <c r="N690" i="3" s="1"/>
  <c r="M698" i="3"/>
  <c r="N698" i="3" s="1"/>
  <c r="M706" i="3"/>
  <c r="N706" i="3" s="1"/>
  <c r="M714" i="3"/>
  <c r="N714" i="3" s="1"/>
  <c r="M667" i="3"/>
  <c r="N667" i="3" s="1"/>
  <c r="M675" i="3"/>
  <c r="N675" i="3" s="1"/>
  <c r="M683" i="3"/>
  <c r="N683" i="3" s="1"/>
  <c r="M691" i="3"/>
  <c r="N691" i="3" s="1"/>
  <c r="M699" i="3"/>
  <c r="N699" i="3" s="1"/>
  <c r="M707" i="3"/>
  <c r="N707" i="3" s="1"/>
  <c r="M668" i="3"/>
  <c r="N668" i="3" s="1"/>
  <c r="M676" i="3"/>
  <c r="N676" i="3" s="1"/>
  <c r="M684" i="3"/>
  <c r="N684" i="3" s="1"/>
  <c r="M692" i="3"/>
  <c r="N692" i="3" s="1"/>
  <c r="M700" i="3"/>
  <c r="N700" i="3" s="1"/>
  <c r="M708" i="3"/>
  <c r="N708" i="3" s="1"/>
  <c r="C577" i="9"/>
  <c r="C228" i="9"/>
  <c r="C337" i="9"/>
  <c r="C129" i="9"/>
  <c r="C352" i="9"/>
  <c r="C171" i="9"/>
  <c r="C517" i="9"/>
  <c r="C342" i="9"/>
  <c r="C523" i="9"/>
  <c r="I39" i="9"/>
  <c r="E49" i="17"/>
  <c r="H45" i="17"/>
  <c r="F51" i="14"/>
  <c r="E573" i="9"/>
  <c r="C204" i="9"/>
  <c r="C142" i="9"/>
  <c r="C236" i="9"/>
  <c r="C408" i="9"/>
  <c r="C561" i="9"/>
  <c r="G389" i="9"/>
  <c r="G387" i="9"/>
  <c r="K41" i="17"/>
  <c r="C238" i="9"/>
  <c r="C366" i="9"/>
  <c r="C312" i="9"/>
  <c r="I298" i="9"/>
  <c r="G214" i="9"/>
  <c r="M628" i="3"/>
  <c r="N628" i="3" s="1"/>
  <c r="M594" i="3"/>
  <c r="N594" i="3" s="1"/>
  <c r="L77" i="17"/>
  <c r="M516" i="3"/>
  <c r="N516" i="3" s="1"/>
  <c r="C51" i="17"/>
  <c r="F78" i="14"/>
  <c r="F6" i="14"/>
  <c r="G48" i="17"/>
  <c r="F72" i="14"/>
  <c r="J95" i="17"/>
  <c r="M480" i="3"/>
  <c r="N480" i="3" s="1"/>
  <c r="C120" i="9"/>
  <c r="C336" i="9"/>
  <c r="C7" i="9"/>
  <c r="K312" i="9"/>
  <c r="M608" i="3"/>
  <c r="N608" i="3" s="1"/>
  <c r="M575" i="3"/>
  <c r="N575" i="3" s="1"/>
  <c r="M545" i="3"/>
  <c r="N545" i="3" s="1"/>
  <c r="M544" i="3"/>
  <c r="N544" i="3" s="1"/>
  <c r="M571" i="3"/>
  <c r="M616" i="3"/>
  <c r="N616" i="3" s="1"/>
  <c r="C147" i="9"/>
  <c r="C505" i="9"/>
  <c r="C390" i="9"/>
  <c r="E53" i="17"/>
  <c r="M27" i="17"/>
  <c r="I284" i="9"/>
  <c r="M532" i="3"/>
  <c r="N532" i="3" s="1"/>
  <c r="M565" i="3"/>
  <c r="N565" i="3" s="1"/>
  <c r="I19" i="9"/>
  <c r="E87" i="9"/>
  <c r="G204" i="9"/>
  <c r="E467" i="9"/>
  <c r="I86" i="9"/>
  <c r="K360" i="9"/>
  <c r="L90" i="17"/>
  <c r="L95" i="17" s="1"/>
  <c r="F48" i="14"/>
  <c r="F84" i="14"/>
  <c r="E163" i="9"/>
  <c r="G75" i="9"/>
  <c r="E183" i="9"/>
  <c r="C384" i="9"/>
  <c r="C316" i="9"/>
  <c r="C417" i="9"/>
  <c r="C364" i="9"/>
  <c r="C400" i="9"/>
  <c r="C347" i="9"/>
  <c r="C315" i="9"/>
  <c r="C190" i="9"/>
  <c r="C47" i="9"/>
  <c r="C84" i="9"/>
  <c r="C570" i="9"/>
  <c r="C247" i="9"/>
  <c r="C462" i="9"/>
  <c r="C127" i="9"/>
  <c r="C317" i="9"/>
  <c r="C151" i="9"/>
  <c r="C506" i="9"/>
  <c r="C59" i="9"/>
  <c r="C86" i="9"/>
  <c r="C287" i="9"/>
  <c r="C128" i="9"/>
  <c r="C25" i="9"/>
  <c r="C134" i="9"/>
  <c r="C182" i="9"/>
  <c r="C565" i="9"/>
  <c r="C391" i="9"/>
  <c r="C563" i="9"/>
  <c r="C227" i="9"/>
  <c r="C187" i="9"/>
  <c r="C534" i="9"/>
  <c r="C436" i="9"/>
  <c r="C10" i="9"/>
  <c r="C365" i="9"/>
  <c r="C209" i="9"/>
  <c r="C369" i="9"/>
  <c r="C538" i="9"/>
  <c r="C299" i="9"/>
  <c r="C259" i="9"/>
  <c r="F2" i="14"/>
  <c r="G2" i="14" s="1"/>
  <c r="C38" i="9"/>
  <c r="C471" i="9"/>
  <c r="C176" i="9"/>
  <c r="C388" i="9"/>
  <c r="C334" i="9"/>
  <c r="C16" i="9"/>
  <c r="C100" i="9"/>
  <c r="C224" i="9"/>
  <c r="C527" i="9"/>
  <c r="C145" i="9"/>
  <c r="C487" i="9"/>
  <c r="C480" i="9"/>
  <c r="C399" i="9"/>
  <c r="C344" i="9"/>
  <c r="C557" i="9"/>
  <c r="C24" i="9"/>
  <c r="C207" i="9"/>
  <c r="C531" i="9"/>
  <c r="C311" i="9"/>
  <c r="C43" i="9"/>
  <c r="C111" i="9"/>
  <c r="C174" i="9"/>
  <c r="C444" i="9"/>
  <c r="C276" i="9"/>
  <c r="C265" i="9"/>
  <c r="C72" i="9"/>
  <c r="F39" i="14"/>
  <c r="C31" i="9"/>
  <c r="C530" i="9"/>
  <c r="C345" i="9"/>
  <c r="C457" i="9"/>
  <c r="C434" i="9"/>
  <c r="C22" i="9"/>
  <c r="C252" i="9"/>
  <c r="C281" i="9"/>
  <c r="L41" i="17"/>
  <c r="C360" i="9"/>
  <c r="C162" i="9"/>
  <c r="C420" i="9"/>
  <c r="C235" i="9"/>
  <c r="C427" i="9"/>
  <c r="C268" i="9"/>
  <c r="C26" i="9"/>
  <c r="C67" i="9"/>
  <c r="C226" i="9"/>
  <c r="C198" i="9"/>
  <c r="C125" i="9"/>
  <c r="C6" i="9"/>
  <c r="C472" i="9"/>
  <c r="C74" i="9"/>
  <c r="C29" i="9"/>
  <c r="C440" i="9"/>
  <c r="C66" i="9"/>
  <c r="C474" i="9"/>
  <c r="C327" i="9"/>
  <c r="C56" i="9"/>
  <c r="C559" i="9"/>
  <c r="C273" i="9"/>
  <c r="C509" i="9"/>
  <c r="M521" i="3"/>
  <c r="N521" i="3" s="1"/>
  <c r="F23" i="14"/>
  <c r="C221" i="9"/>
  <c r="C283" i="9"/>
  <c r="C356" i="9"/>
  <c r="C571" i="9"/>
  <c r="C496" i="9"/>
  <c r="C138" i="9"/>
  <c r="C582" i="9"/>
  <c r="C54" i="9"/>
  <c r="C329" i="9"/>
  <c r="C449" i="9"/>
  <c r="C551" i="9"/>
  <c r="C70" i="9"/>
  <c r="C542" i="9"/>
  <c r="C109" i="9"/>
  <c r="C580" i="9"/>
  <c r="C212" i="9"/>
  <c r="C568" i="9"/>
  <c r="C264" i="9"/>
  <c r="C466" i="9"/>
  <c r="C296" i="9"/>
  <c r="C355" i="9"/>
  <c r="C140" i="9"/>
  <c r="C168" i="9"/>
  <c r="C9" i="9"/>
  <c r="C525" i="9"/>
  <c r="C431" i="9"/>
  <c r="C426" i="9"/>
  <c r="C448" i="9"/>
  <c r="G572" i="9"/>
  <c r="M79" i="17"/>
  <c r="BW5" i="7"/>
  <c r="C167" i="9"/>
  <c r="H27" i="17"/>
  <c r="D55" i="17"/>
  <c r="F93" i="14"/>
  <c r="D54" i="17"/>
  <c r="F92" i="14"/>
  <c r="C155" i="9"/>
  <c r="C97" i="9"/>
  <c r="C253" i="9"/>
  <c r="C156" i="9"/>
  <c r="C378" i="9"/>
  <c r="C286" i="9"/>
  <c r="C382" i="9"/>
  <c r="C435" i="9"/>
  <c r="C160" i="9"/>
  <c r="C196" i="9"/>
  <c r="C233" i="9"/>
  <c r="C241" i="9"/>
  <c r="C340" i="9"/>
  <c r="C177" i="9"/>
  <c r="C303" i="9"/>
  <c r="C532" i="9"/>
  <c r="C132" i="9"/>
  <c r="C409" i="9"/>
  <c r="C583" i="9"/>
  <c r="C249" i="9"/>
  <c r="C419" i="9"/>
  <c r="C206" i="9"/>
  <c r="C500" i="9"/>
  <c r="C470" i="9"/>
  <c r="C576" i="9"/>
  <c r="C371" i="9"/>
  <c r="C572" i="9"/>
  <c r="C461" i="9"/>
  <c r="C445" i="9"/>
  <c r="C348" i="9"/>
  <c r="C98" i="9"/>
  <c r="C3" i="9"/>
  <c r="C83" i="9"/>
  <c r="C553" i="9"/>
  <c r="C491" i="9"/>
  <c r="C33" i="9"/>
  <c r="C379" i="9"/>
  <c r="C183" i="9"/>
  <c r="C211" i="9"/>
  <c r="C164" i="9"/>
  <c r="C395" i="9"/>
  <c r="C51" i="9"/>
  <c r="C322" i="9"/>
  <c r="C115" i="9"/>
  <c r="C52" i="9"/>
  <c r="C272" i="9"/>
  <c r="C210" i="9"/>
  <c r="C195" i="9"/>
  <c r="C101" i="9"/>
  <c r="C514" i="9"/>
  <c r="C425" i="9"/>
  <c r="C2" i="9"/>
  <c r="C131" i="9"/>
  <c r="C328" i="9"/>
  <c r="C438" i="9"/>
  <c r="C460" i="9"/>
  <c r="C172" i="9"/>
  <c r="C437" i="9"/>
  <c r="C213" i="9"/>
  <c r="C68" i="9"/>
  <c r="C4" i="9"/>
  <c r="C465" i="9"/>
  <c r="C539" i="9"/>
  <c r="C186" i="9"/>
  <c r="K85" i="17"/>
  <c r="I90" i="17"/>
  <c r="I95" i="17" s="1"/>
  <c r="M540" i="3"/>
  <c r="N540" i="3" s="1"/>
  <c r="M503" i="3"/>
  <c r="N503" i="3" s="1"/>
  <c r="S56" i="17"/>
  <c r="C274" i="9"/>
  <c r="C154" i="9"/>
  <c r="C423" i="9"/>
  <c r="C401" i="9"/>
  <c r="C358" i="9"/>
  <c r="C313" i="9"/>
  <c r="C257" i="9"/>
  <c r="C30" i="9"/>
  <c r="C50" i="9"/>
  <c r="C433" i="9"/>
  <c r="C42" i="9"/>
  <c r="C246" i="9"/>
  <c r="C46" i="9"/>
  <c r="C373" i="9"/>
  <c r="C489" i="9"/>
  <c r="C359" i="9"/>
  <c r="C240" i="9"/>
  <c r="C114" i="9"/>
  <c r="C528" i="9"/>
  <c r="C179" i="9"/>
  <c r="C93" i="9"/>
  <c r="C282" i="9"/>
  <c r="C350" i="9"/>
  <c r="C293" i="9"/>
  <c r="C543" i="9"/>
  <c r="C564" i="9"/>
  <c r="C410" i="9"/>
  <c r="C558" i="9"/>
  <c r="C333" i="9"/>
  <c r="C490" i="9"/>
  <c r="C361" i="9"/>
  <c r="C499" i="9"/>
  <c r="C284" i="9"/>
  <c r="C310" i="9"/>
  <c r="C519" i="9"/>
  <c r="C53" i="9"/>
  <c r="C202" i="9"/>
  <c r="AL7" i="7"/>
  <c r="K102" i="17" s="1"/>
  <c r="C31" i="17"/>
  <c r="D53" i="17"/>
  <c r="F75" i="14"/>
  <c r="F45" i="17"/>
  <c r="F70" i="14"/>
  <c r="F10" i="7"/>
  <c r="F11" i="7"/>
  <c r="E70" i="17" s="1"/>
  <c r="F9" i="7"/>
  <c r="E64" i="17"/>
  <c r="S64" i="17" s="1"/>
  <c r="F65" i="14"/>
  <c r="D45" i="17"/>
  <c r="F90" i="14"/>
  <c r="F82" i="14"/>
  <c r="F51" i="17"/>
  <c r="I520" i="9"/>
  <c r="F80" i="14"/>
  <c r="D49" i="17"/>
  <c r="F44" i="17"/>
  <c r="F16" i="14"/>
  <c r="F55" i="14"/>
  <c r="I50" i="17"/>
  <c r="Q44" i="17"/>
  <c r="AZ7" i="7"/>
  <c r="D85" i="17"/>
  <c r="B90" i="17"/>
  <c r="B95" i="17" s="1"/>
  <c r="H77" i="17"/>
  <c r="H79" i="17" s="1"/>
  <c r="AT69" i="17"/>
  <c r="F54" i="17"/>
  <c r="F85" i="14"/>
  <c r="I53" i="17"/>
  <c r="F102" i="14"/>
  <c r="F15" i="7"/>
  <c r="F13" i="7"/>
  <c r="F12" i="7"/>
  <c r="E82" i="17" s="1"/>
  <c r="F16" i="7"/>
  <c r="F14" i="7"/>
  <c r="E84" i="17" s="1"/>
  <c r="K91" i="17"/>
  <c r="K95" i="17" s="1"/>
  <c r="Y85" i="17"/>
  <c r="E425" i="9"/>
  <c r="K225" i="9"/>
  <c r="E117" i="9"/>
  <c r="G24" i="9"/>
  <c r="I57" i="9"/>
  <c r="E517" i="9"/>
  <c r="I170" i="9"/>
  <c r="K192" i="9"/>
  <c r="E41" i="9"/>
  <c r="E156" i="9"/>
  <c r="K257" i="9"/>
  <c r="E62" i="9"/>
  <c r="I164" i="9"/>
  <c r="I576" i="9"/>
  <c r="G65" i="9"/>
  <c r="G89" i="9"/>
  <c r="K65" i="9"/>
  <c r="I396" i="9"/>
  <c r="E511" i="9"/>
  <c r="E197" i="9"/>
  <c r="E314" i="9"/>
  <c r="I247" i="9"/>
  <c r="I382" i="9"/>
  <c r="E27" i="17"/>
  <c r="G77" i="17"/>
  <c r="G79" i="17" s="1"/>
  <c r="AS69" i="17"/>
  <c r="F49" i="17"/>
  <c r="F49" i="14"/>
  <c r="F46" i="14"/>
  <c r="E48" i="17"/>
  <c r="K103" i="17"/>
  <c r="AW98" i="17"/>
  <c r="O11" i="7"/>
  <c r="N70" i="17" s="1"/>
  <c r="O10" i="7"/>
  <c r="M595" i="3"/>
  <c r="N595" i="3" s="1"/>
  <c r="M485" i="3"/>
  <c r="N485" i="3" s="1"/>
  <c r="S57" i="17"/>
  <c r="C205" i="9"/>
  <c r="C533" i="9"/>
  <c r="C219" i="9"/>
  <c r="C55" i="9"/>
  <c r="C522" i="9"/>
  <c r="C230" i="9"/>
  <c r="C578" i="9"/>
  <c r="C218" i="9"/>
  <c r="C34" i="9"/>
  <c r="C248" i="9"/>
  <c r="C267" i="9"/>
  <c r="C254" i="9"/>
  <c r="C330" i="9"/>
  <c r="C486" i="9"/>
  <c r="C367" i="9"/>
  <c r="C94" i="9"/>
  <c r="C307" i="9"/>
  <c r="C396" i="9"/>
  <c r="C550" i="9"/>
  <c r="C158" i="9"/>
  <c r="C511" i="9"/>
  <c r="C405" i="9"/>
  <c r="C260" i="9"/>
  <c r="C377" i="9"/>
  <c r="C234" i="9"/>
  <c r="C141" i="9"/>
  <c r="C106" i="9"/>
  <c r="C87" i="9"/>
  <c r="C507" i="9"/>
  <c r="C173" i="9"/>
  <c r="C262" i="9"/>
  <c r="C314" i="9"/>
  <c r="C300" i="9"/>
  <c r="C446" i="9"/>
  <c r="C181" i="9"/>
  <c r="C555" i="9"/>
  <c r="I455" i="9"/>
  <c r="I330" i="9"/>
  <c r="K374" i="9"/>
  <c r="K564" i="9"/>
  <c r="G261" i="9"/>
  <c r="K390" i="9"/>
  <c r="K49" i="9"/>
  <c r="E499" i="9"/>
  <c r="G217" i="9"/>
  <c r="E13" i="9"/>
  <c r="E119" i="9"/>
  <c r="I197" i="9"/>
  <c r="E293" i="9"/>
  <c r="K335" i="9"/>
  <c r="E7" i="9"/>
  <c r="I14" i="9"/>
  <c r="G288" i="9"/>
  <c r="K520" i="9"/>
  <c r="G431" i="9"/>
  <c r="K274" i="9"/>
  <c r="I564" i="9"/>
  <c r="F33" i="14"/>
  <c r="B74" i="17"/>
  <c r="B79" i="17" s="1"/>
  <c r="D69" i="17"/>
  <c r="F37" i="14"/>
  <c r="E52" i="17"/>
  <c r="J27" i="17"/>
  <c r="F71" i="14"/>
  <c r="F55" i="17"/>
  <c r="G117" i="17"/>
  <c r="B117" i="17"/>
  <c r="D117" i="17"/>
  <c r="C117" i="17"/>
  <c r="F117" i="17"/>
  <c r="E117" i="17"/>
  <c r="K97" i="9"/>
  <c r="K442" i="9"/>
  <c r="G562" i="9"/>
  <c r="K288" i="9"/>
  <c r="K55" i="9"/>
  <c r="E198" i="9"/>
  <c r="K251" i="9"/>
  <c r="G400" i="9"/>
  <c r="E250" i="9"/>
  <c r="G373" i="9"/>
  <c r="K203" i="9"/>
  <c r="G515" i="9"/>
  <c r="E532" i="9"/>
  <c r="K275" i="9"/>
  <c r="G171" i="9"/>
  <c r="I282" i="9"/>
  <c r="E95" i="17"/>
  <c r="F47" i="17"/>
  <c r="F42" i="14"/>
  <c r="F50" i="17"/>
  <c r="F81" i="14"/>
  <c r="R44" i="17"/>
  <c r="BA7" i="7"/>
  <c r="AZ98" i="17" s="1"/>
  <c r="B104" i="17" s="1"/>
  <c r="I103" i="17"/>
  <c r="I105" i="17" s="1"/>
  <c r="AU98" i="17"/>
  <c r="E385" i="9"/>
  <c r="I487" i="9"/>
  <c r="K554" i="9"/>
  <c r="K342" i="9"/>
  <c r="G425" i="9"/>
  <c r="I172" i="9"/>
  <c r="K100" i="9"/>
  <c r="G83" i="9"/>
  <c r="K510" i="9"/>
  <c r="I368" i="9"/>
  <c r="G318" i="9"/>
  <c r="I94" i="9"/>
  <c r="G5" i="9"/>
  <c r="I96" i="9"/>
  <c r="I87" i="9"/>
  <c r="K160" i="9"/>
  <c r="E14" i="9"/>
  <c r="K4" i="9"/>
  <c r="I276" i="9"/>
  <c r="I361" i="9"/>
  <c r="K322" i="9"/>
  <c r="AO7" i="7"/>
  <c r="B103" i="17" s="1"/>
  <c r="B105" i="17" s="1"/>
  <c r="AU7" i="7"/>
  <c r="F79" i="17"/>
  <c r="F46" i="17"/>
  <c r="F26" i="14"/>
  <c r="F31" i="14"/>
  <c r="E51" i="17"/>
  <c r="M656" i="3"/>
  <c r="N656" i="3" s="1"/>
  <c r="M538" i="3"/>
  <c r="N538" i="3" s="1"/>
  <c r="C47" i="17"/>
  <c r="F59" i="14"/>
  <c r="C113" i="9"/>
  <c r="C96" i="9"/>
  <c r="M493" i="3"/>
  <c r="N493" i="3" s="1"/>
  <c r="M560" i="3"/>
  <c r="N560" i="3" s="1"/>
  <c r="M625" i="3"/>
  <c r="N625" i="3" s="1"/>
  <c r="M649" i="3"/>
  <c r="N649" i="3" s="1"/>
  <c r="M509" i="3"/>
  <c r="N509" i="3" s="1"/>
  <c r="M591" i="3"/>
  <c r="N591" i="3" s="1"/>
  <c r="M518" i="3"/>
  <c r="N518" i="3" s="1"/>
  <c r="M613" i="3"/>
  <c r="N613" i="3" s="1"/>
  <c r="M641" i="3"/>
  <c r="M497" i="3"/>
  <c r="N497" i="3" s="1"/>
  <c r="M630" i="3"/>
  <c r="N630" i="3" s="1"/>
  <c r="M483" i="3"/>
  <c r="N483" i="3" s="1"/>
  <c r="M568" i="3"/>
  <c r="N568" i="3" s="1"/>
  <c r="M651" i="3"/>
  <c r="N651" i="3" s="1"/>
  <c r="M610" i="3"/>
  <c r="N610" i="3" s="1"/>
  <c r="M645" i="3"/>
  <c r="N645" i="3" s="1"/>
  <c r="M513" i="3"/>
  <c r="N513" i="3" s="1"/>
  <c r="M664" i="3"/>
  <c r="N664" i="3" s="1"/>
  <c r="C319" i="9"/>
  <c r="C57" i="9"/>
  <c r="C381" i="9"/>
  <c r="C64" i="9"/>
  <c r="C144" i="9"/>
  <c r="C339" i="9"/>
  <c r="C485" i="9"/>
  <c r="C335" i="9"/>
  <c r="C510" i="9"/>
  <c r="C133" i="9"/>
  <c r="C503" i="9"/>
  <c r="C103" i="17"/>
  <c r="C105" i="17" s="1"/>
  <c r="AO98" i="17"/>
  <c r="C222" i="9"/>
  <c r="F68" i="14"/>
  <c r="B49" i="17"/>
  <c r="B22" i="17"/>
  <c r="B27" i="17" s="1"/>
  <c r="BW2" i="7"/>
  <c r="B18" i="17" s="1"/>
  <c r="C18" i="17" s="1"/>
  <c r="D18" i="17" s="1"/>
  <c r="E18" i="17" s="1"/>
  <c r="F18" i="17" s="1"/>
  <c r="G18" i="17" s="1"/>
  <c r="H18" i="17" s="1"/>
  <c r="I18" i="17" s="1"/>
  <c r="J18" i="17" s="1"/>
  <c r="K18" i="17" s="1"/>
  <c r="L18" i="17" s="1"/>
  <c r="M18" i="17" s="1"/>
  <c r="N18" i="17" s="1"/>
  <c r="O18" i="17" s="1"/>
  <c r="P18" i="17" s="1"/>
  <c r="Q18" i="17" s="1"/>
  <c r="R18" i="17" s="1"/>
  <c r="S18" i="17" s="1"/>
  <c r="T18" i="17" s="1"/>
  <c r="U18" i="17" s="1"/>
  <c r="V18" i="17" s="1"/>
  <c r="W18" i="17" s="1"/>
  <c r="X18" i="17" s="1"/>
  <c r="Y18" i="17" s="1"/>
  <c r="Z18" i="17" s="1"/>
  <c r="AA18" i="17" s="1"/>
  <c r="AB18" i="17" s="1"/>
  <c r="AC18" i="17" s="1"/>
  <c r="AD18" i="17" s="1"/>
  <c r="AE18" i="17" s="1"/>
  <c r="AF18" i="17" s="1"/>
  <c r="AG18" i="17" s="1"/>
  <c r="AH18" i="17" s="1"/>
  <c r="AI18" i="17" s="1"/>
  <c r="AJ18" i="17" s="1"/>
  <c r="AK18" i="17" s="1"/>
  <c r="AL18" i="17" s="1"/>
  <c r="AM18" i="17" s="1"/>
  <c r="AN18" i="17" s="1"/>
  <c r="AO18" i="17" s="1"/>
  <c r="AP18" i="17" s="1"/>
  <c r="AQ18" i="17" s="1"/>
  <c r="AR18" i="17" s="1"/>
  <c r="AS18" i="17" s="1"/>
  <c r="AT18" i="17" s="1"/>
  <c r="AU18" i="17" s="1"/>
  <c r="AV18" i="17" s="1"/>
  <c r="AW18" i="17" s="1"/>
  <c r="AX18" i="17" s="1"/>
  <c r="AY18" i="17" s="1"/>
  <c r="AZ18" i="17" s="1"/>
  <c r="D17" i="17"/>
  <c r="F58" i="14"/>
  <c r="C45" i="17"/>
  <c r="C197" i="9"/>
  <c r="C203" i="9"/>
  <c r="W70" i="17"/>
  <c r="M529" i="3"/>
  <c r="N529" i="3" s="1"/>
  <c r="M635" i="3"/>
  <c r="N635" i="3" s="1"/>
  <c r="M501" i="3"/>
  <c r="N501" i="3" s="1"/>
  <c r="M546" i="3"/>
  <c r="N546" i="3" s="1"/>
  <c r="M506" i="3"/>
  <c r="N506" i="3" s="1"/>
  <c r="M644" i="3"/>
  <c r="N644" i="3" s="1"/>
  <c r="M525" i="3"/>
  <c r="N525" i="3" s="1"/>
  <c r="M629" i="3"/>
  <c r="N629" i="3" s="1"/>
  <c r="M515" i="3"/>
  <c r="N515" i="3" s="1"/>
  <c r="M596" i="3"/>
  <c r="N596" i="3" s="1"/>
  <c r="M549" i="3"/>
  <c r="N549" i="3" s="1"/>
  <c r="M523" i="3"/>
  <c r="N523" i="3" s="1"/>
  <c r="M531" i="3"/>
  <c r="N531" i="3" s="1"/>
  <c r="M496" i="3"/>
  <c r="N496" i="3" s="1"/>
  <c r="M564" i="3"/>
  <c r="N564" i="3" s="1"/>
  <c r="M541" i="3"/>
  <c r="N541" i="3" s="1"/>
  <c r="M603" i="3"/>
  <c r="N603" i="3" s="1"/>
  <c r="M647" i="3"/>
  <c r="N647" i="3" s="1"/>
  <c r="M623" i="3"/>
  <c r="N623" i="3" s="1"/>
  <c r="M643" i="3"/>
  <c r="N643" i="3" s="1"/>
  <c r="M618" i="3"/>
  <c r="N618" i="3" s="1"/>
  <c r="M572" i="3"/>
  <c r="N572" i="3" s="1"/>
  <c r="M585" i="3"/>
  <c r="N585" i="3" s="1"/>
  <c r="M555" i="3"/>
  <c r="N555" i="3" s="1"/>
  <c r="M614" i="3"/>
  <c r="N614" i="3" s="1"/>
  <c r="M590" i="3"/>
  <c r="N590" i="3" s="1"/>
  <c r="M640" i="3"/>
  <c r="N640" i="3" s="1"/>
  <c r="M530" i="3"/>
  <c r="N530" i="3" s="1"/>
  <c r="M581" i="3"/>
  <c r="N581" i="3" s="1"/>
  <c r="M534" i="3"/>
  <c r="N534" i="3" s="1"/>
  <c r="M550" i="3"/>
  <c r="N550" i="3" s="1"/>
  <c r="M606" i="3"/>
  <c r="N606" i="3" s="1"/>
  <c r="F66" i="14"/>
  <c r="B44" i="17"/>
  <c r="AK7" i="7"/>
  <c r="F31" i="17"/>
  <c r="M622" i="3"/>
  <c r="N622" i="3" s="1"/>
  <c r="M600" i="3"/>
  <c r="N600" i="3" s="1"/>
  <c r="M528" i="3"/>
  <c r="N528" i="3" s="1"/>
  <c r="M527" i="3"/>
  <c r="N527" i="3" s="1"/>
  <c r="C223" i="9"/>
  <c r="C215" i="9"/>
  <c r="C292" i="9"/>
  <c r="C119" i="9"/>
  <c r="C537" i="9"/>
  <c r="C41" i="9"/>
  <c r="C587" i="9"/>
  <c r="C166" i="9"/>
  <c r="C475" i="9"/>
  <c r="C481" i="9"/>
  <c r="C492" i="9"/>
  <c r="C295" i="9"/>
  <c r="C112" i="9"/>
  <c r="C239" i="9"/>
  <c r="C338" i="9"/>
  <c r="C411" i="9"/>
  <c r="C498" i="9"/>
  <c r="C520" i="9"/>
  <c r="C108" i="9"/>
  <c r="C11" i="9"/>
  <c r="C91" i="9"/>
  <c r="C17" i="9"/>
  <c r="M487" i="3"/>
  <c r="N487" i="3" s="1"/>
  <c r="M482" i="3"/>
  <c r="N482" i="3" s="1"/>
  <c r="M558" i="3"/>
  <c r="N558" i="3" s="1"/>
  <c r="M573" i="3"/>
  <c r="N573" i="3" s="1"/>
  <c r="M587" i="3"/>
  <c r="N587" i="3" s="1"/>
  <c r="M486" i="3"/>
  <c r="N486" i="3" s="1"/>
  <c r="M601" i="3"/>
  <c r="N601" i="3" s="1"/>
  <c r="M569" i="3"/>
  <c r="N569" i="3" s="1"/>
  <c r="M547" i="3"/>
  <c r="N547" i="3" s="1"/>
  <c r="M548" i="3"/>
  <c r="N548" i="3" s="1"/>
  <c r="M489" i="3"/>
  <c r="N489" i="3" s="1"/>
  <c r="M557" i="3"/>
  <c r="N557" i="3" s="1"/>
  <c r="C143" i="9"/>
  <c r="C245" i="9"/>
  <c r="C169" i="9"/>
  <c r="C432" i="9"/>
  <c r="C476" i="9"/>
  <c r="C288" i="9"/>
  <c r="C23" i="9"/>
  <c r="C149" i="9"/>
  <c r="C271" i="9"/>
  <c r="C269" i="9"/>
  <c r="C376" i="9"/>
  <c r="C497" i="9"/>
  <c r="C439" i="9"/>
  <c r="C518" i="9"/>
  <c r="C180" i="9"/>
  <c r="C130" i="9"/>
  <c r="C242" i="9"/>
  <c r="C398" i="9"/>
  <c r="C467" i="9"/>
  <c r="C88" i="9"/>
  <c r="C362" i="9"/>
  <c r="C73" i="9"/>
  <c r="C15" i="9"/>
  <c r="C403" i="9"/>
  <c r="C243" i="9"/>
  <c r="C270" i="9"/>
  <c r="C332" i="9"/>
  <c r="C105" i="9"/>
  <c r="C526" i="9"/>
  <c r="C521" i="9"/>
  <c r="C81" i="9"/>
  <c r="C110" i="9"/>
  <c r="C442" i="9"/>
  <c r="C430" i="9"/>
  <c r="C139" i="9"/>
  <c r="C8" i="9"/>
  <c r="C309" i="9"/>
  <c r="C214" i="9"/>
  <c r="C136" i="9"/>
  <c r="C193" i="9"/>
  <c r="C380" i="9"/>
  <c r="C290" i="9"/>
  <c r="C392" i="9"/>
  <c r="C256" i="9"/>
  <c r="C20" i="9"/>
  <c r="C244" i="9"/>
  <c r="C575" i="9"/>
  <c r="C585" i="9"/>
  <c r="C353" i="9"/>
  <c r="C545" i="9"/>
  <c r="C82" i="9"/>
  <c r="C27" i="9"/>
  <c r="C540" i="9"/>
  <c r="C513" i="9"/>
  <c r="C217" i="9"/>
  <c r="C422" i="9"/>
  <c r="C153" i="9"/>
  <c r="C573" i="9"/>
  <c r="C229" i="9"/>
  <c r="C579" i="9"/>
  <c r="C39" i="9"/>
  <c r="C61" i="9"/>
  <c r="C200" i="9"/>
  <c r="C12" i="9"/>
  <c r="C414" i="9"/>
  <c r="C297" i="9"/>
  <c r="C5" i="9"/>
  <c r="C250" i="9"/>
  <c r="C402" i="9"/>
  <c r="C77" i="9"/>
  <c r="C428" i="9"/>
  <c r="B48" i="17"/>
  <c r="F76" i="14"/>
  <c r="E31" i="17"/>
  <c r="C54" i="17"/>
  <c r="F94" i="14"/>
  <c r="C412" i="9"/>
  <c r="C482" i="9"/>
  <c r="M617" i="3"/>
  <c r="N617" i="3" s="1"/>
  <c r="M653" i="3"/>
  <c r="N653" i="3" s="1"/>
  <c r="M520" i="3"/>
  <c r="N520" i="3" s="1"/>
  <c r="M661" i="3"/>
  <c r="N661" i="3" s="1"/>
  <c r="M566" i="3"/>
  <c r="N566" i="3" s="1"/>
  <c r="M556" i="3"/>
  <c r="N556" i="3" s="1"/>
  <c r="M660" i="3"/>
  <c r="N660" i="3" s="1"/>
  <c r="M567" i="3"/>
  <c r="N567" i="3" s="1"/>
  <c r="M637" i="3"/>
  <c r="N637" i="3" s="1"/>
  <c r="C454" i="9"/>
  <c r="C415" i="9"/>
  <c r="C321" i="9"/>
  <c r="C69" i="9"/>
  <c r="C536" i="9"/>
  <c r="C413" i="9"/>
  <c r="C99" i="9"/>
  <c r="C45" i="9"/>
  <c r="C278" i="9"/>
  <c r="C484" i="9"/>
  <c r="C546" i="9"/>
  <c r="C294" i="9"/>
  <c r="C32" i="9"/>
  <c r="C586" i="9"/>
  <c r="C331" i="9"/>
  <c r="C159" i="9"/>
  <c r="C473" i="9"/>
  <c r="C192" i="9"/>
  <c r="C148" i="9"/>
  <c r="C306" i="9"/>
  <c r="C495" i="9"/>
  <c r="C343" i="9"/>
  <c r="M588" i="3"/>
  <c r="N588" i="3" s="1"/>
  <c r="M543" i="3"/>
  <c r="N543" i="3" s="1"/>
  <c r="M642" i="3"/>
  <c r="N642" i="3" s="1"/>
  <c r="M499" i="3"/>
  <c r="N499" i="3" s="1"/>
  <c r="M524" i="3"/>
  <c r="N524" i="3" s="1"/>
  <c r="M597" i="3"/>
  <c r="N597" i="3" s="1"/>
  <c r="M658" i="3"/>
  <c r="N658" i="3" s="1"/>
  <c r="M511" i="3"/>
  <c r="N511" i="3" s="1"/>
  <c r="M537" i="3"/>
  <c r="N537" i="3" s="1"/>
  <c r="M578" i="3"/>
  <c r="N578" i="3" s="1"/>
  <c r="M659" i="3"/>
  <c r="N659" i="3" s="1"/>
  <c r="M563" i="3"/>
  <c r="N563" i="3" s="1"/>
  <c r="M648" i="3"/>
  <c r="N648" i="3" s="1"/>
  <c r="M552" i="3"/>
  <c r="N552" i="3" s="1"/>
  <c r="M553" i="3"/>
  <c r="N553" i="3" s="1"/>
  <c r="M593" i="3"/>
  <c r="N593" i="3" s="1"/>
  <c r="M533" i="3"/>
  <c r="N533" i="3" s="1"/>
  <c r="M536" i="3"/>
  <c r="N536" i="3" s="1"/>
  <c r="M488" i="3"/>
  <c r="N488" i="3" s="1"/>
  <c r="M491" i="3"/>
  <c r="N491" i="3" s="1"/>
  <c r="M631" i="3"/>
  <c r="N631" i="3" s="1"/>
  <c r="M498" i="3"/>
  <c r="N498" i="3" s="1"/>
  <c r="M598" i="3"/>
  <c r="N598" i="3" s="1"/>
  <c r="M626" i="3"/>
  <c r="N626" i="3" s="1"/>
  <c r="M562" i="3"/>
  <c r="N562" i="3" s="1"/>
  <c r="M586" i="3"/>
  <c r="N586" i="3" s="1"/>
  <c r="M652" i="3"/>
  <c r="N652" i="3" s="1"/>
  <c r="M495" i="3"/>
  <c r="N495" i="3" s="1"/>
  <c r="C161" i="9"/>
  <c r="C441" i="9"/>
  <c r="C76" i="9"/>
  <c r="C468" i="9"/>
  <c r="C302" i="9"/>
  <c r="C261" i="9"/>
  <c r="C493" i="9"/>
  <c r="C318" i="9"/>
  <c r="C18" i="9"/>
  <c r="C429" i="9"/>
  <c r="C443" i="9"/>
  <c r="C406" i="9"/>
  <c r="C354" i="9"/>
  <c r="C567" i="9"/>
  <c r="C150" i="9"/>
  <c r="C469" i="9"/>
  <c r="C279" i="9"/>
  <c r="C363" i="9"/>
  <c r="C49" i="9"/>
  <c r="C368" i="9"/>
  <c r="C346" i="9"/>
  <c r="C19" i="9"/>
  <c r="C126" i="9"/>
  <c r="C208" i="9"/>
  <c r="C165" i="9"/>
  <c r="C323" i="9"/>
  <c r="C80" i="9"/>
  <c r="C146" i="9"/>
  <c r="C121" i="9"/>
  <c r="C117" i="9"/>
  <c r="C450" i="9"/>
  <c r="C479" i="9"/>
  <c r="C251" i="9"/>
  <c r="C478" i="9"/>
  <c r="C548" i="9"/>
  <c r="C324" i="9"/>
  <c r="C397" i="9"/>
  <c r="C386" i="9"/>
  <c r="C459" i="9"/>
  <c r="C424" i="9"/>
  <c r="C58" i="9"/>
  <c r="C48" i="9"/>
  <c r="C277" i="9"/>
  <c r="C453" i="9"/>
  <c r="C289" i="9"/>
  <c r="C305" i="9"/>
  <c r="C35" i="9"/>
  <c r="C407" i="9"/>
  <c r="C370" i="9"/>
  <c r="C255" i="9"/>
  <c r="C554" i="9"/>
  <c r="C258" i="9"/>
  <c r="C185" i="9"/>
  <c r="C483" i="9"/>
  <c r="C304" i="9"/>
  <c r="C404" i="9"/>
  <c r="C116" i="9"/>
  <c r="C560" i="9"/>
  <c r="C189" i="9"/>
  <c r="C320" i="9"/>
  <c r="C349" i="9"/>
  <c r="C515" i="9"/>
  <c r="C170" i="9"/>
  <c r="C372" i="9"/>
  <c r="C95" i="9"/>
  <c r="C298" i="9"/>
  <c r="C102" i="9"/>
  <c r="C137" i="9"/>
  <c r="C308" i="9"/>
  <c r="C199" i="9"/>
  <c r="C418" i="9"/>
  <c r="F89" i="14"/>
  <c r="B52" i="17"/>
  <c r="G31" i="17"/>
  <c r="K22" i="17"/>
  <c r="K27" i="17" s="1"/>
  <c r="M17" i="17"/>
  <c r="E95" i="9"/>
  <c r="I390" i="9"/>
  <c r="E162" i="9"/>
  <c r="G294" i="9"/>
  <c r="E188" i="9"/>
  <c r="E344" i="9"/>
  <c r="G547" i="9"/>
  <c r="K66" i="9"/>
  <c r="E477" i="9"/>
  <c r="E167" i="9"/>
  <c r="E375" i="9"/>
  <c r="K101" i="9"/>
  <c r="G299" i="9"/>
  <c r="C50" i="17"/>
  <c r="F95" i="14"/>
  <c r="D79" i="17"/>
  <c r="E214" i="9"/>
  <c r="G162" i="9"/>
  <c r="M539" i="3"/>
  <c r="N539" i="3" s="1"/>
  <c r="M542" i="3"/>
  <c r="N542" i="3" s="1"/>
  <c r="M607" i="3"/>
  <c r="N607" i="3" s="1"/>
  <c r="M502" i="3"/>
  <c r="N502" i="3" s="1"/>
  <c r="M609" i="3"/>
  <c r="N609" i="3" s="1"/>
  <c r="M522" i="3"/>
  <c r="N522" i="3" s="1"/>
  <c r="M650" i="3"/>
  <c r="N650" i="3" s="1"/>
  <c r="M582" i="3"/>
  <c r="N582" i="3" s="1"/>
  <c r="M576" i="3"/>
  <c r="N576" i="3" s="1"/>
  <c r="M507" i="3"/>
  <c r="N507" i="3" s="1"/>
  <c r="C394" i="9"/>
  <c r="C549" i="9"/>
  <c r="C71" i="9"/>
  <c r="C60" i="9"/>
  <c r="C458" i="9"/>
  <c r="C501" i="9"/>
  <c r="C89" i="9"/>
  <c r="C301" i="9"/>
  <c r="C194" i="9"/>
  <c r="C494" i="9"/>
  <c r="C385" i="9"/>
  <c r="C36" i="9"/>
  <c r="C44" i="9"/>
  <c r="C104" i="9"/>
  <c r="C266" i="9"/>
  <c r="C569" i="9"/>
  <c r="M620" i="3"/>
  <c r="N620" i="3" s="1"/>
  <c r="M561" i="3"/>
  <c r="N561" i="3" s="1"/>
  <c r="M551" i="3"/>
  <c r="N551" i="3" s="1"/>
  <c r="M599" i="3"/>
  <c r="N599" i="3" s="1"/>
  <c r="M624" i="3"/>
  <c r="N624" i="3" s="1"/>
  <c r="M570" i="3"/>
  <c r="N570" i="3" s="1"/>
  <c r="M577" i="3"/>
  <c r="N577" i="3" s="1"/>
  <c r="M633" i="3"/>
  <c r="N633" i="3" s="1"/>
  <c r="M484" i="3"/>
  <c r="N484" i="3" s="1"/>
  <c r="M662" i="3"/>
  <c r="N662" i="3" s="1"/>
  <c r="M638" i="3"/>
  <c r="N638" i="3" s="1"/>
  <c r="M604" i="3"/>
  <c r="N604" i="3" s="1"/>
  <c r="M592" i="3"/>
  <c r="N592" i="3" s="1"/>
  <c r="M514" i="3"/>
  <c r="N514" i="3" s="1"/>
  <c r="M634" i="3"/>
  <c r="N634" i="3" s="1"/>
  <c r="M580" i="3"/>
  <c r="N580" i="3" s="1"/>
  <c r="M519" i="3"/>
  <c r="N519" i="3" s="1"/>
  <c r="M512" i="3"/>
  <c r="N512" i="3" s="1"/>
  <c r="M654" i="3"/>
  <c r="N654" i="3" s="1"/>
  <c r="M504" i="3"/>
  <c r="N504" i="3" s="1"/>
  <c r="C375" i="9"/>
  <c r="C562" i="9"/>
  <c r="C122" i="9"/>
  <c r="C237" i="9"/>
  <c r="C535" i="9"/>
  <c r="C341" i="9"/>
  <c r="C14" i="9"/>
  <c r="C488" i="9"/>
  <c r="C504" i="9"/>
  <c r="C280" i="9"/>
  <c r="C225" i="9"/>
  <c r="C275" i="9"/>
  <c r="C529" i="9"/>
  <c r="C552" i="9"/>
  <c r="C79" i="9"/>
  <c r="C574" i="9"/>
  <c r="C90" i="9"/>
  <c r="C421" i="9"/>
  <c r="C92" i="9"/>
  <c r="C85" i="9"/>
  <c r="C326" i="9"/>
  <c r="C357" i="9"/>
  <c r="C103" i="9"/>
  <c r="C231" i="9"/>
  <c r="C75" i="9"/>
  <c r="C285" i="9"/>
  <c r="C216" i="9"/>
  <c r="C157" i="9"/>
  <c r="C584" i="9"/>
  <c r="C451" i="9"/>
  <c r="C464" i="9"/>
  <c r="C65" i="9"/>
  <c r="C393" i="9"/>
  <c r="C374" i="9"/>
  <c r="C566" i="9"/>
  <c r="C13" i="9"/>
  <c r="C107" i="9"/>
  <c r="C389" i="9"/>
  <c r="C512" i="9"/>
  <c r="C78" i="9"/>
  <c r="C21" i="9"/>
  <c r="C508" i="9"/>
  <c r="C188" i="9"/>
  <c r="C556" i="9"/>
  <c r="C383" i="9"/>
  <c r="C524" i="9"/>
  <c r="C351" i="9"/>
  <c r="C463" i="9"/>
  <c r="C581" i="9"/>
  <c r="C28" i="9"/>
  <c r="C325" i="9"/>
  <c r="C502" i="9"/>
  <c r="C163" i="9"/>
  <c r="C37" i="9"/>
  <c r="C547" i="9"/>
  <c r="C291" i="9"/>
  <c r="C220" i="9"/>
  <c r="C135" i="9"/>
  <c r="C175" i="9"/>
  <c r="C62" i="9"/>
  <c r="C516" i="9"/>
  <c r="C191" i="9"/>
  <c r="C477" i="9"/>
  <c r="C455" i="9"/>
  <c r="C544" i="9"/>
  <c r="C123" i="9"/>
  <c r="C152" i="9"/>
  <c r="C456" i="9"/>
  <c r="C263" i="9"/>
  <c r="C118" i="9"/>
  <c r="C124" i="9"/>
  <c r="B45" i="17"/>
  <c r="F67" i="14"/>
  <c r="C30" i="17"/>
  <c r="N17" i="17"/>
  <c r="L22" i="17"/>
  <c r="L27" i="17" s="1"/>
  <c r="G246" i="9"/>
  <c r="W69" i="17"/>
  <c r="I75" i="17"/>
  <c r="I79" i="17" s="1"/>
  <c r="C178" i="9"/>
  <c r="M95" i="17"/>
  <c r="C184" i="9"/>
  <c r="D63" i="9"/>
  <c r="E63" i="9" s="1"/>
  <c r="B4" i="10"/>
  <c r="C4" i="10" s="1"/>
  <c r="K384" i="9"/>
  <c r="K300" i="9"/>
  <c r="K221" i="9"/>
  <c r="G289" i="9"/>
  <c r="C2" i="10"/>
  <c r="G130" i="9"/>
  <c r="C53" i="17"/>
  <c r="F88" i="14"/>
  <c r="E384" i="9"/>
  <c r="C40" i="9"/>
  <c r="E216" i="9"/>
  <c r="G207" i="9"/>
  <c r="M579" i="3"/>
  <c r="N579" i="3" s="1"/>
  <c r="M657" i="3"/>
  <c r="N657" i="3" s="1"/>
  <c r="M639" i="3"/>
  <c r="N639" i="3" s="1"/>
  <c r="B51" i="17"/>
  <c r="F69" i="14"/>
  <c r="B50" i="17"/>
  <c r="F41" i="14"/>
  <c r="F25" i="14"/>
  <c r="B47" i="17"/>
  <c r="B53" i="17"/>
  <c r="F57" i="14"/>
  <c r="C22" i="17"/>
  <c r="C27" i="17" s="1"/>
  <c r="E17" i="17"/>
  <c r="M494" i="3"/>
  <c r="N494" i="3" s="1"/>
  <c r="M621" i="3"/>
  <c r="N621" i="3" s="1"/>
  <c r="M663" i="3"/>
  <c r="N663" i="3" s="1"/>
  <c r="M636" i="3"/>
  <c r="N636" i="3" s="1"/>
  <c r="B46" i="17"/>
  <c r="F29" i="14"/>
  <c r="X356" i="3"/>
  <c r="K200" i="9"/>
  <c r="E116" i="9"/>
  <c r="I399" i="9"/>
  <c r="E372" i="9"/>
  <c r="E203" i="9"/>
  <c r="K30" i="9"/>
  <c r="I48" i="9"/>
  <c r="G535" i="9"/>
  <c r="E386" i="9"/>
  <c r="I449" i="9"/>
  <c r="G329" i="9"/>
  <c r="E53" i="9"/>
  <c r="F45" i="14"/>
  <c r="C48" i="17"/>
  <c r="E393" i="9"/>
  <c r="C452" i="9"/>
  <c r="C201" i="9"/>
  <c r="C447" i="9"/>
  <c r="B31" i="17"/>
  <c r="E301" i="9"/>
  <c r="D31" i="17"/>
  <c r="AR98" i="17"/>
  <c r="F103" i="17"/>
  <c r="F105" i="17" s="1"/>
  <c r="AL98" i="17"/>
  <c r="L102" i="17"/>
  <c r="AQ98" i="17"/>
  <c r="E103" i="17"/>
  <c r="E105" i="17" s="1"/>
  <c r="AS98" i="17"/>
  <c r="G103" i="17"/>
  <c r="G105" i="17" s="1"/>
  <c r="G5" i="14"/>
  <c r="L103" i="17"/>
  <c r="AX98" i="17"/>
  <c r="AM98" i="17"/>
  <c r="M102" i="17"/>
  <c r="M611" i="3"/>
  <c r="N611" i="3" s="1"/>
  <c r="M505" i="3"/>
  <c r="N505" i="3" s="1"/>
  <c r="M535" i="3"/>
  <c r="N535" i="3" s="1"/>
  <c r="M646" i="3"/>
  <c r="N646" i="3" s="1"/>
  <c r="M517" i="3"/>
  <c r="N517" i="3" s="1"/>
  <c r="M583" i="3"/>
  <c r="N583" i="3" s="1"/>
  <c r="M655" i="3"/>
  <c r="M619" i="3"/>
  <c r="N619" i="3" s="1"/>
  <c r="M615" i="3"/>
  <c r="N615" i="3" s="1"/>
  <c r="M559" i="3"/>
  <c r="N559" i="3" s="1"/>
  <c r="M612" i="3"/>
  <c r="N612" i="3" s="1"/>
  <c r="M584" i="3"/>
  <c r="N584" i="3" s="1"/>
  <c r="M490" i="3"/>
  <c r="N490" i="3" s="1"/>
  <c r="M481" i="3"/>
  <c r="N481" i="3" s="1"/>
  <c r="M627" i="3"/>
  <c r="N627" i="3" s="1"/>
  <c r="M602" i="3"/>
  <c r="N602" i="3" s="1"/>
  <c r="M589" i="3"/>
  <c r="N589" i="3" s="1"/>
  <c r="M605" i="3"/>
  <c r="N605" i="3" s="1"/>
  <c r="M526" i="3"/>
  <c r="N526" i="3" s="1"/>
  <c r="M500" i="3"/>
  <c r="N500" i="3" s="1"/>
  <c r="M508" i="3"/>
  <c r="N508" i="3" s="1"/>
  <c r="M574" i="3"/>
  <c r="N574" i="3" s="1"/>
  <c r="M632" i="3"/>
  <c r="AV98" i="17"/>
  <c r="J103" i="17"/>
  <c r="AP98" i="17"/>
  <c r="D103" i="17"/>
  <c r="D105" i="17" s="1"/>
  <c r="M492" i="3"/>
  <c r="N492" i="3" s="1"/>
  <c r="M510" i="3"/>
  <c r="N510" i="3" s="1"/>
  <c r="M554" i="3"/>
  <c r="N554" i="3" s="1"/>
  <c r="N571" i="3"/>
  <c r="S55" i="17" l="1"/>
  <c r="G6" i="14"/>
  <c r="G3" i="14"/>
  <c r="G4" i="14"/>
  <c r="G7" i="14"/>
  <c r="N655" i="3"/>
  <c r="BB8" i="7"/>
  <c r="BW14" i="7"/>
  <c r="R91" i="17" s="1"/>
  <c r="AK98" i="17"/>
  <c r="K105" i="17"/>
  <c r="BW12" i="7"/>
  <c r="R89" i="17" s="1"/>
  <c r="S47" i="17"/>
  <c r="S44" i="17"/>
  <c r="AN98" i="17"/>
  <c r="AZ8" i="7"/>
  <c r="M107" i="17" s="1"/>
  <c r="S51" i="17"/>
  <c r="S45" i="17"/>
  <c r="S52" i="17"/>
  <c r="BW7" i="7"/>
  <c r="N641" i="3"/>
  <c r="S46" i="17"/>
  <c r="S50" i="17"/>
  <c r="S54" i="17"/>
  <c r="S48" i="17"/>
  <c r="S53" i="17"/>
  <c r="BW11" i="7"/>
  <c r="AY8" i="7"/>
  <c r="L107" i="17" s="1"/>
  <c r="G18" i="14"/>
  <c r="G35" i="14"/>
  <c r="S49" i="17"/>
  <c r="M103" i="17"/>
  <c r="M105" i="17" s="1"/>
  <c r="AY98" i="17"/>
  <c r="H103" i="17"/>
  <c r="H105" i="17" s="1"/>
  <c r="AT98" i="17"/>
  <c r="BW10" i="7"/>
  <c r="C74" i="17"/>
  <c r="C79" i="17" s="1"/>
  <c r="E69" i="17"/>
  <c r="E86" i="17"/>
  <c r="BW16" i="7"/>
  <c r="R93" i="17" s="1"/>
  <c r="G88" i="14"/>
  <c r="E83" i="17"/>
  <c r="BW13" i="7"/>
  <c r="R90" i="17" s="1"/>
  <c r="AT8" i="7"/>
  <c r="AS99" i="17" s="1"/>
  <c r="L74" i="17"/>
  <c r="L79" i="17" s="1"/>
  <c r="N69" i="17"/>
  <c r="E85" i="17"/>
  <c r="C90" i="17"/>
  <c r="C95" i="17" s="1"/>
  <c r="BW15" i="7"/>
  <c r="R92" i="17" s="1"/>
  <c r="AO8" i="7"/>
  <c r="AN99" i="17" s="1"/>
  <c r="AQ8" i="7"/>
  <c r="AP99" i="17" s="1"/>
  <c r="D593" i="9"/>
  <c r="E68" i="17"/>
  <c r="BW9" i="7"/>
  <c r="N632" i="3"/>
  <c r="AN8" i="7"/>
  <c r="AM99" i="17" s="1"/>
  <c r="BA8" i="7"/>
  <c r="AZ99" i="17" s="1"/>
  <c r="B108" i="17" s="1"/>
  <c r="AR8" i="7"/>
  <c r="AQ99" i="17" s="1"/>
  <c r="L105" i="17"/>
  <c r="AL8" i="7"/>
  <c r="K106" i="17" s="1"/>
  <c r="AK8" i="7"/>
  <c r="AJ99" i="17" s="1"/>
  <c r="AM8" i="7"/>
  <c r="AL99" i="17" s="1"/>
  <c r="AJ98" i="17"/>
  <c r="J102" i="17"/>
  <c r="J105" i="17" s="1"/>
  <c r="AU8" i="7"/>
  <c r="H107" i="17" s="1"/>
  <c r="H109" i="17" s="1"/>
  <c r="AW8" i="7"/>
  <c r="AV99" i="17" s="1"/>
  <c r="AV8" i="7"/>
  <c r="I107" i="17" s="1"/>
  <c r="I109" i="17" s="1"/>
  <c r="AS8" i="7"/>
  <c r="F107" i="17" s="1"/>
  <c r="F109" i="17" s="1"/>
  <c r="AX8" i="7"/>
  <c r="AW99" i="17" s="1"/>
  <c r="AP8" i="7"/>
  <c r="C107" i="17" s="1"/>
  <c r="C109" i="17" s="1"/>
  <c r="L106" i="17" l="1"/>
  <c r="AY99" i="17"/>
  <c r="J107" i="17"/>
  <c r="AT99" i="17"/>
  <c r="AX99" i="17"/>
  <c r="D107" i="17"/>
  <c r="D109" i="17" s="1"/>
  <c r="M106" i="17"/>
  <c r="M109" i="17" s="1"/>
  <c r="E107" i="17"/>
  <c r="E109" i="17" s="1"/>
  <c r="B107" i="17"/>
  <c r="B109" i="17" s="1"/>
  <c r="AR99" i="17"/>
  <c r="AK99" i="17"/>
  <c r="K107" i="17"/>
  <c r="K109" i="17" s="1"/>
  <c r="G107" i="17"/>
  <c r="G109" i="17" s="1"/>
  <c r="AU99" i="17"/>
  <c r="J106" i="17"/>
  <c r="AO99" i="17"/>
  <c r="BW8" i="7"/>
  <c r="L109" i="17"/>
  <c r="J109" i="1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Elise Rodriguez</author>
    <author>tc={0B66F679-3BFB-BC46-82E1-C7F81058845A}</author>
    <author>tc={645D0EAC-F16D-9B4C-8E8F-0D4EBA4CD5DA}</author>
  </authors>
  <commentList>
    <comment ref="J572" authorId="0" shapeId="0" xr:uid="{8AE781D4-0050-D94D-8832-B5AA47F88E25}">
      <text>
        <r>
          <rPr>
            <b/>
            <sz val="10"/>
            <color rgb="FF000000"/>
            <rFont val="Tahoma"/>
            <family val="2"/>
          </rPr>
          <t>Elise Rodriguez: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changed this from 61 to 81 because it was fucking insane to me that, at the end of 2105 it had 93 plays. No fucking way I listened to this song 32 times in one month. What. That's like half of the total plays and more than half of the actual Anus count. I think I mistyped.</t>
        </r>
      </text>
    </comment>
    <comment ref="K603" authorId="0" shapeId="0" xr:uid="{3034FB94-019B-6540-B5A2-741687A27357}">
      <text>
        <r>
          <rPr>
            <b/>
            <sz val="10"/>
            <color rgb="FF000000"/>
            <rFont val="Tahoma"/>
            <family val="2"/>
          </rPr>
          <t>Elise Rodriguez: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plays were fucked up with this one, so I'm just making them equal to "MILK"'s net and subtracting one.</t>
        </r>
      </text>
    </comment>
    <comment ref="I641" authorId="1" shapeId="0" xr:uid="{0B66F679-3BFB-BC46-82E1-C7F81058845A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in case you accidentally erase it: 28.</t>
      </text>
    </comment>
    <comment ref="C645" authorId="0" shapeId="0" xr:uid="{24BCCC5A-2F2D-5443-B04E-C30E59B4F492}">
      <text>
        <r>
          <rPr>
            <b/>
            <sz val="10"/>
            <color rgb="FF000000"/>
            <rFont val="Tahoma"/>
            <family val="2"/>
          </rPr>
          <t>Elise Rodriguez: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was unavailable for a hot sec, so I added the available version (same song, different file?) at it ended with 25 plays, so I added that to the plays of the first and finished out the month.</t>
        </r>
      </text>
    </comment>
    <comment ref="I650" authorId="0" shapeId="0" xr:uid="{C261BA05-D598-8E48-9942-E2DA2E7414F3}">
      <text>
        <r>
          <rPr>
            <b/>
            <sz val="10"/>
            <color rgb="FF000000"/>
            <rFont val="Tahoma"/>
            <family val="2"/>
          </rPr>
          <t>Elise Rodriguez: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accidentally deleted "Hard Times" data instead of "I Hate U" data. I think it was either 3 or 5.</t>
        </r>
      </text>
    </comment>
    <comment ref="J711" authorId="0" shapeId="0" xr:uid="{48EC05EA-8C3E-CB45-AEBD-7C1737139DF0}">
      <text>
        <r>
          <rPr>
            <b/>
            <sz val="10"/>
            <color rgb="FF000000"/>
            <rFont val="Tahoma"/>
            <family val="2"/>
          </rPr>
          <t>Elise Rodriguez: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 23 as of 1/23 3:25pm. I accidentally removed the song from my library on 1/20 and erased the play data. Since "MAN ON THE MOON" and "HEATED" both started with 0, I just matched their plays as of 1/23 3:25pm (i.e., 27).</t>
        </r>
      </text>
    </comment>
    <comment ref="J775" authorId="2" shapeId="0" xr:uid="{645D0EAC-F16D-9B4C-8E8F-0D4EBA4CD5DA}">
      <text>
        <t>[Threaded comment]
Your version of Excel allows you to read this threaded comment; however, any edits to it will get removed if the file is opened in a newer version of Excel. Learn more: https://go.microsoft.com/fwlink/?linkid=870924
Comment:
    Got a new phone and the plays didn't update. I estimated that they grew by 50%. -0.5 if it was an odd number.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<sst xmlns="http://schemas.openxmlformats.org/spreadsheetml/2006/main" count="3485" uniqueCount="1423">
  <si>
    <t>Number of Songs</t>
  </si>
  <si>
    <t>Avg.</t>
  </si>
  <si>
    <t>Song Title</t>
  </si>
  <si>
    <t>Paciencia Y Fe</t>
  </si>
  <si>
    <t>An Illustration of Loneliness (Sleepless in New York)</t>
  </si>
  <si>
    <t>From Eden</t>
  </si>
  <si>
    <t>New Rules</t>
  </si>
  <si>
    <t>El Ratico</t>
  </si>
  <si>
    <t>Cult Boyfriend</t>
  </si>
  <si>
    <t>The Currents</t>
  </si>
  <si>
    <t>Shiny</t>
  </si>
  <si>
    <t>Amor Prohibido</t>
  </si>
  <si>
    <t>Inútil</t>
  </si>
  <si>
    <t>It Will Come Back</t>
  </si>
  <si>
    <t>Let's Go</t>
  </si>
  <si>
    <t>Niggas in Paris</t>
  </si>
  <si>
    <t>The Other Side</t>
  </si>
  <si>
    <t>OutRight</t>
  </si>
  <si>
    <t>Rental Car</t>
  </si>
  <si>
    <t>River</t>
  </si>
  <si>
    <t>rockstar</t>
  </si>
  <si>
    <t>Mi Gente</t>
  </si>
  <si>
    <t>Real Friends</t>
  </si>
  <si>
    <t>Young, Wild &amp; Free</t>
  </si>
  <si>
    <t>Havana (Remix)</t>
  </si>
  <si>
    <t>Can I Kick It?</t>
  </si>
  <si>
    <t>Cash Machine</t>
  </si>
  <si>
    <t>Tuscan Leather</t>
  </si>
  <si>
    <t>Debbie Downer</t>
  </si>
  <si>
    <t>Power</t>
  </si>
  <si>
    <t>Past My Shades</t>
  </si>
  <si>
    <t>Another Sad Love Song</t>
  </si>
  <si>
    <t>Kevin</t>
  </si>
  <si>
    <t>Say It to My Face</t>
  </si>
  <si>
    <t>Aqua Profunda!</t>
  </si>
  <si>
    <t>Light Tunnels</t>
  </si>
  <si>
    <t>Saturday Sunday</t>
  </si>
  <si>
    <t>Stronger</t>
  </si>
  <si>
    <t>Somewhere In Brooklyn</t>
  </si>
  <si>
    <t>Nicely Done</t>
  </si>
  <si>
    <t>The Hills</t>
  </si>
  <si>
    <t>Sola</t>
  </si>
  <si>
    <t>Take Care</t>
  </si>
  <si>
    <t>Avant Gardener</t>
  </si>
  <si>
    <t>Coaster</t>
  </si>
  <si>
    <t>Burn</t>
  </si>
  <si>
    <t>Hopeless</t>
  </si>
  <si>
    <t>Finesse (Remix)</t>
  </si>
  <si>
    <t>Clout</t>
  </si>
  <si>
    <t>Pink Suburbia</t>
  </si>
  <si>
    <t>Soy Yo</t>
  </si>
  <si>
    <t>She Loves Control</t>
  </si>
  <si>
    <t>Sign of the Times</t>
  </si>
  <si>
    <t>Danza de Gardenias</t>
  </si>
  <si>
    <t>Green Light</t>
  </si>
  <si>
    <t>Never Be the Same</t>
  </si>
  <si>
    <t>Sober</t>
  </si>
  <si>
    <t>Fake It</t>
  </si>
  <si>
    <t>Love on the Brain</t>
  </si>
  <si>
    <t>Super Xan</t>
  </si>
  <si>
    <t>When I Get Older</t>
  </si>
  <si>
    <t>Where You Are</t>
  </si>
  <si>
    <t>Who Am I</t>
  </si>
  <si>
    <t>Fear Is Like a Forest</t>
  </si>
  <si>
    <t>Beggin'</t>
  </si>
  <si>
    <t>The Weekend</t>
  </si>
  <si>
    <t>Into It</t>
  </si>
  <si>
    <t>History Eraser</t>
  </si>
  <si>
    <t>Frank Sinatra</t>
  </si>
  <si>
    <t>Go Gina</t>
  </si>
  <si>
    <t>Jackie and Wilson</t>
  </si>
  <si>
    <t>Jameson</t>
  </si>
  <si>
    <t>Just Friends</t>
  </si>
  <si>
    <t>YAH.</t>
  </si>
  <si>
    <t>Love Is a Losing Game</t>
  </si>
  <si>
    <t>Duerme Negrito</t>
  </si>
  <si>
    <t>Tears Dry On Their Own</t>
  </si>
  <si>
    <t>On Script</t>
  </si>
  <si>
    <t>He Can Only Hold Her</t>
  </si>
  <si>
    <t>DNA.</t>
  </si>
  <si>
    <t>Me &amp; Mr. Jones</t>
  </si>
  <si>
    <t>Keep Me</t>
  </si>
  <si>
    <t>Some Unholy War</t>
  </si>
  <si>
    <t>Someone New</t>
  </si>
  <si>
    <t>I Like It</t>
  </si>
  <si>
    <t>Bad Stuff Happens in the Bathroom</t>
  </si>
  <si>
    <t>Cool with You</t>
  </si>
  <si>
    <t>Why iii Love the Moon</t>
  </si>
  <si>
    <t>This Is What Makes Us Girls</t>
  </si>
  <si>
    <t>El Chico Del Apartamento 512</t>
  </si>
  <si>
    <t>Shining</t>
  </si>
  <si>
    <t>Live It Up (Official Song 2018 FIFA World Cup Russia)</t>
  </si>
  <si>
    <t>Cake By the Ocean</t>
  </si>
  <si>
    <t>White Walls</t>
  </si>
  <si>
    <t>A Wake</t>
  </si>
  <si>
    <t>Castle</t>
  </si>
  <si>
    <t>Ship to Wreck</t>
  </si>
  <si>
    <t>Nico And The Niners</t>
  </si>
  <si>
    <t>Small Poppies</t>
  </si>
  <si>
    <t>All the Girls Love Alice</t>
  </si>
  <si>
    <t>Mother Whale Eyeless</t>
  </si>
  <si>
    <t>The Boy Is Mine</t>
  </si>
  <si>
    <t>It Wasn't Me</t>
  </si>
  <si>
    <t>No Scrubs</t>
  </si>
  <si>
    <t>Mr. Brightside</t>
  </si>
  <si>
    <t>Paper Planes</t>
  </si>
  <si>
    <t>Chantaje</t>
  </si>
  <si>
    <t>La Hora Loca</t>
  </si>
  <si>
    <t>1997 DIANA</t>
  </si>
  <si>
    <t>Bailar en la cueva</t>
  </si>
  <si>
    <t>Like Real People Do</t>
  </si>
  <si>
    <t>You're Welcome</t>
  </si>
  <si>
    <t>Esfera</t>
  </si>
  <si>
    <t>ZIPPER</t>
  </si>
  <si>
    <t>Paranoid</t>
  </si>
  <si>
    <t>Make You Feel My Love</t>
  </si>
  <si>
    <t>QUEER</t>
  </si>
  <si>
    <t>Melt My Heart to Stone</t>
  </si>
  <si>
    <t>RENTAL</t>
  </si>
  <si>
    <t>Sedated</t>
  </si>
  <si>
    <t>Shrike</t>
  </si>
  <si>
    <t>1999 WILDFIRE</t>
  </si>
  <si>
    <t>Angel of Small Death and the Codeine Scene</t>
  </si>
  <si>
    <t>BOOGIE</t>
  </si>
  <si>
    <t>Nina Cried Power</t>
  </si>
  <si>
    <t>1998 TRUMAN</t>
  </si>
  <si>
    <t>HOTTIE</t>
  </si>
  <si>
    <t>Caramelos</t>
  </si>
  <si>
    <t>Ballad in Plain D</t>
  </si>
  <si>
    <t>Motorpsycho Nightmare</t>
  </si>
  <si>
    <t>SWEET</t>
  </si>
  <si>
    <t>STUPID</t>
  </si>
  <si>
    <t>GOLD</t>
  </si>
  <si>
    <t>Lying Is the Most Fun a Girl Can Have without Taking Her Pants off</t>
  </si>
  <si>
    <t>Taki Taki</t>
  </si>
  <si>
    <t>BLEACH</t>
  </si>
  <si>
    <t>DISTRICT</t>
  </si>
  <si>
    <t>WEIGHT</t>
  </si>
  <si>
    <t>BERLIN</t>
  </si>
  <si>
    <t>JUNKY</t>
  </si>
  <si>
    <t>Ritmo de mi Cuba</t>
  </si>
  <si>
    <t>HEAT</t>
  </si>
  <si>
    <t>BOYS</t>
  </si>
  <si>
    <t>FAKE</t>
  </si>
  <si>
    <t>JELLO</t>
  </si>
  <si>
    <t>TEAM</t>
  </si>
  <si>
    <t>TOKYO</t>
  </si>
  <si>
    <t>HONEY</t>
  </si>
  <si>
    <t>GUMMY</t>
  </si>
  <si>
    <t>SWAMP</t>
  </si>
  <si>
    <t>ALASKA</t>
  </si>
  <si>
    <t>FIGHT</t>
  </si>
  <si>
    <t>FABRIC</t>
  </si>
  <si>
    <t>NEW ORLEANS</t>
  </si>
  <si>
    <t>WHERE THE CASH AT</t>
  </si>
  <si>
    <t>GAMBA</t>
  </si>
  <si>
    <t>JOHNNY</t>
  </si>
  <si>
    <t>LIQUID</t>
  </si>
  <si>
    <t>TAPE</t>
  </si>
  <si>
    <t>VIVID</t>
  </si>
  <si>
    <t>STAINS</t>
  </si>
  <si>
    <t>THUG LIFE</t>
  </si>
  <si>
    <t>SISTER/NATION</t>
  </si>
  <si>
    <t>J'OUVERT</t>
  </si>
  <si>
    <t>BUMP</t>
  </si>
  <si>
    <t>BANK</t>
  </si>
  <si>
    <t>FACE</t>
  </si>
  <si>
    <t>SAN MARCOS</t>
  </si>
  <si>
    <t>TEETH</t>
  </si>
  <si>
    <t>SWIM</t>
  </si>
  <si>
    <t>CHICK</t>
  </si>
  <si>
    <t>JESUS</t>
  </si>
  <si>
    <t>WASTE</t>
  </si>
  <si>
    <t>Mudanza</t>
  </si>
  <si>
    <t>Hasta la Raíz</t>
  </si>
  <si>
    <t>Money</t>
  </si>
  <si>
    <t>MALAMENTE (Cap.1: Augurio)</t>
  </si>
  <si>
    <t>Tú Me Acostumbraste</t>
  </si>
  <si>
    <t>Estoy Lista</t>
  </si>
  <si>
    <t>Te Sigo</t>
  </si>
  <si>
    <t>A NINGÚN HOMBRE (Cap.11: Poder)</t>
  </si>
  <si>
    <t>Dead Fox</t>
  </si>
  <si>
    <t>Boxing Day Blues</t>
  </si>
  <si>
    <t>Screwed</t>
  </si>
  <si>
    <t>Barbie Dreams</t>
  </si>
  <si>
    <t>break up with your girlfriend, i'm bored</t>
  </si>
  <si>
    <t>Con Calma</t>
  </si>
  <si>
    <t>Morph</t>
  </si>
  <si>
    <t>My Blood</t>
  </si>
  <si>
    <t>Location</t>
  </si>
  <si>
    <t>7 rings</t>
  </si>
  <si>
    <t>Greedy</t>
  </si>
  <si>
    <t>Caro</t>
  </si>
  <si>
    <t>The Tip of the Iceberg</t>
  </si>
  <si>
    <t>NASA</t>
  </si>
  <si>
    <t>Fangs</t>
  </si>
  <si>
    <t>It's Tricky</t>
  </si>
  <si>
    <t>Only</t>
  </si>
  <si>
    <t>Partition</t>
  </si>
  <si>
    <t>Wesley's Theory</t>
  </si>
  <si>
    <t>King Kunta</t>
  </si>
  <si>
    <t>American Boy</t>
  </si>
  <si>
    <t>Bidi Bidi Bom Bom</t>
  </si>
  <si>
    <t>Techno Cumbia</t>
  </si>
  <si>
    <t>Lonesome Tears</t>
  </si>
  <si>
    <t>Paper Tiger</t>
  </si>
  <si>
    <t>Jack-Ass</t>
  </si>
  <si>
    <t>Hotwax</t>
  </si>
  <si>
    <t>Where It's At</t>
  </si>
  <si>
    <t>Deadweight</t>
  </si>
  <si>
    <t>Lazy Files</t>
  </si>
  <si>
    <t>Morning</t>
  </si>
  <si>
    <t>Gamma Ray</t>
  </si>
  <si>
    <t>Chemtrails</t>
  </si>
  <si>
    <t>Loser</t>
  </si>
  <si>
    <t>Nausea</t>
  </si>
  <si>
    <t>Cellphone's Dead</t>
  </si>
  <si>
    <t>Que' Onda Guero</t>
  </si>
  <si>
    <t>Colors</t>
  </si>
  <si>
    <t>Up All Night</t>
  </si>
  <si>
    <t>If I Can't Have You</t>
  </si>
  <si>
    <t>Not Evil</t>
  </si>
  <si>
    <t>Bilingue</t>
  </si>
  <si>
    <t>White Rabbit</t>
  </si>
  <si>
    <t>Hoy Mi Día Uno</t>
  </si>
  <si>
    <t>Tonada de Luna Llena</t>
  </si>
  <si>
    <t>Para Qué Sufrir</t>
  </si>
  <si>
    <t>Con Altura</t>
  </si>
  <si>
    <t>BOY BYE</t>
  </si>
  <si>
    <t>I BEEN BORN AGAIN</t>
  </si>
  <si>
    <t>Life on Mars?</t>
  </si>
  <si>
    <t>How Do U Want It</t>
  </si>
  <si>
    <t>Super Cool</t>
  </si>
  <si>
    <t>Carnaval Del Barrio</t>
  </si>
  <si>
    <t>Data data</t>
  </si>
  <si>
    <t>DEARLY DEPARTED</t>
  </si>
  <si>
    <t>Peach</t>
  </si>
  <si>
    <t>Yeah!</t>
  </si>
  <si>
    <t>Hold Me Down</t>
  </si>
  <si>
    <t>Recuérdame</t>
  </si>
  <si>
    <t>Ñe Ñe Ñé</t>
  </si>
  <si>
    <t>El Rey</t>
  </si>
  <si>
    <t>Chanel</t>
  </si>
  <si>
    <t>SLOW DANCING IN THE DARK</t>
  </si>
  <si>
    <t>Lalala</t>
  </si>
  <si>
    <t>Tia Tamera</t>
  </si>
  <si>
    <t>Rodeo</t>
  </si>
  <si>
    <t>Loco</t>
  </si>
  <si>
    <t>Hot Girl Summer</t>
  </si>
  <si>
    <t>Uncle Iroh</t>
  </si>
  <si>
    <t>Cai creo que caí</t>
  </si>
  <si>
    <t>Kim's Caravan</t>
  </si>
  <si>
    <t>Tired</t>
  </si>
  <si>
    <t>Say So</t>
  </si>
  <si>
    <t>Don't Start Now</t>
  </si>
  <si>
    <t>Cariño</t>
  </si>
  <si>
    <t>Cold Outside</t>
  </si>
  <si>
    <t>Basta Ya</t>
  </si>
  <si>
    <t>Speak to Me</t>
  </si>
  <si>
    <t>Can't Help Me</t>
  </si>
  <si>
    <t>Supermodel</t>
  </si>
  <si>
    <t>Running Up Freestyle</t>
  </si>
  <si>
    <t>Drew Barrymore</t>
  </si>
  <si>
    <t>U Know</t>
  </si>
  <si>
    <t>Brindo</t>
  </si>
  <si>
    <t>HEAVEN BELONGS TO YOU</t>
  </si>
  <si>
    <t>Pecadora</t>
  </si>
  <si>
    <t>Rich Girl</t>
  </si>
  <si>
    <t>Yo x Ti, Tu x Mí</t>
  </si>
  <si>
    <t>La Romana</t>
  </si>
  <si>
    <t>Wait a Minute!</t>
  </si>
  <si>
    <t>IF YOU PRAY RIGHT</t>
  </si>
  <si>
    <t>All the Stars</t>
  </si>
  <si>
    <t>Feels</t>
  </si>
  <si>
    <t>Deep Down Body Thurst</t>
  </si>
  <si>
    <t>Wow.</t>
  </si>
  <si>
    <t>Supalonely</t>
  </si>
  <si>
    <t>drinking games</t>
  </si>
  <si>
    <t>Super Rich Kids</t>
  </si>
  <si>
    <t>I Don't Fuck With You</t>
  </si>
  <si>
    <t>Just a Girl</t>
  </si>
  <si>
    <t>Poolside</t>
  </si>
  <si>
    <t>FRONTAL LOBE MUZIK</t>
  </si>
  <si>
    <t>Paper Thin</t>
  </si>
  <si>
    <t>Holy</t>
  </si>
  <si>
    <t>Free Room</t>
  </si>
  <si>
    <t>Diddy Bop</t>
  </si>
  <si>
    <t>Do It</t>
  </si>
  <si>
    <t>LAND OF THE FREE</t>
  </si>
  <si>
    <t>Cancer</t>
  </si>
  <si>
    <t>Song 33</t>
  </si>
  <si>
    <t>Self</t>
  </si>
  <si>
    <t>Virgin State of Mind</t>
  </si>
  <si>
    <t>Juno</t>
  </si>
  <si>
    <t>Boyer</t>
  </si>
  <si>
    <t>Homonormo</t>
  </si>
  <si>
    <t>Fluids</t>
  </si>
  <si>
    <t>Crumble</t>
  </si>
  <si>
    <t>Don't Judge Me</t>
  </si>
  <si>
    <t>Joyride</t>
  </si>
  <si>
    <t>Suite: Judy Blue Eyes</t>
  </si>
  <si>
    <t>Watermelon Sugar</t>
  </si>
  <si>
    <t>No Lie</t>
  </si>
  <si>
    <t>The Room Where It Happens</t>
  </si>
  <si>
    <t>Cha Cha</t>
  </si>
  <si>
    <t>WAP</t>
  </si>
  <si>
    <t>Forgive Me</t>
  </si>
  <si>
    <t>Why</t>
  </si>
  <si>
    <t>We Be Burnin' (Recognize It)</t>
  </si>
  <si>
    <t>Soledad y el Mar</t>
  </si>
  <si>
    <t>Piel Canela</t>
  </si>
  <si>
    <t>Killing Me Softly with His Song</t>
  </si>
  <si>
    <t>Baby Boy</t>
  </si>
  <si>
    <t>Backyard Boy</t>
  </si>
  <si>
    <t>Misery Business</t>
  </si>
  <si>
    <t>Do It (Remix)</t>
  </si>
  <si>
    <t>Fkn Around</t>
  </si>
  <si>
    <t>Derecho de Nacimiento</t>
  </si>
  <si>
    <t>I'm Still in Love with You</t>
  </si>
  <si>
    <t>Freak</t>
  </si>
  <si>
    <t>Anus Ratings by Average</t>
  </si>
  <si>
    <t>Anus Ratings by Rank</t>
  </si>
  <si>
    <t>As of Day Added</t>
  </si>
  <si>
    <t>As of Last Day</t>
  </si>
  <si>
    <t>Average Plays</t>
  </si>
  <si>
    <t>Be Careful</t>
  </si>
  <si>
    <t>ST. PERCY</t>
  </si>
  <si>
    <t>Discounts</t>
  </si>
  <si>
    <t>Adore You</t>
  </si>
  <si>
    <t>Tumbao</t>
  </si>
  <si>
    <t>Contra Todo</t>
  </si>
  <si>
    <t>Fair Game</t>
  </si>
  <si>
    <t>Youngblood</t>
  </si>
  <si>
    <t>MotorSport</t>
  </si>
  <si>
    <t>Sabor a Mí</t>
  </si>
  <si>
    <t>Thinkin Bout You</t>
  </si>
  <si>
    <t>Rating</t>
  </si>
  <si>
    <t>Skin Tone</t>
  </si>
  <si>
    <t>Gender</t>
  </si>
  <si>
    <t>Genre</t>
  </si>
  <si>
    <t>Time</t>
  </si>
  <si>
    <t>Ángel</t>
  </si>
  <si>
    <t>Plays</t>
  </si>
  <si>
    <t>Difference</t>
  </si>
  <si>
    <t>Soundtrack</t>
  </si>
  <si>
    <t>Alternative</t>
  </si>
  <si>
    <t>Pop</t>
  </si>
  <si>
    <t>R&amp;B/Soul</t>
  </si>
  <si>
    <t>Hip-Hop/Rap</t>
  </si>
  <si>
    <t>Rock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</si>
  <si>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</si>
  <si>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</si>
  <si>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</si>
  <si>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</si>
  <si>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</si>
  <si>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</si>
  <si>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</si>
  <si>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</si>
  <si>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</si>
  <si>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</si>
  <si>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</si>
  <si>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</si>
  <si>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</si>
  <si>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</si>
  <si>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</si>
  <si>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</si>
  <si>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</si>
  <si>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</si>
  <si>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</si>
  <si>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</si>
  <si>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2019/08</t>
  </si>
  <si>
    <t>2019/09</t>
  </si>
  <si>
    <t>2019/07</t>
  </si>
  <si>
    <t>2019/10</t>
  </si>
  <si>
    <t>2019/11</t>
  </si>
  <si>
    <t>2019/12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</si>
  <si>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</si>
  <si>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</si>
  <si>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</si>
  <si>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</si>
  <si>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</si>
  <si>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</si>
  <si>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</si>
  <si>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</si>
  <si>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</si>
  <si>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</si>
  <si>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</si>
  <si>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2020/01</t>
  </si>
  <si>
    <t>M</t>
  </si>
  <si>
    <t>F</t>
  </si>
  <si>
    <t>O</t>
  </si>
  <si>
    <t>Songs</t>
  </si>
  <si>
    <t>Pop Latino</t>
  </si>
  <si>
    <t>Urbano</t>
  </si>
  <si>
    <t>Alternativo</t>
  </si>
  <si>
    <t>Average</t>
  </si>
  <si>
    <t>Blinding Lights</t>
  </si>
  <si>
    <t>Ungodly Hour</t>
  </si>
  <si>
    <t>Mariners Apartment Complex</t>
  </si>
  <si>
    <t>No Quise Mirar</t>
  </si>
  <si>
    <t>Caníbal</t>
  </si>
  <si>
    <t>Levitating</t>
  </si>
  <si>
    <t>Twerk</t>
  </si>
  <si>
    <t>Yo Perreo Sola</t>
  </si>
  <si>
    <t>Put Your Records On</t>
  </si>
  <si>
    <t>Normal Girl</t>
  </si>
  <si>
    <t>Come Over</t>
  </si>
  <si>
    <t>Wave</t>
  </si>
  <si>
    <t>Prom</t>
  </si>
  <si>
    <t>Washington on Your Side</t>
  </si>
  <si>
    <t>White Tee</t>
  </si>
  <si>
    <t>Miss YOU!</t>
  </si>
  <si>
    <t>Bang Bang (My Baby Shot Me Down)</t>
  </si>
  <si>
    <t>Therefore I Am</t>
  </si>
  <si>
    <t>Homemade Dynamite</t>
  </si>
  <si>
    <t>Rhiannon</t>
  </si>
  <si>
    <t>ROXANNE</t>
  </si>
  <si>
    <t>bloodline</t>
  </si>
  <si>
    <t>Wii Tennis</t>
  </si>
  <si>
    <t>Money Good</t>
  </si>
  <si>
    <t>I Like That</t>
  </si>
  <si>
    <t>Real Games</t>
  </si>
  <si>
    <t>Savage Remix</t>
  </si>
  <si>
    <t>Dreams (Beck)</t>
  </si>
  <si>
    <t>Dreams (Fleetwood Mac)</t>
  </si>
  <si>
    <t>Artists</t>
  </si>
  <si>
    <t>Juanes</t>
  </si>
  <si>
    <t>Olga Merediz</t>
  </si>
  <si>
    <t>Courtney Barnett</t>
  </si>
  <si>
    <t>Hozier</t>
  </si>
  <si>
    <t>Dua Lipa</t>
  </si>
  <si>
    <t>Jeffrey Lewis</t>
  </si>
  <si>
    <t>Bastille</t>
  </si>
  <si>
    <t>Jermaine Clement</t>
  </si>
  <si>
    <t>Selena</t>
  </si>
  <si>
    <t>Carlos Gómez</t>
  </si>
  <si>
    <t>Khalid</t>
  </si>
  <si>
    <t>Bruno Mars</t>
  </si>
  <si>
    <t>Wild Party</t>
  </si>
  <si>
    <t>Beck</t>
  </si>
  <si>
    <t>Ibeyi</t>
  </si>
  <si>
    <t>Post Malone</t>
  </si>
  <si>
    <t>J Balvin</t>
  </si>
  <si>
    <t>Camila Cabello</t>
  </si>
  <si>
    <t>Snoop Dogg</t>
  </si>
  <si>
    <t>A Tribe Called Quest</t>
  </si>
  <si>
    <t>Drake</t>
  </si>
  <si>
    <t>DRAM</t>
  </si>
  <si>
    <t>B.o.B</t>
  </si>
  <si>
    <t>Macklemore</t>
  </si>
  <si>
    <t>Maty Noyes</t>
  </si>
  <si>
    <t>Kat Dahlia</t>
  </si>
  <si>
    <t>Kanye West</t>
  </si>
  <si>
    <t>The Weeknd</t>
  </si>
  <si>
    <t>Becky G</t>
  </si>
  <si>
    <t>Secondary Artist</t>
  </si>
  <si>
    <t>Tertiary Artist</t>
  </si>
  <si>
    <t>Primary Artist</t>
  </si>
  <si>
    <t>JAY Z</t>
  </si>
  <si>
    <t>Kali Uchis</t>
  </si>
  <si>
    <t>CeeLo Green</t>
  </si>
  <si>
    <t>21 Savage</t>
  </si>
  <si>
    <t>Willy William</t>
  </si>
  <si>
    <t>Beyoncé</t>
  </si>
  <si>
    <t>Wiz Khalifa</t>
  </si>
  <si>
    <t>Daddy Yankee</t>
  </si>
  <si>
    <t>Lupe Fiasco</t>
  </si>
  <si>
    <t>Ryan Lewis</t>
  </si>
  <si>
    <t>Leon Bridges</t>
  </si>
  <si>
    <t>Mike Slap</t>
  </si>
  <si>
    <t>Phillipa Soo</t>
  </si>
  <si>
    <t>Cardi B</t>
  </si>
  <si>
    <t>Tiny Meat Gang</t>
  </si>
  <si>
    <t>Ieuan</t>
  </si>
  <si>
    <t>Bomba Estéreo</t>
  </si>
  <si>
    <t>Harry Styles</t>
  </si>
  <si>
    <t>Natalia Lafourcade</t>
  </si>
  <si>
    <t>Lorde</t>
  </si>
  <si>
    <t>Rihanna</t>
  </si>
  <si>
    <t>Chris Jackson</t>
  </si>
  <si>
    <t>Rachel House</t>
  </si>
  <si>
    <t>Nicole Scherzinger</t>
  </si>
  <si>
    <t>Vance Joy</t>
  </si>
  <si>
    <t>Kurt Vile</t>
  </si>
  <si>
    <t>Madcon</t>
  </si>
  <si>
    <t>SZA</t>
  </si>
  <si>
    <t>Cake</t>
  </si>
  <si>
    <t>Zella Day</t>
  </si>
  <si>
    <t>Amy Winehouse</t>
  </si>
  <si>
    <t>Kendrick Lamar</t>
  </si>
  <si>
    <t>Bad Bunny</t>
  </si>
  <si>
    <t>The National</t>
  </si>
  <si>
    <t>Låpsley</t>
  </si>
  <si>
    <t>Her's</t>
  </si>
  <si>
    <t>Phony Ppl</t>
  </si>
  <si>
    <t>Lana Del Rey</t>
  </si>
  <si>
    <t>DJ Khaled</t>
  </si>
  <si>
    <t>Nicky Jam</t>
  </si>
  <si>
    <t>Will Smith</t>
  </si>
  <si>
    <t>Era Istrefi</t>
  </si>
  <si>
    <t>DNCE</t>
  </si>
  <si>
    <t>ScHoolboy Q</t>
  </si>
  <si>
    <t>Hollis</t>
  </si>
  <si>
    <t>Evan Roman</t>
  </si>
  <si>
    <t>Florence + the Machine</t>
  </si>
  <si>
    <t>twenty one pilots</t>
  </si>
  <si>
    <t>Elton John</t>
  </si>
  <si>
    <t>Brian Eno</t>
  </si>
  <si>
    <t>Brandy</t>
  </si>
  <si>
    <t>Monica</t>
  </si>
  <si>
    <t>Shaggy</t>
  </si>
  <si>
    <t>Ricardo Ducent</t>
  </si>
  <si>
    <t>TLC</t>
  </si>
  <si>
    <t>The Killers</t>
  </si>
  <si>
    <t>M.I.A.</t>
  </si>
  <si>
    <t>Shakira</t>
  </si>
  <si>
    <t>Maluma</t>
  </si>
  <si>
    <t>Jackie Cruz</t>
  </si>
  <si>
    <t>BROCKHAMPTON</t>
  </si>
  <si>
    <t>Jorge Drexler</t>
  </si>
  <si>
    <t>Dwayne Johnson</t>
  </si>
  <si>
    <t>Adele</t>
  </si>
  <si>
    <t>Celia Cruz</t>
  </si>
  <si>
    <t>Bob Dylan</t>
  </si>
  <si>
    <t>Panic! At the Disco</t>
  </si>
  <si>
    <t>DJ Snake</t>
  </si>
  <si>
    <t>Selena Gomez</t>
  </si>
  <si>
    <t>Ozuna</t>
  </si>
  <si>
    <t>Ruzzi</t>
  </si>
  <si>
    <t>Omara Portuondo</t>
  </si>
  <si>
    <t>Janelle Monáe</t>
  </si>
  <si>
    <t>Zoë Kravitz</t>
  </si>
  <si>
    <t>Nicki Minaj</t>
  </si>
  <si>
    <t>Ariana Grande</t>
  </si>
  <si>
    <t>Owl City</t>
  </si>
  <si>
    <t>Matt Champion</t>
  </si>
  <si>
    <t>Run-DMC</t>
  </si>
  <si>
    <t>Lil Wayne</t>
  </si>
  <si>
    <t>Chris Brown</t>
  </si>
  <si>
    <t>Estelle</t>
  </si>
  <si>
    <t>Shawn Mendes</t>
  </si>
  <si>
    <t>Tiffany Haddish</t>
  </si>
  <si>
    <t>Snow tha Product</t>
  </si>
  <si>
    <t>Jefferson Airplane</t>
  </si>
  <si>
    <t>ROSALÍA</t>
  </si>
  <si>
    <t>David Bowie</t>
  </si>
  <si>
    <t>2Pac</t>
  </si>
  <si>
    <t>Robyn</t>
  </si>
  <si>
    <t>The Lonely Island</t>
  </si>
  <si>
    <t>Andrea Burns</t>
  </si>
  <si>
    <t>Kevin Abstract</t>
  </si>
  <si>
    <t>Usher</t>
  </si>
  <si>
    <t>Lil Jon</t>
  </si>
  <si>
    <t>Ludacris</t>
  </si>
  <si>
    <t>Higher Brothers</t>
  </si>
  <si>
    <t>iLe</t>
  </si>
  <si>
    <t>José Alfredo Jiménez</t>
  </si>
  <si>
    <t>Frank Ocean</t>
  </si>
  <si>
    <t>Joji</t>
  </si>
  <si>
    <t>Y2K</t>
  </si>
  <si>
    <t>bbno$</t>
  </si>
  <si>
    <t>Doja Cat</t>
  </si>
  <si>
    <t>Rico Nasty</t>
  </si>
  <si>
    <t>Lil Nas X</t>
  </si>
  <si>
    <t>Siddhartha</t>
  </si>
  <si>
    <t>Megan Thee Stallion</t>
  </si>
  <si>
    <t>Ty Dolla $ign</t>
  </si>
  <si>
    <t>tobi lou</t>
  </si>
  <si>
    <t>The Marías</t>
  </si>
  <si>
    <t>Ari Lennox</t>
  </si>
  <si>
    <t>H.E.R.</t>
  </si>
  <si>
    <t>Cupido</t>
  </si>
  <si>
    <t>Devendra Banhart</t>
  </si>
  <si>
    <t>Marissa Mur</t>
  </si>
  <si>
    <t>Daryl Hall &amp; John Oates</t>
  </si>
  <si>
    <t>WILLOW</t>
  </si>
  <si>
    <t>Calvin Harris</t>
  </si>
  <si>
    <t>Katy Perry</t>
  </si>
  <si>
    <t>Big Sean</t>
  </si>
  <si>
    <t>Pharrell Williams</t>
  </si>
  <si>
    <t>BENEE</t>
  </si>
  <si>
    <t>Gus Daperton</t>
  </si>
  <si>
    <t>Silver Sphere</t>
  </si>
  <si>
    <t>Earl Sweatshirt</t>
  </si>
  <si>
    <t>E-40</t>
  </si>
  <si>
    <t>No Doubt</t>
  </si>
  <si>
    <t>THE ANXIETY</t>
  </si>
  <si>
    <t>Tyler Cole</t>
  </si>
  <si>
    <t>Daniel Caesar</t>
  </si>
  <si>
    <t>Lianne La Havas</t>
  </si>
  <si>
    <t>Jamila Woods</t>
  </si>
  <si>
    <t>Ravyn Lenae</t>
  </si>
  <si>
    <t>Appleby</t>
  </si>
  <si>
    <t>Noname</t>
  </si>
  <si>
    <t>Raury</t>
  </si>
  <si>
    <t>Cam O'bi</t>
  </si>
  <si>
    <t>Chloe x Halle</t>
  </si>
  <si>
    <t>Joey Bada$$</t>
  </si>
  <si>
    <t>K's Choice</t>
  </si>
  <si>
    <t>Choker</t>
  </si>
  <si>
    <t>Arthur Moon</t>
  </si>
  <si>
    <t>Michael Medrano</t>
  </si>
  <si>
    <t>Crosby, Stills &amp; Nash</t>
  </si>
  <si>
    <t>Sean Paul</t>
  </si>
  <si>
    <t>Leslie Odom, Jr.</t>
  </si>
  <si>
    <t>Lin-Manuel Miranda</t>
  </si>
  <si>
    <t>Daveed Diggs</t>
  </si>
  <si>
    <t>Okierete Onaodowan</t>
  </si>
  <si>
    <t>Dominic Fike</t>
  </si>
  <si>
    <t>Eydie Gorme</t>
  </si>
  <si>
    <t>Roberta Flack</t>
  </si>
  <si>
    <t>Claire Rosinkranz</t>
  </si>
  <si>
    <t>Paramore</t>
  </si>
  <si>
    <t>City Girls</t>
  </si>
  <si>
    <t>Mulatto</t>
  </si>
  <si>
    <t>Sasha</t>
  </si>
  <si>
    <t>Sia</t>
  </si>
  <si>
    <t>5 Seconds of Summer</t>
  </si>
  <si>
    <t>Migos</t>
  </si>
  <si>
    <t>Fleetwood Mac</t>
  </si>
  <si>
    <t>Carla Morrison</t>
  </si>
  <si>
    <t>Ritt Momney</t>
  </si>
  <si>
    <t>Coco Jones</t>
  </si>
  <si>
    <t>Abir</t>
  </si>
  <si>
    <t>Masego</t>
  </si>
  <si>
    <t>CORPSE</t>
  </si>
  <si>
    <t>Nancy Sinatra</t>
  </si>
  <si>
    <t>Billie Eilish</t>
  </si>
  <si>
    <t>Arizona Zervas</t>
  </si>
  <si>
    <t>420 Unlovable</t>
  </si>
  <si>
    <t>Splash Daddy</t>
  </si>
  <si>
    <t>Lucky Daye</t>
  </si>
  <si>
    <t>As of</t>
  </si>
  <si>
    <t>Song</t>
  </si>
  <si>
    <t>Quarternary Artist</t>
  </si>
  <si>
    <t>Snow</t>
  </si>
  <si>
    <t>That's What You Get</t>
  </si>
  <si>
    <t>Why'd You Only Call Me When You're High?</t>
  </si>
  <si>
    <t>Heavy Balloon</t>
  </si>
  <si>
    <t>Arctic Monkeys</t>
  </si>
  <si>
    <t>Fiona Apple</t>
  </si>
  <si>
    <t>Lost</t>
  </si>
  <si>
    <t>Nights</t>
  </si>
  <si>
    <t>Pink + White</t>
  </si>
  <si>
    <t>Sierra Leone</t>
  </si>
  <si>
    <t>Day 'N' Nite (nightmare)</t>
  </si>
  <si>
    <t>La Cope de la Vida</t>
  </si>
  <si>
    <t>Kid Cudi</t>
  </si>
  <si>
    <t>Ricky Martin</t>
  </si>
  <si>
    <t>2021/01</t>
  </si>
  <si>
    <t>Quizás, Quizás, Quizás</t>
  </si>
  <si>
    <t>Break My Heart</t>
  </si>
  <si>
    <t>ARE YOU OK?</t>
  </si>
  <si>
    <t>Like That</t>
  </si>
  <si>
    <t>Gucci Mane</t>
  </si>
  <si>
    <t>Tropical</t>
  </si>
  <si>
    <t>36-45</t>
  </si>
  <si>
    <t>46-55</t>
  </si>
  <si>
    <t>56-65</t>
  </si>
  <si>
    <t>66-75</t>
  </si>
  <si>
    <t>76-85</t>
  </si>
  <si>
    <t>&gt;85</t>
  </si>
  <si>
    <t>Tus Ojitos (Vals de la Guardia Vieja)</t>
  </si>
  <si>
    <t>no body, no crime</t>
  </si>
  <si>
    <t>Taylor Swift</t>
  </si>
  <si>
    <t>HAIM</t>
  </si>
  <si>
    <t>Buttercup</t>
  </si>
  <si>
    <t>Wonderwall</t>
  </si>
  <si>
    <t>Hotline Bling</t>
  </si>
  <si>
    <t>Famous Last Words</t>
  </si>
  <si>
    <t>7/11</t>
  </si>
  <si>
    <t>Jack Stauber</t>
  </si>
  <si>
    <t>Oasis</t>
  </si>
  <si>
    <t>My Chemical Romance</t>
  </si>
  <si>
    <t>Training Wheels</t>
  </si>
  <si>
    <t>Melanie Martinez</t>
  </si>
  <si>
    <t>drivers license</t>
  </si>
  <si>
    <t>Olivia Rodrigo</t>
  </si>
  <si>
    <t>Tipsy</t>
  </si>
  <si>
    <t>Ladies</t>
  </si>
  <si>
    <t>bad idea!</t>
  </si>
  <si>
    <t>girl in red</t>
  </si>
  <si>
    <t>Wonder What She Thinks of Me</t>
  </si>
  <si>
    <t>21/01</t>
  </si>
  <si>
    <t>16-25</t>
  </si>
  <si>
    <t>26-35</t>
  </si>
  <si>
    <t>Diamonds</t>
  </si>
  <si>
    <t>Lonely Road</t>
  </si>
  <si>
    <t>Normani</t>
  </si>
  <si>
    <t>2021/02</t>
  </si>
  <si>
    <t>Gonna Love Me</t>
  </si>
  <si>
    <t>OHFR?</t>
  </si>
  <si>
    <t>Teyana Taylor</t>
  </si>
  <si>
    <t>everytime</t>
  </si>
  <si>
    <t>Universe</t>
  </si>
  <si>
    <t>Ambar Lucid</t>
  </si>
  <si>
    <t>21/02</t>
  </si>
  <si>
    <t>Babylon</t>
  </si>
  <si>
    <t>Agoraphobic</t>
  </si>
  <si>
    <t>No Frauds</t>
  </si>
  <si>
    <t>2021/03</t>
  </si>
  <si>
    <t>21/03</t>
  </si>
  <si>
    <t>Trapdoor</t>
  </si>
  <si>
    <t>STAR</t>
  </si>
  <si>
    <t>God is woman</t>
  </si>
  <si>
    <t>Lets Link</t>
  </si>
  <si>
    <t>WhoHeem</t>
  </si>
  <si>
    <t>Breathe</t>
  </si>
  <si>
    <t>Mandy Gonzalez</t>
  </si>
  <si>
    <t>Can't Feel My Face</t>
  </si>
  <si>
    <t>Morir y Renacer</t>
  </si>
  <si>
    <t>Fences</t>
  </si>
  <si>
    <t>Adanowsky</t>
  </si>
  <si>
    <t>MONTERO (Call Me By Your Name)</t>
  </si>
  <si>
    <t>Cat Girls Are Ruining My Life!</t>
  </si>
  <si>
    <t>Slumber Party</t>
  </si>
  <si>
    <t>Ashnikko</t>
  </si>
  <si>
    <t>Princess Nokia</t>
  </si>
  <si>
    <t>Say I Yi Yi</t>
  </si>
  <si>
    <t>Ying Yang Twins</t>
  </si>
  <si>
    <t>I Thought About Killing You</t>
  </si>
  <si>
    <t>Girls in the Hood</t>
  </si>
  <si>
    <t>3 Musketeers</t>
  </si>
  <si>
    <t>ppcocaine</t>
  </si>
  <si>
    <t>NextYoungin</t>
  </si>
  <si>
    <t>2021/04</t>
  </si>
  <si>
    <t>COUNT ON ME</t>
  </si>
  <si>
    <t>déjà vu</t>
  </si>
  <si>
    <t>Juicy</t>
  </si>
  <si>
    <t>21/04</t>
  </si>
  <si>
    <t>Amy Winehouse, Khalid</t>
  </si>
  <si>
    <t>Bad Bunny, Kendrick Lamar, ROSALÍA, SZA</t>
  </si>
  <si>
    <t>Camila Cabello, Chloe x Halle, Drake, Frank Ocean, Macklemore &amp; Ryan Lewis</t>
  </si>
  <si>
    <t>Folclórico</t>
  </si>
  <si>
    <t>Clasico</t>
  </si>
  <si>
    <t>15 + below</t>
  </si>
  <si>
    <t>A$AP Rocky</t>
  </si>
  <si>
    <t>SoGoneSoFlexy</t>
  </si>
  <si>
    <t>2021/05</t>
  </si>
  <si>
    <t>Kiss Me More</t>
  </si>
  <si>
    <t>2021/06</t>
  </si>
  <si>
    <t>Creep</t>
  </si>
  <si>
    <t>Radiohead</t>
  </si>
  <si>
    <t>I Constantly Thank God for Esteban</t>
  </si>
  <si>
    <t>Date</t>
  </si>
  <si>
    <t>Action</t>
  </si>
  <si>
    <t>Anus</t>
  </si>
  <si>
    <t>ADD</t>
  </si>
  <si>
    <t>REMOVE</t>
  </si>
  <si>
    <t>the light is coming</t>
  </si>
  <si>
    <t>Closer (Ode 2 U)</t>
  </si>
  <si>
    <t>For REMOVED songs only:</t>
  </si>
  <si>
    <t>As of Removal</t>
  </si>
  <si>
    <t>t r a n s p a r e n t s o u l</t>
  </si>
  <si>
    <t>420!</t>
  </si>
  <si>
    <t>Travis Barker</t>
  </si>
  <si>
    <t>A Mistake</t>
  </si>
  <si>
    <t>A Kiss</t>
  </si>
  <si>
    <t>THE DRIVER ERA</t>
  </si>
  <si>
    <t>Overwhelmed</t>
  </si>
  <si>
    <t>Rose in Harlem</t>
  </si>
  <si>
    <t>Si No Pueden Quererte</t>
  </si>
  <si>
    <t>As of Day 1 Active</t>
  </si>
  <si>
    <t>21/05</t>
  </si>
  <si>
    <t>Itty Bitty Piggy</t>
  </si>
  <si>
    <t>Popularity</t>
  </si>
  <si>
    <t>Max.</t>
  </si>
  <si>
    <t>All-Time Max.</t>
  </si>
  <si>
    <t>Diff.</t>
  </si>
  <si>
    <t>All-Time</t>
  </si>
  <si>
    <t>Zombie</t>
  </si>
  <si>
    <t>The Cranberries</t>
  </si>
  <si>
    <t>good 4 u</t>
  </si>
  <si>
    <t>Miguel Bosé</t>
  </si>
  <si>
    <t>Last Day</t>
  </si>
  <si>
    <t>As of 2105</t>
  </si>
  <si>
    <t>Pa' Mi Entero</t>
  </si>
  <si>
    <t>Name</t>
  </si>
  <si>
    <t>Luke Hemmings</t>
  </si>
  <si>
    <t>Calum Hood</t>
  </si>
  <si>
    <t>Ashton Irwin</t>
  </si>
  <si>
    <t>Michael Clifford</t>
  </si>
  <si>
    <t>Auli'i Cravalho</t>
  </si>
  <si>
    <t>Dom McLennon</t>
  </si>
  <si>
    <t>Romil Hemnani</t>
  </si>
  <si>
    <t>Joba</t>
  </si>
  <si>
    <t>Jon Nunes</t>
  </si>
  <si>
    <t>HK</t>
  </si>
  <si>
    <t>Merlyn Wood</t>
  </si>
  <si>
    <t>Bearface</t>
  </si>
  <si>
    <t>Robert Ontenient</t>
  </si>
  <si>
    <t>Jabari Manwa</t>
  </si>
  <si>
    <t>Kiko</t>
  </si>
  <si>
    <t>Ashlan Grey</t>
  </si>
  <si>
    <t>Ameer Vann</t>
  </si>
  <si>
    <t>Rodney Tenor</t>
  </si>
  <si>
    <t>Albert Gordon</t>
  </si>
  <si>
    <t>Chloe Bailey</t>
  </si>
  <si>
    <t>Halle Bailey</t>
  </si>
  <si>
    <t>JT</t>
  </si>
  <si>
    <t>Yung Miami</t>
  </si>
  <si>
    <t>David Crosby</t>
  </si>
  <si>
    <t>Graham Nash</t>
  </si>
  <si>
    <t>Stephen Stills</t>
  </si>
  <si>
    <t>John Oates</t>
  </si>
  <si>
    <t>Daryl Hall</t>
  </si>
  <si>
    <t>Joe Jonas</t>
  </si>
  <si>
    <t>Jack Lawless</t>
  </si>
  <si>
    <t>Cole Whittle</t>
  </si>
  <si>
    <t>JinJoo Lee</t>
  </si>
  <si>
    <t>Mick Fleetwood</t>
  </si>
  <si>
    <t>John McVie</t>
  </si>
  <si>
    <t>Christine McVie</t>
  </si>
  <si>
    <t>Stevie Nicks</t>
  </si>
  <si>
    <t>Mike Campbell</t>
  </si>
  <si>
    <t>Neil Finn</t>
  </si>
  <si>
    <t>Florence Welch</t>
  </si>
  <si>
    <t>Isabella Summers</t>
  </si>
  <si>
    <t>Robert Ackroyd</t>
  </si>
  <si>
    <t>Tom Monger</t>
  </si>
  <si>
    <t>Cyrus Bayandor</t>
  </si>
  <si>
    <t>Aku Orraca-Tetteh</t>
  </si>
  <si>
    <t>Hazel Mills</t>
  </si>
  <si>
    <t>Loren Humphrey</t>
  </si>
  <si>
    <t>Christopher Lloyd Hayden</t>
  </si>
  <si>
    <t>Mark Saunders</t>
  </si>
  <si>
    <t>Rusty Bradshaw</t>
  </si>
  <si>
    <t>Este Haim</t>
  </si>
  <si>
    <t>Alana Haim</t>
  </si>
  <si>
    <t>Danielle Haim</t>
  </si>
  <si>
    <t>Audun Laading</t>
  </si>
  <si>
    <t>Stephen Fitzpatrick</t>
  </si>
  <si>
    <t>DZKnow</t>
  </si>
  <si>
    <t>MaSiWei</t>
  </si>
  <si>
    <t>Melo</t>
  </si>
  <si>
    <t>Psy.P</t>
  </si>
  <si>
    <t>Lisa-Kaindé Díaz</t>
  </si>
  <si>
    <t>Naomi Díaz</t>
  </si>
  <si>
    <t>Paul Kantner</t>
  </si>
  <si>
    <t>Jorma Kaukonen</t>
  </si>
  <si>
    <t>Marty Balin</t>
  </si>
  <si>
    <t>Signe Toly Anderson</t>
  </si>
  <si>
    <t>Bob Harvey</t>
  </si>
  <si>
    <t>Jerry Peloquin</t>
  </si>
  <si>
    <t>Skip Spence</t>
  </si>
  <si>
    <t>Jack Casady</t>
  </si>
  <si>
    <t>Grace Slick</t>
  </si>
  <si>
    <t>Spencer Dryen</t>
  </si>
  <si>
    <t>Joey Covington</t>
  </si>
  <si>
    <t>Papa John Creach</t>
  </si>
  <si>
    <t>John Barbata</t>
  </si>
  <si>
    <t>David Freiberg</t>
  </si>
  <si>
    <t>Sam Bettens</t>
  </si>
  <si>
    <t>Gert Bettens</t>
  </si>
  <si>
    <t>Reinout Swinnen</t>
  </si>
  <si>
    <t>Bart Van Lierde</t>
  </si>
  <si>
    <t>Tom Lodewyckx</t>
  </si>
  <si>
    <t>Wim Van Der Westen</t>
  </si>
  <si>
    <t>Erik</t>
  </si>
  <si>
    <t>Verheyden</t>
  </si>
  <si>
    <t>Bart Van Der Zeeuw</t>
  </si>
  <si>
    <t>Jan van Sichem</t>
  </si>
  <si>
    <t>Eric Grossman</t>
  </si>
  <si>
    <t>Koen Lieckens</t>
  </si>
  <si>
    <t>Thomas Vanelslander</t>
  </si>
  <si>
    <t>Simón Mejía</t>
  </si>
  <si>
    <t>Li Saumet</t>
  </si>
  <si>
    <t>Tshawe Baqwa</t>
  </si>
  <si>
    <t>Yosef Wolde-Mariam</t>
  </si>
  <si>
    <t>Gerard Way</t>
  </si>
  <si>
    <t>Ray Toro</t>
  </si>
  <si>
    <t>Mikey Way</t>
  </si>
  <si>
    <t>Frank Iero</t>
  </si>
  <si>
    <t>Matt Pelissier</t>
  </si>
  <si>
    <t>Bob Bryar</t>
  </si>
  <si>
    <t>James Dewees</t>
  </si>
  <si>
    <t>Gwen Stefani</t>
  </si>
  <si>
    <t>Tom Dumont</t>
  </si>
  <si>
    <t>Tony Kanal</t>
  </si>
  <si>
    <t>Adrian Young</t>
  </si>
  <si>
    <t>Liam Gallagher</t>
  </si>
  <si>
    <t>Noel Gallagher</t>
  </si>
  <si>
    <t>Paul Arthurs</t>
  </si>
  <si>
    <t>Paul McGuigan</t>
  </si>
  <si>
    <t>Tony McCarroll</t>
  </si>
  <si>
    <t>Alan White</t>
  </si>
  <si>
    <t>Gem Archer</t>
  </si>
  <si>
    <t>Andy Bell</t>
  </si>
  <si>
    <t>Brendon Urie</t>
  </si>
  <si>
    <t>Ryan Ross</t>
  </si>
  <si>
    <t>Spencer Smith</t>
  </si>
  <si>
    <t>Brent Wilson</t>
  </si>
  <si>
    <t>Jon Walker</t>
  </si>
  <si>
    <t>Dallon Weekes</t>
  </si>
  <si>
    <t>Hayley Williams</t>
  </si>
  <si>
    <t>Jeremy Davis</t>
  </si>
  <si>
    <t>Taylor York</t>
  </si>
  <si>
    <t>Josh Farro</t>
  </si>
  <si>
    <t>Zac Farro</t>
  </si>
  <si>
    <t>Jason Bynum</t>
  </si>
  <si>
    <t>John Hembree</t>
  </si>
  <si>
    <t>Hunter Lamb</t>
  </si>
  <si>
    <t>Bari Bass</t>
  </si>
  <si>
    <t>Maffyuu</t>
  </si>
  <si>
    <t>Aja Grant</t>
  </si>
  <si>
    <t>Elijah Rawk</t>
  </si>
  <si>
    <t>Elbee Thrie</t>
  </si>
  <si>
    <t>Dyme-A-Duzin</t>
  </si>
  <si>
    <t>Sherriff PJ</t>
  </si>
  <si>
    <t>Temi O</t>
  </si>
  <si>
    <t>Ian Bakerman</t>
  </si>
  <si>
    <t>Thom Yorke</t>
  </si>
  <si>
    <t>Jonny Greenwood</t>
  </si>
  <si>
    <t>Colin Greenwood</t>
  </si>
  <si>
    <t>Ed O'Brien</t>
  </si>
  <si>
    <t>Philip Selway</t>
  </si>
  <si>
    <t>DMC</t>
  </si>
  <si>
    <t>Jam Master Jay</t>
  </si>
  <si>
    <t>Run</t>
  </si>
  <si>
    <t>Mike Hogan</t>
  </si>
  <si>
    <t>Noel Hogan</t>
  </si>
  <si>
    <t>Fergal Lawler</t>
  </si>
  <si>
    <t>Niall Quinn</t>
  </si>
  <si>
    <t>Dolores O'Riordan</t>
  </si>
  <si>
    <t>Rocky Lynch</t>
  </si>
  <si>
    <t>Ross Lynch</t>
  </si>
  <si>
    <t>Dell Neal</t>
  </si>
  <si>
    <t>Matt Norcross</t>
  </si>
  <si>
    <t>Brian Havens</t>
  </si>
  <si>
    <t>Akiva Schaffer</t>
  </si>
  <si>
    <t>Andy Samberg</t>
  </si>
  <si>
    <t>Jorma Taccone</t>
  </si>
  <si>
    <t>María Zardoya</t>
  </si>
  <si>
    <t>Josh Conway</t>
  </si>
  <si>
    <t>Edward James</t>
  </si>
  <si>
    <t>Jesse Perlman</t>
  </si>
  <si>
    <t>Matt Berninger</t>
  </si>
  <si>
    <t>Aaron Dessner</t>
  </si>
  <si>
    <t>Bryce Dessner</t>
  </si>
  <si>
    <t>Bryan Devendorf</t>
  </si>
  <si>
    <t>Scott Devendorf</t>
  </si>
  <si>
    <t>Cody Ko</t>
  </si>
  <si>
    <t>Noel Miller</t>
  </si>
  <si>
    <t>T-Boz</t>
  </si>
  <si>
    <t>Chilli</t>
  </si>
  <si>
    <t>Left Eye</t>
  </si>
  <si>
    <t>Josh Dun</t>
  </si>
  <si>
    <t>Tyler Joseph</t>
  </si>
  <si>
    <t>Ethan Kaufmann</t>
  </si>
  <si>
    <t>Lincoln Kreifels</t>
  </si>
  <si>
    <t>Lucas Hughes</t>
  </si>
  <si>
    <t>Kaine</t>
  </si>
  <si>
    <t>D-Roc</t>
  </si>
  <si>
    <t>En Cantos</t>
  </si>
  <si>
    <t>Luz de Luna</t>
  </si>
  <si>
    <t>Aida Cuevas</t>
  </si>
  <si>
    <t>DON'T SHOOT UP THE PARTY</t>
  </si>
  <si>
    <t>NO HALO</t>
  </si>
  <si>
    <t>CASH</t>
  </si>
  <si>
    <t>cupcakKe</t>
  </si>
  <si>
    <t>Q-Tip</t>
  </si>
  <si>
    <t>Phife Dawg</t>
  </si>
  <si>
    <t>Ali Shaheed Muhammad</t>
  </si>
  <si>
    <t>Jarobi White</t>
  </si>
  <si>
    <t>Alex Turner</t>
  </si>
  <si>
    <t>Jamie Cook</t>
  </si>
  <si>
    <t>Nick O'Malley</t>
  </si>
  <si>
    <t>Matt Helders</t>
  </si>
  <si>
    <t>Dan Smith</t>
  </si>
  <si>
    <t>Kyle Simmons</t>
  </si>
  <si>
    <t>Will Farquarson</t>
  </si>
  <si>
    <t>Woody Wood</t>
  </si>
  <si>
    <t>John McCrea</t>
  </si>
  <si>
    <t>brutal</t>
  </si>
  <si>
    <t>Deb Never</t>
  </si>
  <si>
    <t>Ariana Grande, Megan Thee Stallion, SZA</t>
  </si>
  <si>
    <t>Bad Bunny, Chloe x Halle, Kendrick Lamar, Nicki Minaj, ROSALÍA</t>
  </si>
  <si>
    <t>Camila Cabello, Doja Cat, Drake, Frank Ocean, Macklemore &amp; Ryan Lewis</t>
  </si>
  <si>
    <t>2009+</t>
  </si>
  <si>
    <t>MILK</t>
  </si>
  <si>
    <t>jealousy, jealousy</t>
  </si>
  <si>
    <t>2021/08</t>
  </si>
  <si>
    <t>Tints</t>
  </si>
  <si>
    <t>2021/07</t>
  </si>
  <si>
    <t>Story to Tell</t>
  </si>
  <si>
    <t>Did You Come?</t>
  </si>
  <si>
    <t>White Ferrari</t>
  </si>
  <si>
    <t>Big Wheels</t>
  </si>
  <si>
    <t>¡BREAKOUT!</t>
  </si>
  <si>
    <t>Mujer Divina</t>
  </si>
  <si>
    <t>Under the Table</t>
  </si>
  <si>
    <t>W</t>
  </si>
  <si>
    <t>WHAT'S THE OCCASION?</t>
  </si>
  <si>
    <t>Interlude: I'm Not Angry Anymore</t>
  </si>
  <si>
    <t>JAY Z, Kanye West</t>
  </si>
  <si>
    <t>Bruno Mars, CeeLo Green, B.o.B</t>
  </si>
  <si>
    <t>Post Malone, 21 Savage</t>
  </si>
  <si>
    <t>Snoop Dogg, Wiz Khalifa, Bruno Mars</t>
  </si>
  <si>
    <t>Camila Cabello, Daddy Yankee</t>
  </si>
  <si>
    <t>B.o.B, Lupe Fiasco</t>
  </si>
  <si>
    <t>Macklemore, Ryan Lewis, Leon Bridges</t>
  </si>
  <si>
    <t>Macklemore, Ryan Lewis, Mike Slap</t>
  </si>
  <si>
    <t>Juanes (Mononymous)</t>
  </si>
  <si>
    <t>Hozier (Monomymous)</t>
  </si>
  <si>
    <t>Juanes (Mononymous), Kali Uchis</t>
  </si>
  <si>
    <t>Selena (Mononymous)</t>
  </si>
  <si>
    <t>Khalid (Mononymous)</t>
  </si>
  <si>
    <t>Beck (Mononymous)</t>
  </si>
  <si>
    <t>Drake (Mononymous)</t>
  </si>
  <si>
    <t>Hozier (Mononymous)</t>
  </si>
  <si>
    <t>Becky G.</t>
  </si>
  <si>
    <t>Drake (Mononymous), Rihanna (Mononymous)</t>
  </si>
  <si>
    <t>Ieuan (Mononymous)</t>
  </si>
  <si>
    <t>Rihanna (Mononymous)</t>
  </si>
  <si>
    <t>Chris Jackson, Rachel House, Nicole Scherzinger, Auli'I Cravalho</t>
  </si>
  <si>
    <t>Cardi B, Bad Bunny, J Balvin</t>
  </si>
  <si>
    <t>The National, Låpsley</t>
  </si>
  <si>
    <t>DJ Khaled, Beyoncé (Mononymous), JAY Z</t>
  </si>
  <si>
    <t>J Balvin, Willy William, Beyoncé (Mononymous)</t>
  </si>
  <si>
    <t>Nicky Jam, Will Smith, Era Estrefi</t>
  </si>
  <si>
    <t>Macklemore, Ryan Lewis, ScHoolboy Q, Hollis (Mononymous)</t>
  </si>
  <si>
    <t>Macklemore, Ryan Lewis, Evan Roman</t>
  </si>
  <si>
    <t>Macklemore, Ryan Lewis</t>
  </si>
  <si>
    <t>Brandy (Mononymous), Monica (Mononymous)</t>
  </si>
  <si>
    <t>Shaggy (Mononymous), Ricardo Ducent</t>
  </si>
  <si>
    <t>Shakira (Mononymous), Maluma</t>
  </si>
  <si>
    <t>Adele (Mononymous)</t>
  </si>
  <si>
    <t>DJ Snake, Selena Gomez, Ozuna, Cardi B</t>
  </si>
  <si>
    <t>Ruzzi (Mononymous), Natalia Lafourcade</t>
  </si>
  <si>
    <t>ROSALÍA (Mononymous)</t>
  </si>
  <si>
    <t>Natalia Lafourcade, Omara Portuondo</t>
  </si>
  <si>
    <t>Janelle Monáe, Zoë Kravitz</t>
  </si>
  <si>
    <t>Daddy Yankee, Snow (Mononymous)</t>
  </si>
  <si>
    <t>Nicki Minaj, Drake (Mononymous), Lil Wayne, Chris Brown</t>
  </si>
  <si>
    <t>Beyoncé (Mononymous)</t>
  </si>
  <si>
    <t>Estelle (Mononymous), Kanye West</t>
  </si>
  <si>
    <t>Beck (Mononymous), Robyn (Mononymous), The Lonely Island</t>
  </si>
  <si>
    <t>Usher (Mononymous), Lil Jon, Ludacris (Mononymous)</t>
  </si>
  <si>
    <t>iLe (Mononymous)</t>
  </si>
  <si>
    <t>Joji (Mononymous)</t>
  </si>
  <si>
    <t>Y2K, bbno$</t>
  </si>
  <si>
    <t>Doja Cat, Rico Nasty</t>
  </si>
  <si>
    <t>Megan Thee Stallion, Nicki Minaj, Ty Dolla $ign</t>
  </si>
  <si>
    <t>ROSALÍA (Mononymous), Ozuna</t>
  </si>
  <si>
    <t>WILLOW (Mononymous)</t>
  </si>
  <si>
    <t>Kendrick Lamar, SZA</t>
  </si>
  <si>
    <t>Calvin Harris, Pharrell Williams, Katy Perry, Big Sean</t>
  </si>
  <si>
    <t>Pharrell Williams, Rihanna, Drake</t>
  </si>
  <si>
    <t>BENEE, Gus Daperton</t>
  </si>
  <si>
    <t>Frank Ocean, Earl Sweatshirt</t>
  </si>
  <si>
    <t>Big Sean, E-40</t>
  </si>
  <si>
    <t>THE ANXIETY, WILLOW (Mononymous), Tyler Cole</t>
  </si>
  <si>
    <t>Daniel Caesar, Pharrell Williams</t>
  </si>
  <si>
    <t>Ravyn Lenae, Appleby</t>
  </si>
  <si>
    <t>Noname, Raury, Cam O'bi</t>
  </si>
  <si>
    <t>Sean Paul, Dua Lipa</t>
  </si>
  <si>
    <t>Leslie Odom, Jr., Lin-Manuel Miranda, Daveed Diggs, Okierete Onaodowan</t>
  </si>
  <si>
    <t>Cardi B, Megan Thee Stallion</t>
  </si>
  <si>
    <t>Beyoncé (Mononymous), Sean Paul</t>
  </si>
  <si>
    <t>Chloe x Halle, Doja Cat, City Girls, Latto</t>
  </si>
  <si>
    <t>Phony Ppl, Megan Thee Stallion</t>
  </si>
  <si>
    <t>Sean Paul, Sasha (Mononymous)</t>
  </si>
  <si>
    <t>Sia (Mononymous)</t>
  </si>
  <si>
    <t>Migos, Nicki Minaj, Cardi B</t>
  </si>
  <si>
    <t>City Girls, Cardi B</t>
  </si>
  <si>
    <t>Daveed Diggs, Leslie Odom, Jr., Okierete Onaodowan</t>
  </si>
  <si>
    <t>Abir, Masego</t>
  </si>
  <si>
    <t>420 Unlovable, Splash Daddy</t>
  </si>
  <si>
    <t>Doja Cat, Gucci Mane</t>
  </si>
  <si>
    <t>Taylor Swift, HAIM</t>
  </si>
  <si>
    <t>Megan Thee Stallion, Normani (Mononymous)</t>
  </si>
  <si>
    <t>WILLOW (Mononymous), Chloe x Halle</t>
  </si>
  <si>
    <t>SZA, Kendrick Lamar</t>
  </si>
  <si>
    <t>Nicki Minaj, Drake (Mononymous), Lil Wayne</t>
  </si>
  <si>
    <t>Natalia Lafourcade, Adanowsky</t>
  </si>
  <si>
    <t>Ashnikko, Princess Nokia</t>
  </si>
  <si>
    <t>ppcocaine, NextYoungin</t>
  </si>
  <si>
    <t>Doja Cat, SZA</t>
  </si>
  <si>
    <t>WILLOW (Mononymous), Travis Barker</t>
  </si>
  <si>
    <t>Ariana Grande, Nicki Minaj</t>
  </si>
  <si>
    <t>iLe (Mononymous), Natalia Lafourcade</t>
  </si>
  <si>
    <t>Natalia Lafourcade, Aida Cuevas</t>
  </si>
  <si>
    <t>Natalia Lafourcade, Miguel Bosé</t>
  </si>
  <si>
    <t>WILLOW (Mononymous), Cherry Glazerr</t>
  </si>
  <si>
    <t>Anderson .Paak, Kendrick Lamar</t>
  </si>
  <si>
    <t>Natalia Lafourcade, Adrián Dárgelos</t>
  </si>
  <si>
    <t>Courtney Barnett, Kurt Vile</t>
  </si>
  <si>
    <t>Artist(s)</t>
  </si>
  <si>
    <t>Year</t>
  </si>
  <si>
    <t>ROSALÍA (Mononymous), J Balvin, El Guincho</t>
  </si>
  <si>
    <t>GINGER</t>
  </si>
  <si>
    <t>2Pac, K-Ci, JoJo (Mononymous)</t>
  </si>
  <si>
    <t>2021/09</t>
  </si>
  <si>
    <t>Hazy</t>
  </si>
  <si>
    <t>Get Into It (Yuh)</t>
  </si>
  <si>
    <t>Bruno Mars, Cardi B</t>
  </si>
  <si>
    <t>Norman f*****g Rockwell</t>
  </si>
  <si>
    <t>To Be Alone</t>
  </si>
  <si>
    <t>Rumors</t>
  </si>
  <si>
    <t>SUMMER</t>
  </si>
  <si>
    <t>Redbone</t>
  </si>
  <si>
    <t>Come Home</t>
  </si>
  <si>
    <t>Lizzo, Cardi B</t>
  </si>
  <si>
    <t>Childish Gambino</t>
  </si>
  <si>
    <t>2021/10</t>
  </si>
  <si>
    <t>INDUSTRY BABY</t>
  </si>
  <si>
    <t>Black Sheep</t>
  </si>
  <si>
    <t>Song Information</t>
  </si>
  <si>
    <t>XTRA</t>
  </si>
  <si>
    <t>Qué Bonita Es Mi Tierra</t>
  </si>
  <si>
    <t>R U Mine?</t>
  </si>
  <si>
    <t>Real</t>
  </si>
  <si>
    <t>Camisado</t>
  </si>
  <si>
    <t>Lo que tú me das</t>
  </si>
  <si>
    <t>Óyela, Gózala</t>
  </si>
  <si>
    <t>Desdeñosa</t>
  </si>
  <si>
    <t>Lil Nas X, Jack Harlow</t>
  </si>
  <si>
    <t>Metric, Brie Larson</t>
  </si>
  <si>
    <t>Kendrick Lamar, Anna Wise</t>
  </si>
  <si>
    <t>Javier Solís, Gerardo Reyes</t>
  </si>
  <si>
    <t>Juanpalitoschinos</t>
  </si>
  <si>
    <t>Natalia Lafourcade, Omara Portuondo, Eugenia León</t>
  </si>
  <si>
    <t>WILLOW (Mononymous), Tierra Whack</t>
  </si>
  <si>
    <t>WILLOW (Mononymous), Ayla Tesler-Mabe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</si>
  <si>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</si>
  <si>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</si>
  <si>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</si>
  <si>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</si>
  <si>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</si>
  <si>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</si>
  <si>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</si>
  <si>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</si>
  <si>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</si>
  <si>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</si>
  <si>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</si>
  <si>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</si>
  <si>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</si>
  <si>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</t>
  </si>
  <si>
    <t>2</t>
  </si>
  <si>
    <t>3</t>
  </si>
  <si>
    <t>4</t>
  </si>
  <si>
    <t>5</t>
  </si>
  <si>
    <t>2017</t>
  </si>
  <si>
    <t>2018</t>
  </si>
  <si>
    <t>2019</t>
  </si>
  <si>
    <t>2020</t>
  </si>
  <si>
    <t>2021</t>
  </si>
  <si>
    <t>Position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</si>
  <si>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</si>
  <si>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</si>
  <si>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</si>
  <si>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</si>
  <si>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</si>
  <si>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</si>
  <si>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</si>
  <si>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</si>
  <si>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</si>
  <si>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</si>
  <si>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</si>
  <si>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</si>
  <si>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</si>
  <si>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</si>
  <si>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</si>
  <si>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</si>
  <si>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</si>
  <si>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2021/11</t>
  </si>
  <si>
    <t>Leave Me Alone</t>
  </si>
  <si>
    <t>Invencible</t>
  </si>
  <si>
    <t>Average (Anus)</t>
  </si>
  <si>
    <t>2020 (Anus)</t>
  </si>
  <si>
    <t>2021 (Anus)</t>
  </si>
  <si>
    <t>2020 (All -Time)</t>
  </si>
  <si>
    <t>Average (All-Time)</t>
  </si>
  <si>
    <t>2021 (All-Time)</t>
  </si>
  <si>
    <t>Kari Faux</t>
  </si>
  <si>
    <t>Regret</t>
  </si>
  <si>
    <t>Anthony Kiedis</t>
  </si>
  <si>
    <t>Remi Wolf</t>
  </si>
  <si>
    <t>Ipanema</t>
  </si>
  <si>
    <t>Still Woozy, Omar Apollo, Elujay</t>
  </si>
  <si>
    <t>Female Energy, Part 2</t>
  </si>
  <si>
    <t>Triángulo</t>
  </si>
  <si>
    <t>Red Red Red</t>
  </si>
  <si>
    <t>2021/12</t>
  </si>
  <si>
    <t>Need to Know</t>
  </si>
  <si>
    <t>FourFiveSeconds</t>
  </si>
  <si>
    <t>On I Go</t>
  </si>
  <si>
    <t>Qué Maldición</t>
  </si>
  <si>
    <t>Sad Girlz Luv Money</t>
  </si>
  <si>
    <t>VICTOR ROBERTS</t>
  </si>
  <si>
    <t>Campus</t>
  </si>
  <si>
    <t>2022/01</t>
  </si>
  <si>
    <t>Play Date</t>
  </si>
  <si>
    <t>Peng Black Girls</t>
  </si>
  <si>
    <t>I Hate U</t>
  </si>
  <si>
    <t>34+35 (Remix)</t>
  </si>
  <si>
    <t>Let the Flames Begin</t>
  </si>
  <si>
    <t>WINDOW</t>
  </si>
  <si>
    <t>The Art of Peer Pressure</t>
  </si>
  <si>
    <t>Most Recent Data</t>
  </si>
  <si>
    <t>2022/02</t>
  </si>
  <si>
    <t>4ever</t>
  </si>
  <si>
    <t>A Street That Rhymes At 6am</t>
  </si>
  <si>
    <t>Sleep to Dream</t>
  </si>
  <si>
    <t>Choker (Mononymous)</t>
  </si>
  <si>
    <t>Rihanna (Mononymous), Kanye West, Paul McCartney</t>
  </si>
  <si>
    <t>Ruzzi (Mononymous), Tessa Ía</t>
  </si>
  <si>
    <t>BROCKHAMPTON, Victor Roberts</t>
  </si>
  <si>
    <t>Bastille (Mononymous)</t>
  </si>
  <si>
    <t>ENNY, Amia Brave</t>
  </si>
  <si>
    <t>Moliy (Mononymous), Amarae (Mononymous), Kali Uchis</t>
  </si>
  <si>
    <t>Paramore (Mononymous)</t>
  </si>
  <si>
    <t>Ariana Grande, Doja Cat, Megan Thee Stallion</t>
  </si>
  <si>
    <t>WINDOWS</t>
  </si>
  <si>
    <t>BROCKHAMPTON, A$AP Rocky, Shawn Mendes, SoGone SoFlexy</t>
  </si>
  <si>
    <t>BROCKHAMPTON, SoGone SoFlexy, Imondre Goss</t>
  </si>
  <si>
    <t>Hard Times</t>
  </si>
  <si>
    <t>Norma Tanega</t>
  </si>
  <si>
    <t>2022</t>
  </si>
  <si>
    <t>2022 (Anus)</t>
  </si>
  <si>
    <t>2022 (All-Time)</t>
  </si>
  <si>
    <t>check for reading days</t>
  </si>
  <si>
    <t>X</t>
  </si>
  <si>
    <t>Y</t>
  </si>
  <si>
    <t>Not</t>
  </si>
  <si>
    <t>X (2)</t>
  </si>
  <si>
    <t>Without holidays</t>
  </si>
  <si>
    <t>telepatía</t>
  </si>
  <si>
    <t>Latch Key</t>
  </si>
  <si>
    <t>2022/03</t>
  </si>
  <si>
    <t>BUZZCUT</t>
  </si>
  <si>
    <t>Tuned In Freestyle</t>
  </si>
  <si>
    <t>CYANIDE</t>
  </si>
  <si>
    <t>Hit 'Em Up</t>
  </si>
  <si>
    <t>María</t>
  </si>
  <si>
    <t>El Chico del Apartamento 512</t>
  </si>
  <si>
    <t>THE LIGHT PT. II</t>
  </si>
  <si>
    <t>2022/04</t>
  </si>
  <si>
    <t>Decode</t>
  </si>
  <si>
    <t>Social Cues</t>
  </si>
  <si>
    <t>Yo Voy</t>
  </si>
  <si>
    <t>Smile / Petty</t>
  </si>
  <si>
    <t>Papercut</t>
  </si>
  <si>
    <t>2022/05</t>
  </si>
  <si>
    <t>2022/06</t>
  </si>
  <si>
    <t>love language</t>
  </si>
  <si>
    <t>Champagne Galore</t>
  </si>
  <si>
    <t>I Been</t>
  </si>
  <si>
    <t>Appletree</t>
  </si>
  <si>
    <t>Meet Me at Our Spot (Live)</t>
  </si>
  <si>
    <t>shut up</t>
  </si>
  <si>
    <t>motive</t>
  </si>
  <si>
    <t>just like magic</t>
  </si>
  <si>
    <t>nasty</t>
  </si>
  <si>
    <t>west side</t>
  </si>
  <si>
    <t>pov</t>
  </si>
  <si>
    <t>test drive</t>
  </si>
  <si>
    <t>worst behavior</t>
  </si>
  <si>
    <t>Donatella</t>
  </si>
  <si>
    <t>2022/07</t>
  </si>
  <si>
    <t>Almost (Sweet Music)</t>
  </si>
  <si>
    <t>2022/08</t>
  </si>
  <si>
    <t>ALIEN SUPERSTAR</t>
  </si>
  <si>
    <t>Crushcrushcrush</t>
  </si>
  <si>
    <t>Super Freaky Girl</t>
  </si>
  <si>
    <t>22/07</t>
  </si>
  <si>
    <t>Hayloft</t>
  </si>
  <si>
    <t>AMERICA HAS A PROBLEM</t>
  </si>
  <si>
    <t>Misa Misa!</t>
  </si>
  <si>
    <t>22/09</t>
  </si>
  <si>
    <t>CUFF IT</t>
  </si>
  <si>
    <t>Light My Fire</t>
  </si>
  <si>
    <t>NDA</t>
  </si>
  <si>
    <t>CHICKEN TERIYAKI</t>
  </si>
  <si>
    <t>Guayabas y Flores</t>
  </si>
  <si>
    <t>No Encuentro Palabras</t>
  </si>
  <si>
    <t>Be Alone</t>
  </si>
  <si>
    <t>This Is Why</t>
  </si>
  <si>
    <t>Guajira Con Tumbao</t>
  </si>
  <si>
    <t>Swan Upon Leda</t>
  </si>
  <si>
    <t>22/10</t>
  </si>
  <si>
    <t>We Not Humping (Remix)</t>
  </si>
  <si>
    <t>Persuasive</t>
  </si>
  <si>
    <t>BIG BOY</t>
  </si>
  <si>
    <t>ICU</t>
  </si>
  <si>
    <t>Sunfair Sundown</t>
  </si>
  <si>
    <t>22/11</t>
  </si>
  <si>
    <t>22/12</t>
  </si>
  <si>
    <t>Girlfriend</t>
  </si>
  <si>
    <t>The Loneliest Time</t>
  </si>
  <si>
    <t>Un Coco</t>
  </si>
  <si>
    <t>Una Vez Más</t>
  </si>
  <si>
    <t>Piña</t>
  </si>
  <si>
    <t>23/01</t>
  </si>
  <si>
    <t>safety net</t>
  </si>
  <si>
    <t>Kill Bill</t>
  </si>
  <si>
    <t>HEATED</t>
  </si>
  <si>
    <t>MAN ON THE MOON</t>
  </si>
  <si>
    <t>23/02</t>
  </si>
  <si>
    <t>Linger</t>
  </si>
  <si>
    <t>Just Dance</t>
  </si>
  <si>
    <t>We Float</t>
  </si>
  <si>
    <t>2022/09</t>
  </si>
  <si>
    <t>2022/10</t>
  </si>
  <si>
    <t>2022/11</t>
  </si>
  <si>
    <t>2022/12</t>
  </si>
  <si>
    <t>2023/01</t>
  </si>
  <si>
    <t>Overthinking IT</t>
  </si>
  <si>
    <t>Snooze</t>
  </si>
  <si>
    <t>In Ha Mood</t>
  </si>
  <si>
    <t>Es Mentiroso</t>
  </si>
  <si>
    <t>María la Curandera</t>
  </si>
  <si>
    <t>PLASTIC OFF THE SOFA</t>
  </si>
  <si>
    <t>Un Millón</t>
  </si>
  <si>
    <t>Q.U.E.E.N.</t>
  </si>
  <si>
    <t>Mi Ayer</t>
  </si>
  <si>
    <t>2023/02</t>
  </si>
  <si>
    <t>ENERGY</t>
  </si>
  <si>
    <t>Stressed</t>
  </si>
  <si>
    <t>KEEP IT SOUTHERN</t>
  </si>
  <si>
    <t>La Zona</t>
  </si>
  <si>
    <t>Caminar bonito</t>
  </si>
  <si>
    <t>CRUCIFY ME</t>
  </si>
  <si>
    <t>get well soon</t>
  </si>
  <si>
    <t>Superpower</t>
  </si>
  <si>
    <t>23/03</t>
  </si>
  <si>
    <t>2023/03</t>
  </si>
  <si>
    <t>Next Recall</t>
  </si>
  <si>
    <t>23/04</t>
  </si>
  <si>
    <t>six thirty</t>
  </si>
  <si>
    <t>SUMMER RENAISSANCE</t>
  </si>
  <si>
    <t>Don't Speak</t>
  </si>
  <si>
    <t>2023/04</t>
  </si>
  <si>
    <t>Wake Up in the Sky</t>
  </si>
  <si>
    <t>Crave</t>
  </si>
  <si>
    <t>Jodie</t>
  </si>
  <si>
    <t>obvious</t>
  </si>
  <si>
    <t>A World Alone</t>
  </si>
  <si>
    <t>Supercut</t>
  </si>
  <si>
    <t>23/05</t>
  </si>
  <si>
    <t>Jumpin', Jumpin'</t>
  </si>
  <si>
    <t>THIQUE</t>
  </si>
  <si>
    <t>Wild Side</t>
  </si>
  <si>
    <t>23/06</t>
  </si>
  <si>
    <t>Bad Liar</t>
  </si>
  <si>
    <t>Melting</t>
  </si>
  <si>
    <t>Sticky</t>
  </si>
  <si>
    <t>Boy's a Liar, Pt. 2</t>
  </si>
  <si>
    <t>2023/05</t>
  </si>
  <si>
    <t>2023/06</t>
  </si>
  <si>
    <t>Nonsense</t>
  </si>
  <si>
    <t>main thing</t>
  </si>
  <si>
    <t>Die For You (Remix)</t>
  </si>
  <si>
    <t>Lipstick Lover</t>
  </si>
  <si>
    <t>LOVE ME FOR LIFE</t>
  </si>
  <si>
    <t>Float</t>
  </si>
  <si>
    <t>VIRGO'S GROOVE</t>
  </si>
  <si>
    <t>2023/07</t>
  </si>
  <si>
    <t>COZY</t>
  </si>
  <si>
    <t>Empty</t>
  </si>
  <si>
    <t>vampire</t>
  </si>
  <si>
    <t>23/07</t>
  </si>
  <si>
    <t>21/06</t>
  </si>
  <si>
    <t>21/08</t>
  </si>
  <si>
    <t>21/07</t>
  </si>
  <si>
    <t>21/09</t>
  </si>
  <si>
    <t>Atrévete-Te-Te</t>
  </si>
  <si>
    <t>23/08</t>
  </si>
  <si>
    <t>I'M THAT GIRL</t>
  </si>
  <si>
    <t>23/09</t>
  </si>
  <si>
    <t>Fake Happy</t>
  </si>
  <si>
    <t>Rose-Colored Boy</t>
  </si>
  <si>
    <t>For a Pessimist, I'm Pretty Optimistic</t>
  </si>
  <si>
    <t>Running Out of Time</t>
  </si>
  <si>
    <t>21/10</t>
  </si>
  <si>
    <t>21/11</t>
  </si>
  <si>
    <t>21/12</t>
  </si>
  <si>
    <t>22/01</t>
  </si>
  <si>
    <t>22/02</t>
  </si>
  <si>
    <t>22/03</t>
  </si>
  <si>
    <t>22/04</t>
  </si>
  <si>
    <t>22/05</t>
  </si>
  <si>
    <t>22/06</t>
  </si>
  <si>
    <t>22/08</t>
  </si>
  <si>
    <t>The Louvre</t>
  </si>
  <si>
    <t>Take a Byte</t>
  </si>
  <si>
    <t>bad idea right?</t>
  </si>
  <si>
    <t>PURE/HONEY</t>
  </si>
  <si>
    <t>Fantasy</t>
  </si>
  <si>
    <t>F**k it I love you</t>
  </si>
  <si>
    <t>Idle Worship</t>
  </si>
  <si>
    <t>Thick Skull</t>
  </si>
  <si>
    <t>Still Sane</t>
  </si>
  <si>
    <t>Caught in the Middle</t>
  </si>
  <si>
    <t>23/10</t>
  </si>
  <si>
    <t>Tú Sí Sabes Quererme</t>
  </si>
  <si>
    <t>ALL UP IN YOUR MIND</t>
  </si>
  <si>
    <t>needy</t>
  </si>
  <si>
    <t>Work Song</t>
  </si>
  <si>
    <t>Daisy</t>
  </si>
  <si>
    <t>2023/08</t>
  </si>
  <si>
    <t>2023/09</t>
  </si>
  <si>
    <t>23/11</t>
  </si>
  <si>
    <t>MOVE</t>
  </si>
  <si>
    <t>23/12</t>
  </si>
  <si>
    <t>CHURCH GIRL</t>
  </si>
  <si>
    <t>Florida Kilos</t>
  </si>
  <si>
    <t>Don't Hurt Yourself</t>
  </si>
  <si>
    <t>Lemon (Drake Remix)</t>
  </si>
  <si>
    <t>Feather</t>
  </si>
  <si>
    <t>2023/10</t>
  </si>
  <si>
    <t>MY POWER</t>
  </si>
  <si>
    <t>happier</t>
  </si>
  <si>
    <t>Told You So</t>
  </si>
  <si>
    <t>Brick by Boring Brick</t>
  </si>
  <si>
    <t>Perfect Places</t>
  </si>
  <si>
    <t>MY HOUSE</t>
  </si>
  <si>
    <t>2023/11</t>
  </si>
  <si>
    <t>Wild Thoughts</t>
  </si>
  <si>
    <t>Jaguar</t>
  </si>
  <si>
    <t>Smoke</t>
  </si>
  <si>
    <t>2023/12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</si>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</sst>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;\-0;;@"/>
    <numFmt numFmtId="166" formatCode="0.000"/>
    <numFmt numFmtId="167" formatCode="h:mm;@"/>
    <numFmt numFmtId="168" formatCode="0.0"/>
  </numFmts>
  <fonts count="1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8CD050"/>
        <bgColor indexed="64"/>
      </patternFill>
    </fill>
    <fill>
      <patternFill patternType="solid">
        <fgColor rgb="FFFFEF73"/>
        <bgColor indexed="64"/>
      </patternFill>
    </fill>
    <fill>
      <patternFill patternType="solid">
        <fgColor rgb="FFFF84A4"/>
        <bgColor indexed="64"/>
      </patternFill>
    </fill>
    <fill>
      <patternFill patternType="solid">
        <fgColor rgb="FF488D5F"/>
        <bgColor indexed="64"/>
      </patternFill>
    </fill>
    <fill>
      <patternFill patternType="solid">
        <fgColor rgb="FFC39BE6"/>
        <bgColor indexed="64"/>
      </patternFill>
    </fill>
    <fill>
      <patternFill patternType="solid">
        <fgColor rgb="FF00A3F3"/>
        <bgColor indexed="64"/>
      </patternFill>
    </fill>
    <fill>
      <patternFill patternType="solid">
        <fgColor rgb="FFA1F0FF"/>
        <bgColor indexed="64"/>
      </patternFill>
    </fill>
    <fill>
      <patternFill patternType="solid">
        <fgColor rgb="FF84532F"/>
        <bgColor indexed="64"/>
      </patternFill>
    </fill>
    <fill>
      <patternFill patternType="solid">
        <fgColor rgb="FFE9F5E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9">
    <xf numFmtId="0" fontId="0" fillId="0" borderId="0" xfId="0"/>
    <xf numFmtId="1" fontId="2" fillId="0" borderId="0" xfId="0" applyNumberFormat="1" applyFont="1" applyAlignment="1">
      <alignment horizontal="center"/>
    </xf>
    <xf numFmtId="1" fontId="2" fillId="0" borderId="8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2" fillId="0" borderId="11" xfId="0" applyNumberFormat="1" applyFont="1" applyBorder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0" fillId="0" borderId="0" xfId="0" applyNumberFormat="1"/>
    <xf numFmtId="1" fontId="0" fillId="0" borderId="0" xfId="0" applyNumberFormat="1"/>
    <xf numFmtId="0" fontId="2" fillId="0" borderId="14" xfId="0" applyFont="1" applyBorder="1" applyAlignment="1">
      <alignment horizontal="left"/>
    </xf>
    <xf numFmtId="0" fontId="0" fillId="0" borderId="14" xfId="0" applyBorder="1"/>
    <xf numFmtId="0" fontId="0" fillId="0" borderId="12" xfId="0" applyBorder="1"/>
    <xf numFmtId="0" fontId="5" fillId="0" borderId="19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5" xfId="0" applyBorder="1"/>
    <xf numFmtId="0" fontId="5" fillId="0" borderId="21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/>
    <xf numFmtId="0" fontId="0" fillId="0" borderId="0" xfId="0" applyAlignment="1">
      <alignment vertical="center" textRotation="90"/>
    </xf>
    <xf numFmtId="164" fontId="5" fillId="0" borderId="0" xfId="0" applyNumberFormat="1" applyFont="1"/>
    <xf numFmtId="0" fontId="3" fillId="0" borderId="0" xfId="0" applyFont="1" applyAlignment="1">
      <alignment horizontal="center"/>
    </xf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0" fontId="5" fillId="0" borderId="23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8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3" fillId="9" borderId="0" xfId="0" applyFont="1" applyFill="1"/>
    <xf numFmtId="0" fontId="0" fillId="17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2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 wrapText="1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5" fontId="5" fillId="0" borderId="17" xfId="0" applyNumberFormat="1" applyFon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5" fontId="0" fillId="0" borderId="0" xfId="0" applyNumberFormat="1" applyAlignment="1">
      <alignment horizontal="left" vertical="center"/>
    </xf>
    <xf numFmtId="165" fontId="0" fillId="0" borderId="14" xfId="0" applyNumberFormat="1" applyBorder="1" applyAlignment="1">
      <alignment horizontal="left" vertical="center"/>
    </xf>
    <xf numFmtId="165" fontId="2" fillId="18" borderId="0" xfId="0" applyNumberFormat="1" applyFont="1" applyFill="1" applyAlignment="1">
      <alignment horizontal="center" vertical="center"/>
    </xf>
    <xf numFmtId="165" fontId="2" fillId="18" borderId="12" xfId="0" applyNumberFormat="1" applyFont="1" applyFill="1" applyBorder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9" fontId="0" fillId="0" borderId="0" xfId="0" applyNumberFormat="1"/>
    <xf numFmtId="166" fontId="0" fillId="0" borderId="0" xfId="0" applyNumberFormat="1"/>
    <xf numFmtId="0" fontId="0" fillId="0" borderId="13" xfId="0" applyBorder="1"/>
    <xf numFmtId="166" fontId="0" fillId="0" borderId="14" xfId="0" applyNumberFormat="1" applyBorder="1"/>
    <xf numFmtId="9" fontId="0" fillId="0" borderId="15" xfId="0" applyNumberFormat="1" applyBorder="1"/>
    <xf numFmtId="0" fontId="0" fillId="0" borderId="16" xfId="0" applyBorder="1"/>
    <xf numFmtId="9" fontId="0" fillId="0" borderId="17" xfId="0" applyNumberFormat="1" applyBorder="1"/>
    <xf numFmtId="0" fontId="0" fillId="0" borderId="18" xfId="0" applyBorder="1"/>
    <xf numFmtId="166" fontId="0" fillId="0" borderId="12" xfId="0" applyNumberFormat="1" applyBorder="1"/>
    <xf numFmtId="9" fontId="0" fillId="0" borderId="19" xfId="0" applyNumberFormat="1" applyBorder="1"/>
    <xf numFmtId="0" fontId="0" fillId="0" borderId="30" xfId="0" applyBorder="1"/>
    <xf numFmtId="0" fontId="0" fillId="0" borderId="31" xfId="0" applyBorder="1"/>
    <xf numFmtId="166" fontId="0" fillId="0" borderId="31" xfId="0" applyNumberFormat="1" applyBorder="1"/>
    <xf numFmtId="9" fontId="0" fillId="0" borderId="32" xfId="0" applyNumberFormat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indent="1"/>
    </xf>
    <xf numFmtId="165" fontId="0" fillId="0" borderId="0" xfId="0" applyNumberFormat="1"/>
    <xf numFmtId="165" fontId="2" fillId="0" borderId="0" xfId="0" applyNumberFormat="1" applyFont="1"/>
    <xf numFmtId="165" fontId="0" fillId="0" borderId="0" xfId="0" applyNumberFormat="1" applyAlignment="1">
      <alignment horizontal="left" indent="1"/>
    </xf>
    <xf numFmtId="167" fontId="0" fillId="0" borderId="0" xfId="1" applyNumberFormat="1" applyFont="1" applyAlignment="1"/>
    <xf numFmtId="9" fontId="0" fillId="0" borderId="0" xfId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4" fillId="19" borderId="22" xfId="0" applyNumberFormat="1" applyFont="1" applyFill="1" applyBorder="1" applyAlignment="1">
      <alignment vertical="center" wrapText="1"/>
    </xf>
    <xf numFmtId="1" fontId="4" fillId="19" borderId="0" xfId="0" applyNumberFormat="1" applyFont="1" applyFill="1" applyAlignment="1">
      <alignment vertical="center" wrapText="1"/>
    </xf>
    <xf numFmtId="1" fontId="4" fillId="19" borderId="28" xfId="0" applyNumberFormat="1" applyFont="1" applyFill="1" applyBorder="1" applyAlignment="1">
      <alignment vertical="center" wrapText="1"/>
    </xf>
    <xf numFmtId="1" fontId="4" fillId="19" borderId="21" xfId="0" applyNumberFormat="1" applyFont="1" applyFill="1" applyBorder="1" applyAlignment="1">
      <alignment vertical="center" wrapText="1"/>
    </xf>
    <xf numFmtId="1" fontId="4" fillId="19" borderId="12" xfId="0" applyNumberFormat="1" applyFont="1" applyFill="1" applyBorder="1" applyAlignment="1">
      <alignment vertical="center" wrapText="1"/>
    </xf>
    <xf numFmtId="1" fontId="4" fillId="19" borderId="27" xfId="0" applyNumberFormat="1" applyFont="1" applyFill="1" applyBorder="1" applyAlignment="1">
      <alignment vertical="center" wrapText="1"/>
    </xf>
    <xf numFmtId="1" fontId="4" fillId="19" borderId="20" xfId="0" applyNumberFormat="1" applyFont="1" applyFill="1" applyBorder="1" applyAlignment="1">
      <alignment vertical="center" wrapText="1"/>
    </xf>
    <xf numFmtId="1" fontId="4" fillId="19" borderId="14" xfId="0" applyNumberFormat="1" applyFont="1" applyFill="1" applyBorder="1" applyAlignment="1">
      <alignment vertical="center" wrapText="1"/>
    </xf>
    <xf numFmtId="1" fontId="4" fillId="19" borderId="26" xfId="0" applyNumberFormat="1" applyFont="1" applyFill="1" applyBorder="1" applyAlignment="1">
      <alignment vertical="center" wrapText="1"/>
    </xf>
    <xf numFmtId="0" fontId="0" fillId="19" borderId="0" xfId="0" applyFill="1" applyAlignment="1">
      <alignment horizontal="left" vertical="center"/>
    </xf>
    <xf numFmtId="0" fontId="0" fillId="19" borderId="14" xfId="0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16" fontId="0" fillId="0" borderId="28" xfId="0" quotePrefix="1" applyNumberFormat="1" applyBorder="1" applyAlignment="1">
      <alignment horizontal="left" vertical="center"/>
    </xf>
    <xf numFmtId="0" fontId="0" fillId="0" borderId="28" xfId="0" applyBorder="1" applyAlignment="1">
      <alignment vertical="center"/>
    </xf>
    <xf numFmtId="0" fontId="10" fillId="0" borderId="0" xfId="0" applyFont="1" applyAlignment="1">
      <alignment horizontal="center" vertical="center" wrapText="1"/>
    </xf>
    <xf numFmtId="9" fontId="0" fillId="0" borderId="14" xfId="1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12" xfId="1" applyFont="1" applyBorder="1" applyAlignment="1">
      <alignment horizontal="center" vertical="center"/>
    </xf>
    <xf numFmtId="49" fontId="0" fillId="0" borderId="14" xfId="1" applyNumberFormat="1" applyFont="1" applyBorder="1" applyAlignment="1">
      <alignment horizontal="left"/>
    </xf>
    <xf numFmtId="49" fontId="0" fillId="0" borderId="0" xfId="1" applyNumberFormat="1" applyFont="1" applyBorder="1" applyAlignment="1">
      <alignment horizontal="left"/>
    </xf>
    <xf numFmtId="49" fontId="0" fillId="0" borderId="12" xfId="1" applyNumberFormat="1" applyFont="1" applyBorder="1" applyAlignment="1">
      <alignment horizontal="left"/>
    </xf>
    <xf numFmtId="49" fontId="5" fillId="0" borderId="14" xfId="1" applyNumberFormat="1" applyFont="1" applyBorder="1" applyAlignment="1"/>
    <xf numFmtId="49" fontId="5" fillId="0" borderId="12" xfId="1" applyNumberFormat="1" applyFont="1" applyBorder="1" applyAlignment="1"/>
    <xf numFmtId="9" fontId="3" fillId="0" borderId="14" xfId="1" applyFont="1" applyBorder="1" applyAlignment="1">
      <alignment horizontal="right" vertical="center"/>
    </xf>
    <xf numFmtId="9" fontId="3" fillId="0" borderId="12" xfId="1" applyFont="1" applyBorder="1" applyAlignment="1">
      <alignment horizontal="right" vertical="center"/>
    </xf>
    <xf numFmtId="49" fontId="0" fillId="0" borderId="0" xfId="0" applyNumberFormat="1"/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6" xfId="0" applyFont="1" applyBorder="1" applyAlignment="1">
      <alignment vertical="center"/>
    </xf>
    <xf numFmtId="0" fontId="0" fillId="0" borderId="14" xfId="0" applyBorder="1" applyAlignment="1">
      <alignment vertical="center"/>
    </xf>
    <xf numFmtId="49" fontId="3" fillId="0" borderId="0" xfId="1" applyNumberFormat="1" applyFont="1" applyBorder="1" applyAlignment="1"/>
    <xf numFmtId="0" fontId="0" fillId="0" borderId="28" xfId="0" applyBorder="1" applyAlignment="1">
      <alignment horizontal="center" vertical="center" textRotation="90"/>
    </xf>
    <xf numFmtId="0" fontId="0" fillId="0" borderId="23" xfId="0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19" borderId="20" xfId="0" applyFont="1" applyFill="1" applyBorder="1" applyAlignment="1">
      <alignment horizontal="left" vertical="center"/>
    </xf>
    <xf numFmtId="0" fontId="2" fillId="19" borderId="14" xfId="0" applyFont="1" applyFill="1" applyBorder="1" applyAlignment="1">
      <alignment horizontal="left" vertical="center"/>
    </xf>
    <xf numFmtId="0" fontId="2" fillId="19" borderId="26" xfId="0" applyFont="1" applyFill="1" applyBorder="1" applyAlignment="1">
      <alignment horizontal="left" vertical="center"/>
    </xf>
    <xf numFmtId="0" fontId="2" fillId="19" borderId="29" xfId="0" applyFont="1" applyFill="1" applyBorder="1" applyAlignment="1">
      <alignment horizontal="left" vertical="center"/>
    </xf>
    <xf numFmtId="0" fontId="5" fillId="0" borderId="23" xfId="0" applyFont="1" applyBorder="1" applyAlignment="1">
      <alignment vertical="center"/>
    </xf>
    <xf numFmtId="167" fontId="0" fillId="0" borderId="23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165" fontId="0" fillId="0" borderId="26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5" fillId="0" borderId="25" xfId="0" applyFont="1" applyBorder="1" applyAlignment="1">
      <alignment vertical="center"/>
    </xf>
    <xf numFmtId="167" fontId="0" fillId="0" borderId="25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8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5" fillId="0" borderId="24" xfId="0" applyFont="1" applyBorder="1" applyAlignment="1">
      <alignment vertical="center"/>
    </xf>
    <xf numFmtId="167" fontId="0" fillId="0" borderId="24" xfId="0" applyNumberFormat="1" applyBorder="1" applyAlignment="1">
      <alignment vertical="center"/>
    </xf>
    <xf numFmtId="165" fontId="0" fillId="0" borderId="21" xfId="0" applyNumberFormat="1" applyBorder="1" applyAlignment="1">
      <alignment horizontal="center" vertical="center"/>
    </xf>
    <xf numFmtId="165" fontId="0" fillId="0" borderId="27" xfId="0" applyNumberFormat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19" borderId="22" xfId="0" applyFill="1" applyBorder="1" applyAlignment="1">
      <alignment vertical="center"/>
    </xf>
    <xf numFmtId="0" fontId="0" fillId="19" borderId="0" xfId="0" applyFill="1" applyAlignment="1">
      <alignment vertical="center"/>
    </xf>
    <xf numFmtId="0" fontId="0" fillId="19" borderId="28" xfId="0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19" borderId="21" xfId="0" applyFill="1" applyBorder="1" applyAlignment="1">
      <alignment vertical="center"/>
    </xf>
    <xf numFmtId="0" fontId="0" fillId="19" borderId="12" xfId="0" applyFill="1" applyBorder="1" applyAlignment="1">
      <alignment vertical="center"/>
    </xf>
    <xf numFmtId="0" fontId="0" fillId="19" borderId="27" xfId="0" applyFill="1" applyBorder="1" applyAlignment="1">
      <alignment vertical="center"/>
    </xf>
    <xf numFmtId="0" fontId="0" fillId="19" borderId="20" xfId="0" applyFill="1" applyBorder="1" applyAlignment="1">
      <alignment vertical="center"/>
    </xf>
    <xf numFmtId="0" fontId="0" fillId="19" borderId="14" xfId="0" applyFill="1" applyBorder="1" applyAlignment="1">
      <alignment vertical="center"/>
    </xf>
    <xf numFmtId="0" fontId="0" fillId="19" borderId="26" xfId="0" applyFill="1" applyBorder="1" applyAlignment="1">
      <alignment vertical="center"/>
    </xf>
    <xf numFmtId="20" fontId="5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6" xfId="0" applyBorder="1" applyAlignment="1">
      <alignment vertical="center"/>
    </xf>
    <xf numFmtId="9" fontId="0" fillId="0" borderId="26" xfId="1" applyFont="1" applyBorder="1" applyAlignment="1">
      <alignment vertical="center"/>
    </xf>
    <xf numFmtId="0" fontId="0" fillId="0" borderId="22" xfId="0" applyBorder="1" applyAlignment="1">
      <alignment vertical="center"/>
    </xf>
    <xf numFmtId="9" fontId="0" fillId="0" borderId="28" xfId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7" xfId="0" applyBorder="1" applyAlignment="1">
      <alignment vertical="center"/>
    </xf>
    <xf numFmtId="9" fontId="0" fillId="0" borderId="27" xfId="1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9" fontId="3" fillId="0" borderId="28" xfId="1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28" xfId="0" applyFont="1" applyBorder="1" applyAlignment="1">
      <alignment horizontal="center" vertical="center"/>
    </xf>
    <xf numFmtId="165" fontId="0" fillId="0" borderId="28" xfId="0" applyNumberFormat="1" applyBorder="1"/>
    <xf numFmtId="165" fontId="2" fillId="0" borderId="28" xfId="0" applyNumberFormat="1" applyFont="1" applyBorder="1"/>
    <xf numFmtId="165" fontId="0" fillId="0" borderId="28" xfId="0" applyNumberFormat="1" applyBorder="1" applyAlignment="1">
      <alignment horizontal="left" indent="1"/>
    </xf>
    <xf numFmtId="0" fontId="0" fillId="0" borderId="28" xfId="0" applyBorder="1"/>
    <xf numFmtId="0" fontId="3" fillId="0" borderId="28" xfId="0" applyFont="1" applyBorder="1"/>
    <xf numFmtId="0" fontId="11" fillId="0" borderId="28" xfId="0" applyFont="1" applyBorder="1" applyAlignment="1">
      <alignment horizontal="left" indent="1"/>
    </xf>
    <xf numFmtId="0" fontId="2" fillId="0" borderId="28" xfId="0" applyFont="1" applyBorder="1"/>
    <xf numFmtId="0" fontId="7" fillId="0" borderId="28" xfId="0" applyFont="1" applyBorder="1" applyAlignment="1">
      <alignment horizontal="left" vertical="center" indent="1"/>
    </xf>
    <xf numFmtId="0" fontId="7" fillId="0" borderId="28" xfId="0" applyFont="1" applyBorder="1" applyAlignment="1">
      <alignment horizontal="left" indent="1"/>
    </xf>
    <xf numFmtId="0" fontId="11" fillId="0" borderId="28" xfId="0" applyFont="1" applyBorder="1" applyAlignment="1">
      <alignment horizontal="left" indent="2"/>
    </xf>
    <xf numFmtId="165" fontId="14" fillId="5" borderId="20" xfId="0" applyNumberFormat="1" applyFont="1" applyFill="1" applyBorder="1" applyAlignment="1">
      <alignment horizontal="center" vertical="center"/>
    </xf>
    <xf numFmtId="9" fontId="0" fillId="0" borderId="0" xfId="1" applyFont="1" applyAlignment="1"/>
    <xf numFmtId="0" fontId="0" fillId="0" borderId="0" xfId="0" quotePrefix="1"/>
    <xf numFmtId="10" fontId="0" fillId="0" borderId="15" xfId="1" applyNumberFormat="1" applyFont="1" applyBorder="1" applyAlignment="1"/>
    <xf numFmtId="10" fontId="0" fillId="0" borderId="17" xfId="1" applyNumberFormat="1" applyFont="1" applyBorder="1" applyAlignment="1"/>
    <xf numFmtId="10" fontId="0" fillId="0" borderId="19" xfId="1" applyNumberFormat="1" applyFont="1" applyBorder="1" applyAlignment="1"/>
    <xf numFmtId="10" fontId="0" fillId="0" borderId="15" xfId="1" applyNumberFormat="1" applyFont="1" applyBorder="1" applyAlignment="1">
      <alignment horizontal="right" vertical="center"/>
    </xf>
    <xf numFmtId="10" fontId="0" fillId="0" borderId="19" xfId="1" applyNumberFormat="1" applyFont="1" applyBorder="1" applyAlignment="1">
      <alignment horizontal="right" vertical="center"/>
    </xf>
    <xf numFmtId="9" fontId="0" fillId="0" borderId="28" xfId="0" applyNumberFormat="1" applyBorder="1" applyAlignment="1">
      <alignment vertical="center"/>
    </xf>
    <xf numFmtId="168" fontId="0" fillId="0" borderId="0" xfId="0" applyNumberFormat="1" applyAlignment="1">
      <alignment horizontal="center" vertical="center"/>
    </xf>
    <xf numFmtId="9" fontId="0" fillId="0" borderId="26" xfId="0" applyNumberFormat="1" applyBorder="1" applyAlignment="1">
      <alignment vertical="center"/>
    </xf>
    <xf numFmtId="9" fontId="0" fillId="0" borderId="27" xfId="0" applyNumberFormat="1" applyBorder="1" applyAlignment="1">
      <alignment vertical="center"/>
    </xf>
    <xf numFmtId="0" fontId="0" fillId="5" borderId="28" xfId="0" applyFill="1" applyBorder="1" applyAlignment="1">
      <alignment horizontal="left" vertical="center"/>
    </xf>
    <xf numFmtId="0" fontId="0" fillId="5" borderId="25" xfId="0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5" borderId="26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10" fillId="0" borderId="14" xfId="0" applyFont="1" applyBorder="1" applyAlignment="1">
      <alignment horizontal="center" vertical="center" wrapText="1"/>
    </xf>
    <xf numFmtId="9" fontId="0" fillId="0" borderId="14" xfId="1" applyFont="1" applyBorder="1" applyAlignment="1">
      <alignment vertical="center"/>
    </xf>
    <xf numFmtId="9" fontId="0" fillId="0" borderId="0" xfId="1" applyFont="1" applyBorder="1" applyAlignment="1">
      <alignment vertical="center"/>
    </xf>
    <xf numFmtId="9" fontId="0" fillId="0" borderId="12" xfId="1" applyFont="1" applyBorder="1" applyAlignment="1">
      <alignment vertical="center"/>
    </xf>
    <xf numFmtId="9" fontId="3" fillId="0" borderId="0" xfId="1" applyFont="1" applyBorder="1" applyAlignment="1">
      <alignment vertical="center"/>
    </xf>
    <xf numFmtId="9" fontId="0" fillId="0" borderId="14" xfId="0" applyNumberFormat="1" applyBorder="1" applyAlignment="1">
      <alignment vertical="center"/>
    </xf>
    <xf numFmtId="9" fontId="0" fillId="0" borderId="0" xfId="0" applyNumberFormat="1" applyAlignment="1">
      <alignment vertical="center"/>
    </xf>
    <xf numFmtId="9" fontId="0" fillId="0" borderId="12" xfId="0" applyNumberFormat="1" applyBorder="1" applyAlignment="1">
      <alignment vertical="center"/>
    </xf>
    <xf numFmtId="1" fontId="0" fillId="0" borderId="14" xfId="1" applyNumberFormat="1" applyFont="1" applyBorder="1" applyAlignment="1">
      <alignment vertical="center"/>
    </xf>
    <xf numFmtId="1" fontId="0" fillId="0" borderId="0" xfId="1" applyNumberFormat="1" applyFont="1" applyBorder="1" applyAlignment="1">
      <alignment vertical="center"/>
    </xf>
    <xf numFmtId="0" fontId="17" fillId="0" borderId="12" xfId="0" applyFont="1" applyBorder="1" applyAlignment="1">
      <alignment horizontal="center" vertical="center" wrapText="1"/>
    </xf>
    <xf numFmtId="14" fontId="3" fillId="0" borderId="0" xfId="0" applyNumberFormat="1" applyFont="1"/>
    <xf numFmtId="0" fontId="0" fillId="17" borderId="0" xfId="0" applyFill="1" applyAlignment="1">
      <alignment vertical="center"/>
    </xf>
    <xf numFmtId="0" fontId="3" fillId="17" borderId="0" xfId="0" applyFont="1" applyFill="1" applyAlignment="1">
      <alignment vertical="center"/>
    </xf>
    <xf numFmtId="0" fontId="1" fillId="7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0" borderId="0" xfId="0" applyFont="1" applyAlignment="1">
      <alignment horizontal="center"/>
    </xf>
    <xf numFmtId="0" fontId="0" fillId="0" borderId="0" xfId="0"/>
    <xf numFmtId="0" fontId="3" fillId="0" borderId="33" xfId="0" applyFont="1" applyBorder="1" applyAlignment="1">
      <alignment horizontal="center" vertical="center" textRotation="90"/>
    </xf>
    <xf numFmtId="0" fontId="0" fillId="0" borderId="34" xfId="0" applyBorder="1" applyAlignment="1">
      <alignment horizontal="center" vertical="center" textRotation="90"/>
    </xf>
    <xf numFmtId="0" fontId="0" fillId="0" borderId="35" xfId="0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textRotation="90"/>
    </xf>
    <xf numFmtId="0" fontId="3" fillId="0" borderId="18" xfId="0" applyFont="1" applyBorder="1" applyAlignment="1">
      <alignment horizontal="center" vertical="center" textRotation="90"/>
    </xf>
    <xf numFmtId="0" fontId="3" fillId="0" borderId="34" xfId="0" applyFont="1" applyBorder="1" applyAlignment="1">
      <alignment horizontal="center" vertical="center" textRotation="90"/>
    </xf>
    <xf numFmtId="0" fontId="3" fillId="0" borderId="35" xfId="0" applyFont="1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33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5" fillId="0" borderId="33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5" fillId="0" borderId="35" xfId="0" applyFont="1" applyBorder="1" applyAlignment="1">
      <alignment horizontal="center" vertical="center" textRotation="90"/>
    </xf>
    <xf numFmtId="0" fontId="0" fillId="0" borderId="26" xfId="0" applyBorder="1" applyAlignment="1">
      <alignment horizontal="center" vertical="center" textRotation="90"/>
    </xf>
    <xf numFmtId="0" fontId="0" fillId="0" borderId="28" xfId="0" applyBorder="1" applyAlignment="1">
      <alignment horizontal="center" vertical="center" textRotation="90"/>
    </xf>
    <xf numFmtId="0" fontId="0" fillId="0" borderId="27" xfId="0" applyBorder="1" applyAlignment="1">
      <alignment horizontal="center" vertical="center" textRotation="90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167" fontId="10" fillId="0" borderId="26" xfId="0" applyNumberFormat="1" applyFont="1" applyBorder="1" applyAlignment="1">
      <alignment horizontal="center" vertical="center" wrapText="1"/>
    </xf>
    <xf numFmtId="167" fontId="10" fillId="0" borderId="27" xfId="0" applyNumberFormat="1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textRotation="90" wrapText="1"/>
    </xf>
    <xf numFmtId="0" fontId="0" fillId="0" borderId="34" xfId="0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5" fillId="0" borderId="34" xfId="0" applyFont="1" applyBorder="1" applyAlignment="1">
      <alignment horizontal="center" vertical="center" textRotation="90" wrapText="1"/>
    </xf>
    <xf numFmtId="0" fontId="5" fillId="0" borderId="35" xfId="0" applyFont="1" applyBorder="1" applyAlignment="1">
      <alignment horizontal="center" vertical="center" textRotation="90" wrapText="1"/>
    </xf>
    <xf numFmtId="0" fontId="2" fillId="0" borderId="33" xfId="0" applyFont="1" applyBorder="1" applyAlignment="1">
      <alignment horizontal="center" vertical="center" textRotation="90"/>
    </xf>
    <xf numFmtId="0" fontId="2" fillId="0" borderId="34" xfId="0" applyFont="1" applyBorder="1" applyAlignment="1">
      <alignment horizontal="center" vertical="center" textRotation="90"/>
    </xf>
    <xf numFmtId="0" fontId="2" fillId="0" borderId="35" xfId="0" applyFont="1" applyBorder="1" applyAlignment="1">
      <alignment horizontal="center" vertical="center" textRotation="90"/>
    </xf>
    <xf numFmtId="0" fontId="10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10" fillId="0" borderId="20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165" fontId="0" fillId="0" borderId="0" xfId="0" applyNumberFormat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5" fillId="0" borderId="13" xfId="1" applyNumberFormat="1" applyFont="1" applyBorder="1" applyAlignment="1">
      <alignment horizontal="center" vertical="center"/>
    </xf>
    <xf numFmtId="49" fontId="5" fillId="0" borderId="16" xfId="1" applyNumberFormat="1" applyFont="1" applyBorder="1" applyAlignment="1">
      <alignment horizontal="center" vertical="center"/>
    </xf>
    <xf numFmtId="49" fontId="5" fillId="0" borderId="18" xfId="1" applyNumberFormat="1" applyFont="1" applyBorder="1" applyAlignment="1">
      <alignment horizontal="center" vertical="center"/>
    </xf>
    <xf numFmtId="9" fontId="3" fillId="0" borderId="13" xfId="1" applyFont="1" applyBorder="1" applyAlignment="1">
      <alignment horizontal="right" vertical="center"/>
    </xf>
    <xf numFmtId="9" fontId="3" fillId="0" borderId="18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5" fillId="0" borderId="13" xfId="0" applyFont="1" applyBorder="1" applyAlignment="1">
      <alignment horizontal="center" vertical="center" textRotation="90"/>
    </xf>
    <xf numFmtId="0" fontId="5" fillId="0" borderId="16" xfId="0" applyFont="1" applyBorder="1" applyAlignment="1">
      <alignment horizontal="center" vertical="center" textRotation="90"/>
    </xf>
    <xf numFmtId="0" fontId="5" fillId="0" borderId="18" xfId="0" applyFont="1" applyBorder="1" applyAlignment="1">
      <alignment horizontal="center" vertical="center" textRotation="90"/>
    </xf>
    <xf numFmtId="0" fontId="5" fillId="0" borderId="13" xfId="0" applyFont="1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2" fillId="0" borderId="13" xfId="0" applyFont="1" applyBorder="1" applyAlignment="1">
      <alignment vertical="center" textRotation="90"/>
    </xf>
    <xf numFmtId="0" fontId="2" fillId="0" borderId="16" xfId="0" applyFont="1" applyBorder="1" applyAlignment="1">
      <alignment vertical="center" textRotation="90"/>
    </xf>
    <xf numFmtId="0" fontId="2" fillId="0" borderId="18" xfId="0" applyFont="1" applyBorder="1" applyAlignment="1">
      <alignment vertical="center" textRotation="90"/>
    </xf>
    <xf numFmtId="0" fontId="5" fillId="0" borderId="16" xfId="0" applyFont="1" applyBorder="1" applyAlignment="1">
      <alignment horizontal="center" vertical="center" textRotation="90" wrapText="1"/>
    </xf>
    <xf numFmtId="0" fontId="5" fillId="0" borderId="18" xfId="0" applyFont="1" applyBorder="1" applyAlignment="1">
      <alignment horizontal="center" vertical="center" textRotation="90" wrapText="1"/>
    </xf>
    <xf numFmtId="0" fontId="0" fillId="0" borderId="22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28" xfId="0" applyFill="1" applyBorder="1" applyAlignment="1">
      <alignment vertical="center"/>
    </xf>
  </cellXfs>
  <cellStyles count="2">
    <cellStyle name="Normal" xfId="0" builtinId="0"/>
    <cellStyle name="Percent" xfId="1" builtinId="5"/>
  </cellStyles>
  <dxfs count="9">
    <dxf>
      <fill>
        <patternFill>
          <bgColor rgb="FFE9F6EF"/>
        </patternFill>
      </fill>
    </dxf>
    <dxf>
      <font>
        <color theme="1"/>
      </font>
      <fill>
        <patternFill>
          <bgColor rgb="FFFF84A5"/>
        </patternFill>
      </fill>
    </dxf>
    <dxf>
      <fill>
        <patternFill>
          <bgColor rgb="FFFFEF72"/>
        </patternFill>
      </fill>
    </dxf>
    <dxf>
      <fill>
        <patternFill>
          <bgColor rgb="FF8CD050"/>
        </patternFill>
      </fill>
    </dxf>
    <dxf>
      <fill>
        <patternFill>
          <bgColor rgb="FF488D5F"/>
        </patternFill>
      </fill>
    </dxf>
    <dxf>
      <fill>
        <patternFill>
          <bgColor rgb="FFA1F0FF"/>
        </patternFill>
      </fill>
    </dxf>
    <dxf>
      <fill>
        <patternFill>
          <bgColor rgb="FF00A3F3"/>
        </patternFill>
      </fill>
    </dxf>
    <dxf>
      <fill>
        <patternFill>
          <bgColor rgb="FFC39BE6"/>
        </patternFill>
      </fill>
    </dxf>
    <dxf>
      <fill>
        <patternFill>
          <bgColor rgb="FF84532E"/>
        </patternFill>
      </fill>
    </dxf>
  </dxfs>
  <tableStyles count="0" defaultTableStyle="TableStyleMedium2" defaultPivotStyle="PivotStyleLight16"/>
  <colors>
    <mruColors>
      <color rgb="FF4472C5"/>
      <color rgb="FFEE7D30"/>
      <color rgb="FF416FBF"/>
      <color rgb="FF5B9BD5"/>
      <color rgb="FFFDC100"/>
      <color rgb="FFA5A5A5"/>
      <color rgb="FF492A0E"/>
      <color rgb="FFFDE7CD"/>
      <color rgb="FFF5D3A0"/>
      <color rgb="FFDB9D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US"/>
              <a:t>Anus Ratings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'old statistics'!$B$17</c:f>
              <c:strCache>
                <c:ptCount val="1"/>
                <c:pt idx="0">
                  <c:v>2017</c:v>
                </c:pt>
              </c:strCache>
            </c:strRef>
          </c:tx>
          <c:spPr>
            <a:ln>
              <a:solidFill>
                <a:srgbClr val="4285F5"/>
              </a:solidFill>
            </a:ln>
          </c:spPr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0-CAF8-6646-8A6A-1E64FC165205}"/>
              </c:ext>
            </c:extLst>
          </c:dPt>
          <c:cat>
            <c:numRef>
              <c:f>'old statistics'!$A$18:$A$29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statistics'!$B$18:$B$29</c:f>
              <c:numCache>
                <c:formatCode>General</c:formatCode>
                <c:ptCount val="12"/>
                <c:pt idx="10" formatCode="0.00">
                  <c:v>0</c:v>
                </c:pt>
                <c:pt idx="11" formatCode="0.0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AF8-6646-8A6A-1E64FC165205}"/>
            </c:ext>
          </c:extLst>
        </c:ser>
        <c:ser>
          <c:idx val="1"/>
          <c:order val="1"/>
          <c:tx>
            <c:strRef>
              <c:f>'old statistics'!$C$17</c:f>
              <c:strCache>
                <c:ptCount val="1"/>
                <c:pt idx="0">
                  <c:v>2018</c:v>
                </c:pt>
              </c:strCache>
            </c:strRef>
          </c:tx>
          <c:spPr>
            <a:ln>
              <a:solidFill>
                <a:srgbClr val="DC4337"/>
              </a:solidFill>
            </a:ln>
          </c:spPr>
          <c:marker>
            <c:symbol val="none"/>
          </c:marker>
          <c:cat>
            <c:numRef>
              <c:f>'old statistics'!$A$18:$A$29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statistics'!$C$18:$C$29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AF8-6646-8A6A-1E64FC165205}"/>
            </c:ext>
          </c:extLst>
        </c:ser>
        <c:ser>
          <c:idx val="2"/>
          <c:order val="2"/>
          <c:tx>
            <c:strRef>
              <c:f>'old statistics'!$D$17</c:f>
              <c:strCache>
                <c:ptCount val="1"/>
                <c:pt idx="0">
                  <c:v>2019</c:v>
                </c:pt>
              </c:strCache>
            </c:strRef>
          </c:tx>
          <c:spPr>
            <a:ln>
              <a:solidFill>
                <a:srgbClr val="FFDA66"/>
              </a:solidFill>
            </a:ln>
          </c:spPr>
          <c:marker>
            <c:symbol val="none"/>
          </c:marker>
          <c:cat>
            <c:numRef>
              <c:f>'old statistics'!$A$18:$A$29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statistics'!$D$18:$D$29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CAF8-6646-8A6A-1E64FC165205}"/>
            </c:ext>
          </c:extLst>
        </c:ser>
        <c:ser>
          <c:idx val="3"/>
          <c:order val="3"/>
          <c:tx>
            <c:strRef>
              <c:f>'old statistics'!$E$17</c:f>
              <c:strCache>
                <c:ptCount val="1"/>
                <c:pt idx="0">
                  <c:v>2020</c:v>
                </c:pt>
              </c:strCache>
            </c:strRef>
          </c:tx>
          <c:spPr>
            <a:ln>
              <a:solidFill>
                <a:srgbClr val="37B457"/>
              </a:solidFill>
            </a:ln>
          </c:spPr>
          <c:marker>
            <c:symbol val="none"/>
          </c:marker>
          <c:cat>
            <c:numRef>
              <c:f>'old statistics'!$A$18:$A$29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statistics'!$E$18:$E$29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CAF8-6646-8A6A-1E64FC165205}"/>
            </c:ext>
          </c:extLst>
        </c:ser>
        <c:ser>
          <c:idx val="4"/>
          <c:order val="4"/>
          <c:tx>
            <c:strRef>
              <c:f>'old statistics'!$F$17</c:f>
              <c:strCache>
                <c:ptCount val="1"/>
                <c:pt idx="0">
                  <c:v>2021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'old statistics'!$A$18:$A$29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statistics'!$F$18:$F$29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F8-6646-8A6A-1E64FC165205}"/>
            </c:ext>
          </c:extLst>
        </c:ser>
        <c:ser>
          <c:idx val="5"/>
          <c:order val="5"/>
          <c:tx>
            <c:strRef>
              <c:f>'old statistics'!$G$17</c:f>
              <c:strCache>
                <c:ptCount val="1"/>
                <c:pt idx="0">
                  <c:v>2022</c:v>
                </c:pt>
              </c:strCache>
            </c:strRef>
          </c:tx>
          <c:spPr>
            <a:ln w="19050" cmpd="sng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'old statistics'!$A$18:$A$29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statistics'!$G$18:$G$29</c:f>
              <c:numCache>
                <c:formatCode>General</c:formatCode>
                <c:ptCount val="12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CAF8-6646-8A6A-1E64FC165205}"/>
            </c:ext>
          </c:extLst>
        </c:ser>
        <c:ser>
          <c:idx val="6"/>
          <c:order val="6"/>
          <c:tx>
            <c:strRef>
              <c:f>'old statistics'!$H$17</c:f>
              <c:strCache>
                <c:ptCount val="1"/>
                <c:pt idx="0">
                  <c:v>2023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'old statistics'!$A$18:$A$29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statistics'!$H$18:$H$29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BE-4E47-9F66-D3B3B2D56FDB}"/>
            </c:ext>
          </c:extLst>
        </c:ser>
        <c:ser>
          <c:idx val="7"/>
          <c:order val="7"/>
          <c:tx>
            <c:strRef>
              <c:f>'old statistics'!$I$17</c:f>
              <c:strCache>
                <c:ptCount val="1"/>
                <c:pt idx="0">
                  <c:v>2024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'old statistics'!$A$18:$A$29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statistics'!$I$18:$I$29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BE-4E47-9F66-D3B3B2D56FDB}"/>
            </c:ext>
          </c:extLst>
        </c:ser>
        <c:ser>
          <c:idx val="8"/>
          <c:order val="8"/>
          <c:tx>
            <c:strRef>
              <c:f>'old statistics'!$J$17</c:f>
              <c:strCache>
                <c:ptCount val="1"/>
                <c:pt idx="0">
                  <c:v>2025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'old statistics'!$A$18:$A$29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statistics'!$J$18:$J$29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BE-4E47-9F66-D3B3B2D56FDB}"/>
            </c:ext>
          </c:extLst>
        </c:ser>
        <c:ser>
          <c:idx val="9"/>
          <c:order val="9"/>
          <c:tx>
            <c:strRef>
              <c:f>'old statistics'!$K$17</c:f>
              <c:strCache>
                <c:ptCount val="1"/>
                <c:pt idx="0">
                  <c:v>2026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'old statistics'!$A$18:$A$29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statistics'!$K$18:$K$29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BE-4E47-9F66-D3B3B2D56FDB}"/>
            </c:ext>
          </c:extLst>
        </c:ser>
        <c:ser>
          <c:idx val="10"/>
          <c:order val="10"/>
          <c:tx>
            <c:strRef>
              <c:f>'old statistics'!$L$17</c:f>
              <c:strCache>
                <c:ptCount val="1"/>
                <c:pt idx="0">
                  <c:v>2027</c:v>
                </c:pt>
              </c:strCache>
            </c:strRef>
          </c:tx>
          <c:marker>
            <c:symbol val="none"/>
          </c:marker>
          <c:cat>
            <c:numRef>
              <c:f>'old statistics'!$A$18:$A$29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statistics'!$L$18:$L$29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BE-4E47-9F66-D3B3B2D56FDB}"/>
            </c:ext>
          </c:extLst>
        </c:ser>
        <c:ser>
          <c:idx val="11"/>
          <c:order val="11"/>
          <c:tx>
            <c:strRef>
              <c:f>'old statistics'!$M$17</c:f>
              <c:strCache>
                <c:ptCount val="1"/>
                <c:pt idx="0">
                  <c:v>Avg.</c:v>
                </c:pt>
              </c:strCache>
            </c:strRef>
          </c:tx>
          <c:spPr>
            <a:ln w="25400">
              <a:solidFill>
                <a:schemeClr val="bg1">
                  <a:lumMod val="8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'old statistics'!$A$18:$A$29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statistics'!$M$18:$M$29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84BE-4E47-9F66-D3B3B2D56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00242"/>
        <c:axId val="1663708386"/>
      </c:lineChart>
      <c:catAx>
        <c:axId val="668002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663708386"/>
        <c:crosses val="autoZero"/>
        <c:auto val="1"/>
        <c:lblAlgn val="ctr"/>
        <c:lblOffset val="100"/>
        <c:noMultiLvlLbl val="1"/>
      </c:catAx>
      <c:valAx>
        <c:axId val="1663708386"/>
        <c:scaling>
          <c:orientation val="minMax"/>
          <c:max val="5"/>
          <c:min val="3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66800242"/>
        <c:crosses val="autoZero"/>
        <c:crossBetween val="between"/>
        <c:majorUnit val="0.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US"/>
              <a:t>Number of Songs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'old statistics'!$B$2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numRef>
              <c:f>'old statistics'!$A$3:$A$14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statistics'!$B$3:$B$14</c:f>
              <c:numCache>
                <c:formatCode>0</c:formatCode>
                <c:ptCount val="12"/>
                <c:pt idx="10">
                  <c:v>19</c:v>
                </c:pt>
                <c:pt idx="11">
                  <c:v>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D2E-4C42-9BD5-F1D5FCB9508A}"/>
            </c:ext>
          </c:extLst>
        </c:ser>
        <c:ser>
          <c:idx val="1"/>
          <c:order val="1"/>
          <c:tx>
            <c:strRef>
              <c:f>'old statistics'!$C$2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DB4437"/>
            </a:solidFill>
          </c:spPr>
          <c:invertIfNegative val="1"/>
          <c:cat>
            <c:numRef>
              <c:f>'old statistics'!$A$3:$A$14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statistics'!$C$3:$C$14</c:f>
              <c:numCache>
                <c:formatCode>0</c:formatCode>
                <c:ptCount val="12"/>
                <c:pt idx="0">
                  <c:v>12</c:v>
                </c:pt>
                <c:pt idx="1">
                  <c:v>12</c:v>
                </c:pt>
                <c:pt idx="2">
                  <c:v>10</c:v>
                </c:pt>
                <c:pt idx="3">
                  <c:v>13</c:v>
                </c:pt>
                <c:pt idx="4">
                  <c:v>17</c:v>
                </c:pt>
                <c:pt idx="5">
                  <c:v>15</c:v>
                </c:pt>
                <c:pt idx="6">
                  <c:v>17</c:v>
                </c:pt>
                <c:pt idx="7">
                  <c:v>13</c:v>
                </c:pt>
                <c:pt idx="8">
                  <c:v>20</c:v>
                </c:pt>
                <c:pt idx="9">
                  <c:v>19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D2E-4C42-9BD5-F1D5FCB9508A}"/>
            </c:ext>
          </c:extLst>
        </c:ser>
        <c:ser>
          <c:idx val="2"/>
          <c:order val="2"/>
          <c:tx>
            <c:strRef>
              <c:f>'old statistics'!$D$2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rgbClr val="FFD966"/>
            </a:solidFill>
          </c:spPr>
          <c:invertIfNegative val="1"/>
          <c:cat>
            <c:numRef>
              <c:f>'old statistics'!$A$3:$A$14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statistics'!$D$3:$D$14</c:f>
              <c:numCache>
                <c:formatCode>0</c:formatCode>
                <c:ptCount val="12"/>
                <c:pt idx="0">
                  <c:v>19</c:v>
                </c:pt>
                <c:pt idx="1">
                  <c:v>16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23</c:v>
                </c:pt>
                <c:pt idx="6">
                  <c:v>18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2D2E-4C42-9BD5-F1D5FCB9508A}"/>
            </c:ext>
          </c:extLst>
        </c:ser>
        <c:ser>
          <c:idx val="4"/>
          <c:order val="4"/>
          <c:tx>
            <c:strRef>
              <c:f>'old statistics'!$E$2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rgbClr val="37B357"/>
            </a:solidFill>
          </c:spPr>
          <c:invertIfNegative val="1"/>
          <c:cat>
            <c:numRef>
              <c:f>'old statistics'!$A$3:$A$14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statistics'!$E$3:$E$14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2D2E-4C42-9BD5-F1D5FCB95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5808915"/>
        <c:axId val="1012078004"/>
      </c:barChart>
      <c:lineChart>
        <c:grouping val="standard"/>
        <c:varyColors val="0"/>
        <c:ser>
          <c:idx val="3"/>
          <c:order val="3"/>
          <c:tx>
            <c:strRef>
              <c:f>'old statistics'!$M$2</c:f>
              <c:strCache>
                <c:ptCount val="1"/>
                <c:pt idx="0">
                  <c:v>Avg.</c:v>
                </c:pt>
              </c:strCache>
            </c:strRef>
          </c:tx>
          <c:spPr>
            <a:ln w="25400" cmpd="sng">
              <a:solidFill>
                <a:srgbClr val="D9D9D9"/>
              </a:solidFill>
              <a:prstDash val="dash"/>
            </a:ln>
          </c:spPr>
          <c:marker>
            <c:symbol val="none"/>
          </c:marker>
          <c:cat>
            <c:numRef>
              <c:f>'old statistics'!$A$3:$A$14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statistics'!$M$3:$M$14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2E-4C42-9BD5-F1D5FCB95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08915"/>
        <c:axId val="1012078004"/>
      </c:lineChart>
      <c:catAx>
        <c:axId val="715808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012078004"/>
        <c:crosses val="autoZero"/>
        <c:auto val="1"/>
        <c:lblAlgn val="ctr"/>
        <c:lblOffset val="100"/>
        <c:noMultiLvlLbl val="1"/>
      </c:catAx>
      <c:valAx>
        <c:axId val="10120780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71580891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Anus Rankings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'old statistics'!$B$32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4285F5"/>
              </a:solidFill>
              <a:round/>
            </a:ln>
            <a:effectLst/>
          </c:spPr>
          <c:marker>
            <c:symbol val="none"/>
          </c:marker>
          <c:cat>
            <c:numRef>
              <c:f>'old statistics'!$A$33:$A$44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statistics'!$B$33:$B$44</c:f>
              <c:numCache>
                <c:formatCode>0</c:formatCode>
                <c:ptCount val="12"/>
                <c:pt idx="10">
                  <c:v>12</c:v>
                </c:pt>
                <c:pt idx="11">
                  <c:v>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98E-6D4C-8163-C6880CB3A49E}"/>
            </c:ext>
          </c:extLst>
        </c:ser>
        <c:ser>
          <c:idx val="1"/>
          <c:order val="1"/>
          <c:tx>
            <c:strRef>
              <c:f>'old statistics'!$C$32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DC4337"/>
              </a:solidFill>
              <a:round/>
            </a:ln>
            <a:effectLst/>
          </c:spPr>
          <c:marker>
            <c:symbol val="none"/>
          </c:marker>
          <c:cat>
            <c:numRef>
              <c:f>'old statistics'!$A$33:$A$44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statistics'!$C$33:$C$44</c:f>
              <c:numCache>
                <c:formatCode>0</c:formatCode>
                <c:ptCount val="12"/>
                <c:pt idx="0">
                  <c:v>1</c:v>
                </c:pt>
                <c:pt idx="1">
                  <c:v>11</c:v>
                </c:pt>
                <c:pt idx="2">
                  <c:v>3</c:v>
                </c:pt>
                <c:pt idx="3">
                  <c:v>2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10</c:v>
                </c:pt>
                <c:pt idx="10">
                  <c:v>9</c:v>
                </c:pt>
                <c:pt idx="11">
                  <c:v>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98E-6D4C-8163-C6880CB3A49E}"/>
            </c:ext>
          </c:extLst>
        </c:ser>
        <c:ser>
          <c:idx val="2"/>
          <c:order val="2"/>
          <c:tx>
            <c:strRef>
              <c:f>'old statistics'!$D$32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rgbClr val="FFDA66"/>
              </a:solidFill>
              <a:round/>
            </a:ln>
            <a:effectLst/>
          </c:spPr>
          <c:marker>
            <c:symbol val="none"/>
          </c:marker>
          <c:cat>
            <c:numRef>
              <c:f>'old statistics'!$A$33:$A$44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statistics'!$D$33:$D$44</c:f>
              <c:numCache>
                <c:formatCode>0</c:formatCode>
                <c:ptCount val="12"/>
                <c:pt idx="0">
                  <c:v>7</c:v>
                </c:pt>
                <c:pt idx="1">
                  <c:v>9</c:v>
                </c:pt>
                <c:pt idx="2">
                  <c:v>12</c:v>
                </c:pt>
                <c:pt idx="3">
                  <c:v>8</c:v>
                </c:pt>
                <c:pt idx="4">
                  <c:v>6</c:v>
                </c:pt>
                <c:pt idx="5">
                  <c:v>2</c:v>
                </c:pt>
                <c:pt idx="6">
                  <c:v>3</c:v>
                </c:pt>
                <c:pt idx="7">
                  <c:v>11</c:v>
                </c:pt>
                <c:pt idx="8">
                  <c:v>10</c:v>
                </c:pt>
                <c:pt idx="9">
                  <c:v>5</c:v>
                </c:pt>
                <c:pt idx="10">
                  <c:v>4</c:v>
                </c:pt>
                <c:pt idx="11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98E-6D4C-8163-C6880CB3A49E}"/>
            </c:ext>
          </c:extLst>
        </c:ser>
        <c:ser>
          <c:idx val="3"/>
          <c:order val="3"/>
          <c:tx>
            <c:strRef>
              <c:f>'old statistics'!$E$32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37B457"/>
              </a:solidFill>
              <a:round/>
            </a:ln>
            <a:effectLst/>
          </c:spPr>
          <c:marker>
            <c:symbol val="none"/>
          </c:marker>
          <c:cat>
            <c:numRef>
              <c:f>'old statistics'!$A$33:$A$44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statistics'!$E$33:$E$44</c:f>
              <c:numCache>
                <c:formatCode>0</c:formatCode>
                <c:ptCount val="12"/>
                <c:pt idx="1">
                  <c:v>12</c:v>
                </c:pt>
                <c:pt idx="3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98E-6D4C-8163-C6880CB3A49E}"/>
            </c:ext>
          </c:extLst>
        </c:ser>
        <c:ser>
          <c:idx val="4"/>
          <c:order val="4"/>
          <c:tx>
            <c:strRef>
              <c:f>'old statistics'!$F$32</c:f>
              <c:strCache>
                <c:ptCount val="1"/>
                <c:pt idx="0">
                  <c:v>2021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'old statistics'!$A$33:$A$44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statistics'!$F$33:$F$44</c:f>
              <c:numCache>
                <c:formatCode>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8E-6D4C-8163-C6880CB3A49E}"/>
            </c:ext>
          </c:extLst>
        </c:ser>
        <c:ser>
          <c:idx val="5"/>
          <c:order val="5"/>
          <c:tx>
            <c:strRef>
              <c:f>'old statistics'!$G$32</c:f>
              <c:strCache>
                <c:ptCount val="1"/>
                <c:pt idx="0">
                  <c:v>2022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'old statistics'!$A$33:$A$44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statistics'!$G$33:$G$44</c:f>
              <c:numCache>
                <c:formatCode>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8E-6D4C-8163-C6880CB3A49E}"/>
            </c:ext>
          </c:extLst>
        </c:ser>
        <c:ser>
          <c:idx val="6"/>
          <c:order val="6"/>
          <c:tx>
            <c:strRef>
              <c:f>'old statistics'!$H$32</c:f>
              <c:strCache>
                <c:ptCount val="1"/>
                <c:pt idx="0">
                  <c:v>2023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'old statistics'!$A$33:$A$44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statistics'!$H$33:$H$44</c:f>
              <c:numCache>
                <c:formatCode>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98E-6D4C-8163-C6880CB3A49E}"/>
            </c:ext>
          </c:extLst>
        </c:ser>
        <c:ser>
          <c:idx val="7"/>
          <c:order val="7"/>
          <c:tx>
            <c:strRef>
              <c:f>'old statistics'!$I$32</c:f>
              <c:strCache>
                <c:ptCount val="1"/>
                <c:pt idx="0">
                  <c:v>2024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'old statistics'!$A$33:$A$44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statistics'!$I$33:$I$44</c:f>
              <c:numCache>
                <c:formatCode>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98E-6D4C-8163-C6880CB3A49E}"/>
            </c:ext>
          </c:extLst>
        </c:ser>
        <c:ser>
          <c:idx val="8"/>
          <c:order val="8"/>
          <c:tx>
            <c:strRef>
              <c:f>'old statistics'!$J$32</c:f>
              <c:strCache>
                <c:ptCount val="1"/>
                <c:pt idx="0">
                  <c:v>2025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'old statistics'!$A$33:$A$44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statistics'!$J$33:$J$44</c:f>
              <c:numCache>
                <c:formatCode>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98E-6D4C-8163-C6880CB3A49E}"/>
            </c:ext>
          </c:extLst>
        </c:ser>
        <c:ser>
          <c:idx val="9"/>
          <c:order val="9"/>
          <c:tx>
            <c:strRef>
              <c:f>'old statistics'!$K$32</c:f>
              <c:strCache>
                <c:ptCount val="1"/>
                <c:pt idx="0">
                  <c:v>2026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'old statistics'!$A$33:$A$44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statistics'!$K$33:$K$44</c:f>
              <c:numCache>
                <c:formatCode>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98E-6D4C-8163-C6880CB3A49E}"/>
            </c:ext>
          </c:extLst>
        </c:ser>
        <c:ser>
          <c:idx val="10"/>
          <c:order val="10"/>
          <c:tx>
            <c:strRef>
              <c:f>'old statistics'!$L$32</c:f>
              <c:strCache>
                <c:ptCount val="1"/>
                <c:pt idx="0">
                  <c:v>2027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'old statistics'!$A$33:$A$44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statistics'!$L$33:$L$44</c:f>
              <c:numCache>
                <c:formatCode>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98E-6D4C-8163-C6880CB3A49E}"/>
            </c:ext>
          </c:extLst>
        </c:ser>
        <c:ser>
          <c:idx val="11"/>
          <c:order val="11"/>
          <c:tx>
            <c:strRef>
              <c:f>'old statistics'!$M$32</c:f>
              <c:strCache>
                <c:ptCount val="1"/>
                <c:pt idx="0">
                  <c:v>Avg.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'old statistics'!$A$33:$A$44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'old statistics'!$M$33:$M$44</c:f>
              <c:numCache>
                <c:formatCode>0.00</c:formatCode>
                <c:ptCount val="12"/>
                <c:pt idx="0">
                  <c:v>4</c:v>
                </c:pt>
                <c:pt idx="1">
                  <c:v>10.666666666666666</c:v>
                </c:pt>
                <c:pt idx="2">
                  <c:v>7.5</c:v>
                </c:pt>
                <c:pt idx="3">
                  <c:v>3.6666666666666665</c:v>
                </c:pt>
                <c:pt idx="4">
                  <c:v>7</c:v>
                </c:pt>
                <c:pt idx="5">
                  <c:v>4.5</c:v>
                </c:pt>
                <c:pt idx="6">
                  <c:v>4.5</c:v>
                </c:pt>
                <c:pt idx="7">
                  <c:v>8</c:v>
                </c:pt>
                <c:pt idx="8">
                  <c:v>7</c:v>
                </c:pt>
                <c:pt idx="9">
                  <c:v>7.5</c:v>
                </c:pt>
                <c:pt idx="10">
                  <c:v>8.3333333333333339</c:v>
                </c:pt>
                <c:pt idx="11">
                  <c:v>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E-298E-6D4C-8163-C6880CB3A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981231"/>
        <c:axId val="438270383"/>
      </c:lineChart>
      <c:catAx>
        <c:axId val="43798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70383"/>
        <c:crosses val="autoZero"/>
        <c:auto val="1"/>
        <c:lblAlgn val="ctr"/>
        <c:lblOffset val="100"/>
        <c:noMultiLvlLbl val="0"/>
      </c:catAx>
      <c:valAx>
        <c:axId val="43827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8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DisruptED!$A$17</c:f>
              <c:strCache>
                <c:ptCount val="1"/>
                <c:pt idx="0">
                  <c:v>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124-ED4C-BB20-3EF4F68B7119}"/>
              </c:ext>
            </c:extLst>
          </c:dPt>
          <c:dPt>
            <c:idx val="18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124-ED4C-BB20-3EF4F68B7119}"/>
              </c:ext>
            </c:extLst>
          </c:dPt>
          <c:dPt>
            <c:idx val="2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124-ED4C-BB20-3EF4F68B7119}"/>
              </c:ext>
            </c:extLst>
          </c:dPt>
          <c:dPt>
            <c:idx val="2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124-ED4C-BB20-3EF4F68B7119}"/>
              </c:ext>
            </c:extLst>
          </c:dPt>
          <c:dPt>
            <c:idx val="3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124-ED4C-BB20-3EF4F68B7119}"/>
              </c:ext>
            </c:extLst>
          </c:dPt>
          <c:dPt>
            <c:idx val="3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124-ED4C-BB20-3EF4F68B7119}"/>
              </c:ext>
            </c:extLst>
          </c:dPt>
          <c:dPt>
            <c:idx val="3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124-ED4C-BB20-3EF4F68B7119}"/>
              </c:ext>
            </c:extLst>
          </c:dPt>
          <c:dPt>
            <c:idx val="4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124-ED4C-BB20-3EF4F68B7119}"/>
              </c:ext>
            </c:extLst>
          </c:dPt>
          <c:dPt>
            <c:idx val="4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124-ED4C-BB20-3EF4F68B7119}"/>
              </c:ext>
            </c:extLst>
          </c:dPt>
          <c:cat>
            <c:strRef>
              <c:f>DisruptED!$B$16:$AZ$16</c:f>
              <c:strCache>
                <c:ptCount val="51"/>
                <c:pt idx="0">
                  <c:v>2017/11</c:v>
                </c:pt>
                <c:pt idx="1">
                  <c:v>2017/12</c:v>
                </c:pt>
                <c:pt idx="2">
                  <c:v>2018/01</c:v>
                </c:pt>
                <c:pt idx="3">
                  <c:v>2018/02</c:v>
                </c:pt>
                <c:pt idx="4">
                  <c:v>2018/03</c:v>
                </c:pt>
                <c:pt idx="5">
                  <c:v>2018/04</c:v>
                </c:pt>
                <c:pt idx="6">
                  <c:v>2018/05</c:v>
                </c:pt>
                <c:pt idx="7">
                  <c:v>2018/06</c:v>
                </c:pt>
                <c:pt idx="8">
                  <c:v>2018/07</c:v>
                </c:pt>
                <c:pt idx="9">
                  <c:v>2018/08</c:v>
                </c:pt>
                <c:pt idx="10">
                  <c:v>2018/09</c:v>
                </c:pt>
                <c:pt idx="11">
                  <c:v>2018/10</c:v>
                </c:pt>
                <c:pt idx="12">
                  <c:v>2018/11</c:v>
                </c:pt>
                <c:pt idx="13">
                  <c:v>2018/12</c:v>
                </c:pt>
                <c:pt idx="14">
                  <c:v>2019/01</c:v>
                </c:pt>
                <c:pt idx="15">
                  <c:v>2019/02</c:v>
                </c:pt>
                <c:pt idx="16">
                  <c:v>2019/03</c:v>
                </c:pt>
                <c:pt idx="17">
                  <c:v>2019/04</c:v>
                </c:pt>
                <c:pt idx="18">
                  <c:v>2019/05</c:v>
                </c:pt>
                <c:pt idx="19">
                  <c:v>2019/06</c:v>
                </c:pt>
                <c:pt idx="20">
                  <c:v>2019/07</c:v>
                </c:pt>
                <c:pt idx="21">
                  <c:v>2019/08</c:v>
                </c:pt>
                <c:pt idx="22">
                  <c:v>2019/09</c:v>
                </c:pt>
                <c:pt idx="23">
                  <c:v>2019/10</c:v>
                </c:pt>
                <c:pt idx="24">
                  <c:v>2019/11</c:v>
                </c:pt>
                <c:pt idx="25">
                  <c:v>2019/12</c:v>
                </c:pt>
                <c:pt idx="26">
                  <c:v>2020/01</c:v>
                </c:pt>
                <c:pt idx="27">
                  <c:v>2020/02</c:v>
                </c:pt>
                <c:pt idx="28">
                  <c:v>2020/03</c:v>
                </c:pt>
                <c:pt idx="29">
                  <c:v>2020/04</c:v>
                </c:pt>
                <c:pt idx="30">
                  <c:v>2020/05</c:v>
                </c:pt>
                <c:pt idx="31">
                  <c:v>2020/06</c:v>
                </c:pt>
                <c:pt idx="32">
                  <c:v>2020/07</c:v>
                </c:pt>
                <c:pt idx="33">
                  <c:v>2020/08</c:v>
                </c:pt>
                <c:pt idx="34">
                  <c:v>2020/09</c:v>
                </c:pt>
                <c:pt idx="35">
                  <c:v>2020/10</c:v>
                </c:pt>
                <c:pt idx="36">
                  <c:v>2020/11</c:v>
                </c:pt>
                <c:pt idx="37">
                  <c:v>2020/12</c:v>
                </c:pt>
                <c:pt idx="38">
                  <c:v>2021/01</c:v>
                </c:pt>
                <c:pt idx="39">
                  <c:v>2021/02</c:v>
                </c:pt>
                <c:pt idx="40">
                  <c:v>2021/03</c:v>
                </c:pt>
                <c:pt idx="41">
                  <c:v>2021/04</c:v>
                </c:pt>
                <c:pt idx="42">
                  <c:v>2021/05</c:v>
                </c:pt>
                <c:pt idx="43">
                  <c:v>2021/06</c:v>
                </c:pt>
                <c:pt idx="44">
                  <c:v>2021/07</c:v>
                </c:pt>
                <c:pt idx="45">
                  <c:v>2021/08</c:v>
                </c:pt>
                <c:pt idx="46">
                  <c:v>2021/09</c:v>
                </c:pt>
                <c:pt idx="47">
                  <c:v>2021/10</c:v>
                </c:pt>
                <c:pt idx="48">
                  <c:v>2021/11</c:v>
                </c:pt>
                <c:pt idx="49">
                  <c:v>2021/12</c:v>
                </c:pt>
                <c:pt idx="50">
                  <c:v>2022/01</c:v>
                </c:pt>
              </c:strCache>
            </c:strRef>
          </c:cat>
          <c:val>
            <c:numRef>
              <c:f>DisruptED!$B$17:$AZ$17</c:f>
              <c:numCache>
                <c:formatCode>0.00</c:formatCode>
                <c:ptCount val="51"/>
                <c:pt idx="0">
                  <c:v>4.3710526315789471</c:v>
                </c:pt>
                <c:pt idx="1">
                  <c:v>4.1232142857142859</c:v>
                </c:pt>
                <c:pt idx="2">
                  <c:v>4.2541666666666673</c:v>
                </c:pt>
                <c:pt idx="3">
                  <c:v>4.208333333333333</c:v>
                </c:pt>
                <c:pt idx="4">
                  <c:v>4.2149999999999999</c:v>
                </c:pt>
                <c:pt idx="5">
                  <c:v>4.2923076923076922</c:v>
                </c:pt>
                <c:pt idx="6">
                  <c:v>4.4735294117647069</c:v>
                </c:pt>
                <c:pt idx="7">
                  <c:v>4.3166666666666664</c:v>
                </c:pt>
                <c:pt idx="8">
                  <c:v>4.2294117647058824</c:v>
                </c:pt>
                <c:pt idx="9">
                  <c:v>4.2692307692307692</c:v>
                </c:pt>
                <c:pt idx="10">
                  <c:v>4.4249999999999998</c:v>
                </c:pt>
                <c:pt idx="11">
                  <c:v>4.3421052631578947</c:v>
                </c:pt>
                <c:pt idx="12">
                  <c:v>4.458333333333333</c:v>
                </c:pt>
                <c:pt idx="13">
                  <c:v>4.4899999999999993</c:v>
                </c:pt>
                <c:pt idx="14">
                  <c:v>4.5763157894736848</c:v>
                </c:pt>
                <c:pt idx="15">
                  <c:v>4.5625</c:v>
                </c:pt>
                <c:pt idx="16">
                  <c:v>4.2136363636363638</c:v>
                </c:pt>
                <c:pt idx="17">
                  <c:v>4.57</c:v>
                </c:pt>
                <c:pt idx="18">
                  <c:v>4.4944444444444445</c:v>
                </c:pt>
                <c:pt idx="19">
                  <c:v>4.1956521739130439</c:v>
                </c:pt>
                <c:pt idx="20">
                  <c:v>4.2388888888888898</c:v>
                </c:pt>
                <c:pt idx="21">
                  <c:v>4.5214285714285714</c:v>
                </c:pt>
                <c:pt idx="22">
                  <c:v>4.4000000000000004</c:v>
                </c:pt>
                <c:pt idx="23">
                  <c:v>4.5250000000000004</c:v>
                </c:pt>
                <c:pt idx="24">
                  <c:v>4.6357142857142861</c:v>
                </c:pt>
                <c:pt idx="25">
                  <c:v>4.2281250000000004</c:v>
                </c:pt>
                <c:pt idx="26">
                  <c:v>4.359375</c:v>
                </c:pt>
                <c:pt idx="27">
                  <c:v>4.4393939393939386</c:v>
                </c:pt>
                <c:pt idx="28">
                  <c:v>4.1147058823529417</c:v>
                </c:pt>
                <c:pt idx="29">
                  <c:v>4.0250000000000004</c:v>
                </c:pt>
                <c:pt idx="30">
                  <c:v>4.4732142857142856</c:v>
                </c:pt>
                <c:pt idx="31">
                  <c:v>4.208333333333333</c:v>
                </c:pt>
                <c:pt idx="32">
                  <c:v>4.458333333333333</c:v>
                </c:pt>
                <c:pt idx="33">
                  <c:v>4.5178571428571432</c:v>
                </c:pt>
                <c:pt idx="34">
                  <c:v>4.4024999999999999</c:v>
                </c:pt>
                <c:pt idx="35">
                  <c:v>4.1395833333333334</c:v>
                </c:pt>
                <c:pt idx="36">
                  <c:v>4.1304487179487186</c:v>
                </c:pt>
                <c:pt idx="37">
                  <c:v>4.2806818181818187</c:v>
                </c:pt>
                <c:pt idx="38">
                  <c:v>4.3928571428571432</c:v>
                </c:pt>
                <c:pt idx="39">
                  <c:v>4.2666666666666666</c:v>
                </c:pt>
                <c:pt idx="40">
                  <c:v>4.3045454545454547</c:v>
                </c:pt>
                <c:pt idx="41">
                  <c:v>4.2181818181818178</c:v>
                </c:pt>
                <c:pt idx="42">
                  <c:v>4.3928571428571432</c:v>
                </c:pt>
                <c:pt idx="43">
                  <c:v>4.4766666666666675</c:v>
                </c:pt>
                <c:pt idx="44">
                  <c:v>4.1899999999999995</c:v>
                </c:pt>
                <c:pt idx="45">
                  <c:v>4.37</c:v>
                </c:pt>
                <c:pt idx="46">
                  <c:v>4.2722222222222221</c:v>
                </c:pt>
                <c:pt idx="47">
                  <c:v>4.2888888888888888</c:v>
                </c:pt>
                <c:pt idx="48">
                  <c:v>4.405555555555555</c:v>
                </c:pt>
                <c:pt idx="49">
                  <c:v>4.3428571428571425</c:v>
                </c:pt>
                <c:pt idx="50">
                  <c:v>4.2714285714285714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F-F540-9402-CB16931A0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86872880"/>
        <c:axId val="586874528"/>
      </c:barChart>
      <c:lineChart>
        <c:grouping val="standard"/>
        <c:varyColors val="0"/>
        <c:ser>
          <c:idx val="1"/>
          <c:order val="1"/>
          <c:tx>
            <c:strRef>
              <c:f>DisruptED!$A$18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DisruptED!$B$16:$AZ$16</c:f>
              <c:strCache>
                <c:ptCount val="51"/>
                <c:pt idx="0">
                  <c:v>2017/11</c:v>
                </c:pt>
                <c:pt idx="1">
                  <c:v>2017/12</c:v>
                </c:pt>
                <c:pt idx="2">
                  <c:v>2018/01</c:v>
                </c:pt>
                <c:pt idx="3">
                  <c:v>2018/02</c:v>
                </c:pt>
                <c:pt idx="4">
                  <c:v>2018/03</c:v>
                </c:pt>
                <c:pt idx="5">
                  <c:v>2018/04</c:v>
                </c:pt>
                <c:pt idx="6">
                  <c:v>2018/05</c:v>
                </c:pt>
                <c:pt idx="7">
                  <c:v>2018/06</c:v>
                </c:pt>
                <c:pt idx="8">
                  <c:v>2018/07</c:v>
                </c:pt>
                <c:pt idx="9">
                  <c:v>2018/08</c:v>
                </c:pt>
                <c:pt idx="10">
                  <c:v>2018/09</c:v>
                </c:pt>
                <c:pt idx="11">
                  <c:v>2018/10</c:v>
                </c:pt>
                <c:pt idx="12">
                  <c:v>2018/11</c:v>
                </c:pt>
                <c:pt idx="13">
                  <c:v>2018/12</c:v>
                </c:pt>
                <c:pt idx="14">
                  <c:v>2019/01</c:v>
                </c:pt>
                <c:pt idx="15">
                  <c:v>2019/02</c:v>
                </c:pt>
                <c:pt idx="16">
                  <c:v>2019/03</c:v>
                </c:pt>
                <c:pt idx="17">
                  <c:v>2019/04</c:v>
                </c:pt>
                <c:pt idx="18">
                  <c:v>2019/05</c:v>
                </c:pt>
                <c:pt idx="19">
                  <c:v>2019/06</c:v>
                </c:pt>
                <c:pt idx="20">
                  <c:v>2019/07</c:v>
                </c:pt>
                <c:pt idx="21">
                  <c:v>2019/08</c:v>
                </c:pt>
                <c:pt idx="22">
                  <c:v>2019/09</c:v>
                </c:pt>
                <c:pt idx="23">
                  <c:v>2019/10</c:v>
                </c:pt>
                <c:pt idx="24">
                  <c:v>2019/11</c:v>
                </c:pt>
                <c:pt idx="25">
                  <c:v>2019/12</c:v>
                </c:pt>
                <c:pt idx="26">
                  <c:v>2020/01</c:v>
                </c:pt>
                <c:pt idx="27">
                  <c:v>2020/02</c:v>
                </c:pt>
                <c:pt idx="28">
                  <c:v>2020/03</c:v>
                </c:pt>
                <c:pt idx="29">
                  <c:v>2020/04</c:v>
                </c:pt>
                <c:pt idx="30">
                  <c:v>2020/05</c:v>
                </c:pt>
                <c:pt idx="31">
                  <c:v>2020/06</c:v>
                </c:pt>
                <c:pt idx="32">
                  <c:v>2020/07</c:v>
                </c:pt>
                <c:pt idx="33">
                  <c:v>2020/08</c:v>
                </c:pt>
                <c:pt idx="34">
                  <c:v>2020/09</c:v>
                </c:pt>
                <c:pt idx="35">
                  <c:v>2020/10</c:v>
                </c:pt>
                <c:pt idx="36">
                  <c:v>2020/11</c:v>
                </c:pt>
                <c:pt idx="37">
                  <c:v>2020/12</c:v>
                </c:pt>
                <c:pt idx="38">
                  <c:v>2021/01</c:v>
                </c:pt>
                <c:pt idx="39">
                  <c:v>2021/02</c:v>
                </c:pt>
                <c:pt idx="40">
                  <c:v>2021/03</c:v>
                </c:pt>
                <c:pt idx="41">
                  <c:v>2021/04</c:v>
                </c:pt>
                <c:pt idx="42">
                  <c:v>2021/05</c:v>
                </c:pt>
                <c:pt idx="43">
                  <c:v>2021/06</c:v>
                </c:pt>
                <c:pt idx="44">
                  <c:v>2021/07</c:v>
                </c:pt>
                <c:pt idx="45">
                  <c:v>2021/08</c:v>
                </c:pt>
                <c:pt idx="46">
                  <c:v>2021/09</c:v>
                </c:pt>
                <c:pt idx="47">
                  <c:v>2021/10</c:v>
                </c:pt>
                <c:pt idx="48">
                  <c:v>2021/11</c:v>
                </c:pt>
                <c:pt idx="49">
                  <c:v>2021/12</c:v>
                </c:pt>
                <c:pt idx="50">
                  <c:v>2022/01</c:v>
                </c:pt>
              </c:strCache>
            </c:strRef>
          </c:cat>
          <c:val>
            <c:numRef>
              <c:f>DisruptED!$B$18:$AZ$18</c:f>
              <c:numCache>
                <c:formatCode>0.00</c:formatCode>
                <c:ptCount val="51"/>
                <c:pt idx="0">
                  <c:v>4.3406315959830515</c:v>
                </c:pt>
                <c:pt idx="1">
                  <c:v>4.3406315959830515</c:v>
                </c:pt>
                <c:pt idx="2">
                  <c:v>4.3406315959830515</c:v>
                </c:pt>
                <c:pt idx="3">
                  <c:v>4.3406315959830515</c:v>
                </c:pt>
                <c:pt idx="4">
                  <c:v>4.3406315959830515</c:v>
                </c:pt>
                <c:pt idx="5">
                  <c:v>4.3406315959830515</c:v>
                </c:pt>
                <c:pt idx="6">
                  <c:v>4.3406315959830515</c:v>
                </c:pt>
                <c:pt idx="7">
                  <c:v>4.3406315959830515</c:v>
                </c:pt>
                <c:pt idx="8">
                  <c:v>4.3406315959830515</c:v>
                </c:pt>
                <c:pt idx="9">
                  <c:v>4.3406315959830515</c:v>
                </c:pt>
                <c:pt idx="10">
                  <c:v>4.3406315959830515</c:v>
                </c:pt>
                <c:pt idx="11">
                  <c:v>4.3406315959830515</c:v>
                </c:pt>
                <c:pt idx="12">
                  <c:v>4.3406315959830515</c:v>
                </c:pt>
                <c:pt idx="13">
                  <c:v>4.3406315959830515</c:v>
                </c:pt>
                <c:pt idx="14">
                  <c:v>4.3406315959830515</c:v>
                </c:pt>
                <c:pt idx="15">
                  <c:v>4.3406315959830515</c:v>
                </c:pt>
                <c:pt idx="16">
                  <c:v>4.3406315959830515</c:v>
                </c:pt>
                <c:pt idx="17">
                  <c:v>4.3406315959830515</c:v>
                </c:pt>
                <c:pt idx="18">
                  <c:v>4.3406315959830515</c:v>
                </c:pt>
                <c:pt idx="19">
                  <c:v>4.3406315959830515</c:v>
                </c:pt>
                <c:pt idx="20">
                  <c:v>4.3406315959830515</c:v>
                </c:pt>
                <c:pt idx="21">
                  <c:v>4.3406315959830515</c:v>
                </c:pt>
                <c:pt idx="22">
                  <c:v>4.3406315959830515</c:v>
                </c:pt>
                <c:pt idx="23">
                  <c:v>4.3406315959830515</c:v>
                </c:pt>
                <c:pt idx="24">
                  <c:v>4.3406315959830515</c:v>
                </c:pt>
                <c:pt idx="25">
                  <c:v>4.3406315959830515</c:v>
                </c:pt>
                <c:pt idx="26">
                  <c:v>4.3406315959830515</c:v>
                </c:pt>
                <c:pt idx="27">
                  <c:v>4.3406315959830515</c:v>
                </c:pt>
                <c:pt idx="28">
                  <c:v>4.3406315959830515</c:v>
                </c:pt>
                <c:pt idx="29">
                  <c:v>4.3406315959830515</c:v>
                </c:pt>
                <c:pt idx="30">
                  <c:v>4.3406315959830515</c:v>
                </c:pt>
                <c:pt idx="31">
                  <c:v>4.3406315959830515</c:v>
                </c:pt>
                <c:pt idx="32">
                  <c:v>4.3406315959830515</c:v>
                </c:pt>
                <c:pt idx="33">
                  <c:v>4.3406315959830515</c:v>
                </c:pt>
                <c:pt idx="34">
                  <c:v>4.3406315959830515</c:v>
                </c:pt>
                <c:pt idx="35">
                  <c:v>4.3406315959830515</c:v>
                </c:pt>
                <c:pt idx="36">
                  <c:v>4.3406315959830515</c:v>
                </c:pt>
                <c:pt idx="37">
                  <c:v>4.3406315959830515</c:v>
                </c:pt>
                <c:pt idx="38">
                  <c:v>4.3406315959830515</c:v>
                </c:pt>
                <c:pt idx="39">
                  <c:v>4.3406315959830515</c:v>
                </c:pt>
                <c:pt idx="40">
                  <c:v>4.3406315959830515</c:v>
                </c:pt>
                <c:pt idx="41">
                  <c:v>4.3406315959830515</c:v>
                </c:pt>
                <c:pt idx="42">
                  <c:v>4.3406315959830515</c:v>
                </c:pt>
                <c:pt idx="43">
                  <c:v>4.3406315959830515</c:v>
                </c:pt>
                <c:pt idx="44">
                  <c:v>4.3406315959830515</c:v>
                </c:pt>
                <c:pt idx="45">
                  <c:v>4.3406315959830515</c:v>
                </c:pt>
                <c:pt idx="46">
                  <c:v>4.3406315959830515</c:v>
                </c:pt>
                <c:pt idx="47">
                  <c:v>4.3406315959830515</c:v>
                </c:pt>
                <c:pt idx="48">
                  <c:v>4.3406315959830515</c:v>
                </c:pt>
                <c:pt idx="49">
                  <c:v>4.3406315959830515</c:v>
                </c:pt>
                <c:pt idx="50">
                  <c:v>4.3406315959830515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6F-F540-9402-CB16931A0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872880"/>
        <c:axId val="586874528"/>
      </c:lineChart>
      <c:catAx>
        <c:axId val="58687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874528"/>
        <c:crosses val="autoZero"/>
        <c:auto val="1"/>
        <c:lblAlgn val="ctr"/>
        <c:lblOffset val="100"/>
        <c:noMultiLvlLbl val="0"/>
      </c:catAx>
      <c:valAx>
        <c:axId val="586874528"/>
        <c:scaling>
          <c:orientation val="minMax"/>
          <c:max val="4.75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87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Rating: 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DisruptED!$A$21</c:f>
              <c:strCache>
                <c:ptCount val="1"/>
                <c:pt idx="0">
                  <c:v>2017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rgbClr val="416FBF">
                    <a:alpha val="5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DisruptED!$B$20:$M$20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DisruptED!$B$21:$M$21</c:f>
              <c:numCache>
                <c:formatCode>General</c:formatCode>
                <c:ptCount val="12"/>
                <c:pt idx="10" formatCode="0.00">
                  <c:v>4.3710526315789471</c:v>
                </c:pt>
                <c:pt idx="11" formatCode="0.00">
                  <c:v>4.1232142857142859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76-284C-AE18-5EF37E1EEB1C}"/>
            </c:ext>
          </c:extLst>
        </c:ser>
        <c:ser>
          <c:idx val="5"/>
          <c:order val="1"/>
          <c:tx>
            <c:strRef>
              <c:f>DisruptED!$A$27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DisruptED!$B$20:$M$20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DisruptED!$B$27:$M$27</c:f>
              <c:numCache>
                <c:formatCode>0.00</c:formatCode>
                <c:ptCount val="12"/>
                <c:pt idx="0">
                  <c:v>4.3708286340852132</c:v>
                </c:pt>
                <c:pt idx="1">
                  <c:v>4.3692234848484839</c:v>
                </c:pt>
                <c:pt idx="2">
                  <c:v>4.2119719251336907</c:v>
                </c:pt>
                <c:pt idx="3">
                  <c:v>4.2763723776223772</c:v>
                </c:pt>
                <c:pt idx="4">
                  <c:v>4.4585113211951448</c:v>
                </c:pt>
                <c:pt idx="5">
                  <c:v>4.299329710144927</c:v>
                </c:pt>
                <c:pt idx="6">
                  <c:v>4.2791584967320269</c:v>
                </c:pt>
                <c:pt idx="7">
                  <c:v>4.4196291208791214</c:v>
                </c:pt>
                <c:pt idx="8">
                  <c:v>4.3749305555555553</c:v>
                </c:pt>
                <c:pt idx="9">
                  <c:v>4.3238943713450295</c:v>
                </c:pt>
                <c:pt idx="10">
                  <c:v>4.4002209048261687</c:v>
                </c:pt>
                <c:pt idx="11">
                  <c:v>4.292975649350649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76-284C-AE18-5EF37E1EE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977247"/>
        <c:axId val="617978895"/>
      </c:lineChart>
      <c:catAx>
        <c:axId val="61797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78895"/>
        <c:crosses val="autoZero"/>
        <c:auto val="1"/>
        <c:lblAlgn val="ctr"/>
        <c:lblOffset val="100"/>
        <c:noMultiLvlLbl val="0"/>
      </c:catAx>
      <c:valAx>
        <c:axId val="617978895"/>
        <c:scaling>
          <c:orientation val="minMax"/>
          <c:max val="5"/>
          <c:min val="3.7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7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Rating: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DisruptED!$A$22</c:f>
              <c:strCache>
                <c:ptCount val="1"/>
                <c:pt idx="0">
                  <c:v>2018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rgbClr val="EE7D3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DisruptED!$B$20:$M$20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DisruptED!$B$22:$M$22</c:f>
              <c:numCache>
                <c:formatCode>0.00</c:formatCode>
                <c:ptCount val="12"/>
                <c:pt idx="0">
                  <c:v>4.2541666666666673</c:v>
                </c:pt>
                <c:pt idx="1">
                  <c:v>4.208333333333333</c:v>
                </c:pt>
                <c:pt idx="2">
                  <c:v>4.2149999999999999</c:v>
                </c:pt>
                <c:pt idx="3">
                  <c:v>4.2923076923076922</c:v>
                </c:pt>
                <c:pt idx="4">
                  <c:v>4.4735294117647069</c:v>
                </c:pt>
                <c:pt idx="5">
                  <c:v>4.3166666666666664</c:v>
                </c:pt>
                <c:pt idx="6">
                  <c:v>4.2294117647058824</c:v>
                </c:pt>
                <c:pt idx="7">
                  <c:v>4.2692307692307692</c:v>
                </c:pt>
                <c:pt idx="8">
                  <c:v>4.4249999999999998</c:v>
                </c:pt>
                <c:pt idx="9">
                  <c:v>4.3421052631578947</c:v>
                </c:pt>
                <c:pt idx="10">
                  <c:v>4.458333333333333</c:v>
                </c:pt>
                <c:pt idx="11">
                  <c:v>4.4899999999999993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6D-7D4C-A685-7F010F665906}"/>
            </c:ext>
          </c:extLst>
        </c:ser>
        <c:ser>
          <c:idx val="5"/>
          <c:order val="1"/>
          <c:tx>
            <c:strRef>
              <c:f>DisruptED!$A$27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DisruptED!$B$20:$M$20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DisruptED!$B$27:$M$27</c:f>
              <c:numCache>
                <c:formatCode>0.00</c:formatCode>
                <c:ptCount val="12"/>
                <c:pt idx="0">
                  <c:v>4.3708286340852132</c:v>
                </c:pt>
                <c:pt idx="1">
                  <c:v>4.3692234848484839</c:v>
                </c:pt>
                <c:pt idx="2">
                  <c:v>4.2119719251336907</c:v>
                </c:pt>
                <c:pt idx="3">
                  <c:v>4.2763723776223772</c:v>
                </c:pt>
                <c:pt idx="4">
                  <c:v>4.4585113211951448</c:v>
                </c:pt>
                <c:pt idx="5">
                  <c:v>4.299329710144927</c:v>
                </c:pt>
                <c:pt idx="6">
                  <c:v>4.2791584967320269</c:v>
                </c:pt>
                <c:pt idx="7">
                  <c:v>4.4196291208791214</c:v>
                </c:pt>
                <c:pt idx="8">
                  <c:v>4.3749305555555553</c:v>
                </c:pt>
                <c:pt idx="9">
                  <c:v>4.3238943713450295</c:v>
                </c:pt>
                <c:pt idx="10">
                  <c:v>4.4002209048261687</c:v>
                </c:pt>
                <c:pt idx="11">
                  <c:v>4.292975649350649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6D-7D4C-A685-7F010F665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977247"/>
        <c:axId val="617978895"/>
      </c:lineChart>
      <c:catAx>
        <c:axId val="61797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78895"/>
        <c:crosses val="autoZero"/>
        <c:auto val="1"/>
        <c:lblAlgn val="ctr"/>
        <c:lblOffset val="100"/>
        <c:noMultiLvlLbl val="0"/>
      </c:catAx>
      <c:valAx>
        <c:axId val="617978895"/>
        <c:scaling>
          <c:orientation val="minMax"/>
          <c:max val="5"/>
          <c:min val="3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7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Rating: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DisruptED!$A$23</c:f>
              <c:strCache>
                <c:ptCount val="1"/>
                <c:pt idx="0">
                  <c:v>2019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DisruptED!$B$20:$M$20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DisruptED!$B$23:$M$23</c:f>
              <c:numCache>
                <c:formatCode>0.00</c:formatCode>
                <c:ptCount val="12"/>
                <c:pt idx="0">
                  <c:v>4.5763157894736848</c:v>
                </c:pt>
                <c:pt idx="1">
                  <c:v>4.5625</c:v>
                </c:pt>
                <c:pt idx="2">
                  <c:v>4.2136363636363638</c:v>
                </c:pt>
                <c:pt idx="3">
                  <c:v>4.57</c:v>
                </c:pt>
                <c:pt idx="4">
                  <c:v>4.4944444444444445</c:v>
                </c:pt>
                <c:pt idx="5">
                  <c:v>4.1956521739130439</c:v>
                </c:pt>
                <c:pt idx="6">
                  <c:v>4.2388888888888898</c:v>
                </c:pt>
                <c:pt idx="7">
                  <c:v>4.5214285714285714</c:v>
                </c:pt>
                <c:pt idx="8">
                  <c:v>4.4000000000000004</c:v>
                </c:pt>
                <c:pt idx="9">
                  <c:v>4.5250000000000004</c:v>
                </c:pt>
                <c:pt idx="10">
                  <c:v>4.6357142857142861</c:v>
                </c:pt>
                <c:pt idx="11">
                  <c:v>4.2281250000000004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37-824B-AEBD-C191470C287C}"/>
            </c:ext>
          </c:extLst>
        </c:ser>
        <c:ser>
          <c:idx val="5"/>
          <c:order val="1"/>
          <c:tx>
            <c:strRef>
              <c:f>DisruptED!$A$27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DisruptED!$B$20:$M$20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DisruptED!$B$27:$M$27</c:f>
              <c:numCache>
                <c:formatCode>0.00</c:formatCode>
                <c:ptCount val="12"/>
                <c:pt idx="0">
                  <c:v>4.3708286340852132</c:v>
                </c:pt>
                <c:pt idx="1">
                  <c:v>4.3692234848484839</c:v>
                </c:pt>
                <c:pt idx="2">
                  <c:v>4.2119719251336907</c:v>
                </c:pt>
                <c:pt idx="3">
                  <c:v>4.2763723776223772</c:v>
                </c:pt>
                <c:pt idx="4">
                  <c:v>4.4585113211951448</c:v>
                </c:pt>
                <c:pt idx="5">
                  <c:v>4.299329710144927</c:v>
                </c:pt>
                <c:pt idx="6">
                  <c:v>4.2791584967320269</c:v>
                </c:pt>
                <c:pt idx="7">
                  <c:v>4.4196291208791214</c:v>
                </c:pt>
                <c:pt idx="8">
                  <c:v>4.3749305555555553</c:v>
                </c:pt>
                <c:pt idx="9">
                  <c:v>4.3238943713450295</c:v>
                </c:pt>
                <c:pt idx="10">
                  <c:v>4.4002209048261687</c:v>
                </c:pt>
                <c:pt idx="11">
                  <c:v>4.292975649350649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37-824B-AEBD-C191470C2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977247"/>
        <c:axId val="617978895"/>
      </c:lineChart>
      <c:catAx>
        <c:axId val="61797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78895"/>
        <c:crosses val="autoZero"/>
        <c:auto val="1"/>
        <c:lblAlgn val="ctr"/>
        <c:lblOffset val="100"/>
        <c:noMultiLvlLbl val="0"/>
      </c:catAx>
      <c:valAx>
        <c:axId val="617978895"/>
        <c:scaling>
          <c:orientation val="minMax"/>
          <c:max val="5"/>
          <c:min val="3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7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Rating: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DisruptED!$A$24</c:f>
              <c:strCache>
                <c:ptCount val="1"/>
                <c:pt idx="0">
                  <c:v>2020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DisruptED!$B$20:$M$20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DisruptED!$B$24:$M$24</c:f>
              <c:numCache>
                <c:formatCode>0.00</c:formatCode>
                <c:ptCount val="12"/>
                <c:pt idx="0">
                  <c:v>4.359375</c:v>
                </c:pt>
                <c:pt idx="1">
                  <c:v>4.4393939393939386</c:v>
                </c:pt>
                <c:pt idx="2">
                  <c:v>4.1147058823529417</c:v>
                </c:pt>
                <c:pt idx="3">
                  <c:v>4.0250000000000004</c:v>
                </c:pt>
                <c:pt idx="4">
                  <c:v>4.4732142857142856</c:v>
                </c:pt>
                <c:pt idx="5">
                  <c:v>4.208333333333333</c:v>
                </c:pt>
                <c:pt idx="6">
                  <c:v>4.458333333333333</c:v>
                </c:pt>
                <c:pt idx="7">
                  <c:v>4.5178571428571432</c:v>
                </c:pt>
                <c:pt idx="8">
                  <c:v>4.4024999999999999</c:v>
                </c:pt>
                <c:pt idx="9">
                  <c:v>4.1395833333333334</c:v>
                </c:pt>
                <c:pt idx="10">
                  <c:v>4.1304487179487186</c:v>
                </c:pt>
                <c:pt idx="11">
                  <c:v>4.2806818181818187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CA-F146-8068-9DF1578DC9D4}"/>
            </c:ext>
          </c:extLst>
        </c:ser>
        <c:ser>
          <c:idx val="5"/>
          <c:order val="1"/>
          <c:tx>
            <c:strRef>
              <c:f>DisruptED!$A$27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DisruptED!$B$20:$M$20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DisruptED!$B$27:$M$27</c:f>
              <c:numCache>
                <c:formatCode>0.00</c:formatCode>
                <c:ptCount val="12"/>
                <c:pt idx="0">
                  <c:v>4.3708286340852132</c:v>
                </c:pt>
                <c:pt idx="1">
                  <c:v>4.3692234848484839</c:v>
                </c:pt>
                <c:pt idx="2">
                  <c:v>4.2119719251336907</c:v>
                </c:pt>
                <c:pt idx="3">
                  <c:v>4.2763723776223772</c:v>
                </c:pt>
                <c:pt idx="4">
                  <c:v>4.4585113211951448</c:v>
                </c:pt>
                <c:pt idx="5">
                  <c:v>4.299329710144927</c:v>
                </c:pt>
                <c:pt idx="6">
                  <c:v>4.2791584967320269</c:v>
                </c:pt>
                <c:pt idx="7">
                  <c:v>4.4196291208791214</c:v>
                </c:pt>
                <c:pt idx="8">
                  <c:v>4.3749305555555553</c:v>
                </c:pt>
                <c:pt idx="9">
                  <c:v>4.3238943713450295</c:v>
                </c:pt>
                <c:pt idx="10">
                  <c:v>4.4002209048261687</c:v>
                </c:pt>
                <c:pt idx="11">
                  <c:v>4.292975649350649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CA-F146-8068-9DF1578DC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977247"/>
        <c:axId val="617978895"/>
      </c:lineChart>
      <c:catAx>
        <c:axId val="61797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78895"/>
        <c:crosses val="autoZero"/>
        <c:auto val="1"/>
        <c:lblAlgn val="ctr"/>
        <c:lblOffset val="100"/>
        <c:noMultiLvlLbl val="0"/>
      </c:catAx>
      <c:valAx>
        <c:axId val="617978895"/>
        <c:scaling>
          <c:orientation val="minMax"/>
          <c:max val="5"/>
          <c:min val="3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7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Rating: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DisruptED!$A$25</c:f>
              <c:strCache>
                <c:ptCount val="1"/>
                <c:pt idx="0">
                  <c:v>2021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DisruptED!$B$20:$M$20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DisruptED!$B$25:$M$25</c:f>
              <c:numCache>
                <c:formatCode>0.00</c:formatCode>
                <c:ptCount val="12"/>
                <c:pt idx="0">
                  <c:v>4.3928571428571432</c:v>
                </c:pt>
                <c:pt idx="1">
                  <c:v>4.2666666666666666</c:v>
                </c:pt>
                <c:pt idx="2">
                  <c:v>4.3045454545454547</c:v>
                </c:pt>
                <c:pt idx="3">
                  <c:v>4.2181818181818178</c:v>
                </c:pt>
                <c:pt idx="4">
                  <c:v>4.3928571428571432</c:v>
                </c:pt>
                <c:pt idx="5">
                  <c:v>4.4766666666666675</c:v>
                </c:pt>
                <c:pt idx="6">
                  <c:v>4.1899999999999995</c:v>
                </c:pt>
                <c:pt idx="7">
                  <c:v>4.37</c:v>
                </c:pt>
                <c:pt idx="8">
                  <c:v>4.2722222222222221</c:v>
                </c:pt>
                <c:pt idx="9">
                  <c:v>4.2888888888888888</c:v>
                </c:pt>
                <c:pt idx="10">
                  <c:v>4.405555555555555</c:v>
                </c:pt>
                <c:pt idx="11">
                  <c:v>4.3428571428571425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2E-0B45-927D-2C996784502C}"/>
            </c:ext>
          </c:extLst>
        </c:ser>
        <c:ser>
          <c:idx val="5"/>
          <c:order val="1"/>
          <c:tx>
            <c:strRef>
              <c:f>DisruptED!$A$27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DisruptED!$B$20:$M$20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DisruptED!$B$27:$M$27</c:f>
              <c:numCache>
                <c:formatCode>0.00</c:formatCode>
                <c:ptCount val="12"/>
                <c:pt idx="0">
                  <c:v>4.3708286340852132</c:v>
                </c:pt>
                <c:pt idx="1">
                  <c:v>4.3692234848484839</c:v>
                </c:pt>
                <c:pt idx="2">
                  <c:v>4.2119719251336907</c:v>
                </c:pt>
                <c:pt idx="3">
                  <c:v>4.2763723776223772</c:v>
                </c:pt>
                <c:pt idx="4">
                  <c:v>4.4585113211951448</c:v>
                </c:pt>
                <c:pt idx="5">
                  <c:v>4.299329710144927</c:v>
                </c:pt>
                <c:pt idx="6">
                  <c:v>4.2791584967320269</c:v>
                </c:pt>
                <c:pt idx="7">
                  <c:v>4.4196291208791214</c:v>
                </c:pt>
                <c:pt idx="8">
                  <c:v>4.3749305555555553</c:v>
                </c:pt>
                <c:pt idx="9">
                  <c:v>4.3238943713450295</c:v>
                </c:pt>
                <c:pt idx="10">
                  <c:v>4.4002209048261687</c:v>
                </c:pt>
                <c:pt idx="11">
                  <c:v>4.292975649350649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2E-0B45-927D-2C9967845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977247"/>
        <c:axId val="617978895"/>
      </c:lineChart>
      <c:catAx>
        <c:axId val="61797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78895"/>
        <c:crosses val="autoZero"/>
        <c:auto val="1"/>
        <c:lblAlgn val="ctr"/>
        <c:lblOffset val="100"/>
        <c:noMultiLvlLbl val="0"/>
      </c:catAx>
      <c:valAx>
        <c:axId val="617978895"/>
        <c:scaling>
          <c:orientation val="minMax"/>
          <c:max val="5"/>
          <c:min val="3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7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Rating:</a:t>
            </a:r>
            <a:r>
              <a:rPr lang="en-US" baseline="0"/>
              <a:t> </a:t>
            </a:r>
            <a:r>
              <a:rPr lang="en-US"/>
              <a:t>Through</a:t>
            </a:r>
            <a:r>
              <a:rPr lang="en-US" baseline="0"/>
              <a:t> the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DisruptED!$A$30</c:f>
              <c:strCache>
                <c:ptCount val="1"/>
                <c:pt idx="0">
                  <c:v>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DisruptED!$B$29:$G$29</c:f>
              <c:strCach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strCache>
            </c:strRef>
          </c:cat>
          <c:val>
            <c:numRef>
              <c:f>DisruptED!$B$30:$G$30</c:f>
              <c:numCache>
                <c:formatCode>0.00</c:formatCode>
                <c:ptCount val="6"/>
                <c:pt idx="0">
                  <c:v>4.2234042553191493</c:v>
                </c:pt>
                <c:pt idx="1">
                  <c:v>4.3584158415841578</c:v>
                </c:pt>
                <c:pt idx="2">
                  <c:v>4.4067708333333337</c:v>
                </c:pt>
                <c:pt idx="3">
                  <c:v>4.283806146572104</c:v>
                </c:pt>
                <c:pt idx="4">
                  <c:v>4.3305263157894727</c:v>
                </c:pt>
                <c:pt idx="5">
                  <c:v>4.2714285714285714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89-4447-A46A-6F26FED38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89339104"/>
        <c:axId val="389340784"/>
      </c:barChart>
      <c:lineChart>
        <c:grouping val="standard"/>
        <c:varyColors val="0"/>
        <c:ser>
          <c:idx val="1"/>
          <c:order val="1"/>
          <c:tx>
            <c:strRef>
              <c:f>DisruptED!$A$31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DisruptED!$B$29:$G$29</c:f>
              <c:strCach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strCache>
            </c:strRef>
          </c:cat>
          <c:val>
            <c:numRef>
              <c:f>DisruptED!$B$31:$G$31</c:f>
              <c:numCache>
                <c:formatCode>0.00</c:formatCode>
                <c:ptCount val="6"/>
                <c:pt idx="0">
                  <c:v>4.3387142126789362</c:v>
                </c:pt>
                <c:pt idx="1">
                  <c:v>4.3387142126789362</c:v>
                </c:pt>
                <c:pt idx="2">
                  <c:v>4.3387142126789362</c:v>
                </c:pt>
                <c:pt idx="3">
                  <c:v>4.3387142126789362</c:v>
                </c:pt>
                <c:pt idx="4">
                  <c:v>4.3387142126789362</c:v>
                </c:pt>
                <c:pt idx="5">
                  <c:v>4.3387142126789362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89-4447-A46A-6F26FED38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339104"/>
        <c:axId val="389340784"/>
      </c:lineChart>
      <c:catAx>
        <c:axId val="38933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40784"/>
        <c:crosses val="autoZero"/>
        <c:auto val="1"/>
        <c:lblAlgn val="ctr"/>
        <c:lblOffset val="100"/>
        <c:noMultiLvlLbl val="0"/>
      </c:catAx>
      <c:valAx>
        <c:axId val="38934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3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Rating: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DisruptED!$A$26</c:f>
              <c:strCache>
                <c:ptCount val="1"/>
                <c:pt idx="0">
                  <c:v>2022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DisruptED!$B$20:$M$20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DisruptED!$B$26:$M$26</c:f>
              <c:numCache>
                <c:formatCode>0.00</c:formatCode>
                <c:ptCount val="12"/>
                <c:pt idx="0">
                  <c:v>4.2714285714285714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3C-4442-8A68-6F99FFBDD01A}"/>
            </c:ext>
          </c:extLst>
        </c:ser>
        <c:ser>
          <c:idx val="5"/>
          <c:order val="1"/>
          <c:tx>
            <c:strRef>
              <c:f>DisruptED!$A$27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DisruptED!$B$20:$M$20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DisruptED!$B$27:$M$27</c:f>
              <c:numCache>
                <c:formatCode>0.00</c:formatCode>
                <c:ptCount val="12"/>
                <c:pt idx="0">
                  <c:v>4.3708286340852132</c:v>
                </c:pt>
                <c:pt idx="1">
                  <c:v>4.3692234848484839</c:v>
                </c:pt>
                <c:pt idx="2">
                  <c:v>4.2119719251336907</c:v>
                </c:pt>
                <c:pt idx="3">
                  <c:v>4.2763723776223772</c:v>
                </c:pt>
                <c:pt idx="4">
                  <c:v>4.4585113211951448</c:v>
                </c:pt>
                <c:pt idx="5">
                  <c:v>4.299329710144927</c:v>
                </c:pt>
                <c:pt idx="6">
                  <c:v>4.2791584967320269</c:v>
                </c:pt>
                <c:pt idx="7">
                  <c:v>4.4196291208791214</c:v>
                </c:pt>
                <c:pt idx="8">
                  <c:v>4.3749305555555553</c:v>
                </c:pt>
                <c:pt idx="9">
                  <c:v>4.3238943713450295</c:v>
                </c:pt>
                <c:pt idx="10">
                  <c:v>4.4002209048261687</c:v>
                </c:pt>
                <c:pt idx="11">
                  <c:v>4.292975649350649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3C-4442-8A68-6F99FFBDD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977247"/>
        <c:axId val="617978895"/>
      </c:lineChart>
      <c:catAx>
        <c:axId val="61797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78895"/>
        <c:crosses val="autoZero"/>
        <c:auto val="1"/>
        <c:lblAlgn val="ctr"/>
        <c:lblOffset val="100"/>
        <c:noMultiLvlLbl val="0"/>
      </c:catAx>
      <c:valAx>
        <c:axId val="617978895"/>
        <c:scaling>
          <c:orientation val="minMax"/>
          <c:max val="5"/>
          <c:min val="3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7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Songs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DisruptED!$A$4</c:f>
              <c:strCache>
                <c:ptCount val="1"/>
                <c:pt idx="0">
                  <c:v>Number of Songs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95-3F48-9A12-1FAC35BAA3F8}"/>
              </c:ext>
            </c:extLst>
          </c:dPt>
          <c:dPt>
            <c:idx val="18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C95-3F48-9A12-1FAC35BAA3F8}"/>
              </c:ext>
            </c:extLst>
          </c:dPt>
          <c:dPt>
            <c:idx val="2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95-3F48-9A12-1FAC35BAA3F8}"/>
              </c:ext>
            </c:extLst>
          </c:dPt>
          <c:dPt>
            <c:idx val="2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C95-3F48-9A12-1FAC35BAA3F8}"/>
              </c:ext>
            </c:extLst>
          </c:dPt>
          <c:dPt>
            <c:idx val="3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C95-3F48-9A12-1FAC35BAA3F8}"/>
              </c:ext>
            </c:extLst>
          </c:dPt>
          <c:dPt>
            <c:idx val="3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C95-3F48-9A12-1FAC35BAA3F8}"/>
              </c:ext>
            </c:extLst>
          </c:dPt>
          <c:dPt>
            <c:idx val="3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C95-3F48-9A12-1FAC35BAA3F8}"/>
              </c:ext>
            </c:extLst>
          </c:dPt>
          <c:dPt>
            <c:idx val="4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C95-3F48-9A12-1FAC35BAA3F8}"/>
              </c:ext>
            </c:extLst>
          </c:dPt>
          <c:dPt>
            <c:idx val="4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C95-3F48-9A12-1FAC35BAA3F8}"/>
              </c:ext>
            </c:extLst>
          </c:dPt>
          <c:cat>
            <c:strRef>
              <c:f>DisruptED!$B$3:$AZ$3</c:f>
              <c:strCache>
                <c:ptCount val="51"/>
                <c:pt idx="0">
                  <c:v>2017/11</c:v>
                </c:pt>
                <c:pt idx="1">
                  <c:v>2017/12</c:v>
                </c:pt>
                <c:pt idx="2">
                  <c:v>2018/01</c:v>
                </c:pt>
                <c:pt idx="3">
                  <c:v>2018/02</c:v>
                </c:pt>
                <c:pt idx="4">
                  <c:v>2018/03</c:v>
                </c:pt>
                <c:pt idx="5">
                  <c:v>2018/04</c:v>
                </c:pt>
                <c:pt idx="6">
                  <c:v>2018/05</c:v>
                </c:pt>
                <c:pt idx="7">
                  <c:v>2018/06</c:v>
                </c:pt>
                <c:pt idx="8">
                  <c:v>2018/07</c:v>
                </c:pt>
                <c:pt idx="9">
                  <c:v>2018/08</c:v>
                </c:pt>
                <c:pt idx="10">
                  <c:v>2018/09</c:v>
                </c:pt>
                <c:pt idx="11">
                  <c:v>2018/10</c:v>
                </c:pt>
                <c:pt idx="12">
                  <c:v>2018/11</c:v>
                </c:pt>
                <c:pt idx="13">
                  <c:v>2018/12</c:v>
                </c:pt>
                <c:pt idx="14">
                  <c:v>2019/01</c:v>
                </c:pt>
                <c:pt idx="15">
                  <c:v>2019/02</c:v>
                </c:pt>
                <c:pt idx="16">
                  <c:v>2019/03</c:v>
                </c:pt>
                <c:pt idx="17">
                  <c:v>2019/04</c:v>
                </c:pt>
                <c:pt idx="18">
                  <c:v>2019/05</c:v>
                </c:pt>
                <c:pt idx="19">
                  <c:v>2019/06</c:v>
                </c:pt>
                <c:pt idx="20">
                  <c:v>2019/07</c:v>
                </c:pt>
                <c:pt idx="21">
                  <c:v>2019/08</c:v>
                </c:pt>
                <c:pt idx="22">
                  <c:v>2019/09</c:v>
                </c:pt>
                <c:pt idx="23">
                  <c:v>2019/10</c:v>
                </c:pt>
                <c:pt idx="24">
                  <c:v>2019/11</c:v>
                </c:pt>
                <c:pt idx="25">
                  <c:v>2019/12</c:v>
                </c:pt>
                <c:pt idx="26">
                  <c:v>2020/01</c:v>
                </c:pt>
                <c:pt idx="27">
                  <c:v>2020/02</c:v>
                </c:pt>
                <c:pt idx="28">
                  <c:v>2020/03</c:v>
                </c:pt>
                <c:pt idx="29">
                  <c:v>2020/04</c:v>
                </c:pt>
                <c:pt idx="30">
                  <c:v>2020/05</c:v>
                </c:pt>
                <c:pt idx="31">
                  <c:v>2020/06</c:v>
                </c:pt>
                <c:pt idx="32">
                  <c:v>2020/07</c:v>
                </c:pt>
                <c:pt idx="33">
                  <c:v>2020/08</c:v>
                </c:pt>
                <c:pt idx="34">
                  <c:v>2020/09</c:v>
                </c:pt>
                <c:pt idx="35">
                  <c:v>2020/10</c:v>
                </c:pt>
                <c:pt idx="36">
                  <c:v>2020/11</c:v>
                </c:pt>
                <c:pt idx="37">
                  <c:v>2020/12</c:v>
                </c:pt>
                <c:pt idx="38">
                  <c:v>2021/01</c:v>
                </c:pt>
                <c:pt idx="39">
                  <c:v>2021/02</c:v>
                </c:pt>
                <c:pt idx="40">
                  <c:v>2021/03</c:v>
                </c:pt>
                <c:pt idx="41">
                  <c:v>2021/04</c:v>
                </c:pt>
                <c:pt idx="42">
                  <c:v>2021/05</c:v>
                </c:pt>
                <c:pt idx="43">
                  <c:v>2021/06</c:v>
                </c:pt>
                <c:pt idx="44">
                  <c:v>2021/07</c:v>
                </c:pt>
                <c:pt idx="45">
                  <c:v>2021/08</c:v>
                </c:pt>
                <c:pt idx="46">
                  <c:v>2021/09</c:v>
                </c:pt>
                <c:pt idx="47">
                  <c:v>2021/10</c:v>
                </c:pt>
                <c:pt idx="48">
                  <c:v>2021/11</c:v>
                </c:pt>
                <c:pt idx="49">
                  <c:v>2021/12</c:v>
                </c:pt>
                <c:pt idx="50">
                  <c:v>2022/01</c:v>
                </c:pt>
              </c:strCache>
            </c:strRef>
          </c:cat>
          <c:val>
            <c:numRef>
              <c:f>DisruptED!$B$4:$AZ$4</c:f>
              <c:numCache>
                <c:formatCode>0</c:formatCode>
                <c:ptCount val="51"/>
                <c:pt idx="0">
                  <c:v>19</c:v>
                </c:pt>
                <c:pt idx="1">
                  <c:v>28</c:v>
                </c:pt>
                <c:pt idx="2">
                  <c:v>12</c:v>
                </c:pt>
                <c:pt idx="3">
                  <c:v>12</c:v>
                </c:pt>
                <c:pt idx="4">
                  <c:v>10</c:v>
                </c:pt>
                <c:pt idx="5">
                  <c:v>13</c:v>
                </c:pt>
                <c:pt idx="6">
                  <c:v>17</c:v>
                </c:pt>
                <c:pt idx="7">
                  <c:v>15</c:v>
                </c:pt>
                <c:pt idx="8">
                  <c:v>17</c:v>
                </c:pt>
                <c:pt idx="9">
                  <c:v>13</c:v>
                </c:pt>
                <c:pt idx="10">
                  <c:v>20</c:v>
                </c:pt>
                <c:pt idx="11">
                  <c:v>19</c:v>
                </c:pt>
                <c:pt idx="12">
                  <c:v>24</c:v>
                </c:pt>
                <c:pt idx="13">
                  <c:v>30</c:v>
                </c:pt>
                <c:pt idx="14">
                  <c:v>19</c:v>
                </c:pt>
                <c:pt idx="15">
                  <c:v>16</c:v>
                </c:pt>
                <c:pt idx="16">
                  <c:v>11</c:v>
                </c:pt>
                <c:pt idx="17">
                  <c:v>10</c:v>
                </c:pt>
                <c:pt idx="18">
                  <c:v>9</c:v>
                </c:pt>
                <c:pt idx="19">
                  <c:v>23</c:v>
                </c:pt>
                <c:pt idx="20">
                  <c:v>18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11</c:v>
                </c:pt>
                <c:pt idx="28">
                  <c:v>17</c:v>
                </c:pt>
                <c:pt idx="29">
                  <c:v>9</c:v>
                </c:pt>
                <c:pt idx="30">
                  <c:v>7</c:v>
                </c:pt>
                <c:pt idx="31">
                  <c:v>9</c:v>
                </c:pt>
                <c:pt idx="32">
                  <c:v>9</c:v>
                </c:pt>
                <c:pt idx="33">
                  <c:v>14</c:v>
                </c:pt>
                <c:pt idx="34">
                  <c:v>10</c:v>
                </c:pt>
                <c:pt idx="35">
                  <c:v>12</c:v>
                </c:pt>
                <c:pt idx="36">
                  <c:v>13</c:v>
                </c:pt>
                <c:pt idx="37">
                  <c:v>22</c:v>
                </c:pt>
                <c:pt idx="38">
                  <c:v>14</c:v>
                </c:pt>
                <c:pt idx="39">
                  <c:v>9</c:v>
                </c:pt>
                <c:pt idx="40">
                  <c:v>11</c:v>
                </c:pt>
                <c:pt idx="41">
                  <c:v>11</c:v>
                </c:pt>
                <c:pt idx="42">
                  <c:v>7</c:v>
                </c:pt>
                <c:pt idx="43">
                  <c:v>15</c:v>
                </c:pt>
                <c:pt idx="44">
                  <c:v>5</c:v>
                </c:pt>
                <c:pt idx="45">
                  <c:v>5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7</c:v>
                </c:pt>
                <c:pt idx="5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2-A34A-AD10-4D57E6B51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788253040"/>
        <c:axId val="2082048976"/>
      </c:barChart>
      <c:lineChart>
        <c:grouping val="standard"/>
        <c:varyColors val="0"/>
        <c:ser>
          <c:idx val="1"/>
          <c:order val="1"/>
          <c:tx>
            <c:strRef>
              <c:f>DisruptED!$A$5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DisruptED!$B$3:$AZ$3</c:f>
              <c:strCache>
                <c:ptCount val="51"/>
                <c:pt idx="0">
                  <c:v>2017/11</c:v>
                </c:pt>
                <c:pt idx="1">
                  <c:v>2017/12</c:v>
                </c:pt>
                <c:pt idx="2">
                  <c:v>2018/01</c:v>
                </c:pt>
                <c:pt idx="3">
                  <c:v>2018/02</c:v>
                </c:pt>
                <c:pt idx="4">
                  <c:v>2018/03</c:v>
                </c:pt>
                <c:pt idx="5">
                  <c:v>2018/04</c:v>
                </c:pt>
                <c:pt idx="6">
                  <c:v>2018/05</c:v>
                </c:pt>
                <c:pt idx="7">
                  <c:v>2018/06</c:v>
                </c:pt>
                <c:pt idx="8">
                  <c:v>2018/07</c:v>
                </c:pt>
                <c:pt idx="9">
                  <c:v>2018/08</c:v>
                </c:pt>
                <c:pt idx="10">
                  <c:v>2018/09</c:v>
                </c:pt>
                <c:pt idx="11">
                  <c:v>2018/10</c:v>
                </c:pt>
                <c:pt idx="12">
                  <c:v>2018/11</c:v>
                </c:pt>
                <c:pt idx="13">
                  <c:v>2018/12</c:v>
                </c:pt>
                <c:pt idx="14">
                  <c:v>2019/01</c:v>
                </c:pt>
                <c:pt idx="15">
                  <c:v>2019/02</c:v>
                </c:pt>
                <c:pt idx="16">
                  <c:v>2019/03</c:v>
                </c:pt>
                <c:pt idx="17">
                  <c:v>2019/04</c:v>
                </c:pt>
                <c:pt idx="18">
                  <c:v>2019/05</c:v>
                </c:pt>
                <c:pt idx="19">
                  <c:v>2019/06</c:v>
                </c:pt>
                <c:pt idx="20">
                  <c:v>2019/07</c:v>
                </c:pt>
                <c:pt idx="21">
                  <c:v>2019/08</c:v>
                </c:pt>
                <c:pt idx="22">
                  <c:v>2019/09</c:v>
                </c:pt>
                <c:pt idx="23">
                  <c:v>2019/10</c:v>
                </c:pt>
                <c:pt idx="24">
                  <c:v>2019/11</c:v>
                </c:pt>
                <c:pt idx="25">
                  <c:v>2019/12</c:v>
                </c:pt>
                <c:pt idx="26">
                  <c:v>2020/01</c:v>
                </c:pt>
                <c:pt idx="27">
                  <c:v>2020/02</c:v>
                </c:pt>
                <c:pt idx="28">
                  <c:v>2020/03</c:v>
                </c:pt>
                <c:pt idx="29">
                  <c:v>2020/04</c:v>
                </c:pt>
                <c:pt idx="30">
                  <c:v>2020/05</c:v>
                </c:pt>
                <c:pt idx="31">
                  <c:v>2020/06</c:v>
                </c:pt>
                <c:pt idx="32">
                  <c:v>2020/07</c:v>
                </c:pt>
                <c:pt idx="33">
                  <c:v>2020/08</c:v>
                </c:pt>
                <c:pt idx="34">
                  <c:v>2020/09</c:v>
                </c:pt>
                <c:pt idx="35">
                  <c:v>2020/10</c:v>
                </c:pt>
                <c:pt idx="36">
                  <c:v>2020/11</c:v>
                </c:pt>
                <c:pt idx="37">
                  <c:v>2020/12</c:v>
                </c:pt>
                <c:pt idx="38">
                  <c:v>2021/01</c:v>
                </c:pt>
                <c:pt idx="39">
                  <c:v>2021/02</c:v>
                </c:pt>
                <c:pt idx="40">
                  <c:v>2021/03</c:v>
                </c:pt>
                <c:pt idx="41">
                  <c:v>2021/04</c:v>
                </c:pt>
                <c:pt idx="42">
                  <c:v>2021/05</c:v>
                </c:pt>
                <c:pt idx="43">
                  <c:v>2021/06</c:v>
                </c:pt>
                <c:pt idx="44">
                  <c:v>2021/07</c:v>
                </c:pt>
                <c:pt idx="45">
                  <c:v>2021/08</c:v>
                </c:pt>
                <c:pt idx="46">
                  <c:v>2021/09</c:v>
                </c:pt>
                <c:pt idx="47">
                  <c:v>2021/10</c:v>
                </c:pt>
                <c:pt idx="48">
                  <c:v>2021/11</c:v>
                </c:pt>
                <c:pt idx="49">
                  <c:v>2021/12</c:v>
                </c:pt>
                <c:pt idx="50">
                  <c:v>2022/01</c:v>
                </c:pt>
              </c:strCache>
            </c:strRef>
          </c:cat>
          <c:val>
            <c:numRef>
              <c:f>DisruptED!$B$5:$AZ$5</c:f>
              <c:numCache>
                <c:formatCode>0</c:formatCode>
                <c:ptCount val="51"/>
                <c:pt idx="0">
                  <c:v>12.653846153846153</c:v>
                </c:pt>
                <c:pt idx="1">
                  <c:v>12.653846153846153</c:v>
                </c:pt>
                <c:pt idx="2">
                  <c:v>12.653846153846153</c:v>
                </c:pt>
                <c:pt idx="3">
                  <c:v>12.653846153846153</c:v>
                </c:pt>
                <c:pt idx="4">
                  <c:v>12.653846153846153</c:v>
                </c:pt>
                <c:pt idx="5">
                  <c:v>12.653846153846153</c:v>
                </c:pt>
                <c:pt idx="6">
                  <c:v>12.653846153846153</c:v>
                </c:pt>
                <c:pt idx="7">
                  <c:v>12.653846153846153</c:v>
                </c:pt>
                <c:pt idx="8">
                  <c:v>12.653846153846153</c:v>
                </c:pt>
                <c:pt idx="9">
                  <c:v>12.653846153846153</c:v>
                </c:pt>
                <c:pt idx="10">
                  <c:v>12.653846153846153</c:v>
                </c:pt>
                <c:pt idx="11">
                  <c:v>12.653846153846153</c:v>
                </c:pt>
                <c:pt idx="12">
                  <c:v>12.653846153846153</c:v>
                </c:pt>
                <c:pt idx="13">
                  <c:v>12.653846153846153</c:v>
                </c:pt>
                <c:pt idx="14">
                  <c:v>12.653846153846153</c:v>
                </c:pt>
                <c:pt idx="15">
                  <c:v>12.653846153846153</c:v>
                </c:pt>
                <c:pt idx="16">
                  <c:v>12.653846153846153</c:v>
                </c:pt>
                <c:pt idx="17">
                  <c:v>12.653846153846153</c:v>
                </c:pt>
                <c:pt idx="18">
                  <c:v>12.653846153846153</c:v>
                </c:pt>
                <c:pt idx="19">
                  <c:v>12.653846153846153</c:v>
                </c:pt>
                <c:pt idx="20">
                  <c:v>12.653846153846153</c:v>
                </c:pt>
                <c:pt idx="21">
                  <c:v>12.653846153846153</c:v>
                </c:pt>
                <c:pt idx="22">
                  <c:v>12.653846153846153</c:v>
                </c:pt>
                <c:pt idx="23">
                  <c:v>12.653846153846153</c:v>
                </c:pt>
                <c:pt idx="24">
                  <c:v>12.653846153846153</c:v>
                </c:pt>
                <c:pt idx="25">
                  <c:v>12.653846153846153</c:v>
                </c:pt>
                <c:pt idx="26">
                  <c:v>12.653846153846153</c:v>
                </c:pt>
                <c:pt idx="27">
                  <c:v>12.653846153846153</c:v>
                </c:pt>
                <c:pt idx="28">
                  <c:v>12.653846153846153</c:v>
                </c:pt>
                <c:pt idx="29">
                  <c:v>12.653846153846153</c:v>
                </c:pt>
                <c:pt idx="30">
                  <c:v>12.653846153846153</c:v>
                </c:pt>
                <c:pt idx="31">
                  <c:v>12.653846153846153</c:v>
                </c:pt>
                <c:pt idx="32">
                  <c:v>12.653846153846153</c:v>
                </c:pt>
                <c:pt idx="33">
                  <c:v>12.653846153846153</c:v>
                </c:pt>
                <c:pt idx="34">
                  <c:v>12.653846153846153</c:v>
                </c:pt>
                <c:pt idx="35">
                  <c:v>12.653846153846153</c:v>
                </c:pt>
                <c:pt idx="36">
                  <c:v>12.653846153846153</c:v>
                </c:pt>
                <c:pt idx="37">
                  <c:v>12.653846153846153</c:v>
                </c:pt>
                <c:pt idx="38">
                  <c:v>12.653846153846153</c:v>
                </c:pt>
                <c:pt idx="39">
                  <c:v>12.653846153846153</c:v>
                </c:pt>
                <c:pt idx="40">
                  <c:v>12.653846153846153</c:v>
                </c:pt>
                <c:pt idx="41">
                  <c:v>12.653846153846153</c:v>
                </c:pt>
                <c:pt idx="42">
                  <c:v>12.653846153846153</c:v>
                </c:pt>
                <c:pt idx="43">
                  <c:v>12.653846153846153</c:v>
                </c:pt>
                <c:pt idx="44">
                  <c:v>12.653846153846153</c:v>
                </c:pt>
                <c:pt idx="45">
                  <c:v>12.653846153846153</c:v>
                </c:pt>
                <c:pt idx="46">
                  <c:v>12.653846153846153</c:v>
                </c:pt>
                <c:pt idx="47">
                  <c:v>12.653846153846153</c:v>
                </c:pt>
                <c:pt idx="48">
                  <c:v>12.653846153846153</c:v>
                </c:pt>
                <c:pt idx="49">
                  <c:v>12.653846153846153</c:v>
                </c:pt>
                <c:pt idx="50">
                  <c:v>12.653846153846153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82-A34A-AD10-4D57E6B51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8253040"/>
        <c:axId val="2082048976"/>
      </c:lineChart>
      <c:catAx>
        <c:axId val="178825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048976"/>
        <c:crosses val="autoZero"/>
        <c:auto val="1"/>
        <c:lblAlgn val="ctr"/>
        <c:lblOffset val="100"/>
        <c:noMultiLvlLbl val="0"/>
      </c:catAx>
      <c:valAx>
        <c:axId val="2082048976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25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Songs:</a:t>
            </a:r>
            <a:r>
              <a:rPr lang="en-US" baseline="0"/>
              <a:t> 2017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DisruptED!$A$8</c:f>
              <c:strCache>
                <c:ptCount val="1"/>
                <c:pt idx="0">
                  <c:v>2017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rgbClr val="416FBF">
                    <a:alpha val="25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DisruptED!$B$7:$M$7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DisruptED!$B$8:$M$8</c:f>
              <c:numCache>
                <c:formatCode>General</c:formatCode>
                <c:ptCount val="12"/>
                <c:pt idx="10" formatCode="0">
                  <c:v>19</c:v>
                </c:pt>
                <c:pt idx="11" formatCode="0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B9-C549-AC0C-34157B3CFE3C}"/>
            </c:ext>
          </c:extLst>
        </c:ser>
        <c:ser>
          <c:idx val="5"/>
          <c:order val="1"/>
          <c:tx>
            <c:strRef>
              <c:f>DisruptED!$A$14</c:f>
              <c:strCache>
                <c:ptCount val="1"/>
                <c:pt idx="0">
                  <c:v>Average</c:v>
                </c:pt>
              </c:strCache>
            </c:strRef>
          </c:tx>
          <c:spPr>
            <a:ln w="635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DisruptED!$B$7:$M$7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DisruptED!$B$14:$M$14</c:f>
              <c:numCache>
                <c:formatCode>0</c:formatCode>
                <c:ptCount val="12"/>
                <c:pt idx="0">
                  <c:v>12</c:v>
                </c:pt>
                <c:pt idx="1">
                  <c:v>12</c:v>
                </c:pt>
                <c:pt idx="2">
                  <c:v>12.25</c:v>
                </c:pt>
                <c:pt idx="3">
                  <c:v>10.75</c:v>
                </c:pt>
                <c:pt idx="4">
                  <c:v>10</c:v>
                </c:pt>
                <c:pt idx="5">
                  <c:v>15.5</c:v>
                </c:pt>
                <c:pt idx="6">
                  <c:v>12.25</c:v>
                </c:pt>
                <c:pt idx="7">
                  <c:v>9.75</c:v>
                </c:pt>
                <c:pt idx="8">
                  <c:v>11.75</c:v>
                </c:pt>
                <c:pt idx="9">
                  <c:v>12</c:v>
                </c:pt>
                <c:pt idx="10">
                  <c:v>14.4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8B9-C549-AC0C-34157B3CF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868703"/>
        <c:axId val="2135215760"/>
      </c:lineChart>
      <c:catAx>
        <c:axId val="74086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215760"/>
        <c:crosses val="autoZero"/>
        <c:auto val="1"/>
        <c:lblAlgn val="ctr"/>
        <c:lblOffset val="100"/>
        <c:noMultiLvlLbl val="0"/>
      </c:catAx>
      <c:valAx>
        <c:axId val="21352157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6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Songs: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DisruptED!$A$9</c:f>
              <c:strCache>
                <c:ptCount val="1"/>
                <c:pt idx="0">
                  <c:v>2018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DisruptED!$B$7:$M$7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DisruptED!$B$9:$M$9</c:f>
              <c:numCache>
                <c:formatCode>General</c:formatCode>
                <c:ptCount val="12"/>
                <c:pt idx="0">
                  <c:v>12</c:v>
                </c:pt>
                <c:pt idx="1">
                  <c:v>12</c:v>
                </c:pt>
                <c:pt idx="2">
                  <c:v>10</c:v>
                </c:pt>
                <c:pt idx="3">
                  <c:v>13</c:v>
                </c:pt>
                <c:pt idx="4">
                  <c:v>17</c:v>
                </c:pt>
                <c:pt idx="5">
                  <c:v>15</c:v>
                </c:pt>
                <c:pt idx="6">
                  <c:v>17</c:v>
                </c:pt>
                <c:pt idx="7">
                  <c:v>13</c:v>
                </c:pt>
                <c:pt idx="8">
                  <c:v>20</c:v>
                </c:pt>
                <c:pt idx="9">
                  <c:v>19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EC-9D44-84F8-AF2908234830}"/>
            </c:ext>
          </c:extLst>
        </c:ser>
        <c:ser>
          <c:idx val="5"/>
          <c:order val="1"/>
          <c:tx>
            <c:strRef>
              <c:f>DisruptED!$A$14</c:f>
              <c:strCache>
                <c:ptCount val="1"/>
                <c:pt idx="0">
                  <c:v>Average</c:v>
                </c:pt>
              </c:strCache>
            </c:strRef>
          </c:tx>
          <c:spPr>
            <a:ln w="635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DisruptED!$B$7:$M$7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DisruptED!$B$14:$M$14</c:f>
              <c:numCache>
                <c:formatCode>0</c:formatCode>
                <c:ptCount val="12"/>
                <c:pt idx="0">
                  <c:v>12</c:v>
                </c:pt>
                <c:pt idx="1">
                  <c:v>12</c:v>
                </c:pt>
                <c:pt idx="2">
                  <c:v>12.25</c:v>
                </c:pt>
                <c:pt idx="3">
                  <c:v>10.75</c:v>
                </c:pt>
                <c:pt idx="4">
                  <c:v>10</c:v>
                </c:pt>
                <c:pt idx="5">
                  <c:v>15.5</c:v>
                </c:pt>
                <c:pt idx="6">
                  <c:v>12.25</c:v>
                </c:pt>
                <c:pt idx="7">
                  <c:v>9.75</c:v>
                </c:pt>
                <c:pt idx="8">
                  <c:v>11.75</c:v>
                </c:pt>
                <c:pt idx="9">
                  <c:v>12</c:v>
                </c:pt>
                <c:pt idx="10">
                  <c:v>14.4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EC-9D44-84F8-AF2908234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868703"/>
        <c:axId val="2135215760"/>
      </c:lineChart>
      <c:catAx>
        <c:axId val="74086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215760"/>
        <c:crosses val="autoZero"/>
        <c:auto val="1"/>
        <c:lblAlgn val="ctr"/>
        <c:lblOffset val="100"/>
        <c:noMultiLvlLbl val="0"/>
      </c:catAx>
      <c:valAx>
        <c:axId val="213521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6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Songs: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DisruptED!$A$10</c:f>
              <c:strCache>
                <c:ptCount val="1"/>
                <c:pt idx="0">
                  <c:v>2019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DisruptED!$B$7:$M$7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DisruptED!$B$10:$M$10</c:f>
              <c:numCache>
                <c:formatCode>General</c:formatCode>
                <c:ptCount val="12"/>
                <c:pt idx="0">
                  <c:v>19</c:v>
                </c:pt>
                <c:pt idx="1">
                  <c:v>16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23</c:v>
                </c:pt>
                <c:pt idx="6">
                  <c:v>18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EA-B84C-9A70-C1D3FDE4718C}"/>
            </c:ext>
          </c:extLst>
        </c:ser>
        <c:ser>
          <c:idx val="5"/>
          <c:order val="1"/>
          <c:tx>
            <c:strRef>
              <c:f>DisruptED!$A$14</c:f>
              <c:strCache>
                <c:ptCount val="1"/>
                <c:pt idx="0">
                  <c:v>Average</c:v>
                </c:pt>
              </c:strCache>
            </c:strRef>
          </c:tx>
          <c:spPr>
            <a:ln w="635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DisruptED!$B$7:$M$7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DisruptED!$B$14:$M$14</c:f>
              <c:numCache>
                <c:formatCode>0</c:formatCode>
                <c:ptCount val="12"/>
                <c:pt idx="0">
                  <c:v>12</c:v>
                </c:pt>
                <c:pt idx="1">
                  <c:v>12</c:v>
                </c:pt>
                <c:pt idx="2">
                  <c:v>12.25</c:v>
                </c:pt>
                <c:pt idx="3">
                  <c:v>10.75</c:v>
                </c:pt>
                <c:pt idx="4">
                  <c:v>10</c:v>
                </c:pt>
                <c:pt idx="5">
                  <c:v>15.5</c:v>
                </c:pt>
                <c:pt idx="6">
                  <c:v>12.25</c:v>
                </c:pt>
                <c:pt idx="7">
                  <c:v>9.75</c:v>
                </c:pt>
                <c:pt idx="8">
                  <c:v>11.75</c:v>
                </c:pt>
                <c:pt idx="9">
                  <c:v>12</c:v>
                </c:pt>
                <c:pt idx="10">
                  <c:v>14.4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EA-B84C-9A70-C1D3FDE47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868703"/>
        <c:axId val="2135215760"/>
      </c:lineChart>
      <c:catAx>
        <c:axId val="74086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215760"/>
        <c:crosses val="autoZero"/>
        <c:auto val="1"/>
        <c:lblAlgn val="ctr"/>
        <c:lblOffset val="100"/>
        <c:noMultiLvlLbl val="0"/>
      </c:catAx>
      <c:valAx>
        <c:axId val="213521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6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Songs: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DisruptED!$A$11</c:f>
              <c:strCache>
                <c:ptCount val="1"/>
                <c:pt idx="0">
                  <c:v>2020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DisruptED!$B$7:$M$7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DisruptED!$B$11:$M$11</c:f>
              <c:numCache>
                <c:formatCode>General</c:formatCode>
                <c:ptCount val="12"/>
                <c:pt idx="0">
                  <c:v>8</c:v>
                </c:pt>
                <c:pt idx="1">
                  <c:v>11</c:v>
                </c:pt>
                <c:pt idx="2">
                  <c:v>17</c:v>
                </c:pt>
                <c:pt idx="3">
                  <c:v>9</c:v>
                </c:pt>
                <c:pt idx="4">
                  <c:v>7</c:v>
                </c:pt>
                <c:pt idx="5">
                  <c:v>9</c:v>
                </c:pt>
                <c:pt idx="6">
                  <c:v>9</c:v>
                </c:pt>
                <c:pt idx="7">
                  <c:v>14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B5-1149-8DF7-B2C85F0A6E27}"/>
            </c:ext>
          </c:extLst>
        </c:ser>
        <c:ser>
          <c:idx val="5"/>
          <c:order val="1"/>
          <c:tx>
            <c:strRef>
              <c:f>DisruptED!$A$14</c:f>
              <c:strCache>
                <c:ptCount val="1"/>
                <c:pt idx="0">
                  <c:v>Average</c:v>
                </c:pt>
              </c:strCache>
            </c:strRef>
          </c:tx>
          <c:spPr>
            <a:ln w="635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DisruptED!$B$7:$M$7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DisruptED!$B$14:$M$14</c:f>
              <c:numCache>
                <c:formatCode>0</c:formatCode>
                <c:ptCount val="12"/>
                <c:pt idx="0">
                  <c:v>12</c:v>
                </c:pt>
                <c:pt idx="1">
                  <c:v>12</c:v>
                </c:pt>
                <c:pt idx="2">
                  <c:v>12.25</c:v>
                </c:pt>
                <c:pt idx="3">
                  <c:v>10.75</c:v>
                </c:pt>
                <c:pt idx="4">
                  <c:v>10</c:v>
                </c:pt>
                <c:pt idx="5">
                  <c:v>15.5</c:v>
                </c:pt>
                <c:pt idx="6">
                  <c:v>12.25</c:v>
                </c:pt>
                <c:pt idx="7">
                  <c:v>9.75</c:v>
                </c:pt>
                <c:pt idx="8">
                  <c:v>11.75</c:v>
                </c:pt>
                <c:pt idx="9">
                  <c:v>12</c:v>
                </c:pt>
                <c:pt idx="10">
                  <c:v>14.4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B5-1149-8DF7-B2C85F0A6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868703"/>
        <c:axId val="2135215760"/>
      </c:lineChart>
      <c:catAx>
        <c:axId val="74086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215760"/>
        <c:crosses val="autoZero"/>
        <c:auto val="1"/>
        <c:lblAlgn val="ctr"/>
        <c:lblOffset val="100"/>
        <c:noMultiLvlLbl val="0"/>
      </c:catAx>
      <c:valAx>
        <c:axId val="213521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6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Songs: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DisruptED!$A$12</c:f>
              <c:strCache>
                <c:ptCount val="1"/>
                <c:pt idx="0">
                  <c:v>2021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DisruptED!$B$7:$M$7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DisruptED!$B$12:$M$12</c:f>
              <c:numCache>
                <c:formatCode>General</c:formatCode>
                <c:ptCount val="12"/>
                <c:pt idx="0">
                  <c:v>14</c:v>
                </c:pt>
                <c:pt idx="1">
                  <c:v>9</c:v>
                </c:pt>
                <c:pt idx="2">
                  <c:v>11</c:v>
                </c:pt>
                <c:pt idx="3">
                  <c:v>11</c:v>
                </c:pt>
                <c:pt idx="4">
                  <c:v>7</c:v>
                </c:pt>
                <c:pt idx="5">
                  <c:v>15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04-6A48-B0C9-AA6A176ACBB7}"/>
            </c:ext>
          </c:extLst>
        </c:ser>
        <c:ser>
          <c:idx val="5"/>
          <c:order val="1"/>
          <c:tx>
            <c:strRef>
              <c:f>DisruptED!$A$14</c:f>
              <c:strCache>
                <c:ptCount val="1"/>
                <c:pt idx="0">
                  <c:v>Average</c:v>
                </c:pt>
              </c:strCache>
            </c:strRef>
          </c:tx>
          <c:spPr>
            <a:ln w="635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DisruptED!$B$7:$M$7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DisruptED!$B$14:$M$14</c:f>
              <c:numCache>
                <c:formatCode>0</c:formatCode>
                <c:ptCount val="12"/>
                <c:pt idx="0">
                  <c:v>12</c:v>
                </c:pt>
                <c:pt idx="1">
                  <c:v>12</c:v>
                </c:pt>
                <c:pt idx="2">
                  <c:v>12.25</c:v>
                </c:pt>
                <c:pt idx="3">
                  <c:v>10.75</c:v>
                </c:pt>
                <c:pt idx="4">
                  <c:v>10</c:v>
                </c:pt>
                <c:pt idx="5">
                  <c:v>15.5</c:v>
                </c:pt>
                <c:pt idx="6">
                  <c:v>12.25</c:v>
                </c:pt>
                <c:pt idx="7">
                  <c:v>9.75</c:v>
                </c:pt>
                <c:pt idx="8">
                  <c:v>11.75</c:v>
                </c:pt>
                <c:pt idx="9">
                  <c:v>12</c:v>
                </c:pt>
                <c:pt idx="10">
                  <c:v>14.4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04-6A48-B0C9-AA6A176AC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868703"/>
        <c:axId val="2135215760"/>
      </c:lineChart>
      <c:catAx>
        <c:axId val="74086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215760"/>
        <c:crosses val="autoZero"/>
        <c:auto val="1"/>
        <c:lblAlgn val="ctr"/>
        <c:lblOffset val="100"/>
        <c:noMultiLvlLbl val="0"/>
      </c:catAx>
      <c:valAx>
        <c:axId val="213521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6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Songs: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DisruptED!$A$13</c:f>
              <c:strCache>
                <c:ptCount val="1"/>
                <c:pt idx="0">
                  <c:v>2022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DisruptED!$B$7:$M$7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DisruptED!$B$13:$M$13</c:f>
              <c:numCache>
                <c:formatCode>General</c:formatCode>
                <c:ptCount val="12"/>
                <c:pt idx="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EC-5242-B1C2-2D1CFDD86FD9}"/>
            </c:ext>
          </c:extLst>
        </c:ser>
        <c:ser>
          <c:idx val="5"/>
          <c:order val="1"/>
          <c:tx>
            <c:strRef>
              <c:f>DisruptED!$A$14</c:f>
              <c:strCache>
                <c:ptCount val="1"/>
                <c:pt idx="0">
                  <c:v>Average</c:v>
                </c:pt>
              </c:strCache>
            </c:strRef>
          </c:tx>
          <c:spPr>
            <a:ln w="635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DisruptED!$B$7:$M$7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DisruptED!$B$14:$M$14</c:f>
              <c:numCache>
                <c:formatCode>0</c:formatCode>
                <c:ptCount val="12"/>
                <c:pt idx="0">
                  <c:v>12</c:v>
                </c:pt>
                <c:pt idx="1">
                  <c:v>12</c:v>
                </c:pt>
                <c:pt idx="2">
                  <c:v>12.25</c:v>
                </c:pt>
                <c:pt idx="3">
                  <c:v>10.75</c:v>
                </c:pt>
                <c:pt idx="4">
                  <c:v>10</c:v>
                </c:pt>
                <c:pt idx="5">
                  <c:v>15.5</c:v>
                </c:pt>
                <c:pt idx="6">
                  <c:v>12.25</c:v>
                </c:pt>
                <c:pt idx="7">
                  <c:v>9.75</c:v>
                </c:pt>
                <c:pt idx="8">
                  <c:v>11.75</c:v>
                </c:pt>
                <c:pt idx="9">
                  <c:v>12</c:v>
                </c:pt>
                <c:pt idx="10">
                  <c:v>14.4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EC-5242-B1C2-2D1CFDD86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868703"/>
        <c:axId val="2135215760"/>
      </c:lineChart>
      <c:catAx>
        <c:axId val="74086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215760"/>
        <c:crosses val="autoZero"/>
        <c:auto val="1"/>
        <c:lblAlgn val="ctr"/>
        <c:lblOffset val="100"/>
        <c:noMultiLvlLbl val="0"/>
      </c:catAx>
      <c:valAx>
        <c:axId val="213521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6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DisruptED!$A$112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5C0-3F40-B4B8-3A24153A6084}"/>
              </c:ext>
            </c:extLst>
          </c:dPt>
          <c:dPt>
            <c:idx val="18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5C0-3F40-B4B8-3A24153A6084}"/>
              </c:ext>
            </c:extLst>
          </c:dPt>
          <c:dPt>
            <c:idx val="2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5C0-3F40-B4B8-3A24153A6084}"/>
              </c:ext>
            </c:extLst>
          </c:dPt>
          <c:dPt>
            <c:idx val="2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5C0-3F40-B4B8-3A24153A6084}"/>
              </c:ext>
            </c:extLst>
          </c:dPt>
          <c:dPt>
            <c:idx val="3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5C0-3F40-B4B8-3A24153A6084}"/>
              </c:ext>
            </c:extLst>
          </c:dPt>
          <c:dPt>
            <c:idx val="3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5C0-3F40-B4B8-3A24153A6084}"/>
              </c:ext>
            </c:extLst>
          </c:dPt>
          <c:dPt>
            <c:idx val="3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5C0-3F40-B4B8-3A24153A6084}"/>
              </c:ext>
            </c:extLst>
          </c:dPt>
          <c:dPt>
            <c:idx val="4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5C0-3F40-B4B8-3A24153A6084}"/>
              </c:ext>
            </c:extLst>
          </c:dPt>
          <c:dPt>
            <c:idx val="4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5C0-3F40-B4B8-3A24153A6084}"/>
              </c:ext>
            </c:extLst>
          </c:dPt>
          <c:cat>
            <c:strRef>
              <c:f>DisruptED!$B$111:$AZ$111</c:f>
              <c:strCache>
                <c:ptCount val="51"/>
                <c:pt idx="0">
                  <c:v>2017/11</c:v>
                </c:pt>
                <c:pt idx="1">
                  <c:v>2017/12</c:v>
                </c:pt>
                <c:pt idx="2">
                  <c:v>2018/01</c:v>
                </c:pt>
                <c:pt idx="3">
                  <c:v>2018/02</c:v>
                </c:pt>
                <c:pt idx="4">
                  <c:v>2018/03</c:v>
                </c:pt>
                <c:pt idx="5">
                  <c:v>2018/04</c:v>
                </c:pt>
                <c:pt idx="6">
                  <c:v>2018/05</c:v>
                </c:pt>
                <c:pt idx="7">
                  <c:v>2018/06</c:v>
                </c:pt>
                <c:pt idx="8">
                  <c:v>2018/07</c:v>
                </c:pt>
                <c:pt idx="9">
                  <c:v>2018/08</c:v>
                </c:pt>
                <c:pt idx="10">
                  <c:v>2018/09</c:v>
                </c:pt>
                <c:pt idx="11">
                  <c:v>2018/10</c:v>
                </c:pt>
                <c:pt idx="12">
                  <c:v>2018/11</c:v>
                </c:pt>
                <c:pt idx="13">
                  <c:v>2018/12</c:v>
                </c:pt>
                <c:pt idx="14">
                  <c:v>2019/01</c:v>
                </c:pt>
                <c:pt idx="15">
                  <c:v>2019/02</c:v>
                </c:pt>
                <c:pt idx="16">
                  <c:v>2019/03</c:v>
                </c:pt>
                <c:pt idx="17">
                  <c:v>2019/04</c:v>
                </c:pt>
                <c:pt idx="18">
                  <c:v>2019/05</c:v>
                </c:pt>
                <c:pt idx="19">
                  <c:v>2019/06</c:v>
                </c:pt>
                <c:pt idx="20">
                  <c:v>2019/07</c:v>
                </c:pt>
                <c:pt idx="21">
                  <c:v>2019/08</c:v>
                </c:pt>
                <c:pt idx="22">
                  <c:v>2019/09</c:v>
                </c:pt>
                <c:pt idx="23">
                  <c:v>2019/10</c:v>
                </c:pt>
                <c:pt idx="24">
                  <c:v>2019/11</c:v>
                </c:pt>
                <c:pt idx="25">
                  <c:v>2019/12</c:v>
                </c:pt>
                <c:pt idx="26">
                  <c:v>2020/01</c:v>
                </c:pt>
                <c:pt idx="27">
                  <c:v>2020/02</c:v>
                </c:pt>
                <c:pt idx="28">
                  <c:v>2020/03</c:v>
                </c:pt>
                <c:pt idx="29">
                  <c:v>2020/04</c:v>
                </c:pt>
                <c:pt idx="30">
                  <c:v>2020/05</c:v>
                </c:pt>
                <c:pt idx="31">
                  <c:v>2020/06</c:v>
                </c:pt>
                <c:pt idx="32">
                  <c:v>2020/07</c:v>
                </c:pt>
                <c:pt idx="33">
                  <c:v>2020/08</c:v>
                </c:pt>
                <c:pt idx="34">
                  <c:v>2020/09</c:v>
                </c:pt>
                <c:pt idx="35">
                  <c:v>2020/10</c:v>
                </c:pt>
                <c:pt idx="36">
                  <c:v>2020/11</c:v>
                </c:pt>
                <c:pt idx="37">
                  <c:v>2020/12</c:v>
                </c:pt>
                <c:pt idx="38">
                  <c:v>2021/01</c:v>
                </c:pt>
                <c:pt idx="39">
                  <c:v>2021/02</c:v>
                </c:pt>
                <c:pt idx="40">
                  <c:v>2021/03</c:v>
                </c:pt>
                <c:pt idx="41">
                  <c:v>2021/04</c:v>
                </c:pt>
                <c:pt idx="42">
                  <c:v>2021/05</c:v>
                </c:pt>
                <c:pt idx="43">
                  <c:v>2021/06</c:v>
                </c:pt>
                <c:pt idx="44">
                  <c:v>2021/07</c:v>
                </c:pt>
                <c:pt idx="45">
                  <c:v>2021/08</c:v>
                </c:pt>
                <c:pt idx="46">
                  <c:v>2021/09</c:v>
                </c:pt>
                <c:pt idx="47">
                  <c:v>2021/10</c:v>
                </c:pt>
                <c:pt idx="48">
                  <c:v>2021/11</c:v>
                </c:pt>
                <c:pt idx="49">
                  <c:v>2021/12</c:v>
                </c:pt>
                <c:pt idx="50">
                  <c:v>2022/01</c:v>
                </c:pt>
              </c:strCache>
            </c:strRef>
          </c:cat>
          <c:val>
            <c:numRef>
              <c:f>DisruptED!$B$112:$AZ$112</c:f>
              <c:numCache>
                <c:formatCode>0</c:formatCode>
                <c:ptCount val="51"/>
                <c:pt idx="0">
                  <c:v>2012</c:v>
                </c:pt>
                <c:pt idx="1">
                  <c:v>2013.5357142857142</c:v>
                </c:pt>
                <c:pt idx="2">
                  <c:v>2015.5833333333333</c:v>
                </c:pt>
                <c:pt idx="3">
                  <c:v>2016.3333333333333</c:v>
                </c:pt>
                <c:pt idx="4">
                  <c:v>2015.4</c:v>
                </c:pt>
                <c:pt idx="5">
                  <c:v>2013.7692307692307</c:v>
                </c:pt>
                <c:pt idx="6">
                  <c:v>2012.4705882352941</c:v>
                </c:pt>
                <c:pt idx="7">
                  <c:v>2013.2</c:v>
                </c:pt>
                <c:pt idx="8">
                  <c:v>2007</c:v>
                </c:pt>
                <c:pt idx="9">
                  <c:v>2011</c:v>
                </c:pt>
                <c:pt idx="10">
                  <c:v>2009.2</c:v>
                </c:pt>
                <c:pt idx="11">
                  <c:v>2015.4736842105262</c:v>
                </c:pt>
                <c:pt idx="12">
                  <c:v>2016.2083333333333</c:v>
                </c:pt>
                <c:pt idx="13">
                  <c:v>2017.3333333333333</c:v>
                </c:pt>
                <c:pt idx="14">
                  <c:v>2017.2105263157894</c:v>
                </c:pt>
                <c:pt idx="15">
                  <c:v>2015.6875</c:v>
                </c:pt>
                <c:pt idx="16">
                  <c:v>2017.6363636363637</c:v>
                </c:pt>
                <c:pt idx="17">
                  <c:v>2016.6</c:v>
                </c:pt>
                <c:pt idx="18">
                  <c:v>2011.4444444444443</c:v>
                </c:pt>
                <c:pt idx="19">
                  <c:v>2005.391304347826</c:v>
                </c:pt>
                <c:pt idx="20">
                  <c:v>2005.7222222222222</c:v>
                </c:pt>
                <c:pt idx="21">
                  <c:v>2004</c:v>
                </c:pt>
                <c:pt idx="22">
                  <c:v>2008.125</c:v>
                </c:pt>
                <c:pt idx="23">
                  <c:v>2015.875</c:v>
                </c:pt>
                <c:pt idx="24">
                  <c:v>2010.8571428571429</c:v>
                </c:pt>
                <c:pt idx="25">
                  <c:v>2018.5</c:v>
                </c:pt>
                <c:pt idx="26">
                  <c:v>2015.375</c:v>
                </c:pt>
                <c:pt idx="27">
                  <c:v>2017.8181818181818</c:v>
                </c:pt>
                <c:pt idx="28">
                  <c:v>2015.0588235294117</c:v>
                </c:pt>
                <c:pt idx="29">
                  <c:v>2014</c:v>
                </c:pt>
                <c:pt idx="30">
                  <c:v>2018.2857142857142</c:v>
                </c:pt>
                <c:pt idx="31">
                  <c:v>2016.2222222222222</c:v>
                </c:pt>
                <c:pt idx="32">
                  <c:v>2015.8888888888889</c:v>
                </c:pt>
                <c:pt idx="33">
                  <c:v>2005.8571428571429</c:v>
                </c:pt>
                <c:pt idx="34">
                  <c:v>2008.6</c:v>
                </c:pt>
                <c:pt idx="35">
                  <c:v>2009.25</c:v>
                </c:pt>
                <c:pt idx="36">
                  <c:v>2017.5384615384614</c:v>
                </c:pt>
                <c:pt idx="37">
                  <c:v>2011.5454545454545</c:v>
                </c:pt>
                <c:pt idx="38">
                  <c:v>2013.6428571428571</c:v>
                </c:pt>
                <c:pt idx="39">
                  <c:v>2019.1111111111111</c:v>
                </c:pt>
                <c:pt idx="40">
                  <c:v>2014</c:v>
                </c:pt>
                <c:pt idx="41">
                  <c:v>2018</c:v>
                </c:pt>
                <c:pt idx="42">
                  <c:v>2017.8571428571429</c:v>
                </c:pt>
                <c:pt idx="43">
                  <c:v>2015</c:v>
                </c:pt>
                <c:pt idx="44">
                  <c:v>2019.4</c:v>
                </c:pt>
                <c:pt idx="45">
                  <c:v>2016.8</c:v>
                </c:pt>
                <c:pt idx="46">
                  <c:v>2018.6666666666667</c:v>
                </c:pt>
                <c:pt idx="47">
                  <c:v>2007.3333333333333</c:v>
                </c:pt>
                <c:pt idx="48">
                  <c:v>2016.7777777777778</c:v>
                </c:pt>
                <c:pt idx="49">
                  <c:v>2018</c:v>
                </c:pt>
                <c:pt idx="50">
                  <c:v>2016.1428571428571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0-3F40-B4B8-3A24153A6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176242176"/>
        <c:axId val="1176178256"/>
      </c:barChart>
      <c:lineChart>
        <c:grouping val="standard"/>
        <c:varyColors val="0"/>
        <c:ser>
          <c:idx val="1"/>
          <c:order val="1"/>
          <c:tx>
            <c:strRef>
              <c:f>DisruptED!$A$113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DisruptED!$B$111:$AZ$111</c:f>
              <c:strCache>
                <c:ptCount val="51"/>
                <c:pt idx="0">
                  <c:v>2017/11</c:v>
                </c:pt>
                <c:pt idx="1">
                  <c:v>2017/12</c:v>
                </c:pt>
                <c:pt idx="2">
                  <c:v>2018/01</c:v>
                </c:pt>
                <c:pt idx="3">
                  <c:v>2018/02</c:v>
                </c:pt>
                <c:pt idx="4">
                  <c:v>2018/03</c:v>
                </c:pt>
                <c:pt idx="5">
                  <c:v>2018/04</c:v>
                </c:pt>
                <c:pt idx="6">
                  <c:v>2018/05</c:v>
                </c:pt>
                <c:pt idx="7">
                  <c:v>2018/06</c:v>
                </c:pt>
                <c:pt idx="8">
                  <c:v>2018/07</c:v>
                </c:pt>
                <c:pt idx="9">
                  <c:v>2018/08</c:v>
                </c:pt>
                <c:pt idx="10">
                  <c:v>2018/09</c:v>
                </c:pt>
                <c:pt idx="11">
                  <c:v>2018/10</c:v>
                </c:pt>
                <c:pt idx="12">
                  <c:v>2018/11</c:v>
                </c:pt>
                <c:pt idx="13">
                  <c:v>2018/12</c:v>
                </c:pt>
                <c:pt idx="14">
                  <c:v>2019/01</c:v>
                </c:pt>
                <c:pt idx="15">
                  <c:v>2019/02</c:v>
                </c:pt>
                <c:pt idx="16">
                  <c:v>2019/03</c:v>
                </c:pt>
                <c:pt idx="17">
                  <c:v>2019/04</c:v>
                </c:pt>
                <c:pt idx="18">
                  <c:v>2019/05</c:v>
                </c:pt>
                <c:pt idx="19">
                  <c:v>2019/06</c:v>
                </c:pt>
                <c:pt idx="20">
                  <c:v>2019/07</c:v>
                </c:pt>
                <c:pt idx="21">
                  <c:v>2019/08</c:v>
                </c:pt>
                <c:pt idx="22">
                  <c:v>2019/09</c:v>
                </c:pt>
                <c:pt idx="23">
                  <c:v>2019/10</c:v>
                </c:pt>
                <c:pt idx="24">
                  <c:v>2019/11</c:v>
                </c:pt>
                <c:pt idx="25">
                  <c:v>2019/12</c:v>
                </c:pt>
                <c:pt idx="26">
                  <c:v>2020/01</c:v>
                </c:pt>
                <c:pt idx="27">
                  <c:v>2020/02</c:v>
                </c:pt>
                <c:pt idx="28">
                  <c:v>2020/03</c:v>
                </c:pt>
                <c:pt idx="29">
                  <c:v>2020/04</c:v>
                </c:pt>
                <c:pt idx="30">
                  <c:v>2020/05</c:v>
                </c:pt>
                <c:pt idx="31">
                  <c:v>2020/06</c:v>
                </c:pt>
                <c:pt idx="32">
                  <c:v>2020/07</c:v>
                </c:pt>
                <c:pt idx="33">
                  <c:v>2020/08</c:v>
                </c:pt>
                <c:pt idx="34">
                  <c:v>2020/09</c:v>
                </c:pt>
                <c:pt idx="35">
                  <c:v>2020/10</c:v>
                </c:pt>
                <c:pt idx="36">
                  <c:v>2020/11</c:v>
                </c:pt>
                <c:pt idx="37">
                  <c:v>2020/12</c:v>
                </c:pt>
                <c:pt idx="38">
                  <c:v>2021/01</c:v>
                </c:pt>
                <c:pt idx="39">
                  <c:v>2021/02</c:v>
                </c:pt>
                <c:pt idx="40">
                  <c:v>2021/03</c:v>
                </c:pt>
                <c:pt idx="41">
                  <c:v>2021/04</c:v>
                </c:pt>
                <c:pt idx="42">
                  <c:v>2021/05</c:v>
                </c:pt>
                <c:pt idx="43">
                  <c:v>2021/06</c:v>
                </c:pt>
                <c:pt idx="44">
                  <c:v>2021/07</c:v>
                </c:pt>
                <c:pt idx="45">
                  <c:v>2021/08</c:v>
                </c:pt>
                <c:pt idx="46">
                  <c:v>2021/09</c:v>
                </c:pt>
                <c:pt idx="47">
                  <c:v>2021/10</c:v>
                </c:pt>
                <c:pt idx="48">
                  <c:v>2021/11</c:v>
                </c:pt>
                <c:pt idx="49">
                  <c:v>2021/12</c:v>
                </c:pt>
                <c:pt idx="50">
                  <c:v>2022/01</c:v>
                </c:pt>
              </c:strCache>
            </c:strRef>
          </c:cat>
          <c:val>
            <c:numRef>
              <c:f>DisruptED!$B$113:$AZ$113</c:f>
              <c:numCache>
                <c:formatCode>0</c:formatCode>
                <c:ptCount val="51"/>
                <c:pt idx="0">
                  <c:v>2013.9554645171593</c:v>
                </c:pt>
                <c:pt idx="1">
                  <c:v>2013.9554645171593</c:v>
                </c:pt>
                <c:pt idx="2">
                  <c:v>2013.9554645171593</c:v>
                </c:pt>
                <c:pt idx="3">
                  <c:v>2013.9554645171593</c:v>
                </c:pt>
                <c:pt idx="4">
                  <c:v>2013.9554645171593</c:v>
                </c:pt>
                <c:pt idx="5">
                  <c:v>2013.9554645171593</c:v>
                </c:pt>
                <c:pt idx="6">
                  <c:v>2013.9554645171593</c:v>
                </c:pt>
                <c:pt idx="7">
                  <c:v>2013.9554645171593</c:v>
                </c:pt>
                <c:pt idx="8">
                  <c:v>2013.9554645171593</c:v>
                </c:pt>
                <c:pt idx="9">
                  <c:v>2013.9554645171593</c:v>
                </c:pt>
                <c:pt idx="10">
                  <c:v>2013.9554645171593</c:v>
                </c:pt>
                <c:pt idx="11">
                  <c:v>2013.9554645171593</c:v>
                </c:pt>
                <c:pt idx="12">
                  <c:v>2013.9554645171593</c:v>
                </c:pt>
                <c:pt idx="13">
                  <c:v>2013.9554645171593</c:v>
                </c:pt>
                <c:pt idx="14">
                  <c:v>2013.9554645171593</c:v>
                </c:pt>
                <c:pt idx="15">
                  <c:v>2013.9554645171593</c:v>
                </c:pt>
                <c:pt idx="16">
                  <c:v>2013.9554645171593</c:v>
                </c:pt>
                <c:pt idx="17">
                  <c:v>2013.9554645171593</c:v>
                </c:pt>
                <c:pt idx="18">
                  <c:v>2013.9554645171593</c:v>
                </c:pt>
                <c:pt idx="19">
                  <c:v>2013.9554645171593</c:v>
                </c:pt>
                <c:pt idx="20">
                  <c:v>2013.9554645171593</c:v>
                </c:pt>
                <c:pt idx="21">
                  <c:v>2013.9554645171593</c:v>
                </c:pt>
                <c:pt idx="22">
                  <c:v>2013.9554645171593</c:v>
                </c:pt>
                <c:pt idx="23">
                  <c:v>2013.9554645171593</c:v>
                </c:pt>
                <c:pt idx="24">
                  <c:v>2013.9554645171593</c:v>
                </c:pt>
                <c:pt idx="25">
                  <c:v>2013.9554645171593</c:v>
                </c:pt>
                <c:pt idx="26">
                  <c:v>2013.9554645171593</c:v>
                </c:pt>
                <c:pt idx="27">
                  <c:v>2013.9554645171593</c:v>
                </c:pt>
                <c:pt idx="28">
                  <c:v>2013.9554645171593</c:v>
                </c:pt>
                <c:pt idx="29">
                  <c:v>2013.9554645171593</c:v>
                </c:pt>
                <c:pt idx="30">
                  <c:v>2013.9554645171593</c:v>
                </c:pt>
                <c:pt idx="31">
                  <c:v>2013.9554645171593</c:v>
                </c:pt>
                <c:pt idx="32">
                  <c:v>2013.9554645171593</c:v>
                </c:pt>
                <c:pt idx="33">
                  <c:v>2013.9554645171593</c:v>
                </c:pt>
                <c:pt idx="34">
                  <c:v>2013.9554645171593</c:v>
                </c:pt>
                <c:pt idx="35">
                  <c:v>2013.9554645171593</c:v>
                </c:pt>
                <c:pt idx="36">
                  <c:v>2013.9554645171593</c:v>
                </c:pt>
                <c:pt idx="37">
                  <c:v>2013.9554645171593</c:v>
                </c:pt>
                <c:pt idx="38">
                  <c:v>2013.9554645171593</c:v>
                </c:pt>
                <c:pt idx="39">
                  <c:v>2013.9554645171593</c:v>
                </c:pt>
                <c:pt idx="40">
                  <c:v>2013.9554645171593</c:v>
                </c:pt>
                <c:pt idx="41">
                  <c:v>2013.9554645171593</c:v>
                </c:pt>
                <c:pt idx="42">
                  <c:v>2013.9554645171593</c:v>
                </c:pt>
                <c:pt idx="43">
                  <c:v>2013.9554645171593</c:v>
                </c:pt>
                <c:pt idx="44">
                  <c:v>2013.9554645171593</c:v>
                </c:pt>
                <c:pt idx="45">
                  <c:v>2013.9554645171593</c:v>
                </c:pt>
                <c:pt idx="46">
                  <c:v>2013.9554645171593</c:v>
                </c:pt>
                <c:pt idx="47">
                  <c:v>2013.9554645171593</c:v>
                </c:pt>
                <c:pt idx="48">
                  <c:v>2013.9554645171593</c:v>
                </c:pt>
                <c:pt idx="49">
                  <c:v>2013.9554645171593</c:v>
                </c:pt>
                <c:pt idx="50">
                  <c:v>2013.9554645171593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C0-3F40-B4B8-3A24153A6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6242176"/>
        <c:axId val="1176178256"/>
      </c:lineChart>
      <c:catAx>
        <c:axId val="117624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178256"/>
        <c:crosses val="autoZero"/>
        <c:auto val="1"/>
        <c:lblAlgn val="ctr"/>
        <c:lblOffset val="100"/>
        <c:noMultiLvlLbl val="0"/>
      </c:catAx>
      <c:valAx>
        <c:axId val="1176178256"/>
        <c:scaling>
          <c:orientation val="minMax"/>
          <c:max val="2020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24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DisruptED!$A$116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DisruptED!$B$115:$G$115</c:f>
              <c:strCach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strCache>
            </c:strRef>
          </c:cat>
          <c:val>
            <c:numRef>
              <c:f>DisruptED!$B$116:$G$116</c:f>
              <c:numCache>
                <c:formatCode>0</c:formatCode>
                <c:ptCount val="6"/>
                <c:pt idx="0">
                  <c:v>2012.7678571428571</c:v>
                </c:pt>
                <c:pt idx="1">
                  <c:v>2013.5809863790319</c:v>
                </c:pt>
                <c:pt idx="2">
                  <c:v>2012.2541253186491</c:v>
                </c:pt>
                <c:pt idx="3">
                  <c:v>2013.78665747379</c:v>
                </c:pt>
                <c:pt idx="4">
                  <c:v>2016.2101343101344</c:v>
                </c:pt>
                <c:pt idx="5">
                  <c:v>2016.1428571428571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2F-E740-92F1-7191BAA33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6659855"/>
        <c:axId val="896661535"/>
      </c:barChart>
      <c:lineChart>
        <c:grouping val="standard"/>
        <c:varyColors val="0"/>
        <c:ser>
          <c:idx val="1"/>
          <c:order val="1"/>
          <c:tx>
            <c:strRef>
              <c:f>DisruptED!$A$117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DisruptED!$B$115:$G$115</c:f>
              <c:strCach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strCache>
            </c:strRef>
          </c:cat>
          <c:val>
            <c:numRef>
              <c:f>DisruptED!$B$117:$G$117</c:f>
              <c:numCache>
                <c:formatCode>0</c:formatCode>
                <c:ptCount val="6"/>
                <c:pt idx="0">
                  <c:v>2013.9554645171593</c:v>
                </c:pt>
                <c:pt idx="1">
                  <c:v>2013.9554645171593</c:v>
                </c:pt>
                <c:pt idx="2">
                  <c:v>2013.9554645171593</c:v>
                </c:pt>
                <c:pt idx="3">
                  <c:v>2013.9554645171593</c:v>
                </c:pt>
                <c:pt idx="4">
                  <c:v>2013.9554645171593</c:v>
                </c:pt>
                <c:pt idx="5">
                  <c:v>2013.9554645171593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2F-E740-92F1-7191BAA33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59855"/>
        <c:axId val="896661535"/>
      </c:lineChart>
      <c:catAx>
        <c:axId val="89665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61535"/>
        <c:crosses val="autoZero"/>
        <c:auto val="1"/>
        <c:lblAlgn val="ctr"/>
        <c:lblOffset val="100"/>
        <c:noMultiLvlLbl val="0"/>
      </c:catAx>
      <c:valAx>
        <c:axId val="896661535"/>
        <c:scaling>
          <c:orientation val="minMax"/>
          <c:max val="2020"/>
          <c:min val="20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59855"/>
        <c:crosses val="autoZero"/>
        <c:crossBetween val="between"/>
        <c:majorUnit val="1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DisruptED!$A$34</c:f>
              <c:strCache>
                <c:ptCount val="1"/>
                <c:pt idx="0">
                  <c:v>Plays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8EE-1042-96FF-6C7CAD460B30}"/>
              </c:ext>
            </c:extLst>
          </c:dPt>
          <c:dPt>
            <c:idx val="4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8EE-1042-96FF-6C7CAD460B30}"/>
              </c:ext>
            </c:extLst>
          </c:dPt>
          <c:dPt>
            <c:idx val="4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8EE-1042-96FF-6C7CAD460B30}"/>
              </c:ext>
            </c:extLst>
          </c:dPt>
          <c:cat>
            <c:strRef>
              <c:f>DisruptED!$B$33:$AZ$33</c:f>
              <c:strCache>
                <c:ptCount val="51"/>
                <c:pt idx="0">
                  <c:v>2017/11</c:v>
                </c:pt>
                <c:pt idx="1">
                  <c:v>2017/12</c:v>
                </c:pt>
                <c:pt idx="2">
                  <c:v>2018/01</c:v>
                </c:pt>
                <c:pt idx="3">
                  <c:v>2018/02</c:v>
                </c:pt>
                <c:pt idx="4">
                  <c:v>2018/03</c:v>
                </c:pt>
                <c:pt idx="5">
                  <c:v>2018/04</c:v>
                </c:pt>
                <c:pt idx="6">
                  <c:v>2018/05</c:v>
                </c:pt>
                <c:pt idx="7">
                  <c:v>2018/06</c:v>
                </c:pt>
                <c:pt idx="8">
                  <c:v>2018/07</c:v>
                </c:pt>
                <c:pt idx="9">
                  <c:v>2018/08</c:v>
                </c:pt>
                <c:pt idx="10">
                  <c:v>2018/09</c:v>
                </c:pt>
                <c:pt idx="11">
                  <c:v>2018/10</c:v>
                </c:pt>
                <c:pt idx="12">
                  <c:v>2018/11</c:v>
                </c:pt>
                <c:pt idx="13">
                  <c:v>2018/12</c:v>
                </c:pt>
                <c:pt idx="14">
                  <c:v>2019/01</c:v>
                </c:pt>
                <c:pt idx="15">
                  <c:v>2019/02</c:v>
                </c:pt>
                <c:pt idx="16">
                  <c:v>2019/03</c:v>
                </c:pt>
                <c:pt idx="17">
                  <c:v>2019/04</c:v>
                </c:pt>
                <c:pt idx="18">
                  <c:v>2019/05</c:v>
                </c:pt>
                <c:pt idx="19">
                  <c:v>2019/06</c:v>
                </c:pt>
                <c:pt idx="20">
                  <c:v>2019/07</c:v>
                </c:pt>
                <c:pt idx="21">
                  <c:v>2019/08</c:v>
                </c:pt>
                <c:pt idx="22">
                  <c:v>2019/09</c:v>
                </c:pt>
                <c:pt idx="23">
                  <c:v>2019/10</c:v>
                </c:pt>
                <c:pt idx="24">
                  <c:v>2019/11</c:v>
                </c:pt>
                <c:pt idx="25">
                  <c:v>2019/12</c:v>
                </c:pt>
                <c:pt idx="26">
                  <c:v>2020/01</c:v>
                </c:pt>
                <c:pt idx="27">
                  <c:v>2020/02</c:v>
                </c:pt>
                <c:pt idx="28">
                  <c:v>2020/03</c:v>
                </c:pt>
                <c:pt idx="29">
                  <c:v>2020/04</c:v>
                </c:pt>
                <c:pt idx="30">
                  <c:v>2020/05</c:v>
                </c:pt>
                <c:pt idx="31">
                  <c:v>2020/06</c:v>
                </c:pt>
                <c:pt idx="32">
                  <c:v>2020/07</c:v>
                </c:pt>
                <c:pt idx="33">
                  <c:v>2020/08</c:v>
                </c:pt>
                <c:pt idx="34">
                  <c:v>2020/09</c:v>
                </c:pt>
                <c:pt idx="35">
                  <c:v>2020/10</c:v>
                </c:pt>
                <c:pt idx="36">
                  <c:v>2020/11</c:v>
                </c:pt>
                <c:pt idx="37">
                  <c:v>2020/12</c:v>
                </c:pt>
                <c:pt idx="38">
                  <c:v>2021/01</c:v>
                </c:pt>
                <c:pt idx="39">
                  <c:v>2021/02</c:v>
                </c:pt>
                <c:pt idx="40">
                  <c:v>2021/03</c:v>
                </c:pt>
                <c:pt idx="41">
                  <c:v>2021/04</c:v>
                </c:pt>
                <c:pt idx="42">
                  <c:v>2021/05</c:v>
                </c:pt>
                <c:pt idx="43">
                  <c:v>2021/06</c:v>
                </c:pt>
                <c:pt idx="44">
                  <c:v>2021/07</c:v>
                </c:pt>
                <c:pt idx="45">
                  <c:v>2021/08</c:v>
                </c:pt>
                <c:pt idx="46">
                  <c:v>2021/09</c:v>
                </c:pt>
                <c:pt idx="47">
                  <c:v>2021/10</c:v>
                </c:pt>
                <c:pt idx="48">
                  <c:v>2021/11</c:v>
                </c:pt>
                <c:pt idx="49">
                  <c:v>2021/12</c:v>
                </c:pt>
                <c:pt idx="50">
                  <c:v>2022/01</c:v>
                </c:pt>
              </c:strCache>
            </c:strRef>
          </c:cat>
          <c:val>
            <c:numRef>
              <c:f>DisruptED!$B$34:$AZ$34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49.1</c:v>
                </c:pt>
                <c:pt idx="35">
                  <c:v>56.166666666666664</c:v>
                </c:pt>
                <c:pt idx="36">
                  <c:v>63.230769230769234</c:v>
                </c:pt>
                <c:pt idx="37">
                  <c:v>32.81818181818182</c:v>
                </c:pt>
                <c:pt idx="38">
                  <c:v>40.642857142857146</c:v>
                </c:pt>
                <c:pt idx="39">
                  <c:v>56</c:v>
                </c:pt>
                <c:pt idx="40">
                  <c:v>50.454545454545453</c:v>
                </c:pt>
                <c:pt idx="41">
                  <c:v>64.545454545454547</c:v>
                </c:pt>
                <c:pt idx="42">
                  <c:v>45.714285714285715</c:v>
                </c:pt>
                <c:pt idx="43">
                  <c:v>35.6</c:v>
                </c:pt>
                <c:pt idx="44">
                  <c:v>10.6</c:v>
                </c:pt>
                <c:pt idx="45">
                  <c:v>41.6</c:v>
                </c:pt>
                <c:pt idx="46">
                  <c:v>86.888888888888886</c:v>
                </c:pt>
                <c:pt idx="47">
                  <c:v>123.33333333333333</c:v>
                </c:pt>
                <c:pt idx="48">
                  <c:v>130.55555555555554</c:v>
                </c:pt>
                <c:pt idx="49">
                  <c:v>90</c:v>
                </c:pt>
                <c:pt idx="50">
                  <c:v>52.428571428571431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D1-DB41-8085-09A0067DA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86491584"/>
        <c:axId val="586477456"/>
      </c:barChart>
      <c:lineChart>
        <c:grouping val="standard"/>
        <c:varyColors val="0"/>
        <c:ser>
          <c:idx val="1"/>
          <c:order val="1"/>
          <c:tx>
            <c:strRef>
              <c:f>DisruptED!$A$35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DisruptED!$B$33:$AZ$33</c:f>
              <c:strCache>
                <c:ptCount val="51"/>
                <c:pt idx="0">
                  <c:v>2017/11</c:v>
                </c:pt>
                <c:pt idx="1">
                  <c:v>2017/12</c:v>
                </c:pt>
                <c:pt idx="2">
                  <c:v>2018/01</c:v>
                </c:pt>
                <c:pt idx="3">
                  <c:v>2018/02</c:v>
                </c:pt>
                <c:pt idx="4">
                  <c:v>2018/03</c:v>
                </c:pt>
                <c:pt idx="5">
                  <c:v>2018/04</c:v>
                </c:pt>
                <c:pt idx="6">
                  <c:v>2018/05</c:v>
                </c:pt>
                <c:pt idx="7">
                  <c:v>2018/06</c:v>
                </c:pt>
                <c:pt idx="8">
                  <c:v>2018/07</c:v>
                </c:pt>
                <c:pt idx="9">
                  <c:v>2018/08</c:v>
                </c:pt>
                <c:pt idx="10">
                  <c:v>2018/09</c:v>
                </c:pt>
                <c:pt idx="11">
                  <c:v>2018/10</c:v>
                </c:pt>
                <c:pt idx="12">
                  <c:v>2018/11</c:v>
                </c:pt>
                <c:pt idx="13">
                  <c:v>2018/12</c:v>
                </c:pt>
                <c:pt idx="14">
                  <c:v>2019/01</c:v>
                </c:pt>
                <c:pt idx="15">
                  <c:v>2019/02</c:v>
                </c:pt>
                <c:pt idx="16">
                  <c:v>2019/03</c:v>
                </c:pt>
                <c:pt idx="17">
                  <c:v>2019/04</c:v>
                </c:pt>
                <c:pt idx="18">
                  <c:v>2019/05</c:v>
                </c:pt>
                <c:pt idx="19">
                  <c:v>2019/06</c:v>
                </c:pt>
                <c:pt idx="20">
                  <c:v>2019/07</c:v>
                </c:pt>
                <c:pt idx="21">
                  <c:v>2019/08</c:v>
                </c:pt>
                <c:pt idx="22">
                  <c:v>2019/09</c:v>
                </c:pt>
                <c:pt idx="23">
                  <c:v>2019/10</c:v>
                </c:pt>
                <c:pt idx="24">
                  <c:v>2019/11</c:v>
                </c:pt>
                <c:pt idx="25">
                  <c:v>2019/12</c:v>
                </c:pt>
                <c:pt idx="26">
                  <c:v>2020/01</c:v>
                </c:pt>
                <c:pt idx="27">
                  <c:v>2020/02</c:v>
                </c:pt>
                <c:pt idx="28">
                  <c:v>2020/03</c:v>
                </c:pt>
                <c:pt idx="29">
                  <c:v>2020/04</c:v>
                </c:pt>
                <c:pt idx="30">
                  <c:v>2020/05</c:v>
                </c:pt>
                <c:pt idx="31">
                  <c:v>2020/06</c:v>
                </c:pt>
                <c:pt idx="32">
                  <c:v>2020/07</c:v>
                </c:pt>
                <c:pt idx="33">
                  <c:v>2020/08</c:v>
                </c:pt>
                <c:pt idx="34">
                  <c:v>2020/09</c:v>
                </c:pt>
                <c:pt idx="35">
                  <c:v>2020/10</c:v>
                </c:pt>
                <c:pt idx="36">
                  <c:v>2020/11</c:v>
                </c:pt>
                <c:pt idx="37">
                  <c:v>2020/12</c:v>
                </c:pt>
                <c:pt idx="38">
                  <c:v>2021/01</c:v>
                </c:pt>
                <c:pt idx="39">
                  <c:v>2021/02</c:v>
                </c:pt>
                <c:pt idx="40">
                  <c:v>2021/03</c:v>
                </c:pt>
                <c:pt idx="41">
                  <c:v>2021/04</c:v>
                </c:pt>
                <c:pt idx="42">
                  <c:v>2021/05</c:v>
                </c:pt>
                <c:pt idx="43">
                  <c:v>2021/06</c:v>
                </c:pt>
                <c:pt idx="44">
                  <c:v>2021/07</c:v>
                </c:pt>
                <c:pt idx="45">
                  <c:v>2021/08</c:v>
                </c:pt>
                <c:pt idx="46">
                  <c:v>2021/09</c:v>
                </c:pt>
                <c:pt idx="47">
                  <c:v>2021/10</c:v>
                </c:pt>
                <c:pt idx="48">
                  <c:v>2021/11</c:v>
                </c:pt>
                <c:pt idx="49">
                  <c:v>2021/12</c:v>
                </c:pt>
                <c:pt idx="50">
                  <c:v>2022/01</c:v>
                </c:pt>
              </c:strCache>
            </c:strRef>
          </c:cat>
          <c:val>
            <c:numRef>
              <c:f>DisruptED!$B$35:$AZ$35</c:f>
              <c:numCache>
                <c:formatCode>0</c:formatCode>
                <c:ptCount val="51"/>
                <c:pt idx="0">
                  <c:v>63.232172765506107</c:v>
                </c:pt>
                <c:pt idx="1">
                  <c:v>63.232172765506107</c:v>
                </c:pt>
                <c:pt idx="2">
                  <c:v>63.232172765506107</c:v>
                </c:pt>
                <c:pt idx="3">
                  <c:v>63.232172765506107</c:v>
                </c:pt>
                <c:pt idx="4">
                  <c:v>63.232172765506107</c:v>
                </c:pt>
                <c:pt idx="5">
                  <c:v>63.232172765506107</c:v>
                </c:pt>
                <c:pt idx="6">
                  <c:v>63.232172765506107</c:v>
                </c:pt>
                <c:pt idx="7">
                  <c:v>63.232172765506107</c:v>
                </c:pt>
                <c:pt idx="8">
                  <c:v>63.232172765506107</c:v>
                </c:pt>
                <c:pt idx="9">
                  <c:v>63.232172765506107</c:v>
                </c:pt>
                <c:pt idx="10">
                  <c:v>63.232172765506107</c:v>
                </c:pt>
                <c:pt idx="11">
                  <c:v>63.232172765506107</c:v>
                </c:pt>
                <c:pt idx="12">
                  <c:v>63.232172765506107</c:v>
                </c:pt>
                <c:pt idx="13">
                  <c:v>63.232172765506107</c:v>
                </c:pt>
                <c:pt idx="14">
                  <c:v>63.232172765506107</c:v>
                </c:pt>
                <c:pt idx="15">
                  <c:v>63.232172765506107</c:v>
                </c:pt>
                <c:pt idx="16">
                  <c:v>63.232172765506107</c:v>
                </c:pt>
                <c:pt idx="17">
                  <c:v>63.232172765506107</c:v>
                </c:pt>
                <c:pt idx="18">
                  <c:v>63.232172765506107</c:v>
                </c:pt>
                <c:pt idx="19">
                  <c:v>63.232172765506107</c:v>
                </c:pt>
                <c:pt idx="20">
                  <c:v>63.232172765506107</c:v>
                </c:pt>
                <c:pt idx="21">
                  <c:v>63.232172765506107</c:v>
                </c:pt>
                <c:pt idx="22">
                  <c:v>63.232172765506107</c:v>
                </c:pt>
                <c:pt idx="23">
                  <c:v>63.232172765506107</c:v>
                </c:pt>
                <c:pt idx="24">
                  <c:v>63.232172765506107</c:v>
                </c:pt>
                <c:pt idx="25">
                  <c:v>63.232172765506107</c:v>
                </c:pt>
                <c:pt idx="26">
                  <c:v>63.232172765506107</c:v>
                </c:pt>
                <c:pt idx="27">
                  <c:v>63.232172765506107</c:v>
                </c:pt>
                <c:pt idx="28">
                  <c:v>63.232172765506107</c:v>
                </c:pt>
                <c:pt idx="29">
                  <c:v>63.232172765506107</c:v>
                </c:pt>
                <c:pt idx="30">
                  <c:v>63.232172765506107</c:v>
                </c:pt>
                <c:pt idx="31">
                  <c:v>63.232172765506107</c:v>
                </c:pt>
                <c:pt idx="32">
                  <c:v>63.232172765506107</c:v>
                </c:pt>
                <c:pt idx="33">
                  <c:v>63.232172765506107</c:v>
                </c:pt>
                <c:pt idx="34">
                  <c:v>63.232172765506107</c:v>
                </c:pt>
                <c:pt idx="35">
                  <c:v>63.232172765506107</c:v>
                </c:pt>
                <c:pt idx="36">
                  <c:v>63.232172765506107</c:v>
                </c:pt>
                <c:pt idx="37">
                  <c:v>63.232172765506107</c:v>
                </c:pt>
                <c:pt idx="38">
                  <c:v>63.232172765506107</c:v>
                </c:pt>
                <c:pt idx="39">
                  <c:v>63.232172765506107</c:v>
                </c:pt>
                <c:pt idx="40">
                  <c:v>63.232172765506107</c:v>
                </c:pt>
                <c:pt idx="41">
                  <c:v>63.232172765506107</c:v>
                </c:pt>
                <c:pt idx="42">
                  <c:v>63.232172765506107</c:v>
                </c:pt>
                <c:pt idx="43">
                  <c:v>63.232172765506107</c:v>
                </c:pt>
                <c:pt idx="44">
                  <c:v>63.232172765506107</c:v>
                </c:pt>
                <c:pt idx="45">
                  <c:v>63.232172765506107</c:v>
                </c:pt>
                <c:pt idx="46">
                  <c:v>63.232172765506107</c:v>
                </c:pt>
                <c:pt idx="47">
                  <c:v>63.232172765506107</c:v>
                </c:pt>
                <c:pt idx="48">
                  <c:v>63.232172765506107</c:v>
                </c:pt>
                <c:pt idx="49">
                  <c:v>63.232172765506107</c:v>
                </c:pt>
                <c:pt idx="50">
                  <c:v>63.232172765506107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1-DB41-8085-09A0067DA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491584"/>
        <c:axId val="586477456"/>
      </c:lineChart>
      <c:catAx>
        <c:axId val="58649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477456"/>
        <c:crosses val="autoZero"/>
        <c:auto val="1"/>
        <c:lblAlgn val="ctr"/>
        <c:lblOffset val="100"/>
        <c:noMultiLvlLbl val="0"/>
      </c:catAx>
      <c:valAx>
        <c:axId val="58647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49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 Plays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DisruptED!$A$38</c:f>
              <c:strCache>
                <c:ptCount val="1"/>
                <c:pt idx="0">
                  <c:v>2020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1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DisruptED!$B$37:$M$37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DisruptED!$B$38:$M$38</c:f>
              <c:numCache>
                <c:formatCode>General</c:formatCode>
                <c:ptCount val="12"/>
                <c:pt idx="8" formatCode="0">
                  <c:v>49.1</c:v>
                </c:pt>
                <c:pt idx="9" formatCode="0">
                  <c:v>56.166666666666664</c:v>
                </c:pt>
                <c:pt idx="10" formatCode="0">
                  <c:v>63.230769230769234</c:v>
                </c:pt>
                <c:pt idx="11" formatCode="0">
                  <c:v>32.81818181818182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9-C549-BB6A-A051D4AF401D}"/>
            </c:ext>
          </c:extLst>
        </c:ser>
        <c:ser>
          <c:idx val="2"/>
          <c:order val="1"/>
          <c:tx>
            <c:strRef>
              <c:f>DisruptED!$A$41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DisruptED!$B$37:$M$37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DisruptED!$B$41:$M$41</c:f>
              <c:numCache>
                <c:formatCode>0</c:formatCode>
                <c:ptCount val="12"/>
                <c:pt idx="0">
                  <c:v>46.535714285714292</c:v>
                </c:pt>
                <c:pt idx="1">
                  <c:v>56</c:v>
                </c:pt>
                <c:pt idx="2">
                  <c:v>50.454545454545453</c:v>
                </c:pt>
                <c:pt idx="3">
                  <c:v>64.545454545454547</c:v>
                </c:pt>
                <c:pt idx="4">
                  <c:v>45.714285714285715</c:v>
                </c:pt>
                <c:pt idx="5">
                  <c:v>35.6</c:v>
                </c:pt>
                <c:pt idx="6">
                  <c:v>10.6</c:v>
                </c:pt>
                <c:pt idx="7">
                  <c:v>41.6</c:v>
                </c:pt>
                <c:pt idx="8">
                  <c:v>67.99444444444444</c:v>
                </c:pt>
                <c:pt idx="9">
                  <c:v>89.75</c:v>
                </c:pt>
                <c:pt idx="10">
                  <c:v>96.893162393162385</c:v>
                </c:pt>
                <c:pt idx="11">
                  <c:v>61.409090909090907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39-C549-BB6A-A051D4AF4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533456"/>
        <c:axId val="1135606448"/>
      </c:lineChart>
      <c:catAx>
        <c:axId val="113553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606448"/>
        <c:crosses val="autoZero"/>
        <c:auto val="1"/>
        <c:lblAlgn val="ctr"/>
        <c:lblOffset val="100"/>
        <c:noMultiLvlLbl val="0"/>
      </c:catAx>
      <c:valAx>
        <c:axId val="113560644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53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2021 Plays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DisruptED!$A$39</c:f>
              <c:strCache>
                <c:ptCount val="1"/>
                <c:pt idx="0">
                  <c:v>2021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DisruptED!$B$37:$M$37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DisruptED!$B$39:$M$39</c:f>
              <c:numCache>
                <c:formatCode>0</c:formatCode>
                <c:ptCount val="12"/>
                <c:pt idx="0">
                  <c:v>40.642857142857146</c:v>
                </c:pt>
                <c:pt idx="1">
                  <c:v>56</c:v>
                </c:pt>
                <c:pt idx="2">
                  <c:v>50.454545454545453</c:v>
                </c:pt>
                <c:pt idx="3">
                  <c:v>64.545454545454547</c:v>
                </c:pt>
                <c:pt idx="4">
                  <c:v>45.714285714285715</c:v>
                </c:pt>
                <c:pt idx="5">
                  <c:v>35.6</c:v>
                </c:pt>
                <c:pt idx="6">
                  <c:v>10.6</c:v>
                </c:pt>
                <c:pt idx="7">
                  <c:v>41.6</c:v>
                </c:pt>
                <c:pt idx="8">
                  <c:v>86.888888888888886</c:v>
                </c:pt>
                <c:pt idx="9">
                  <c:v>123.33333333333333</c:v>
                </c:pt>
                <c:pt idx="10">
                  <c:v>130.55555555555554</c:v>
                </c:pt>
                <c:pt idx="11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0-F94D-8435-B6F0A87C7871}"/>
            </c:ext>
          </c:extLst>
        </c:ser>
        <c:ser>
          <c:idx val="2"/>
          <c:order val="1"/>
          <c:tx>
            <c:strRef>
              <c:f>DisruptED!$A$41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DisruptED!$B$37:$M$37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DisruptED!$B$41:$M$41</c:f>
              <c:numCache>
                <c:formatCode>0</c:formatCode>
                <c:ptCount val="12"/>
                <c:pt idx="0">
                  <c:v>46.535714285714292</c:v>
                </c:pt>
                <c:pt idx="1">
                  <c:v>56</c:v>
                </c:pt>
                <c:pt idx="2">
                  <c:v>50.454545454545453</c:v>
                </c:pt>
                <c:pt idx="3">
                  <c:v>64.545454545454547</c:v>
                </c:pt>
                <c:pt idx="4">
                  <c:v>45.714285714285715</c:v>
                </c:pt>
                <c:pt idx="5">
                  <c:v>35.6</c:v>
                </c:pt>
                <c:pt idx="6">
                  <c:v>10.6</c:v>
                </c:pt>
                <c:pt idx="7">
                  <c:v>41.6</c:v>
                </c:pt>
                <c:pt idx="8">
                  <c:v>67.99444444444444</c:v>
                </c:pt>
                <c:pt idx="9">
                  <c:v>89.75</c:v>
                </c:pt>
                <c:pt idx="10">
                  <c:v>96.893162393162385</c:v>
                </c:pt>
                <c:pt idx="11">
                  <c:v>61.409090909090907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30-F94D-8435-B6F0A87C7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533456"/>
        <c:axId val="1135606448"/>
      </c:lineChart>
      <c:catAx>
        <c:axId val="113553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606448"/>
        <c:crosses val="autoZero"/>
        <c:auto val="1"/>
        <c:lblAlgn val="ctr"/>
        <c:lblOffset val="100"/>
        <c:noMultiLvlLbl val="0"/>
      </c:catAx>
      <c:valAx>
        <c:axId val="1135606448"/>
        <c:scaling>
          <c:orientation val="minMax"/>
          <c:max val="1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53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2"/>
          <c:order val="0"/>
          <c:tx>
            <c:strRef>
              <c:f>DisruptED!$N$43</c:f>
              <c:strCache>
                <c:ptCount val="1"/>
                <c:pt idx="0">
                  <c:v>2021/09</c:v>
                </c:pt>
              </c:strCache>
            </c:strRef>
          </c:tx>
          <c:spPr>
            <a:ln w="254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1">
                    <a:lumMod val="80000"/>
                    <a:lumOff val="20000"/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DisruptED!$A$44:$A$65</c:f>
              <c:strCach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strCache>
            </c:strRef>
          </c:cat>
          <c:val>
            <c:numRef>
              <c:f>DisruptED!$N$44:$N$65</c:f>
              <c:numCache>
                <c:formatCode>0%</c:formatCode>
                <c:ptCount val="22"/>
                <c:pt idx="0">
                  <c:v>1</c:v>
                </c:pt>
                <c:pt idx="1">
                  <c:v>0.963963963963964</c:v>
                </c:pt>
                <c:pt idx="2">
                  <c:v>0.7567567567567568</c:v>
                </c:pt>
                <c:pt idx="3">
                  <c:v>0.84684684684684686</c:v>
                </c:pt>
                <c:pt idx="4">
                  <c:v>0.81981981981981977</c:v>
                </c:pt>
                <c:pt idx="5">
                  <c:v>0.70270270270270274</c:v>
                </c:pt>
                <c:pt idx="6">
                  <c:v>0.69369369369369371</c:v>
                </c:pt>
                <c:pt idx="7">
                  <c:v>0.49549549549549549</c:v>
                </c:pt>
                <c:pt idx="8">
                  <c:v>0.76576576576576572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738-AB4E-952D-E741F34E69E8}"/>
            </c:ext>
          </c:extLst>
        </c:ser>
        <c:ser>
          <c:idx val="13"/>
          <c:order val="1"/>
          <c:tx>
            <c:strRef>
              <c:f>DisruptED!$O$43</c:f>
              <c:strCache>
                <c:ptCount val="1"/>
                <c:pt idx="0">
                  <c:v>2021/10</c:v>
                </c:pt>
              </c:strCache>
            </c:strRef>
          </c:tx>
          <c:spPr>
            <a:ln w="2540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80000"/>
                    <a:lumOff val="20000"/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DisruptED!$A$44:$A$65</c:f>
              <c:strCach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strCache>
            </c:strRef>
          </c:cat>
          <c:val>
            <c:numRef>
              <c:f>DisruptED!$O$44:$O$65</c:f>
              <c:numCache>
                <c:formatCode>0%</c:formatCode>
                <c:ptCount val="22"/>
                <c:pt idx="0">
                  <c:v>1</c:v>
                </c:pt>
                <c:pt idx="1">
                  <c:v>0.78074866310160429</c:v>
                </c:pt>
                <c:pt idx="2">
                  <c:v>0.44385026737967914</c:v>
                </c:pt>
                <c:pt idx="3">
                  <c:v>0.86631016042780751</c:v>
                </c:pt>
                <c:pt idx="4">
                  <c:v>0.68449197860962563</c:v>
                </c:pt>
                <c:pt idx="5">
                  <c:v>0.6737967914438503</c:v>
                </c:pt>
                <c:pt idx="6">
                  <c:v>0.52406417112299464</c:v>
                </c:pt>
                <c:pt idx="7">
                  <c:v>0.48128342245989303</c:v>
                </c:pt>
                <c:pt idx="8">
                  <c:v>0.48128342245989303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738-AB4E-952D-E741F34E69E8}"/>
            </c:ext>
          </c:extLst>
        </c:ser>
        <c:ser>
          <c:idx val="0"/>
          <c:order val="2"/>
          <c:tx>
            <c:strRef>
              <c:f>DisruptED!$P$43</c:f>
              <c:strCache>
                <c:ptCount val="1"/>
                <c:pt idx="0">
                  <c:v>2021/11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1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DisruptED!$P$44:$P$65</c:f>
              <c:numCache>
                <c:formatCode>0%</c:formatCode>
                <c:ptCount val="22"/>
                <c:pt idx="0">
                  <c:v>1</c:v>
                </c:pt>
                <c:pt idx="1">
                  <c:v>0.81218274111675126</c:v>
                </c:pt>
                <c:pt idx="2">
                  <c:v>0.77157360406091369</c:v>
                </c:pt>
                <c:pt idx="3">
                  <c:v>0.64467005076142136</c:v>
                </c:pt>
                <c:pt idx="4">
                  <c:v>0.73096446700507611</c:v>
                </c:pt>
                <c:pt idx="5">
                  <c:v>0.68527918781725883</c:v>
                </c:pt>
                <c:pt idx="6">
                  <c:v>0.43147208121827413</c:v>
                </c:pt>
                <c:pt idx="7">
                  <c:v>0.48730964467005078</c:v>
                </c:pt>
                <c:pt idx="8">
                  <c:v>0.40101522842639592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AE-C842-9383-39D0485962A6}"/>
            </c:ext>
          </c:extLst>
        </c:ser>
        <c:ser>
          <c:idx val="14"/>
          <c:order val="3"/>
          <c:tx>
            <c:strRef>
              <c:f>DisruptED!$S$43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DisruptED!$A$44:$A$65</c:f>
              <c:strCach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strCache>
            </c:strRef>
          </c:cat>
          <c:val>
            <c:numRef>
              <c:f>DisruptED!$S$44:$S$65</c:f>
              <c:numCache>
                <c:formatCode>0%</c:formatCode>
                <c:ptCount val="22"/>
                <c:pt idx="0">
                  <c:v>0.89400720418605351</c:v>
                </c:pt>
                <c:pt idx="1">
                  <c:v>0.82988197636384009</c:v>
                </c:pt>
                <c:pt idx="2">
                  <c:v>0.76866237699494033</c:v>
                </c:pt>
                <c:pt idx="3">
                  <c:v>0.79893542485326663</c:v>
                </c:pt>
                <c:pt idx="4">
                  <c:v>0.76337415876310821</c:v>
                </c:pt>
                <c:pt idx="5">
                  <c:v>0.71355275212018732</c:v>
                </c:pt>
                <c:pt idx="6">
                  <c:v>0.63857765667741506</c:v>
                </c:pt>
                <c:pt idx="7">
                  <c:v>0.58328652499086175</c:v>
                </c:pt>
                <c:pt idx="8">
                  <c:v>0.56042746558008738</c:v>
                </c:pt>
                <c:pt idx="9">
                  <c:v>0.53199230152203492</c:v>
                </c:pt>
                <c:pt idx="10">
                  <c:v>0.52605520517972826</c:v>
                </c:pt>
                <c:pt idx="11">
                  <c:v>0.54014012835018355</c:v>
                </c:pt>
                <c:pt idx="12">
                  <c:v>0.62677330000278919</c:v>
                </c:pt>
                <c:pt idx="13">
                  <c:v>0.56506138491432611</c:v>
                </c:pt>
                <c:pt idx="14">
                  <c:v>0.49938725490196079</c:v>
                </c:pt>
                <c:pt idx="15">
                  <c:v>0.85416666666666663</c:v>
                </c:pt>
                <c:pt idx="16">
                  <c:v>0.52083333333333337</c:v>
                </c:pt>
                <c:pt idx="17">
                  <c:v>0.47916666666666669</c:v>
                </c:pt>
                <c:pt idx="18">
                  <c:v>0.4375</c:v>
                </c:pt>
                <c:pt idx="19">
                  <c:v>0.41666666666666669</c:v>
                </c:pt>
                <c:pt idx="20">
                  <c:v>0.22916666666666666</c:v>
                </c:pt>
                <c:pt idx="21">
                  <c:v>0.27083333333333331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738-AB4E-952D-E741F34E6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1941695"/>
        <c:axId val="1431943343"/>
      </c:lineChart>
      <c:catAx>
        <c:axId val="143194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943343"/>
        <c:crosses val="autoZero"/>
        <c:auto val="1"/>
        <c:lblAlgn val="ctr"/>
        <c:lblOffset val="100"/>
        <c:noMultiLvlLbl val="0"/>
      </c:catAx>
      <c:valAx>
        <c:axId val="1431943343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94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2022 Plays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DisruptED!$A$40</c:f>
              <c:strCache>
                <c:ptCount val="1"/>
                <c:pt idx="0">
                  <c:v>2022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DisruptED!$B$37:$M$37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DisruptED!$B$40:$M$40</c:f>
              <c:numCache>
                <c:formatCode>0</c:formatCode>
                <c:ptCount val="12"/>
                <c:pt idx="0">
                  <c:v>52.428571428571431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D-9F43-93DF-980549F4FF0B}"/>
            </c:ext>
          </c:extLst>
        </c:ser>
        <c:ser>
          <c:idx val="2"/>
          <c:order val="1"/>
          <c:tx>
            <c:strRef>
              <c:f>DisruptED!$A$41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DisruptED!$B$37:$M$37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DisruptED!$B$41:$M$41</c:f>
              <c:numCache>
                <c:formatCode>0</c:formatCode>
                <c:ptCount val="12"/>
                <c:pt idx="0">
                  <c:v>46.535714285714292</c:v>
                </c:pt>
                <c:pt idx="1">
                  <c:v>56</c:v>
                </c:pt>
                <c:pt idx="2">
                  <c:v>50.454545454545453</c:v>
                </c:pt>
                <c:pt idx="3">
                  <c:v>64.545454545454547</c:v>
                </c:pt>
                <c:pt idx="4">
                  <c:v>45.714285714285715</c:v>
                </c:pt>
                <c:pt idx="5">
                  <c:v>35.6</c:v>
                </c:pt>
                <c:pt idx="6">
                  <c:v>10.6</c:v>
                </c:pt>
                <c:pt idx="7">
                  <c:v>41.6</c:v>
                </c:pt>
                <c:pt idx="8">
                  <c:v>67.99444444444444</c:v>
                </c:pt>
                <c:pt idx="9">
                  <c:v>89.75</c:v>
                </c:pt>
                <c:pt idx="10">
                  <c:v>96.893162393162385</c:v>
                </c:pt>
                <c:pt idx="11">
                  <c:v>61.409090909090907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D-9F43-93DF-980549F4F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533456"/>
        <c:axId val="1135606448"/>
      </c:lineChart>
      <c:catAx>
        <c:axId val="113553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606448"/>
        <c:crosses val="autoZero"/>
        <c:auto val="1"/>
        <c:lblAlgn val="ctr"/>
        <c:lblOffset val="100"/>
        <c:noMultiLvlLbl val="0"/>
      </c:catAx>
      <c:valAx>
        <c:axId val="1135606448"/>
        <c:scaling>
          <c:orientation val="minMax"/>
          <c:max val="1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53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Popularity:</a:t>
            </a:r>
            <a:r>
              <a:rPr lang="en-US" baseline="0"/>
              <a:t>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DisruptED!$A$102</c:f>
              <c:strCache>
                <c:ptCount val="1"/>
                <c:pt idx="0">
                  <c:v>2020 (Anus)</c:v>
                </c:pt>
              </c:strCache>
            </c:strRef>
          </c:tx>
          <c:spPr>
            <a:ln w="25400" cap="rnd">
              <a:solidFill>
                <a:srgbClr val="4472C5"/>
              </a:solidFill>
              <a:round/>
            </a:ln>
            <a:effectLst/>
          </c:spPr>
          <c:marker>
            <c:symbol val="none"/>
          </c:marker>
          <c:cat>
            <c:strRef>
              <c:f>DisruptED!$B$101:$M$101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DisruptED!$B$102:$M$102</c:f>
              <c:numCache>
                <c:formatCode>0%</c:formatCode>
                <c:ptCount val="12"/>
                <c:pt idx="8">
                  <c:v>0.73283582089552235</c:v>
                </c:pt>
                <c:pt idx="9">
                  <c:v>0.61050724637681164</c:v>
                </c:pt>
                <c:pt idx="10">
                  <c:v>0.83198380566801611</c:v>
                </c:pt>
                <c:pt idx="11">
                  <c:v>0.68371212121212122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55-004C-9046-D1FF8C75A92F}"/>
            </c:ext>
          </c:extLst>
        </c:ser>
        <c:ser>
          <c:idx val="2"/>
          <c:order val="1"/>
          <c:tx>
            <c:strRef>
              <c:f>DisruptED!$A$105</c:f>
              <c:strCache>
                <c:ptCount val="1"/>
                <c:pt idx="0">
                  <c:v>Average (Anus)</c:v>
                </c:pt>
              </c:strCache>
            </c:strRef>
          </c:tx>
          <c:spPr>
            <a:ln w="38100" cap="rnd">
              <a:solidFill>
                <a:srgbClr val="4472C5">
                  <a:alpha val="25000"/>
                </a:srgb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DisruptED!$B$101:$M$101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DisruptED!$B$105:$M$105</c:f>
              <c:numCache>
                <c:formatCode>0%</c:formatCode>
                <c:ptCount val="12"/>
                <c:pt idx="0">
                  <c:v>0.6658718953495073</c:v>
                </c:pt>
                <c:pt idx="1">
                  <c:v>0.81159420289855067</c:v>
                </c:pt>
                <c:pt idx="2">
                  <c:v>0.6386651323360184</c:v>
                </c:pt>
                <c:pt idx="3">
                  <c:v>0.68665377176015474</c:v>
                </c:pt>
                <c:pt idx="4">
                  <c:v>0.83116883116883122</c:v>
                </c:pt>
                <c:pt idx="5">
                  <c:v>0.69803921568627447</c:v>
                </c:pt>
                <c:pt idx="6">
                  <c:v>0.62352941176470589</c:v>
                </c:pt>
                <c:pt idx="7">
                  <c:v>0.81568627450980402</c:v>
                </c:pt>
                <c:pt idx="8">
                  <c:v>0.75780930183915252</c:v>
                </c:pt>
                <c:pt idx="9">
                  <c:v>0.63502189413314736</c:v>
                </c:pt>
                <c:pt idx="10">
                  <c:v>0.74735118089379371</c:v>
                </c:pt>
                <c:pt idx="11">
                  <c:v>0.61792968023796246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55-004C-9046-D1FF8C75A92F}"/>
            </c:ext>
          </c:extLst>
        </c:ser>
        <c:ser>
          <c:idx val="3"/>
          <c:order val="2"/>
          <c:tx>
            <c:strRef>
              <c:f>DisruptED!$A$106</c:f>
              <c:strCache>
                <c:ptCount val="1"/>
                <c:pt idx="0">
                  <c:v>2020 (All -Time)</c:v>
                </c:pt>
              </c:strCache>
            </c:strRef>
          </c:tx>
          <c:spPr>
            <a:ln w="25400" cap="rnd">
              <a:solidFill>
                <a:srgbClr val="EE7D30"/>
              </a:solidFill>
              <a:round/>
            </a:ln>
            <a:effectLst/>
          </c:spPr>
          <c:marker>
            <c:symbol val="none"/>
          </c:marker>
          <c:cat>
            <c:strRef>
              <c:f>DisruptED!$B$101:$M$101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DisruptED!$B$106:$M$106</c:f>
              <c:numCache>
                <c:formatCode>0%</c:formatCode>
                <c:ptCount val="12"/>
                <c:pt idx="8">
                  <c:v>0.24923857868020308</c:v>
                </c:pt>
                <c:pt idx="9">
                  <c:v>0.28510998307952617</c:v>
                </c:pt>
                <c:pt idx="10">
                  <c:v>0.32096837172979298</c:v>
                </c:pt>
                <c:pt idx="11">
                  <c:v>0.16658975542224269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55-004C-9046-D1FF8C75A92F}"/>
            </c:ext>
          </c:extLst>
        </c:ser>
        <c:ser>
          <c:idx val="5"/>
          <c:order val="3"/>
          <c:tx>
            <c:strRef>
              <c:f>DisruptED!$A$109</c:f>
              <c:strCache>
                <c:ptCount val="1"/>
                <c:pt idx="0">
                  <c:v>Average (All-Time)</c:v>
                </c:pt>
              </c:strCache>
            </c:strRef>
          </c:tx>
          <c:spPr>
            <a:ln w="38100" cap="rnd">
              <a:solidFill>
                <a:srgbClr val="EE7D30">
                  <a:alpha val="25000"/>
                </a:srgb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DisruptED!$B$101:$M$101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DisruptED!$B$109:$M$109</c:f>
              <c:numCache>
                <c:formatCode>0%</c:formatCode>
                <c:ptCount val="12"/>
                <c:pt idx="0">
                  <c:v>0.23622189992748371</c:v>
                </c:pt>
                <c:pt idx="1">
                  <c:v>0.28426395939086291</c:v>
                </c:pt>
                <c:pt idx="2">
                  <c:v>0.25611444393170285</c:v>
                </c:pt>
                <c:pt idx="3">
                  <c:v>0.32764190124596215</c:v>
                </c:pt>
                <c:pt idx="4">
                  <c:v>0.23205221174764321</c:v>
                </c:pt>
                <c:pt idx="5">
                  <c:v>0.18071065989847718</c:v>
                </c:pt>
                <c:pt idx="6">
                  <c:v>5.3807106598984779E-2</c:v>
                </c:pt>
                <c:pt idx="7">
                  <c:v>0.21116751269035533</c:v>
                </c:pt>
                <c:pt idx="8">
                  <c:v>0.3451494641849972</c:v>
                </c:pt>
                <c:pt idx="9">
                  <c:v>0.45558375634517756</c:v>
                </c:pt>
                <c:pt idx="10">
                  <c:v>0.49184346392468214</c:v>
                </c:pt>
                <c:pt idx="11">
                  <c:v>0.31172127365020763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55-004C-9046-D1FF8C75A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425040"/>
        <c:axId val="1201426688"/>
      </c:lineChart>
      <c:catAx>
        <c:axId val="120142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426688"/>
        <c:crosses val="autoZero"/>
        <c:auto val="1"/>
        <c:lblAlgn val="ctr"/>
        <c:lblOffset val="100"/>
        <c:noMultiLvlLbl val="0"/>
      </c:catAx>
      <c:valAx>
        <c:axId val="12014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42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DisruptED!$A$98</c:f>
              <c:strCache>
                <c:ptCount val="1"/>
                <c:pt idx="0">
                  <c:v>Anus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DisruptED!$B$97:$AZ$97</c:f>
              <c:strCache>
                <c:ptCount val="51"/>
                <c:pt idx="0">
                  <c:v>2017/11</c:v>
                </c:pt>
                <c:pt idx="1">
                  <c:v>2017/12</c:v>
                </c:pt>
                <c:pt idx="2">
                  <c:v>2018/01</c:v>
                </c:pt>
                <c:pt idx="3">
                  <c:v>2018/02</c:v>
                </c:pt>
                <c:pt idx="4">
                  <c:v>2018/03</c:v>
                </c:pt>
                <c:pt idx="5">
                  <c:v>2018/04</c:v>
                </c:pt>
                <c:pt idx="6">
                  <c:v>2018/05</c:v>
                </c:pt>
                <c:pt idx="7">
                  <c:v>2018/06</c:v>
                </c:pt>
                <c:pt idx="8">
                  <c:v>2018/07</c:v>
                </c:pt>
                <c:pt idx="9">
                  <c:v>2018/08</c:v>
                </c:pt>
                <c:pt idx="10">
                  <c:v>2018/09</c:v>
                </c:pt>
                <c:pt idx="11">
                  <c:v>2018/10</c:v>
                </c:pt>
                <c:pt idx="12">
                  <c:v>2018/11</c:v>
                </c:pt>
                <c:pt idx="13">
                  <c:v>2018/12</c:v>
                </c:pt>
                <c:pt idx="14">
                  <c:v>2019/01</c:v>
                </c:pt>
                <c:pt idx="15">
                  <c:v>2019/02</c:v>
                </c:pt>
                <c:pt idx="16">
                  <c:v>2019/03</c:v>
                </c:pt>
                <c:pt idx="17">
                  <c:v>2019/04</c:v>
                </c:pt>
                <c:pt idx="18">
                  <c:v>2019/05</c:v>
                </c:pt>
                <c:pt idx="19">
                  <c:v>2019/06</c:v>
                </c:pt>
                <c:pt idx="20">
                  <c:v>2019/07</c:v>
                </c:pt>
                <c:pt idx="21">
                  <c:v>2019/08</c:v>
                </c:pt>
                <c:pt idx="22">
                  <c:v>2019/09</c:v>
                </c:pt>
                <c:pt idx="23">
                  <c:v>2019/10</c:v>
                </c:pt>
                <c:pt idx="24">
                  <c:v>2019/11</c:v>
                </c:pt>
                <c:pt idx="25">
                  <c:v>2019/12</c:v>
                </c:pt>
                <c:pt idx="26">
                  <c:v>2020/01</c:v>
                </c:pt>
                <c:pt idx="27">
                  <c:v>2020/02</c:v>
                </c:pt>
                <c:pt idx="28">
                  <c:v>2020/03</c:v>
                </c:pt>
                <c:pt idx="29">
                  <c:v>2020/04</c:v>
                </c:pt>
                <c:pt idx="30">
                  <c:v>2020/05</c:v>
                </c:pt>
                <c:pt idx="31">
                  <c:v>2020/06</c:v>
                </c:pt>
                <c:pt idx="32">
                  <c:v>2020/07</c:v>
                </c:pt>
                <c:pt idx="33">
                  <c:v>2020/08</c:v>
                </c:pt>
                <c:pt idx="34">
                  <c:v>2020/09</c:v>
                </c:pt>
                <c:pt idx="35">
                  <c:v>2020/10</c:v>
                </c:pt>
                <c:pt idx="36">
                  <c:v>2020/11</c:v>
                </c:pt>
                <c:pt idx="37">
                  <c:v>2020/12</c:v>
                </c:pt>
                <c:pt idx="38">
                  <c:v>2021/01</c:v>
                </c:pt>
                <c:pt idx="39">
                  <c:v>2021/02</c:v>
                </c:pt>
                <c:pt idx="40">
                  <c:v>2021/03</c:v>
                </c:pt>
                <c:pt idx="41">
                  <c:v>2021/04</c:v>
                </c:pt>
                <c:pt idx="42">
                  <c:v>2021/05</c:v>
                </c:pt>
                <c:pt idx="43">
                  <c:v>2021/06</c:v>
                </c:pt>
                <c:pt idx="44">
                  <c:v>2021/07</c:v>
                </c:pt>
                <c:pt idx="45">
                  <c:v>2021/08</c:v>
                </c:pt>
                <c:pt idx="46">
                  <c:v>2021/09</c:v>
                </c:pt>
                <c:pt idx="47">
                  <c:v>2021/10</c:v>
                </c:pt>
                <c:pt idx="48">
                  <c:v>2021/11</c:v>
                </c:pt>
                <c:pt idx="49">
                  <c:v>2021/12</c:v>
                </c:pt>
                <c:pt idx="50">
                  <c:v>2022/01</c:v>
                </c:pt>
              </c:strCache>
            </c:strRef>
          </c:cat>
          <c:val>
            <c:numRef>
              <c:f>DisruptED!$B$98:$AZ$98</c:f>
              <c:numCache>
                <c:formatCode>General</c:formatCode>
                <c:ptCount val="51"/>
                <c:pt idx="34" formatCode="0%">
                  <c:v>0.73283582089552235</c:v>
                </c:pt>
                <c:pt idx="35" formatCode="0%">
                  <c:v>0.61050724637681164</c:v>
                </c:pt>
                <c:pt idx="36" formatCode="0%">
                  <c:v>0.83198380566801611</c:v>
                </c:pt>
                <c:pt idx="37" formatCode="0%">
                  <c:v>0.68371212121212122</c:v>
                </c:pt>
                <c:pt idx="38" formatCode="0%">
                  <c:v>0.5492277992277993</c:v>
                </c:pt>
                <c:pt idx="39" formatCode="0%">
                  <c:v>0.81159420289855067</c:v>
                </c:pt>
                <c:pt idx="40" formatCode="0%">
                  <c:v>0.6386651323360184</c:v>
                </c:pt>
                <c:pt idx="41" formatCode="0%">
                  <c:v>0.68665377176015474</c:v>
                </c:pt>
                <c:pt idx="42" formatCode="0%">
                  <c:v>0.83116883116883122</c:v>
                </c:pt>
                <c:pt idx="43" formatCode="0%">
                  <c:v>0.69803921568627447</c:v>
                </c:pt>
                <c:pt idx="44" formatCode="0%">
                  <c:v>0.62352941176470589</c:v>
                </c:pt>
                <c:pt idx="45" formatCode="0%">
                  <c:v>0.81568627450980402</c:v>
                </c:pt>
                <c:pt idx="46" formatCode="0%">
                  <c:v>0.78278278278278279</c:v>
                </c:pt>
                <c:pt idx="47" formatCode="0%">
                  <c:v>0.65953654188948319</c:v>
                </c:pt>
                <c:pt idx="48" formatCode="0%">
                  <c:v>0.66271855611957131</c:v>
                </c:pt>
                <c:pt idx="49" formatCode="0%">
                  <c:v>0.55214723926380371</c:v>
                </c:pt>
                <c:pt idx="50" formatCode="0%">
                  <c:v>0.78251599147121542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24-D145-88D3-824019DE8535}"/>
            </c:ext>
          </c:extLst>
        </c:ser>
        <c:ser>
          <c:idx val="1"/>
          <c:order val="1"/>
          <c:tx>
            <c:strRef>
              <c:f>DisruptED!$A$99</c:f>
              <c:strCache>
                <c:ptCount val="1"/>
                <c:pt idx="0">
                  <c:v>All-Time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DisruptED!$B$97:$AZ$97</c:f>
              <c:strCache>
                <c:ptCount val="51"/>
                <c:pt idx="0">
                  <c:v>2017/11</c:v>
                </c:pt>
                <c:pt idx="1">
                  <c:v>2017/12</c:v>
                </c:pt>
                <c:pt idx="2">
                  <c:v>2018/01</c:v>
                </c:pt>
                <c:pt idx="3">
                  <c:v>2018/02</c:v>
                </c:pt>
                <c:pt idx="4">
                  <c:v>2018/03</c:v>
                </c:pt>
                <c:pt idx="5">
                  <c:v>2018/04</c:v>
                </c:pt>
                <c:pt idx="6">
                  <c:v>2018/05</c:v>
                </c:pt>
                <c:pt idx="7">
                  <c:v>2018/06</c:v>
                </c:pt>
                <c:pt idx="8">
                  <c:v>2018/07</c:v>
                </c:pt>
                <c:pt idx="9">
                  <c:v>2018/08</c:v>
                </c:pt>
                <c:pt idx="10">
                  <c:v>2018/09</c:v>
                </c:pt>
                <c:pt idx="11">
                  <c:v>2018/10</c:v>
                </c:pt>
                <c:pt idx="12">
                  <c:v>2018/11</c:v>
                </c:pt>
                <c:pt idx="13">
                  <c:v>2018/12</c:v>
                </c:pt>
                <c:pt idx="14">
                  <c:v>2019/01</c:v>
                </c:pt>
                <c:pt idx="15">
                  <c:v>2019/02</c:v>
                </c:pt>
                <c:pt idx="16">
                  <c:v>2019/03</c:v>
                </c:pt>
                <c:pt idx="17">
                  <c:v>2019/04</c:v>
                </c:pt>
                <c:pt idx="18">
                  <c:v>2019/05</c:v>
                </c:pt>
                <c:pt idx="19">
                  <c:v>2019/06</c:v>
                </c:pt>
                <c:pt idx="20">
                  <c:v>2019/07</c:v>
                </c:pt>
                <c:pt idx="21">
                  <c:v>2019/08</c:v>
                </c:pt>
                <c:pt idx="22">
                  <c:v>2019/09</c:v>
                </c:pt>
                <c:pt idx="23">
                  <c:v>2019/10</c:v>
                </c:pt>
                <c:pt idx="24">
                  <c:v>2019/11</c:v>
                </c:pt>
                <c:pt idx="25">
                  <c:v>2019/12</c:v>
                </c:pt>
                <c:pt idx="26">
                  <c:v>2020/01</c:v>
                </c:pt>
                <c:pt idx="27">
                  <c:v>2020/02</c:v>
                </c:pt>
                <c:pt idx="28">
                  <c:v>2020/03</c:v>
                </c:pt>
                <c:pt idx="29">
                  <c:v>2020/04</c:v>
                </c:pt>
                <c:pt idx="30">
                  <c:v>2020/05</c:v>
                </c:pt>
                <c:pt idx="31">
                  <c:v>2020/06</c:v>
                </c:pt>
                <c:pt idx="32">
                  <c:v>2020/07</c:v>
                </c:pt>
                <c:pt idx="33">
                  <c:v>2020/08</c:v>
                </c:pt>
                <c:pt idx="34">
                  <c:v>2020/09</c:v>
                </c:pt>
                <c:pt idx="35">
                  <c:v>2020/10</c:v>
                </c:pt>
                <c:pt idx="36">
                  <c:v>2020/11</c:v>
                </c:pt>
                <c:pt idx="37">
                  <c:v>2020/12</c:v>
                </c:pt>
                <c:pt idx="38">
                  <c:v>2021/01</c:v>
                </c:pt>
                <c:pt idx="39">
                  <c:v>2021/02</c:v>
                </c:pt>
                <c:pt idx="40">
                  <c:v>2021/03</c:v>
                </c:pt>
                <c:pt idx="41">
                  <c:v>2021/04</c:v>
                </c:pt>
                <c:pt idx="42">
                  <c:v>2021/05</c:v>
                </c:pt>
                <c:pt idx="43">
                  <c:v>2021/06</c:v>
                </c:pt>
                <c:pt idx="44">
                  <c:v>2021/07</c:v>
                </c:pt>
                <c:pt idx="45">
                  <c:v>2021/08</c:v>
                </c:pt>
                <c:pt idx="46">
                  <c:v>2021/09</c:v>
                </c:pt>
                <c:pt idx="47">
                  <c:v>2021/10</c:v>
                </c:pt>
                <c:pt idx="48">
                  <c:v>2021/11</c:v>
                </c:pt>
                <c:pt idx="49">
                  <c:v>2021/12</c:v>
                </c:pt>
                <c:pt idx="50">
                  <c:v>2022/01</c:v>
                </c:pt>
              </c:strCache>
            </c:strRef>
          </c:cat>
          <c:val>
            <c:numRef>
              <c:f>DisruptED!$B$99:$AZ$99</c:f>
              <c:numCache>
                <c:formatCode>General</c:formatCode>
                <c:ptCount val="51"/>
                <c:pt idx="34" formatCode="0%">
                  <c:v>0.24923857868020308</c:v>
                </c:pt>
                <c:pt idx="35" formatCode="0%">
                  <c:v>0.28510998307952617</c:v>
                </c:pt>
                <c:pt idx="36" formatCode="0%">
                  <c:v>0.32096837172979298</c:v>
                </c:pt>
                <c:pt idx="37" formatCode="0%">
                  <c:v>0.16658975542224269</c:v>
                </c:pt>
                <c:pt idx="38" formatCode="0%">
                  <c:v>0.20630891950688904</c:v>
                </c:pt>
                <c:pt idx="39" formatCode="0%">
                  <c:v>0.28426395939086291</c:v>
                </c:pt>
                <c:pt idx="40" formatCode="0%">
                  <c:v>0.25611444393170285</c:v>
                </c:pt>
                <c:pt idx="41" formatCode="0%">
                  <c:v>0.32764190124596215</c:v>
                </c:pt>
                <c:pt idx="42" formatCode="0%">
                  <c:v>0.23205221174764321</c:v>
                </c:pt>
                <c:pt idx="43" formatCode="0%">
                  <c:v>0.18071065989847718</c:v>
                </c:pt>
                <c:pt idx="44" formatCode="0%">
                  <c:v>5.3807106598984779E-2</c:v>
                </c:pt>
                <c:pt idx="45" formatCode="0%">
                  <c:v>0.21116751269035533</c:v>
                </c:pt>
                <c:pt idx="46" formatCode="0%">
                  <c:v>0.4410603496897913</c:v>
                </c:pt>
                <c:pt idx="47" formatCode="0%">
                  <c:v>0.62605752961082894</c:v>
                </c:pt>
                <c:pt idx="48" formatCode="0%">
                  <c:v>0.66271855611957131</c:v>
                </c:pt>
                <c:pt idx="49" formatCode="0%">
                  <c:v>0.45685279187817257</c:v>
                </c:pt>
                <c:pt idx="50" formatCode="0%">
                  <c:v>0.26613488034807836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4-D145-88D3-824019DE8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008544"/>
        <c:axId val="656010192"/>
      </c:lineChart>
      <c:catAx>
        <c:axId val="65600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10192"/>
        <c:crosses val="autoZero"/>
        <c:auto val="1"/>
        <c:lblAlgn val="ctr"/>
        <c:lblOffset val="100"/>
        <c:noMultiLvlLbl val="0"/>
      </c:catAx>
      <c:valAx>
        <c:axId val="6560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0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Popularity:</a:t>
            </a:r>
            <a:r>
              <a:rPr lang="en-US" baseline="0"/>
              <a:t> 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DisruptED!$A$103</c:f>
              <c:strCache>
                <c:ptCount val="1"/>
                <c:pt idx="0">
                  <c:v>2021 (Anus)</c:v>
                </c:pt>
              </c:strCache>
            </c:strRef>
          </c:tx>
          <c:spPr>
            <a:ln w="25400" cap="rnd">
              <a:solidFill>
                <a:srgbClr val="4472C5"/>
              </a:solidFill>
              <a:round/>
            </a:ln>
            <a:effectLst/>
          </c:spPr>
          <c:marker>
            <c:symbol val="none"/>
          </c:marker>
          <c:cat>
            <c:strRef>
              <c:f>DisruptED!$B$101:$M$101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DisruptED!$B$103:$M$103</c:f>
              <c:numCache>
                <c:formatCode>0%</c:formatCode>
                <c:ptCount val="12"/>
                <c:pt idx="0">
                  <c:v>0.5492277992277993</c:v>
                </c:pt>
                <c:pt idx="1">
                  <c:v>0.81159420289855067</c:v>
                </c:pt>
                <c:pt idx="2">
                  <c:v>0.6386651323360184</c:v>
                </c:pt>
                <c:pt idx="3">
                  <c:v>0.68665377176015474</c:v>
                </c:pt>
                <c:pt idx="4">
                  <c:v>0.83116883116883122</c:v>
                </c:pt>
                <c:pt idx="5">
                  <c:v>0.69803921568627447</c:v>
                </c:pt>
                <c:pt idx="6">
                  <c:v>0.62352941176470589</c:v>
                </c:pt>
                <c:pt idx="7">
                  <c:v>0.81568627450980402</c:v>
                </c:pt>
                <c:pt idx="8">
                  <c:v>0.78278278278278279</c:v>
                </c:pt>
                <c:pt idx="9">
                  <c:v>0.65953654188948319</c:v>
                </c:pt>
                <c:pt idx="10">
                  <c:v>0.66271855611957131</c:v>
                </c:pt>
                <c:pt idx="11">
                  <c:v>0.55214723926380371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4-B540-8A4B-3B3753DFE970}"/>
            </c:ext>
          </c:extLst>
        </c:ser>
        <c:ser>
          <c:idx val="2"/>
          <c:order val="1"/>
          <c:tx>
            <c:strRef>
              <c:f>DisruptED!$A$105</c:f>
              <c:strCache>
                <c:ptCount val="1"/>
                <c:pt idx="0">
                  <c:v>Average (Anus)</c:v>
                </c:pt>
              </c:strCache>
            </c:strRef>
          </c:tx>
          <c:spPr>
            <a:ln w="38100" cap="rnd">
              <a:solidFill>
                <a:srgbClr val="4472C5">
                  <a:alpha val="25000"/>
                </a:srgb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DisruptED!$B$101:$M$101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DisruptED!$B$105:$M$105</c:f>
              <c:numCache>
                <c:formatCode>0%</c:formatCode>
                <c:ptCount val="12"/>
                <c:pt idx="0">
                  <c:v>0.6658718953495073</c:v>
                </c:pt>
                <c:pt idx="1">
                  <c:v>0.81159420289855067</c:v>
                </c:pt>
                <c:pt idx="2">
                  <c:v>0.6386651323360184</c:v>
                </c:pt>
                <c:pt idx="3">
                  <c:v>0.68665377176015474</c:v>
                </c:pt>
                <c:pt idx="4">
                  <c:v>0.83116883116883122</c:v>
                </c:pt>
                <c:pt idx="5">
                  <c:v>0.69803921568627447</c:v>
                </c:pt>
                <c:pt idx="6">
                  <c:v>0.62352941176470589</c:v>
                </c:pt>
                <c:pt idx="7">
                  <c:v>0.81568627450980402</c:v>
                </c:pt>
                <c:pt idx="8">
                  <c:v>0.75780930183915252</c:v>
                </c:pt>
                <c:pt idx="9">
                  <c:v>0.63502189413314736</c:v>
                </c:pt>
                <c:pt idx="10">
                  <c:v>0.74735118089379371</c:v>
                </c:pt>
                <c:pt idx="11">
                  <c:v>0.61792968023796246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34-B540-8A4B-3B3753DFE970}"/>
            </c:ext>
          </c:extLst>
        </c:ser>
        <c:ser>
          <c:idx val="4"/>
          <c:order val="2"/>
          <c:tx>
            <c:strRef>
              <c:f>DisruptED!$A$107</c:f>
              <c:strCache>
                <c:ptCount val="1"/>
                <c:pt idx="0">
                  <c:v>2021 (All-Time)</c:v>
                </c:pt>
              </c:strCache>
            </c:strRef>
          </c:tx>
          <c:spPr>
            <a:ln w="25400" cap="rnd">
              <a:solidFill>
                <a:srgbClr val="EE7D30"/>
              </a:solidFill>
              <a:round/>
            </a:ln>
            <a:effectLst/>
          </c:spPr>
          <c:marker>
            <c:symbol val="none"/>
          </c:marker>
          <c:cat>
            <c:strRef>
              <c:f>DisruptED!$B$101:$M$101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DisruptED!$B$107:$M$107</c:f>
              <c:numCache>
                <c:formatCode>0%</c:formatCode>
                <c:ptCount val="12"/>
                <c:pt idx="0">
                  <c:v>0.20630891950688904</c:v>
                </c:pt>
                <c:pt idx="1">
                  <c:v>0.28426395939086291</c:v>
                </c:pt>
                <c:pt idx="2">
                  <c:v>0.25611444393170285</c:v>
                </c:pt>
                <c:pt idx="3">
                  <c:v>0.32764190124596215</c:v>
                </c:pt>
                <c:pt idx="4">
                  <c:v>0.23205221174764321</c:v>
                </c:pt>
                <c:pt idx="5">
                  <c:v>0.18071065989847718</c:v>
                </c:pt>
                <c:pt idx="6">
                  <c:v>5.3807106598984779E-2</c:v>
                </c:pt>
                <c:pt idx="7">
                  <c:v>0.21116751269035533</c:v>
                </c:pt>
                <c:pt idx="8">
                  <c:v>0.4410603496897913</c:v>
                </c:pt>
                <c:pt idx="9">
                  <c:v>0.62605752961082894</c:v>
                </c:pt>
                <c:pt idx="10">
                  <c:v>0.66271855611957131</c:v>
                </c:pt>
                <c:pt idx="11">
                  <c:v>0.45685279187817257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34-B540-8A4B-3B3753DFE970}"/>
            </c:ext>
          </c:extLst>
        </c:ser>
        <c:ser>
          <c:idx val="5"/>
          <c:order val="3"/>
          <c:tx>
            <c:strRef>
              <c:f>DisruptED!$A$109</c:f>
              <c:strCache>
                <c:ptCount val="1"/>
                <c:pt idx="0">
                  <c:v>Average (All-Time)</c:v>
                </c:pt>
              </c:strCache>
            </c:strRef>
          </c:tx>
          <c:spPr>
            <a:ln w="38100" cap="rnd">
              <a:solidFill>
                <a:srgbClr val="EE7D30">
                  <a:alpha val="25000"/>
                </a:srgb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DisruptED!$B$101:$M$101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DisruptED!$B$109:$M$109</c:f>
              <c:numCache>
                <c:formatCode>0%</c:formatCode>
                <c:ptCount val="12"/>
                <c:pt idx="0">
                  <c:v>0.23622189992748371</c:v>
                </c:pt>
                <c:pt idx="1">
                  <c:v>0.28426395939086291</c:v>
                </c:pt>
                <c:pt idx="2">
                  <c:v>0.25611444393170285</c:v>
                </c:pt>
                <c:pt idx="3">
                  <c:v>0.32764190124596215</c:v>
                </c:pt>
                <c:pt idx="4">
                  <c:v>0.23205221174764321</c:v>
                </c:pt>
                <c:pt idx="5">
                  <c:v>0.18071065989847718</c:v>
                </c:pt>
                <c:pt idx="6">
                  <c:v>5.3807106598984779E-2</c:v>
                </c:pt>
                <c:pt idx="7">
                  <c:v>0.21116751269035533</c:v>
                </c:pt>
                <c:pt idx="8">
                  <c:v>0.3451494641849972</c:v>
                </c:pt>
                <c:pt idx="9">
                  <c:v>0.45558375634517756</c:v>
                </c:pt>
                <c:pt idx="10">
                  <c:v>0.49184346392468214</c:v>
                </c:pt>
                <c:pt idx="11">
                  <c:v>0.31172127365020763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34-B540-8A4B-3B3753DFE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425040"/>
        <c:axId val="1201426688"/>
      </c:lineChart>
      <c:catAx>
        <c:axId val="120142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426688"/>
        <c:crosses val="autoZero"/>
        <c:auto val="1"/>
        <c:lblAlgn val="ctr"/>
        <c:lblOffset val="100"/>
        <c:noMultiLvlLbl val="0"/>
      </c:catAx>
      <c:valAx>
        <c:axId val="12014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42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Popularity:</a:t>
            </a:r>
            <a:r>
              <a:rPr lang="en-US" baseline="0"/>
              <a:t>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DisruptED!$A$104</c:f>
              <c:strCache>
                <c:ptCount val="1"/>
                <c:pt idx="0">
                  <c:v>2022 (Anus)</c:v>
                </c:pt>
              </c:strCache>
            </c:strRef>
          </c:tx>
          <c:spPr>
            <a:ln w="25400" cap="rnd">
              <a:solidFill>
                <a:srgbClr val="4472C5"/>
              </a:solidFill>
              <a:round/>
            </a:ln>
            <a:effectLst/>
          </c:spPr>
          <c:marker>
            <c:symbol val="none"/>
          </c:marker>
          <c:cat>
            <c:strRef>
              <c:f>DisruptED!$B$101:$M$101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DisruptED!$B$104:$M$104</c:f>
              <c:numCache>
                <c:formatCode>0%</c:formatCode>
                <c:ptCount val="12"/>
                <c:pt idx="0">
                  <c:v>0.78251599147121542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2F-3D45-AA3A-036FA7BC34B9}"/>
            </c:ext>
          </c:extLst>
        </c:ser>
        <c:ser>
          <c:idx val="2"/>
          <c:order val="1"/>
          <c:tx>
            <c:strRef>
              <c:f>DisruptED!$A$105</c:f>
              <c:strCache>
                <c:ptCount val="1"/>
                <c:pt idx="0">
                  <c:v>Average (Anus)</c:v>
                </c:pt>
              </c:strCache>
            </c:strRef>
          </c:tx>
          <c:spPr>
            <a:ln w="38100" cap="rnd">
              <a:solidFill>
                <a:srgbClr val="4472C5">
                  <a:alpha val="25000"/>
                </a:srgb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DisruptED!$B$101:$M$101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DisruptED!$B$105:$M$105</c:f>
              <c:numCache>
                <c:formatCode>0%</c:formatCode>
                <c:ptCount val="12"/>
                <c:pt idx="0">
                  <c:v>0.6658718953495073</c:v>
                </c:pt>
                <c:pt idx="1">
                  <c:v>0.81159420289855067</c:v>
                </c:pt>
                <c:pt idx="2">
                  <c:v>0.6386651323360184</c:v>
                </c:pt>
                <c:pt idx="3">
                  <c:v>0.68665377176015474</c:v>
                </c:pt>
                <c:pt idx="4">
                  <c:v>0.83116883116883122</c:v>
                </c:pt>
                <c:pt idx="5">
                  <c:v>0.69803921568627447</c:v>
                </c:pt>
                <c:pt idx="6">
                  <c:v>0.62352941176470589</c:v>
                </c:pt>
                <c:pt idx="7">
                  <c:v>0.81568627450980402</c:v>
                </c:pt>
                <c:pt idx="8">
                  <c:v>0.75780930183915252</c:v>
                </c:pt>
                <c:pt idx="9">
                  <c:v>0.63502189413314736</c:v>
                </c:pt>
                <c:pt idx="10">
                  <c:v>0.74735118089379371</c:v>
                </c:pt>
                <c:pt idx="11">
                  <c:v>0.61792968023796246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2F-3D45-AA3A-036FA7BC34B9}"/>
            </c:ext>
          </c:extLst>
        </c:ser>
        <c:ser>
          <c:idx val="4"/>
          <c:order val="2"/>
          <c:tx>
            <c:strRef>
              <c:f>DisruptED!$A$108</c:f>
              <c:strCache>
                <c:ptCount val="1"/>
                <c:pt idx="0">
                  <c:v>2022 (All-Time)</c:v>
                </c:pt>
              </c:strCache>
            </c:strRef>
          </c:tx>
          <c:spPr>
            <a:ln w="25400" cap="rnd">
              <a:solidFill>
                <a:srgbClr val="EE7D30"/>
              </a:solidFill>
              <a:round/>
            </a:ln>
            <a:effectLst/>
          </c:spPr>
          <c:marker>
            <c:symbol val="none"/>
          </c:marker>
          <c:cat>
            <c:strRef>
              <c:f>DisruptED!$B$101:$M$101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DisruptED!$B$108:$M$108</c:f>
              <c:numCache>
                <c:formatCode>0%</c:formatCode>
                <c:ptCount val="12"/>
                <c:pt idx="0">
                  <c:v>0.26613488034807836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2F-3D45-AA3A-036FA7BC34B9}"/>
            </c:ext>
          </c:extLst>
        </c:ser>
        <c:ser>
          <c:idx val="5"/>
          <c:order val="3"/>
          <c:tx>
            <c:strRef>
              <c:f>DisruptED!$A$109</c:f>
              <c:strCache>
                <c:ptCount val="1"/>
                <c:pt idx="0">
                  <c:v>Average (All-Time)</c:v>
                </c:pt>
              </c:strCache>
            </c:strRef>
          </c:tx>
          <c:spPr>
            <a:ln w="38100" cap="rnd">
              <a:solidFill>
                <a:srgbClr val="EE7D30">
                  <a:alpha val="25000"/>
                </a:srgb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DisruptED!$B$101:$M$101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DisruptED!$B$109:$M$109</c:f>
              <c:numCache>
                <c:formatCode>0%</c:formatCode>
                <c:ptCount val="12"/>
                <c:pt idx="0">
                  <c:v>0.23622189992748371</c:v>
                </c:pt>
                <c:pt idx="1">
                  <c:v>0.28426395939086291</c:v>
                </c:pt>
                <c:pt idx="2">
                  <c:v>0.25611444393170285</c:v>
                </c:pt>
                <c:pt idx="3">
                  <c:v>0.32764190124596215</c:v>
                </c:pt>
                <c:pt idx="4">
                  <c:v>0.23205221174764321</c:v>
                </c:pt>
                <c:pt idx="5">
                  <c:v>0.18071065989847718</c:v>
                </c:pt>
                <c:pt idx="6">
                  <c:v>5.3807106598984779E-2</c:v>
                </c:pt>
                <c:pt idx="7">
                  <c:v>0.21116751269035533</c:v>
                </c:pt>
                <c:pt idx="8">
                  <c:v>0.3451494641849972</c:v>
                </c:pt>
                <c:pt idx="9">
                  <c:v>0.45558375634517756</c:v>
                </c:pt>
                <c:pt idx="10">
                  <c:v>0.49184346392468214</c:v>
                </c:pt>
                <c:pt idx="11">
                  <c:v>0.31172127365020763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2F-3D45-AA3A-036FA7BC3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425040"/>
        <c:axId val="1201426688"/>
      </c:lineChart>
      <c:catAx>
        <c:axId val="120142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426688"/>
        <c:crosses val="autoZero"/>
        <c:auto val="1"/>
        <c:lblAlgn val="ctr"/>
        <c:lblOffset val="100"/>
        <c:noMultiLvlLbl val="0"/>
      </c:catAx>
      <c:valAx>
        <c:axId val="12014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42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DisruptED!$A$68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DisruptED!$B$67:$AZ$67</c:f>
              <c:strCache>
                <c:ptCount val="51"/>
                <c:pt idx="0">
                  <c:v>2017/11</c:v>
                </c:pt>
                <c:pt idx="1">
                  <c:v>2017/12</c:v>
                </c:pt>
                <c:pt idx="2">
                  <c:v>2018/01</c:v>
                </c:pt>
                <c:pt idx="3">
                  <c:v>2018/02</c:v>
                </c:pt>
                <c:pt idx="4">
                  <c:v>2018/03</c:v>
                </c:pt>
                <c:pt idx="5">
                  <c:v>2018/04</c:v>
                </c:pt>
                <c:pt idx="6">
                  <c:v>2018/05</c:v>
                </c:pt>
                <c:pt idx="7">
                  <c:v>2018/06</c:v>
                </c:pt>
                <c:pt idx="8">
                  <c:v>2018/07</c:v>
                </c:pt>
                <c:pt idx="9">
                  <c:v>2018/08</c:v>
                </c:pt>
                <c:pt idx="10">
                  <c:v>2018/09</c:v>
                </c:pt>
                <c:pt idx="11">
                  <c:v>2018/10</c:v>
                </c:pt>
                <c:pt idx="12">
                  <c:v>2018/11</c:v>
                </c:pt>
                <c:pt idx="13">
                  <c:v>2018/12</c:v>
                </c:pt>
                <c:pt idx="14">
                  <c:v>2019/01</c:v>
                </c:pt>
                <c:pt idx="15">
                  <c:v>2019/02</c:v>
                </c:pt>
                <c:pt idx="16">
                  <c:v>2019/03</c:v>
                </c:pt>
                <c:pt idx="17">
                  <c:v>2019/04</c:v>
                </c:pt>
                <c:pt idx="18">
                  <c:v>2019/05</c:v>
                </c:pt>
                <c:pt idx="19">
                  <c:v>2019/06</c:v>
                </c:pt>
                <c:pt idx="20">
                  <c:v>2019/07</c:v>
                </c:pt>
                <c:pt idx="21">
                  <c:v>2019/08</c:v>
                </c:pt>
                <c:pt idx="22">
                  <c:v>2019/09</c:v>
                </c:pt>
                <c:pt idx="23">
                  <c:v>2019/10</c:v>
                </c:pt>
                <c:pt idx="24">
                  <c:v>2019/11</c:v>
                </c:pt>
                <c:pt idx="25">
                  <c:v>2019/12</c:v>
                </c:pt>
                <c:pt idx="26">
                  <c:v>2020/01</c:v>
                </c:pt>
                <c:pt idx="27">
                  <c:v>2020/02</c:v>
                </c:pt>
                <c:pt idx="28">
                  <c:v>2020/03</c:v>
                </c:pt>
                <c:pt idx="29">
                  <c:v>2020/04</c:v>
                </c:pt>
                <c:pt idx="30">
                  <c:v>2020/05</c:v>
                </c:pt>
                <c:pt idx="31">
                  <c:v>2020/06</c:v>
                </c:pt>
                <c:pt idx="32">
                  <c:v>2020/07</c:v>
                </c:pt>
                <c:pt idx="33">
                  <c:v>2020/08</c:v>
                </c:pt>
                <c:pt idx="34">
                  <c:v>2020/09</c:v>
                </c:pt>
                <c:pt idx="35">
                  <c:v>2020/10</c:v>
                </c:pt>
                <c:pt idx="36">
                  <c:v>2020/11</c:v>
                </c:pt>
                <c:pt idx="37">
                  <c:v>2020/12</c:v>
                </c:pt>
                <c:pt idx="38">
                  <c:v>2021/01</c:v>
                </c:pt>
                <c:pt idx="39">
                  <c:v>2021/02</c:v>
                </c:pt>
                <c:pt idx="40">
                  <c:v>2021/03</c:v>
                </c:pt>
                <c:pt idx="41">
                  <c:v>2021/04</c:v>
                </c:pt>
                <c:pt idx="42">
                  <c:v>2021/05</c:v>
                </c:pt>
                <c:pt idx="43">
                  <c:v>2021/06</c:v>
                </c:pt>
                <c:pt idx="44">
                  <c:v>2021/07</c:v>
                </c:pt>
                <c:pt idx="45">
                  <c:v>2021/08</c:v>
                </c:pt>
                <c:pt idx="46">
                  <c:v>2021/09</c:v>
                </c:pt>
                <c:pt idx="47">
                  <c:v>2021/10</c:v>
                </c:pt>
                <c:pt idx="48">
                  <c:v>2021/11</c:v>
                </c:pt>
                <c:pt idx="49">
                  <c:v>2021/12</c:v>
                </c:pt>
                <c:pt idx="50">
                  <c:v>2022/01</c:v>
                </c:pt>
              </c:strCache>
            </c:strRef>
          </c:cat>
          <c:val>
            <c:numRef>
              <c:f>DisruptED!$B$68:$AZ$68</c:f>
              <c:numCache>
                <c:formatCode>0%</c:formatCode>
                <c:ptCount val="51"/>
                <c:pt idx="0">
                  <c:v>0.72</c:v>
                </c:pt>
                <c:pt idx="1">
                  <c:v>0.68571428571428572</c:v>
                </c:pt>
                <c:pt idx="2">
                  <c:v>0.76923076923076927</c:v>
                </c:pt>
                <c:pt idx="3">
                  <c:v>0.53846153846153844</c:v>
                </c:pt>
                <c:pt idx="4">
                  <c:v>0.53333333333333333</c:v>
                </c:pt>
                <c:pt idx="5">
                  <c:v>0.5</c:v>
                </c:pt>
                <c:pt idx="6">
                  <c:v>0.45</c:v>
                </c:pt>
                <c:pt idx="7">
                  <c:v>0.6</c:v>
                </c:pt>
                <c:pt idx="8">
                  <c:v>0.5</c:v>
                </c:pt>
                <c:pt idx="9">
                  <c:v>0.78947368421052633</c:v>
                </c:pt>
                <c:pt idx="10">
                  <c:v>0.93548387096774188</c:v>
                </c:pt>
                <c:pt idx="11">
                  <c:v>0.95652173913043481</c:v>
                </c:pt>
                <c:pt idx="12">
                  <c:v>0.99199999999999999</c:v>
                </c:pt>
                <c:pt idx="13">
                  <c:v>0.99342105263157898</c:v>
                </c:pt>
                <c:pt idx="14">
                  <c:v>1</c:v>
                </c:pt>
                <c:pt idx="15">
                  <c:v>0</c:v>
                </c:pt>
                <c:pt idx="16">
                  <c:v>0.45454545454545453</c:v>
                </c:pt>
                <c:pt idx="17">
                  <c:v>0.96296296296296291</c:v>
                </c:pt>
                <c:pt idx="18">
                  <c:v>0.85</c:v>
                </c:pt>
                <c:pt idx="19">
                  <c:v>0.86956521739130432</c:v>
                </c:pt>
                <c:pt idx="20">
                  <c:v>0.83333333333333337</c:v>
                </c:pt>
                <c:pt idx="21">
                  <c:v>0.375</c:v>
                </c:pt>
                <c:pt idx="22">
                  <c:v>0.80645161290322576</c:v>
                </c:pt>
                <c:pt idx="23">
                  <c:v>0.89473684210526316</c:v>
                </c:pt>
                <c:pt idx="24">
                  <c:v>0.2857142857142857</c:v>
                </c:pt>
                <c:pt idx="25">
                  <c:v>0.76923076923076927</c:v>
                </c:pt>
                <c:pt idx="26">
                  <c:v>0.5</c:v>
                </c:pt>
                <c:pt idx="27">
                  <c:v>0</c:v>
                </c:pt>
                <c:pt idx="28">
                  <c:v>0.73333333333333328</c:v>
                </c:pt>
                <c:pt idx="29">
                  <c:v>0.66666666666666663</c:v>
                </c:pt>
                <c:pt idx="30">
                  <c:v>0.3</c:v>
                </c:pt>
                <c:pt idx="31">
                  <c:v>0.4</c:v>
                </c:pt>
                <c:pt idx="32">
                  <c:v>0.8</c:v>
                </c:pt>
                <c:pt idx="33">
                  <c:v>0.60869565217391308</c:v>
                </c:pt>
                <c:pt idx="34">
                  <c:v>0.17647058823529413</c:v>
                </c:pt>
                <c:pt idx="35">
                  <c:v>0.66666666666666663</c:v>
                </c:pt>
                <c:pt idx="36">
                  <c:v>0.3</c:v>
                </c:pt>
                <c:pt idx="37">
                  <c:v>0.52173913043478259</c:v>
                </c:pt>
                <c:pt idx="38">
                  <c:v>0.33333333333333331</c:v>
                </c:pt>
                <c:pt idx="39">
                  <c:v>0</c:v>
                </c:pt>
                <c:pt idx="40">
                  <c:v>0.63157894736842102</c:v>
                </c:pt>
                <c:pt idx="41">
                  <c:v>0.57894736842105265</c:v>
                </c:pt>
                <c:pt idx="42">
                  <c:v>0.1111111111111111</c:v>
                </c:pt>
                <c:pt idx="43">
                  <c:v>0.63888888888888884</c:v>
                </c:pt>
                <c:pt idx="44">
                  <c:v>0.4</c:v>
                </c:pt>
                <c:pt idx="45">
                  <c:v>0.625</c:v>
                </c:pt>
                <c:pt idx="46">
                  <c:v>0.53333333333333333</c:v>
                </c:pt>
                <c:pt idx="47">
                  <c:v>0.4375</c:v>
                </c:pt>
                <c:pt idx="48">
                  <c:v>0.27272727272727271</c:v>
                </c:pt>
                <c:pt idx="49">
                  <c:v>0.46153846153846156</c:v>
                </c:pt>
                <c:pt idx="50">
                  <c:v>0.57894736842105265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E-E54C-B226-A84ADBF942AD}"/>
            </c:ext>
          </c:extLst>
        </c:ser>
        <c:ser>
          <c:idx val="1"/>
          <c:order val="1"/>
          <c:tx>
            <c:strRef>
              <c:f>DisruptED!$A$69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rgbClr val="E8210B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E784-DC4C-9C04-F94C6701E358}"/>
              </c:ext>
            </c:extLst>
          </c:dPt>
          <c:cat>
            <c:strRef>
              <c:f>DisruptED!$B$67:$AZ$67</c:f>
              <c:strCache>
                <c:ptCount val="51"/>
                <c:pt idx="0">
                  <c:v>2017/11</c:v>
                </c:pt>
                <c:pt idx="1">
                  <c:v>2017/12</c:v>
                </c:pt>
                <c:pt idx="2">
                  <c:v>2018/01</c:v>
                </c:pt>
                <c:pt idx="3">
                  <c:v>2018/02</c:v>
                </c:pt>
                <c:pt idx="4">
                  <c:v>2018/03</c:v>
                </c:pt>
                <c:pt idx="5">
                  <c:v>2018/04</c:v>
                </c:pt>
                <c:pt idx="6">
                  <c:v>2018/05</c:v>
                </c:pt>
                <c:pt idx="7">
                  <c:v>2018/06</c:v>
                </c:pt>
                <c:pt idx="8">
                  <c:v>2018/07</c:v>
                </c:pt>
                <c:pt idx="9">
                  <c:v>2018/08</c:v>
                </c:pt>
                <c:pt idx="10">
                  <c:v>2018/09</c:v>
                </c:pt>
                <c:pt idx="11">
                  <c:v>2018/10</c:v>
                </c:pt>
                <c:pt idx="12">
                  <c:v>2018/11</c:v>
                </c:pt>
                <c:pt idx="13">
                  <c:v>2018/12</c:v>
                </c:pt>
                <c:pt idx="14">
                  <c:v>2019/01</c:v>
                </c:pt>
                <c:pt idx="15">
                  <c:v>2019/02</c:v>
                </c:pt>
                <c:pt idx="16">
                  <c:v>2019/03</c:v>
                </c:pt>
                <c:pt idx="17">
                  <c:v>2019/04</c:v>
                </c:pt>
                <c:pt idx="18">
                  <c:v>2019/05</c:v>
                </c:pt>
                <c:pt idx="19">
                  <c:v>2019/06</c:v>
                </c:pt>
                <c:pt idx="20">
                  <c:v>2019/07</c:v>
                </c:pt>
                <c:pt idx="21">
                  <c:v>2019/08</c:v>
                </c:pt>
                <c:pt idx="22">
                  <c:v>2019/09</c:v>
                </c:pt>
                <c:pt idx="23">
                  <c:v>2019/10</c:v>
                </c:pt>
                <c:pt idx="24">
                  <c:v>2019/11</c:v>
                </c:pt>
                <c:pt idx="25">
                  <c:v>2019/12</c:v>
                </c:pt>
                <c:pt idx="26">
                  <c:v>2020/01</c:v>
                </c:pt>
                <c:pt idx="27">
                  <c:v>2020/02</c:v>
                </c:pt>
                <c:pt idx="28">
                  <c:v>2020/03</c:v>
                </c:pt>
                <c:pt idx="29">
                  <c:v>2020/04</c:v>
                </c:pt>
                <c:pt idx="30">
                  <c:v>2020/05</c:v>
                </c:pt>
                <c:pt idx="31">
                  <c:v>2020/06</c:v>
                </c:pt>
                <c:pt idx="32">
                  <c:v>2020/07</c:v>
                </c:pt>
                <c:pt idx="33">
                  <c:v>2020/08</c:v>
                </c:pt>
                <c:pt idx="34">
                  <c:v>2020/09</c:v>
                </c:pt>
                <c:pt idx="35">
                  <c:v>2020/10</c:v>
                </c:pt>
                <c:pt idx="36">
                  <c:v>2020/11</c:v>
                </c:pt>
                <c:pt idx="37">
                  <c:v>2020/12</c:v>
                </c:pt>
                <c:pt idx="38">
                  <c:v>2021/01</c:v>
                </c:pt>
                <c:pt idx="39">
                  <c:v>2021/02</c:v>
                </c:pt>
                <c:pt idx="40">
                  <c:v>2021/03</c:v>
                </c:pt>
                <c:pt idx="41">
                  <c:v>2021/04</c:v>
                </c:pt>
                <c:pt idx="42">
                  <c:v>2021/05</c:v>
                </c:pt>
                <c:pt idx="43">
                  <c:v>2021/06</c:v>
                </c:pt>
                <c:pt idx="44">
                  <c:v>2021/07</c:v>
                </c:pt>
                <c:pt idx="45">
                  <c:v>2021/08</c:v>
                </c:pt>
                <c:pt idx="46">
                  <c:v>2021/09</c:v>
                </c:pt>
                <c:pt idx="47">
                  <c:v>2021/10</c:v>
                </c:pt>
                <c:pt idx="48">
                  <c:v>2021/11</c:v>
                </c:pt>
                <c:pt idx="49">
                  <c:v>2021/12</c:v>
                </c:pt>
                <c:pt idx="50">
                  <c:v>2022/01</c:v>
                </c:pt>
              </c:strCache>
            </c:strRef>
          </c:cat>
          <c:val>
            <c:numRef>
              <c:f>DisruptED!$B$69:$AZ$69</c:f>
              <c:numCache>
                <c:formatCode>0%</c:formatCode>
                <c:ptCount val="51"/>
                <c:pt idx="0">
                  <c:v>0.28000000000000003</c:v>
                </c:pt>
                <c:pt idx="1">
                  <c:v>0.31428571428571428</c:v>
                </c:pt>
                <c:pt idx="2">
                  <c:v>0.23076923076923078</c:v>
                </c:pt>
                <c:pt idx="3">
                  <c:v>0.46153846153846156</c:v>
                </c:pt>
                <c:pt idx="4">
                  <c:v>0.46666666666666667</c:v>
                </c:pt>
                <c:pt idx="5">
                  <c:v>0.5</c:v>
                </c:pt>
                <c:pt idx="6">
                  <c:v>0.55000000000000004</c:v>
                </c:pt>
                <c:pt idx="7">
                  <c:v>0.4</c:v>
                </c:pt>
                <c:pt idx="8">
                  <c:v>0.5</c:v>
                </c:pt>
                <c:pt idx="9">
                  <c:v>0.21052631578947367</c:v>
                </c:pt>
                <c:pt idx="10">
                  <c:v>6.4516129032258063E-2</c:v>
                </c:pt>
                <c:pt idx="11">
                  <c:v>4.3478260869565216E-2</c:v>
                </c:pt>
                <c:pt idx="12">
                  <c:v>8.0000000000000002E-3</c:v>
                </c:pt>
                <c:pt idx="13">
                  <c:v>6.5789473684210523E-3</c:v>
                </c:pt>
                <c:pt idx="14">
                  <c:v>0</c:v>
                </c:pt>
                <c:pt idx="15">
                  <c:v>1</c:v>
                </c:pt>
                <c:pt idx="16">
                  <c:v>0.54545454545454541</c:v>
                </c:pt>
                <c:pt idx="17">
                  <c:v>3.7037037037037035E-2</c:v>
                </c:pt>
                <c:pt idx="18">
                  <c:v>0.15</c:v>
                </c:pt>
                <c:pt idx="19">
                  <c:v>0.13043478260869565</c:v>
                </c:pt>
                <c:pt idx="20">
                  <c:v>0.16666666666666666</c:v>
                </c:pt>
                <c:pt idx="21">
                  <c:v>0.625</c:v>
                </c:pt>
                <c:pt idx="22">
                  <c:v>0.19354838709677419</c:v>
                </c:pt>
                <c:pt idx="23">
                  <c:v>0.10526315789473684</c:v>
                </c:pt>
                <c:pt idx="24">
                  <c:v>0.7142857142857143</c:v>
                </c:pt>
                <c:pt idx="25">
                  <c:v>0.23076923076923078</c:v>
                </c:pt>
                <c:pt idx="26">
                  <c:v>0.5</c:v>
                </c:pt>
                <c:pt idx="27">
                  <c:v>1</c:v>
                </c:pt>
                <c:pt idx="28">
                  <c:v>0.26666666666666666</c:v>
                </c:pt>
                <c:pt idx="29">
                  <c:v>0.33333333333333331</c:v>
                </c:pt>
                <c:pt idx="30">
                  <c:v>0.7</c:v>
                </c:pt>
                <c:pt idx="31">
                  <c:v>0.6</c:v>
                </c:pt>
                <c:pt idx="32">
                  <c:v>0.2</c:v>
                </c:pt>
                <c:pt idx="33">
                  <c:v>0.39130434782608697</c:v>
                </c:pt>
                <c:pt idx="34">
                  <c:v>0.82352941176470584</c:v>
                </c:pt>
                <c:pt idx="35">
                  <c:v>0.33333333333333331</c:v>
                </c:pt>
                <c:pt idx="36">
                  <c:v>0.7</c:v>
                </c:pt>
                <c:pt idx="37">
                  <c:v>0.47826086956521741</c:v>
                </c:pt>
                <c:pt idx="38">
                  <c:v>0.66666666666666663</c:v>
                </c:pt>
                <c:pt idx="39">
                  <c:v>1</c:v>
                </c:pt>
                <c:pt idx="40">
                  <c:v>0.36842105263157893</c:v>
                </c:pt>
                <c:pt idx="41">
                  <c:v>0.31578947368421051</c:v>
                </c:pt>
                <c:pt idx="42">
                  <c:v>0.88888888888888884</c:v>
                </c:pt>
                <c:pt idx="43">
                  <c:v>0.3611111111111111</c:v>
                </c:pt>
                <c:pt idx="44">
                  <c:v>0.6</c:v>
                </c:pt>
                <c:pt idx="45">
                  <c:v>0.375</c:v>
                </c:pt>
                <c:pt idx="46">
                  <c:v>0.46666666666666667</c:v>
                </c:pt>
                <c:pt idx="47">
                  <c:v>0.5625</c:v>
                </c:pt>
                <c:pt idx="48">
                  <c:v>0.72727272727272729</c:v>
                </c:pt>
                <c:pt idx="49">
                  <c:v>0.53846153846153844</c:v>
                </c:pt>
                <c:pt idx="50">
                  <c:v>0.42105263157894735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E-E54C-B226-A84ADBF942AD}"/>
            </c:ext>
          </c:extLst>
        </c:ser>
        <c:ser>
          <c:idx val="2"/>
          <c:order val="2"/>
          <c:tx>
            <c:strRef>
              <c:f>DisruptED!$A$70</c:f>
              <c:strCache>
                <c:ptCount val="1"/>
                <c:pt idx="0">
                  <c:v>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DisruptED!$B$67:$AZ$67</c:f>
              <c:strCache>
                <c:ptCount val="51"/>
                <c:pt idx="0">
                  <c:v>2017/11</c:v>
                </c:pt>
                <c:pt idx="1">
                  <c:v>2017/12</c:v>
                </c:pt>
                <c:pt idx="2">
                  <c:v>2018/01</c:v>
                </c:pt>
                <c:pt idx="3">
                  <c:v>2018/02</c:v>
                </c:pt>
                <c:pt idx="4">
                  <c:v>2018/03</c:v>
                </c:pt>
                <c:pt idx="5">
                  <c:v>2018/04</c:v>
                </c:pt>
                <c:pt idx="6">
                  <c:v>2018/05</c:v>
                </c:pt>
                <c:pt idx="7">
                  <c:v>2018/06</c:v>
                </c:pt>
                <c:pt idx="8">
                  <c:v>2018/07</c:v>
                </c:pt>
                <c:pt idx="9">
                  <c:v>2018/08</c:v>
                </c:pt>
                <c:pt idx="10">
                  <c:v>2018/09</c:v>
                </c:pt>
                <c:pt idx="11">
                  <c:v>2018/10</c:v>
                </c:pt>
                <c:pt idx="12">
                  <c:v>2018/11</c:v>
                </c:pt>
                <c:pt idx="13">
                  <c:v>2018/12</c:v>
                </c:pt>
                <c:pt idx="14">
                  <c:v>2019/01</c:v>
                </c:pt>
                <c:pt idx="15">
                  <c:v>2019/02</c:v>
                </c:pt>
                <c:pt idx="16">
                  <c:v>2019/03</c:v>
                </c:pt>
                <c:pt idx="17">
                  <c:v>2019/04</c:v>
                </c:pt>
                <c:pt idx="18">
                  <c:v>2019/05</c:v>
                </c:pt>
                <c:pt idx="19">
                  <c:v>2019/06</c:v>
                </c:pt>
                <c:pt idx="20">
                  <c:v>2019/07</c:v>
                </c:pt>
                <c:pt idx="21">
                  <c:v>2019/08</c:v>
                </c:pt>
                <c:pt idx="22">
                  <c:v>2019/09</c:v>
                </c:pt>
                <c:pt idx="23">
                  <c:v>2019/10</c:v>
                </c:pt>
                <c:pt idx="24">
                  <c:v>2019/11</c:v>
                </c:pt>
                <c:pt idx="25">
                  <c:v>2019/12</c:v>
                </c:pt>
                <c:pt idx="26">
                  <c:v>2020/01</c:v>
                </c:pt>
                <c:pt idx="27">
                  <c:v>2020/02</c:v>
                </c:pt>
                <c:pt idx="28">
                  <c:v>2020/03</c:v>
                </c:pt>
                <c:pt idx="29">
                  <c:v>2020/04</c:v>
                </c:pt>
                <c:pt idx="30">
                  <c:v>2020/05</c:v>
                </c:pt>
                <c:pt idx="31">
                  <c:v>2020/06</c:v>
                </c:pt>
                <c:pt idx="32">
                  <c:v>2020/07</c:v>
                </c:pt>
                <c:pt idx="33">
                  <c:v>2020/08</c:v>
                </c:pt>
                <c:pt idx="34">
                  <c:v>2020/09</c:v>
                </c:pt>
                <c:pt idx="35">
                  <c:v>2020/10</c:v>
                </c:pt>
                <c:pt idx="36">
                  <c:v>2020/11</c:v>
                </c:pt>
                <c:pt idx="37">
                  <c:v>2020/12</c:v>
                </c:pt>
                <c:pt idx="38">
                  <c:v>2021/01</c:v>
                </c:pt>
                <c:pt idx="39">
                  <c:v>2021/02</c:v>
                </c:pt>
                <c:pt idx="40">
                  <c:v>2021/03</c:v>
                </c:pt>
                <c:pt idx="41">
                  <c:v>2021/04</c:v>
                </c:pt>
                <c:pt idx="42">
                  <c:v>2021/05</c:v>
                </c:pt>
                <c:pt idx="43">
                  <c:v>2021/06</c:v>
                </c:pt>
                <c:pt idx="44">
                  <c:v>2021/07</c:v>
                </c:pt>
                <c:pt idx="45">
                  <c:v>2021/08</c:v>
                </c:pt>
                <c:pt idx="46">
                  <c:v>2021/09</c:v>
                </c:pt>
                <c:pt idx="47">
                  <c:v>2021/10</c:v>
                </c:pt>
                <c:pt idx="48">
                  <c:v>2021/11</c:v>
                </c:pt>
                <c:pt idx="49">
                  <c:v>2021/12</c:v>
                </c:pt>
                <c:pt idx="50">
                  <c:v>2022/01</c:v>
                </c:pt>
              </c:strCache>
            </c:strRef>
          </c:cat>
          <c:val>
            <c:numRef>
              <c:f>DisruptED!$B$70:$AZ$70</c:f>
              <c:numCache>
                <c:formatCode>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0.10526315789473684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9E-E54C-B226-A84ADBF94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7593696"/>
        <c:axId val="597595344"/>
      </c:barChart>
      <c:catAx>
        <c:axId val="59759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5344"/>
        <c:crosses val="autoZero"/>
        <c:auto val="1"/>
        <c:lblAlgn val="ctr"/>
        <c:lblOffset val="100"/>
        <c:noMultiLvlLbl val="0"/>
      </c:catAx>
      <c:valAx>
        <c:axId val="59759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W: 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DisruptED!$A$73</c:f>
              <c:strCache>
                <c:ptCount val="1"/>
                <c:pt idx="0">
                  <c:v>2017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1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DisruptED!$B$72:$M$72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DisruptED!$B$73:$M$73</c:f>
              <c:numCache>
                <c:formatCode>0%</c:formatCode>
                <c:ptCount val="12"/>
                <c:pt idx="10">
                  <c:v>0.28000000000000003</c:v>
                </c:pt>
                <c:pt idx="11">
                  <c:v>0.31428571428571428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9-9048-BC35-C517205D039E}"/>
            </c:ext>
          </c:extLst>
        </c:ser>
        <c:ser>
          <c:idx val="5"/>
          <c:order val="1"/>
          <c:tx>
            <c:strRef>
              <c:f>DisruptED!$A$79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DisruptED!$B$72:$M$72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DisruptED!$B$79:$M$79</c:f>
              <c:numCache>
                <c:formatCode>0%</c:formatCode>
                <c:ptCount val="12"/>
                <c:pt idx="0">
                  <c:v>0.36369770580296895</c:v>
                </c:pt>
                <c:pt idx="1">
                  <c:v>0.86538461538461542</c:v>
                </c:pt>
                <c:pt idx="2">
                  <c:v>0.41180223285486445</c:v>
                </c:pt>
                <c:pt idx="3">
                  <c:v>0.29653996101364521</c:v>
                </c:pt>
                <c:pt idx="4">
                  <c:v>0.57222222222222219</c:v>
                </c:pt>
                <c:pt idx="5">
                  <c:v>0.37288647342995174</c:v>
                </c:pt>
                <c:pt idx="6">
                  <c:v>0.3666666666666667</c:v>
                </c:pt>
                <c:pt idx="7">
                  <c:v>0.40045766590389015</c:v>
                </c:pt>
                <c:pt idx="8">
                  <c:v>0.38706514864010122</c:v>
                </c:pt>
                <c:pt idx="9">
                  <c:v>0.26114368802440885</c:v>
                </c:pt>
                <c:pt idx="10">
                  <c:v>0.48591168831168829</c:v>
                </c:pt>
                <c:pt idx="11">
                  <c:v>0.31367126009002433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19-9048-BC35-C517205D0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788736"/>
        <c:axId val="1980201568"/>
      </c:lineChart>
      <c:catAx>
        <c:axId val="208178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01568"/>
        <c:crosses val="autoZero"/>
        <c:auto val="1"/>
        <c:lblAlgn val="ctr"/>
        <c:lblOffset val="100"/>
        <c:noMultiLvlLbl val="0"/>
      </c:catAx>
      <c:valAx>
        <c:axId val="1980201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78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W: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DisruptED!$A$74</c:f>
              <c:strCache>
                <c:ptCount val="1"/>
                <c:pt idx="0">
                  <c:v>2018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DisruptED!$B$72:$M$72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DisruptED!$B$74:$M$74</c:f>
              <c:numCache>
                <c:formatCode>0%</c:formatCode>
                <c:ptCount val="12"/>
                <c:pt idx="0">
                  <c:v>0.23076923076923078</c:v>
                </c:pt>
                <c:pt idx="1">
                  <c:v>0.46153846153846156</c:v>
                </c:pt>
                <c:pt idx="2">
                  <c:v>0.46666666666666667</c:v>
                </c:pt>
                <c:pt idx="3">
                  <c:v>0.5</c:v>
                </c:pt>
                <c:pt idx="4">
                  <c:v>0.55000000000000004</c:v>
                </c:pt>
                <c:pt idx="5">
                  <c:v>0.4</c:v>
                </c:pt>
                <c:pt idx="6">
                  <c:v>0.5</c:v>
                </c:pt>
                <c:pt idx="7">
                  <c:v>0.21052631578947367</c:v>
                </c:pt>
                <c:pt idx="8">
                  <c:v>6.4516129032258063E-2</c:v>
                </c:pt>
                <c:pt idx="9">
                  <c:v>4.3478260869565216E-2</c:v>
                </c:pt>
                <c:pt idx="10">
                  <c:v>8.0000000000000002E-3</c:v>
                </c:pt>
                <c:pt idx="11">
                  <c:v>6.5789473684210523E-3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03-D445-A900-72D7D3ECB2D9}"/>
            </c:ext>
          </c:extLst>
        </c:ser>
        <c:ser>
          <c:idx val="5"/>
          <c:order val="1"/>
          <c:tx>
            <c:strRef>
              <c:f>DisruptED!$A$79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DisruptED!$B$72:$M$72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DisruptED!$B$79:$M$79</c:f>
              <c:numCache>
                <c:formatCode>0%</c:formatCode>
                <c:ptCount val="12"/>
                <c:pt idx="0">
                  <c:v>0.36369770580296895</c:v>
                </c:pt>
                <c:pt idx="1">
                  <c:v>0.86538461538461542</c:v>
                </c:pt>
                <c:pt idx="2">
                  <c:v>0.41180223285486445</c:v>
                </c:pt>
                <c:pt idx="3">
                  <c:v>0.29653996101364521</c:v>
                </c:pt>
                <c:pt idx="4">
                  <c:v>0.57222222222222219</c:v>
                </c:pt>
                <c:pt idx="5">
                  <c:v>0.37288647342995174</c:v>
                </c:pt>
                <c:pt idx="6">
                  <c:v>0.3666666666666667</c:v>
                </c:pt>
                <c:pt idx="7">
                  <c:v>0.40045766590389015</c:v>
                </c:pt>
                <c:pt idx="8">
                  <c:v>0.38706514864010122</c:v>
                </c:pt>
                <c:pt idx="9">
                  <c:v>0.26114368802440885</c:v>
                </c:pt>
                <c:pt idx="10">
                  <c:v>0.48591168831168829</c:v>
                </c:pt>
                <c:pt idx="11">
                  <c:v>0.31367126009002433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03-D445-A900-72D7D3ECB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788736"/>
        <c:axId val="1980201568"/>
      </c:lineChart>
      <c:catAx>
        <c:axId val="208178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01568"/>
        <c:crosses val="autoZero"/>
        <c:auto val="1"/>
        <c:lblAlgn val="ctr"/>
        <c:lblOffset val="100"/>
        <c:noMultiLvlLbl val="0"/>
      </c:catAx>
      <c:valAx>
        <c:axId val="198020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78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W: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DisruptED!$A$75</c:f>
              <c:strCache>
                <c:ptCount val="1"/>
                <c:pt idx="0">
                  <c:v>2019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DisruptED!$B$72:$M$72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DisruptED!$B$75:$M$75</c:f>
              <c:numCache>
                <c:formatCode>0%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0.54545454545454541</c:v>
                </c:pt>
                <c:pt idx="3">
                  <c:v>3.7037037037037035E-2</c:v>
                </c:pt>
                <c:pt idx="4">
                  <c:v>0.15</c:v>
                </c:pt>
                <c:pt idx="5">
                  <c:v>0.13043478260869565</c:v>
                </c:pt>
                <c:pt idx="6">
                  <c:v>0.16666666666666666</c:v>
                </c:pt>
                <c:pt idx="7">
                  <c:v>0.625</c:v>
                </c:pt>
                <c:pt idx="8">
                  <c:v>0.19354838709677419</c:v>
                </c:pt>
                <c:pt idx="9">
                  <c:v>0.10526315789473684</c:v>
                </c:pt>
                <c:pt idx="10">
                  <c:v>0.7142857142857143</c:v>
                </c:pt>
                <c:pt idx="11">
                  <c:v>0.23076923076923078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5B-484D-B485-9A3F416C8946}"/>
            </c:ext>
          </c:extLst>
        </c:ser>
        <c:ser>
          <c:idx val="5"/>
          <c:order val="1"/>
          <c:tx>
            <c:strRef>
              <c:f>DisruptED!$A$79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DisruptED!$B$72:$M$72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DisruptED!$B$79:$M$79</c:f>
              <c:numCache>
                <c:formatCode>0%</c:formatCode>
                <c:ptCount val="12"/>
                <c:pt idx="0">
                  <c:v>0.36369770580296895</c:v>
                </c:pt>
                <c:pt idx="1">
                  <c:v>0.86538461538461542</c:v>
                </c:pt>
                <c:pt idx="2">
                  <c:v>0.41180223285486445</c:v>
                </c:pt>
                <c:pt idx="3">
                  <c:v>0.29653996101364521</c:v>
                </c:pt>
                <c:pt idx="4">
                  <c:v>0.57222222222222219</c:v>
                </c:pt>
                <c:pt idx="5">
                  <c:v>0.37288647342995174</c:v>
                </c:pt>
                <c:pt idx="6">
                  <c:v>0.3666666666666667</c:v>
                </c:pt>
                <c:pt idx="7">
                  <c:v>0.40045766590389015</c:v>
                </c:pt>
                <c:pt idx="8">
                  <c:v>0.38706514864010122</c:v>
                </c:pt>
                <c:pt idx="9">
                  <c:v>0.26114368802440885</c:v>
                </c:pt>
                <c:pt idx="10">
                  <c:v>0.48591168831168829</c:v>
                </c:pt>
                <c:pt idx="11">
                  <c:v>0.31367126009002433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5B-484D-B485-9A3F416C8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788736"/>
        <c:axId val="1980201568"/>
      </c:lineChart>
      <c:catAx>
        <c:axId val="208178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01568"/>
        <c:crosses val="autoZero"/>
        <c:auto val="1"/>
        <c:lblAlgn val="ctr"/>
        <c:lblOffset val="100"/>
        <c:noMultiLvlLbl val="0"/>
      </c:catAx>
      <c:valAx>
        <c:axId val="19802015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78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W: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DisruptED!$A$76</c:f>
              <c:strCache>
                <c:ptCount val="1"/>
                <c:pt idx="0">
                  <c:v>2020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DisruptED!$B$72:$M$72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DisruptED!$B$76:$M$76</c:f>
              <c:numCache>
                <c:formatCode>0%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0.26666666666666666</c:v>
                </c:pt>
                <c:pt idx="3">
                  <c:v>0.33333333333333331</c:v>
                </c:pt>
                <c:pt idx="4">
                  <c:v>0.7</c:v>
                </c:pt>
                <c:pt idx="5">
                  <c:v>0.6</c:v>
                </c:pt>
                <c:pt idx="6">
                  <c:v>0.2</c:v>
                </c:pt>
                <c:pt idx="7">
                  <c:v>0.39130434782608697</c:v>
                </c:pt>
                <c:pt idx="8">
                  <c:v>0.82352941176470584</c:v>
                </c:pt>
                <c:pt idx="9">
                  <c:v>0.33333333333333331</c:v>
                </c:pt>
                <c:pt idx="10">
                  <c:v>0.7</c:v>
                </c:pt>
                <c:pt idx="11">
                  <c:v>0.47826086956521741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AC-CD49-A38E-7039D341253D}"/>
            </c:ext>
          </c:extLst>
        </c:ser>
        <c:ser>
          <c:idx val="5"/>
          <c:order val="1"/>
          <c:tx>
            <c:strRef>
              <c:f>DisruptED!$A$79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DisruptED!$B$72:$M$72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DisruptED!$B$79:$M$79</c:f>
              <c:numCache>
                <c:formatCode>0%</c:formatCode>
                <c:ptCount val="12"/>
                <c:pt idx="0">
                  <c:v>0.36369770580296895</c:v>
                </c:pt>
                <c:pt idx="1">
                  <c:v>0.86538461538461542</c:v>
                </c:pt>
                <c:pt idx="2">
                  <c:v>0.41180223285486445</c:v>
                </c:pt>
                <c:pt idx="3">
                  <c:v>0.29653996101364521</c:v>
                </c:pt>
                <c:pt idx="4">
                  <c:v>0.57222222222222219</c:v>
                </c:pt>
                <c:pt idx="5">
                  <c:v>0.37288647342995174</c:v>
                </c:pt>
                <c:pt idx="6">
                  <c:v>0.3666666666666667</c:v>
                </c:pt>
                <c:pt idx="7">
                  <c:v>0.40045766590389015</c:v>
                </c:pt>
                <c:pt idx="8">
                  <c:v>0.38706514864010122</c:v>
                </c:pt>
                <c:pt idx="9">
                  <c:v>0.26114368802440885</c:v>
                </c:pt>
                <c:pt idx="10">
                  <c:v>0.48591168831168829</c:v>
                </c:pt>
                <c:pt idx="11">
                  <c:v>0.31367126009002433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AC-CD49-A38E-7039D3412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788736"/>
        <c:axId val="1980201568"/>
      </c:lineChart>
      <c:catAx>
        <c:axId val="208178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01568"/>
        <c:crosses val="autoZero"/>
        <c:auto val="1"/>
        <c:lblAlgn val="ctr"/>
        <c:lblOffset val="100"/>
        <c:noMultiLvlLbl val="0"/>
      </c:catAx>
      <c:valAx>
        <c:axId val="19802015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78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W: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DisruptED!$A$77</c:f>
              <c:strCache>
                <c:ptCount val="1"/>
                <c:pt idx="0">
                  <c:v>2021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DisruptED!$B$72:$M$72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DisruptED!$B$77:$M$77</c:f>
              <c:numCache>
                <c:formatCode>0%</c:formatCode>
                <c:ptCount val="12"/>
                <c:pt idx="0">
                  <c:v>0.66666666666666663</c:v>
                </c:pt>
                <c:pt idx="1">
                  <c:v>1</c:v>
                </c:pt>
                <c:pt idx="2">
                  <c:v>0.36842105263157893</c:v>
                </c:pt>
                <c:pt idx="3">
                  <c:v>0.31578947368421051</c:v>
                </c:pt>
                <c:pt idx="4">
                  <c:v>0.88888888888888884</c:v>
                </c:pt>
                <c:pt idx="5">
                  <c:v>0.3611111111111111</c:v>
                </c:pt>
                <c:pt idx="6">
                  <c:v>0.6</c:v>
                </c:pt>
                <c:pt idx="7">
                  <c:v>0.375</c:v>
                </c:pt>
                <c:pt idx="8">
                  <c:v>0.46666666666666667</c:v>
                </c:pt>
                <c:pt idx="9">
                  <c:v>0.5625</c:v>
                </c:pt>
                <c:pt idx="10">
                  <c:v>0.72727272727272729</c:v>
                </c:pt>
                <c:pt idx="11">
                  <c:v>0.53846153846153844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E4-E045-A987-9E30C8B5E087}"/>
            </c:ext>
          </c:extLst>
        </c:ser>
        <c:ser>
          <c:idx val="5"/>
          <c:order val="1"/>
          <c:tx>
            <c:strRef>
              <c:f>DisruptED!$A$79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DisruptED!$B$72:$M$72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DisruptED!$B$79:$M$79</c:f>
              <c:numCache>
                <c:formatCode>0%</c:formatCode>
                <c:ptCount val="12"/>
                <c:pt idx="0">
                  <c:v>0.36369770580296895</c:v>
                </c:pt>
                <c:pt idx="1">
                  <c:v>0.86538461538461542</c:v>
                </c:pt>
                <c:pt idx="2">
                  <c:v>0.41180223285486445</c:v>
                </c:pt>
                <c:pt idx="3">
                  <c:v>0.29653996101364521</c:v>
                </c:pt>
                <c:pt idx="4">
                  <c:v>0.57222222222222219</c:v>
                </c:pt>
                <c:pt idx="5">
                  <c:v>0.37288647342995174</c:v>
                </c:pt>
                <c:pt idx="6">
                  <c:v>0.3666666666666667</c:v>
                </c:pt>
                <c:pt idx="7">
                  <c:v>0.40045766590389015</c:v>
                </c:pt>
                <c:pt idx="8">
                  <c:v>0.38706514864010122</c:v>
                </c:pt>
                <c:pt idx="9">
                  <c:v>0.26114368802440885</c:v>
                </c:pt>
                <c:pt idx="10">
                  <c:v>0.48591168831168829</c:v>
                </c:pt>
                <c:pt idx="11">
                  <c:v>0.31367126009002433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E4-E045-A987-9E30C8B5E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788736"/>
        <c:axId val="1980201568"/>
      </c:lineChart>
      <c:catAx>
        <c:axId val="208178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01568"/>
        <c:crosses val="autoZero"/>
        <c:auto val="1"/>
        <c:lblAlgn val="ctr"/>
        <c:lblOffset val="100"/>
        <c:noMultiLvlLbl val="0"/>
      </c:catAx>
      <c:valAx>
        <c:axId val="19802015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78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W: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DisruptED!$A$78</c:f>
              <c:strCache>
                <c:ptCount val="1"/>
                <c:pt idx="0">
                  <c:v>2022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DisruptED!$B$72:$M$72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DisruptED!$B$78:$M$78</c:f>
              <c:numCache>
                <c:formatCode>0%</c:formatCode>
                <c:ptCount val="12"/>
                <c:pt idx="0">
                  <c:v>0.42105263157894735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1E-884C-A231-4D00016AA551}"/>
            </c:ext>
          </c:extLst>
        </c:ser>
        <c:ser>
          <c:idx val="5"/>
          <c:order val="1"/>
          <c:tx>
            <c:strRef>
              <c:f>DisruptED!$A$79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DisruptED!$B$72:$M$72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DisruptED!$B$79:$M$79</c:f>
              <c:numCache>
                <c:formatCode>0%</c:formatCode>
                <c:ptCount val="12"/>
                <c:pt idx="0">
                  <c:v>0.36369770580296895</c:v>
                </c:pt>
                <c:pt idx="1">
                  <c:v>0.86538461538461542</c:v>
                </c:pt>
                <c:pt idx="2">
                  <c:v>0.41180223285486445</c:v>
                </c:pt>
                <c:pt idx="3">
                  <c:v>0.29653996101364521</c:v>
                </c:pt>
                <c:pt idx="4">
                  <c:v>0.57222222222222219</c:v>
                </c:pt>
                <c:pt idx="5">
                  <c:v>0.37288647342995174</c:v>
                </c:pt>
                <c:pt idx="6">
                  <c:v>0.3666666666666667</c:v>
                </c:pt>
                <c:pt idx="7">
                  <c:v>0.40045766590389015</c:v>
                </c:pt>
                <c:pt idx="8">
                  <c:v>0.38706514864010122</c:v>
                </c:pt>
                <c:pt idx="9">
                  <c:v>0.26114368802440885</c:v>
                </c:pt>
                <c:pt idx="10">
                  <c:v>0.48591168831168829</c:v>
                </c:pt>
                <c:pt idx="11">
                  <c:v>0.31367126009002433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1E-884C-A231-4D00016AA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788736"/>
        <c:axId val="1980201568"/>
      </c:lineChart>
      <c:catAx>
        <c:axId val="208178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01568"/>
        <c:crosses val="autoZero"/>
        <c:auto val="1"/>
        <c:lblAlgn val="ctr"/>
        <c:lblOffset val="100"/>
        <c:noMultiLvlLbl val="0"/>
      </c:catAx>
      <c:valAx>
        <c:axId val="19802015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78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Skin Tone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DisruptED!$A$82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FDE7CD"/>
            </a:solidFill>
            <a:ln>
              <a:noFill/>
            </a:ln>
            <a:effectLst/>
          </c:spPr>
          <c:invertIfNegative val="0"/>
          <c:cat>
            <c:strRef>
              <c:f>DisruptED!$B$81:$AW$81</c:f>
              <c:strCache>
                <c:ptCount val="48"/>
                <c:pt idx="0">
                  <c:v>2017/11</c:v>
                </c:pt>
                <c:pt idx="1">
                  <c:v>2017/12</c:v>
                </c:pt>
                <c:pt idx="2">
                  <c:v>2018/01</c:v>
                </c:pt>
                <c:pt idx="3">
                  <c:v>2018/02</c:v>
                </c:pt>
                <c:pt idx="4">
                  <c:v>2018/03</c:v>
                </c:pt>
                <c:pt idx="5">
                  <c:v>2018/04</c:v>
                </c:pt>
                <c:pt idx="6">
                  <c:v>2018/05</c:v>
                </c:pt>
                <c:pt idx="7">
                  <c:v>2018/06</c:v>
                </c:pt>
                <c:pt idx="8">
                  <c:v>2018/07</c:v>
                </c:pt>
                <c:pt idx="9">
                  <c:v>2018/08</c:v>
                </c:pt>
                <c:pt idx="10">
                  <c:v>2018/09</c:v>
                </c:pt>
                <c:pt idx="11">
                  <c:v>2018/10</c:v>
                </c:pt>
                <c:pt idx="12">
                  <c:v>2018/11</c:v>
                </c:pt>
                <c:pt idx="13">
                  <c:v>2018/12</c:v>
                </c:pt>
                <c:pt idx="14">
                  <c:v>2019/01</c:v>
                </c:pt>
                <c:pt idx="15">
                  <c:v>2019/02</c:v>
                </c:pt>
                <c:pt idx="16">
                  <c:v>2019/03</c:v>
                </c:pt>
                <c:pt idx="17">
                  <c:v>2019/04</c:v>
                </c:pt>
                <c:pt idx="18">
                  <c:v>2019/05</c:v>
                </c:pt>
                <c:pt idx="19">
                  <c:v>2019/06</c:v>
                </c:pt>
                <c:pt idx="20">
                  <c:v>2019/07</c:v>
                </c:pt>
                <c:pt idx="21">
                  <c:v>2019/08</c:v>
                </c:pt>
                <c:pt idx="22">
                  <c:v>2019/09</c:v>
                </c:pt>
                <c:pt idx="23">
                  <c:v>2019/10</c:v>
                </c:pt>
                <c:pt idx="24">
                  <c:v>2019/11</c:v>
                </c:pt>
                <c:pt idx="25">
                  <c:v>2019/12</c:v>
                </c:pt>
                <c:pt idx="26">
                  <c:v>2020/01</c:v>
                </c:pt>
                <c:pt idx="27">
                  <c:v>2020/02</c:v>
                </c:pt>
                <c:pt idx="28">
                  <c:v>2020/03</c:v>
                </c:pt>
                <c:pt idx="29">
                  <c:v>2020/04</c:v>
                </c:pt>
                <c:pt idx="30">
                  <c:v>2020/05</c:v>
                </c:pt>
                <c:pt idx="31">
                  <c:v>2020/06</c:v>
                </c:pt>
                <c:pt idx="32">
                  <c:v>2020/07</c:v>
                </c:pt>
                <c:pt idx="33">
                  <c:v>2020/08</c:v>
                </c:pt>
                <c:pt idx="34">
                  <c:v>2020/09</c:v>
                </c:pt>
                <c:pt idx="35">
                  <c:v>2020/10</c:v>
                </c:pt>
                <c:pt idx="36">
                  <c:v>2020/11</c:v>
                </c:pt>
                <c:pt idx="37">
                  <c:v>2020/12</c:v>
                </c:pt>
                <c:pt idx="38">
                  <c:v>2021/01</c:v>
                </c:pt>
                <c:pt idx="39">
                  <c:v>2021/02</c:v>
                </c:pt>
                <c:pt idx="40">
                  <c:v>2021/03</c:v>
                </c:pt>
                <c:pt idx="41">
                  <c:v>2021/04</c:v>
                </c:pt>
                <c:pt idx="42">
                  <c:v>2021/05</c:v>
                </c:pt>
                <c:pt idx="43">
                  <c:v>2021/06</c:v>
                </c:pt>
                <c:pt idx="44">
                  <c:v>2021/07</c:v>
                </c:pt>
                <c:pt idx="45">
                  <c:v>2021/08</c:v>
                </c:pt>
                <c:pt idx="46">
                  <c:v>2021/09</c:v>
                </c:pt>
                <c:pt idx="47">
                  <c:v>2021/10</c:v>
                </c:pt>
              </c:strCache>
            </c:strRef>
          </c:cat>
          <c:val>
            <c:numRef>
              <c:f>DisruptED!$B$82:$AW$82</c:f>
              <c:numCache>
                <c:formatCode>0%</c:formatCode>
                <c:ptCount val="48"/>
                <c:pt idx="0">
                  <c:v>0.4</c:v>
                </c:pt>
                <c:pt idx="1">
                  <c:v>0.34285714285714286</c:v>
                </c:pt>
                <c:pt idx="2">
                  <c:v>0.46153846153846156</c:v>
                </c:pt>
                <c:pt idx="3">
                  <c:v>0.53846153846153844</c:v>
                </c:pt>
                <c:pt idx="4">
                  <c:v>0.33333333333333331</c:v>
                </c:pt>
                <c:pt idx="5">
                  <c:v>0.6428571428571429</c:v>
                </c:pt>
                <c:pt idx="6">
                  <c:v>0.65</c:v>
                </c:pt>
                <c:pt idx="7">
                  <c:v>0.36</c:v>
                </c:pt>
                <c:pt idx="8">
                  <c:v>0.38461538461538464</c:v>
                </c:pt>
                <c:pt idx="9">
                  <c:v>0.39130434782608697</c:v>
                </c:pt>
                <c:pt idx="10">
                  <c:v>0.45161290322580644</c:v>
                </c:pt>
                <c:pt idx="11">
                  <c:v>0.39130434782608697</c:v>
                </c:pt>
                <c:pt idx="12">
                  <c:v>0.376</c:v>
                </c:pt>
                <c:pt idx="13">
                  <c:v>0.36184210526315791</c:v>
                </c:pt>
                <c:pt idx="14">
                  <c:v>0.36486486486486486</c:v>
                </c:pt>
                <c:pt idx="15">
                  <c:v>0.36842105263157893</c:v>
                </c:pt>
                <c:pt idx="16">
                  <c:v>9.0909090909090912E-2</c:v>
                </c:pt>
                <c:pt idx="17">
                  <c:v>0.33333333333333331</c:v>
                </c:pt>
                <c:pt idx="18">
                  <c:v>0.2</c:v>
                </c:pt>
                <c:pt idx="19">
                  <c:v>0.82608695652173914</c:v>
                </c:pt>
                <c:pt idx="20">
                  <c:v>0.88888888888888884</c:v>
                </c:pt>
                <c:pt idx="21">
                  <c:v>0.5</c:v>
                </c:pt>
                <c:pt idx="22">
                  <c:v>0.38709677419354838</c:v>
                </c:pt>
                <c:pt idx="23">
                  <c:v>0.21052631578947367</c:v>
                </c:pt>
                <c:pt idx="24">
                  <c:v>0</c:v>
                </c:pt>
                <c:pt idx="25">
                  <c:v>0.30769230769230771</c:v>
                </c:pt>
                <c:pt idx="26">
                  <c:v>0.3</c:v>
                </c:pt>
                <c:pt idx="27">
                  <c:v>0.25</c:v>
                </c:pt>
                <c:pt idx="28">
                  <c:v>0.33333333333333331</c:v>
                </c:pt>
                <c:pt idx="29">
                  <c:v>0.5</c:v>
                </c:pt>
                <c:pt idx="30">
                  <c:v>0</c:v>
                </c:pt>
                <c:pt idx="31">
                  <c:v>0.2</c:v>
                </c:pt>
                <c:pt idx="32">
                  <c:v>0.3</c:v>
                </c:pt>
                <c:pt idx="33">
                  <c:v>0.2608695652173913</c:v>
                </c:pt>
                <c:pt idx="34">
                  <c:v>0.11764705882352941</c:v>
                </c:pt>
                <c:pt idx="35">
                  <c:v>0.375</c:v>
                </c:pt>
                <c:pt idx="36">
                  <c:v>0.2</c:v>
                </c:pt>
                <c:pt idx="37">
                  <c:v>0.39130434782608697</c:v>
                </c:pt>
                <c:pt idx="38">
                  <c:v>0.44444444444444442</c:v>
                </c:pt>
                <c:pt idx="39">
                  <c:v>0.125</c:v>
                </c:pt>
                <c:pt idx="40">
                  <c:v>0.21052631578947367</c:v>
                </c:pt>
                <c:pt idx="41">
                  <c:v>0.36842105263157893</c:v>
                </c:pt>
                <c:pt idx="42">
                  <c:v>0</c:v>
                </c:pt>
                <c:pt idx="43">
                  <c:v>0.33333333333333331</c:v>
                </c:pt>
                <c:pt idx="44">
                  <c:v>0.2</c:v>
                </c:pt>
                <c:pt idx="45">
                  <c:v>0.625</c:v>
                </c:pt>
                <c:pt idx="46">
                  <c:v>0.33333333333333331</c:v>
                </c:pt>
                <c:pt idx="47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B6-294D-80E1-5C78551023E5}"/>
            </c:ext>
          </c:extLst>
        </c:ser>
        <c:ser>
          <c:idx val="1"/>
          <c:order val="1"/>
          <c:tx>
            <c:strRef>
              <c:f>DisruptED!$A$83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5D3A0"/>
            </a:solidFill>
            <a:ln>
              <a:noFill/>
            </a:ln>
            <a:effectLst/>
          </c:spPr>
          <c:invertIfNegative val="0"/>
          <c:cat>
            <c:strRef>
              <c:f>DisruptED!$B$81:$AW$81</c:f>
              <c:strCache>
                <c:ptCount val="48"/>
                <c:pt idx="0">
                  <c:v>2017/11</c:v>
                </c:pt>
                <c:pt idx="1">
                  <c:v>2017/12</c:v>
                </c:pt>
                <c:pt idx="2">
                  <c:v>2018/01</c:v>
                </c:pt>
                <c:pt idx="3">
                  <c:v>2018/02</c:v>
                </c:pt>
                <c:pt idx="4">
                  <c:v>2018/03</c:v>
                </c:pt>
                <c:pt idx="5">
                  <c:v>2018/04</c:v>
                </c:pt>
                <c:pt idx="6">
                  <c:v>2018/05</c:v>
                </c:pt>
                <c:pt idx="7">
                  <c:v>2018/06</c:v>
                </c:pt>
                <c:pt idx="8">
                  <c:v>2018/07</c:v>
                </c:pt>
                <c:pt idx="9">
                  <c:v>2018/08</c:v>
                </c:pt>
                <c:pt idx="10">
                  <c:v>2018/09</c:v>
                </c:pt>
                <c:pt idx="11">
                  <c:v>2018/10</c:v>
                </c:pt>
                <c:pt idx="12">
                  <c:v>2018/11</c:v>
                </c:pt>
                <c:pt idx="13">
                  <c:v>2018/12</c:v>
                </c:pt>
                <c:pt idx="14">
                  <c:v>2019/01</c:v>
                </c:pt>
                <c:pt idx="15">
                  <c:v>2019/02</c:v>
                </c:pt>
                <c:pt idx="16">
                  <c:v>2019/03</c:v>
                </c:pt>
                <c:pt idx="17">
                  <c:v>2019/04</c:v>
                </c:pt>
                <c:pt idx="18">
                  <c:v>2019/05</c:v>
                </c:pt>
                <c:pt idx="19">
                  <c:v>2019/06</c:v>
                </c:pt>
                <c:pt idx="20">
                  <c:v>2019/07</c:v>
                </c:pt>
                <c:pt idx="21">
                  <c:v>2019/08</c:v>
                </c:pt>
                <c:pt idx="22">
                  <c:v>2019/09</c:v>
                </c:pt>
                <c:pt idx="23">
                  <c:v>2019/10</c:v>
                </c:pt>
                <c:pt idx="24">
                  <c:v>2019/11</c:v>
                </c:pt>
                <c:pt idx="25">
                  <c:v>2019/12</c:v>
                </c:pt>
                <c:pt idx="26">
                  <c:v>2020/01</c:v>
                </c:pt>
                <c:pt idx="27">
                  <c:v>2020/02</c:v>
                </c:pt>
                <c:pt idx="28">
                  <c:v>2020/03</c:v>
                </c:pt>
                <c:pt idx="29">
                  <c:v>2020/04</c:v>
                </c:pt>
                <c:pt idx="30">
                  <c:v>2020/05</c:v>
                </c:pt>
                <c:pt idx="31">
                  <c:v>2020/06</c:v>
                </c:pt>
                <c:pt idx="32">
                  <c:v>2020/07</c:v>
                </c:pt>
                <c:pt idx="33">
                  <c:v>2020/08</c:v>
                </c:pt>
                <c:pt idx="34">
                  <c:v>2020/09</c:v>
                </c:pt>
                <c:pt idx="35">
                  <c:v>2020/10</c:v>
                </c:pt>
                <c:pt idx="36">
                  <c:v>2020/11</c:v>
                </c:pt>
                <c:pt idx="37">
                  <c:v>2020/12</c:v>
                </c:pt>
                <c:pt idx="38">
                  <c:v>2021/01</c:v>
                </c:pt>
                <c:pt idx="39">
                  <c:v>2021/02</c:v>
                </c:pt>
                <c:pt idx="40">
                  <c:v>2021/03</c:v>
                </c:pt>
                <c:pt idx="41">
                  <c:v>2021/04</c:v>
                </c:pt>
                <c:pt idx="42">
                  <c:v>2021/05</c:v>
                </c:pt>
                <c:pt idx="43">
                  <c:v>2021/06</c:v>
                </c:pt>
                <c:pt idx="44">
                  <c:v>2021/07</c:v>
                </c:pt>
                <c:pt idx="45">
                  <c:v>2021/08</c:v>
                </c:pt>
                <c:pt idx="46">
                  <c:v>2021/09</c:v>
                </c:pt>
                <c:pt idx="47">
                  <c:v>2021/10</c:v>
                </c:pt>
              </c:strCache>
            </c:strRef>
          </c:cat>
          <c:val>
            <c:numRef>
              <c:f>DisruptED!$B$83:$AW$83</c:f>
              <c:numCache>
                <c:formatCode>0%</c:formatCode>
                <c:ptCount val="48"/>
                <c:pt idx="0">
                  <c:v>0.2</c:v>
                </c:pt>
                <c:pt idx="1">
                  <c:v>0.17142857142857143</c:v>
                </c:pt>
                <c:pt idx="2">
                  <c:v>7.6923076923076927E-2</c:v>
                </c:pt>
                <c:pt idx="3">
                  <c:v>0.30769230769230771</c:v>
                </c:pt>
                <c:pt idx="4">
                  <c:v>0.2</c:v>
                </c:pt>
                <c:pt idx="5">
                  <c:v>7.1428571428571425E-2</c:v>
                </c:pt>
                <c:pt idx="6">
                  <c:v>0.15</c:v>
                </c:pt>
                <c:pt idx="7">
                  <c:v>0.4</c:v>
                </c:pt>
                <c:pt idx="8">
                  <c:v>0.14285714285714285</c:v>
                </c:pt>
                <c:pt idx="9">
                  <c:v>9.5238095238095233E-2</c:v>
                </c:pt>
                <c:pt idx="10">
                  <c:v>1.4925373134328358E-2</c:v>
                </c:pt>
                <c:pt idx="11">
                  <c:v>1.0869565217391304E-2</c:v>
                </c:pt>
                <c:pt idx="12">
                  <c:v>0</c:v>
                </c:pt>
                <c:pt idx="13">
                  <c:v>1.3157894736842105E-2</c:v>
                </c:pt>
                <c:pt idx="14">
                  <c:v>2.7027027027027029E-2</c:v>
                </c:pt>
                <c:pt idx="15">
                  <c:v>0.36842105263157893</c:v>
                </c:pt>
                <c:pt idx="16">
                  <c:v>0.54545454545454541</c:v>
                </c:pt>
                <c:pt idx="17">
                  <c:v>3.7037037037037035E-2</c:v>
                </c:pt>
                <c:pt idx="18">
                  <c:v>0</c:v>
                </c:pt>
                <c:pt idx="19">
                  <c:v>8.6956521739130432E-2</c:v>
                </c:pt>
                <c:pt idx="20">
                  <c:v>5.5555555555555552E-2</c:v>
                </c:pt>
                <c:pt idx="21">
                  <c:v>0.5</c:v>
                </c:pt>
                <c:pt idx="22">
                  <c:v>0.25806451612903225</c:v>
                </c:pt>
                <c:pt idx="23">
                  <c:v>0.36842105263157893</c:v>
                </c:pt>
                <c:pt idx="24">
                  <c:v>1</c:v>
                </c:pt>
                <c:pt idx="25">
                  <c:v>0.23076923076923078</c:v>
                </c:pt>
                <c:pt idx="26">
                  <c:v>0.1</c:v>
                </c:pt>
                <c:pt idx="27">
                  <c:v>0.25</c:v>
                </c:pt>
                <c:pt idx="28">
                  <c:v>0.2</c:v>
                </c:pt>
                <c:pt idx="29">
                  <c:v>0</c:v>
                </c:pt>
                <c:pt idx="30">
                  <c:v>0</c:v>
                </c:pt>
                <c:pt idx="31">
                  <c:v>0.1</c:v>
                </c:pt>
                <c:pt idx="32">
                  <c:v>0</c:v>
                </c:pt>
                <c:pt idx="33">
                  <c:v>0.17391304347826086</c:v>
                </c:pt>
                <c:pt idx="34">
                  <c:v>0.23529411764705882</c:v>
                </c:pt>
                <c:pt idx="35">
                  <c:v>0.16666666666666666</c:v>
                </c:pt>
                <c:pt idx="36">
                  <c:v>0.15</c:v>
                </c:pt>
                <c:pt idx="37">
                  <c:v>8.6956521739130432E-2</c:v>
                </c:pt>
                <c:pt idx="38">
                  <c:v>0.1111111111111111</c:v>
                </c:pt>
                <c:pt idx="39">
                  <c:v>6.25E-2</c:v>
                </c:pt>
                <c:pt idx="40">
                  <c:v>0.21052631578947367</c:v>
                </c:pt>
                <c:pt idx="41">
                  <c:v>5.2631578947368418E-2</c:v>
                </c:pt>
                <c:pt idx="42">
                  <c:v>0</c:v>
                </c:pt>
                <c:pt idx="43">
                  <c:v>0.30555555555555558</c:v>
                </c:pt>
                <c:pt idx="44">
                  <c:v>0.2</c:v>
                </c:pt>
                <c:pt idx="45">
                  <c:v>0.125</c:v>
                </c:pt>
                <c:pt idx="46">
                  <c:v>0</c:v>
                </c:pt>
                <c:pt idx="47">
                  <c:v>0.4375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B6-294D-80E1-5C78551023E5}"/>
            </c:ext>
          </c:extLst>
        </c:ser>
        <c:ser>
          <c:idx val="2"/>
          <c:order val="2"/>
          <c:tx>
            <c:strRef>
              <c:f>DisruptED!$A$84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DB9D60"/>
            </a:solidFill>
            <a:ln>
              <a:noFill/>
            </a:ln>
            <a:effectLst/>
          </c:spPr>
          <c:invertIfNegative val="0"/>
          <c:cat>
            <c:strRef>
              <c:f>DisruptED!$B$81:$AW$81</c:f>
              <c:strCache>
                <c:ptCount val="48"/>
                <c:pt idx="0">
                  <c:v>2017/11</c:v>
                </c:pt>
                <c:pt idx="1">
                  <c:v>2017/12</c:v>
                </c:pt>
                <c:pt idx="2">
                  <c:v>2018/01</c:v>
                </c:pt>
                <c:pt idx="3">
                  <c:v>2018/02</c:v>
                </c:pt>
                <c:pt idx="4">
                  <c:v>2018/03</c:v>
                </c:pt>
                <c:pt idx="5">
                  <c:v>2018/04</c:v>
                </c:pt>
                <c:pt idx="6">
                  <c:v>2018/05</c:v>
                </c:pt>
                <c:pt idx="7">
                  <c:v>2018/06</c:v>
                </c:pt>
                <c:pt idx="8">
                  <c:v>2018/07</c:v>
                </c:pt>
                <c:pt idx="9">
                  <c:v>2018/08</c:v>
                </c:pt>
                <c:pt idx="10">
                  <c:v>2018/09</c:v>
                </c:pt>
                <c:pt idx="11">
                  <c:v>2018/10</c:v>
                </c:pt>
                <c:pt idx="12">
                  <c:v>2018/11</c:v>
                </c:pt>
                <c:pt idx="13">
                  <c:v>2018/12</c:v>
                </c:pt>
                <c:pt idx="14">
                  <c:v>2019/01</c:v>
                </c:pt>
                <c:pt idx="15">
                  <c:v>2019/02</c:v>
                </c:pt>
                <c:pt idx="16">
                  <c:v>2019/03</c:v>
                </c:pt>
                <c:pt idx="17">
                  <c:v>2019/04</c:v>
                </c:pt>
                <c:pt idx="18">
                  <c:v>2019/05</c:v>
                </c:pt>
                <c:pt idx="19">
                  <c:v>2019/06</c:v>
                </c:pt>
                <c:pt idx="20">
                  <c:v>2019/07</c:v>
                </c:pt>
                <c:pt idx="21">
                  <c:v>2019/08</c:v>
                </c:pt>
                <c:pt idx="22">
                  <c:v>2019/09</c:v>
                </c:pt>
                <c:pt idx="23">
                  <c:v>2019/10</c:v>
                </c:pt>
                <c:pt idx="24">
                  <c:v>2019/11</c:v>
                </c:pt>
                <c:pt idx="25">
                  <c:v>2019/12</c:v>
                </c:pt>
                <c:pt idx="26">
                  <c:v>2020/01</c:v>
                </c:pt>
                <c:pt idx="27">
                  <c:v>2020/02</c:v>
                </c:pt>
                <c:pt idx="28">
                  <c:v>2020/03</c:v>
                </c:pt>
                <c:pt idx="29">
                  <c:v>2020/04</c:v>
                </c:pt>
                <c:pt idx="30">
                  <c:v>2020/05</c:v>
                </c:pt>
                <c:pt idx="31">
                  <c:v>2020/06</c:v>
                </c:pt>
                <c:pt idx="32">
                  <c:v>2020/07</c:v>
                </c:pt>
                <c:pt idx="33">
                  <c:v>2020/08</c:v>
                </c:pt>
                <c:pt idx="34">
                  <c:v>2020/09</c:v>
                </c:pt>
                <c:pt idx="35">
                  <c:v>2020/10</c:v>
                </c:pt>
                <c:pt idx="36">
                  <c:v>2020/11</c:v>
                </c:pt>
                <c:pt idx="37">
                  <c:v>2020/12</c:v>
                </c:pt>
                <c:pt idx="38">
                  <c:v>2021/01</c:v>
                </c:pt>
                <c:pt idx="39">
                  <c:v>2021/02</c:v>
                </c:pt>
                <c:pt idx="40">
                  <c:v>2021/03</c:v>
                </c:pt>
                <c:pt idx="41">
                  <c:v>2021/04</c:v>
                </c:pt>
                <c:pt idx="42">
                  <c:v>2021/05</c:v>
                </c:pt>
                <c:pt idx="43">
                  <c:v>2021/06</c:v>
                </c:pt>
                <c:pt idx="44">
                  <c:v>2021/07</c:v>
                </c:pt>
                <c:pt idx="45">
                  <c:v>2021/08</c:v>
                </c:pt>
                <c:pt idx="46">
                  <c:v>2021/09</c:v>
                </c:pt>
                <c:pt idx="47">
                  <c:v>2021/10</c:v>
                </c:pt>
              </c:strCache>
            </c:strRef>
          </c:cat>
          <c:val>
            <c:numRef>
              <c:f>DisruptED!$B$84:$AW$84</c:f>
              <c:numCache>
                <c:formatCode>0%</c:formatCode>
                <c:ptCount val="48"/>
                <c:pt idx="0">
                  <c:v>0.16</c:v>
                </c:pt>
                <c:pt idx="1">
                  <c:v>0.17142857142857143</c:v>
                </c:pt>
                <c:pt idx="2">
                  <c:v>0.15384615384615385</c:v>
                </c:pt>
                <c:pt idx="3">
                  <c:v>0</c:v>
                </c:pt>
                <c:pt idx="4">
                  <c:v>0.26666666666666666</c:v>
                </c:pt>
                <c:pt idx="5">
                  <c:v>7.1428571428571425E-2</c:v>
                </c:pt>
                <c:pt idx="6">
                  <c:v>0.05</c:v>
                </c:pt>
                <c:pt idx="7">
                  <c:v>0.12</c:v>
                </c:pt>
                <c:pt idx="8">
                  <c:v>3.5714285714285712E-2</c:v>
                </c:pt>
                <c:pt idx="9">
                  <c:v>7.6923076923076927E-2</c:v>
                </c:pt>
                <c:pt idx="10">
                  <c:v>0</c:v>
                </c:pt>
                <c:pt idx="11">
                  <c:v>2.1739130434782608E-2</c:v>
                </c:pt>
                <c:pt idx="12">
                  <c:v>0</c:v>
                </c:pt>
                <c:pt idx="13">
                  <c:v>1.9736842105263157E-2</c:v>
                </c:pt>
                <c:pt idx="14">
                  <c:v>0</c:v>
                </c:pt>
                <c:pt idx="15">
                  <c:v>0.21052631578947367</c:v>
                </c:pt>
                <c:pt idx="16">
                  <c:v>0.27272727272727271</c:v>
                </c:pt>
                <c:pt idx="17">
                  <c:v>3.7037037037037035E-2</c:v>
                </c:pt>
                <c:pt idx="18">
                  <c:v>0.15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9.6774193548387094E-2</c:v>
                </c:pt>
                <c:pt idx="23">
                  <c:v>5.2631578947368418E-2</c:v>
                </c:pt>
                <c:pt idx="24">
                  <c:v>0</c:v>
                </c:pt>
                <c:pt idx="25">
                  <c:v>0.15384615384615385</c:v>
                </c:pt>
                <c:pt idx="26">
                  <c:v>0.2</c:v>
                </c:pt>
                <c:pt idx="27">
                  <c:v>0</c:v>
                </c:pt>
                <c:pt idx="28">
                  <c:v>0.1</c:v>
                </c:pt>
                <c:pt idx="29">
                  <c:v>0</c:v>
                </c:pt>
                <c:pt idx="30">
                  <c:v>0.4</c:v>
                </c:pt>
                <c:pt idx="31">
                  <c:v>0.3</c:v>
                </c:pt>
                <c:pt idx="32">
                  <c:v>0.1</c:v>
                </c:pt>
                <c:pt idx="33">
                  <c:v>0.21739130434782608</c:v>
                </c:pt>
                <c:pt idx="34">
                  <c:v>0.35294117647058826</c:v>
                </c:pt>
                <c:pt idx="35">
                  <c:v>0.16666666666666666</c:v>
                </c:pt>
                <c:pt idx="36">
                  <c:v>0.1</c:v>
                </c:pt>
                <c:pt idx="37">
                  <c:v>0.17391304347826086</c:v>
                </c:pt>
                <c:pt idx="38">
                  <c:v>0.16666666666666666</c:v>
                </c:pt>
                <c:pt idx="39">
                  <c:v>6.25E-2</c:v>
                </c:pt>
                <c:pt idx="40">
                  <c:v>0.15789473684210525</c:v>
                </c:pt>
                <c:pt idx="41">
                  <c:v>0.10526315789473684</c:v>
                </c:pt>
                <c:pt idx="42">
                  <c:v>0.55555555555555558</c:v>
                </c:pt>
                <c:pt idx="43">
                  <c:v>2.7777777777777776E-2</c:v>
                </c:pt>
                <c:pt idx="44">
                  <c:v>0.2</c:v>
                </c:pt>
                <c:pt idx="45">
                  <c:v>0</c:v>
                </c:pt>
                <c:pt idx="46">
                  <c:v>0.33333333333333331</c:v>
                </c:pt>
                <c:pt idx="47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B6-294D-80E1-5C78551023E5}"/>
            </c:ext>
          </c:extLst>
        </c:ser>
        <c:ser>
          <c:idx val="3"/>
          <c:order val="3"/>
          <c:tx>
            <c:strRef>
              <c:f>DisruptED!$A$85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7D542B"/>
            </a:solidFill>
            <a:ln>
              <a:noFill/>
            </a:ln>
            <a:effectLst/>
          </c:spPr>
          <c:invertIfNegative val="0"/>
          <c:cat>
            <c:strRef>
              <c:f>DisruptED!$B$81:$AW$81</c:f>
              <c:strCache>
                <c:ptCount val="48"/>
                <c:pt idx="0">
                  <c:v>2017/11</c:v>
                </c:pt>
                <c:pt idx="1">
                  <c:v>2017/12</c:v>
                </c:pt>
                <c:pt idx="2">
                  <c:v>2018/01</c:v>
                </c:pt>
                <c:pt idx="3">
                  <c:v>2018/02</c:v>
                </c:pt>
                <c:pt idx="4">
                  <c:v>2018/03</c:v>
                </c:pt>
                <c:pt idx="5">
                  <c:v>2018/04</c:v>
                </c:pt>
                <c:pt idx="6">
                  <c:v>2018/05</c:v>
                </c:pt>
                <c:pt idx="7">
                  <c:v>2018/06</c:v>
                </c:pt>
                <c:pt idx="8">
                  <c:v>2018/07</c:v>
                </c:pt>
                <c:pt idx="9">
                  <c:v>2018/08</c:v>
                </c:pt>
                <c:pt idx="10">
                  <c:v>2018/09</c:v>
                </c:pt>
                <c:pt idx="11">
                  <c:v>2018/10</c:v>
                </c:pt>
                <c:pt idx="12">
                  <c:v>2018/11</c:v>
                </c:pt>
                <c:pt idx="13">
                  <c:v>2018/12</c:v>
                </c:pt>
                <c:pt idx="14">
                  <c:v>2019/01</c:v>
                </c:pt>
                <c:pt idx="15">
                  <c:v>2019/02</c:v>
                </c:pt>
                <c:pt idx="16">
                  <c:v>2019/03</c:v>
                </c:pt>
                <c:pt idx="17">
                  <c:v>2019/04</c:v>
                </c:pt>
                <c:pt idx="18">
                  <c:v>2019/05</c:v>
                </c:pt>
                <c:pt idx="19">
                  <c:v>2019/06</c:v>
                </c:pt>
                <c:pt idx="20">
                  <c:v>2019/07</c:v>
                </c:pt>
                <c:pt idx="21">
                  <c:v>2019/08</c:v>
                </c:pt>
                <c:pt idx="22">
                  <c:v>2019/09</c:v>
                </c:pt>
                <c:pt idx="23">
                  <c:v>2019/10</c:v>
                </c:pt>
                <c:pt idx="24">
                  <c:v>2019/11</c:v>
                </c:pt>
                <c:pt idx="25">
                  <c:v>2019/12</c:v>
                </c:pt>
                <c:pt idx="26">
                  <c:v>2020/01</c:v>
                </c:pt>
                <c:pt idx="27">
                  <c:v>2020/02</c:v>
                </c:pt>
                <c:pt idx="28">
                  <c:v>2020/03</c:v>
                </c:pt>
                <c:pt idx="29">
                  <c:v>2020/04</c:v>
                </c:pt>
                <c:pt idx="30">
                  <c:v>2020/05</c:v>
                </c:pt>
                <c:pt idx="31">
                  <c:v>2020/06</c:v>
                </c:pt>
                <c:pt idx="32">
                  <c:v>2020/07</c:v>
                </c:pt>
                <c:pt idx="33">
                  <c:v>2020/08</c:v>
                </c:pt>
                <c:pt idx="34">
                  <c:v>2020/09</c:v>
                </c:pt>
                <c:pt idx="35">
                  <c:v>2020/10</c:v>
                </c:pt>
                <c:pt idx="36">
                  <c:v>2020/11</c:v>
                </c:pt>
                <c:pt idx="37">
                  <c:v>2020/12</c:v>
                </c:pt>
                <c:pt idx="38">
                  <c:v>2021/01</c:v>
                </c:pt>
                <c:pt idx="39">
                  <c:v>2021/02</c:v>
                </c:pt>
                <c:pt idx="40">
                  <c:v>2021/03</c:v>
                </c:pt>
                <c:pt idx="41">
                  <c:v>2021/04</c:v>
                </c:pt>
                <c:pt idx="42">
                  <c:v>2021/05</c:v>
                </c:pt>
                <c:pt idx="43">
                  <c:v>2021/06</c:v>
                </c:pt>
                <c:pt idx="44">
                  <c:v>2021/07</c:v>
                </c:pt>
                <c:pt idx="45">
                  <c:v>2021/08</c:v>
                </c:pt>
                <c:pt idx="46">
                  <c:v>2021/09</c:v>
                </c:pt>
                <c:pt idx="47">
                  <c:v>2021/10</c:v>
                </c:pt>
              </c:strCache>
            </c:strRef>
          </c:cat>
          <c:val>
            <c:numRef>
              <c:f>DisruptED!$B$85:$AW$85</c:f>
              <c:numCache>
                <c:formatCode>0%</c:formatCode>
                <c:ptCount val="48"/>
                <c:pt idx="0">
                  <c:v>0.24</c:v>
                </c:pt>
                <c:pt idx="1">
                  <c:v>0.31428571428571428</c:v>
                </c:pt>
                <c:pt idx="2">
                  <c:v>0.30769230769230771</c:v>
                </c:pt>
                <c:pt idx="3">
                  <c:v>0.15384615384615385</c:v>
                </c:pt>
                <c:pt idx="4">
                  <c:v>0.2</c:v>
                </c:pt>
                <c:pt idx="5">
                  <c:v>0.21428571428571427</c:v>
                </c:pt>
                <c:pt idx="6">
                  <c:v>0.15</c:v>
                </c:pt>
                <c:pt idx="7">
                  <c:v>0.12</c:v>
                </c:pt>
                <c:pt idx="8">
                  <c:v>0.51851851851851849</c:v>
                </c:pt>
                <c:pt idx="9">
                  <c:v>0.30769230769230771</c:v>
                </c:pt>
                <c:pt idx="10">
                  <c:v>0.44927536231884058</c:v>
                </c:pt>
                <c:pt idx="11">
                  <c:v>0.45652173913043476</c:v>
                </c:pt>
                <c:pt idx="12">
                  <c:v>0.5</c:v>
                </c:pt>
                <c:pt idx="13">
                  <c:v>0.48684210526315791</c:v>
                </c:pt>
                <c:pt idx="14">
                  <c:v>0.51351351351351349</c:v>
                </c:pt>
                <c:pt idx="15">
                  <c:v>5.2631578947368418E-2</c:v>
                </c:pt>
                <c:pt idx="16">
                  <c:v>9.0909090909090912E-2</c:v>
                </c:pt>
                <c:pt idx="17">
                  <c:v>0.48148148148148145</c:v>
                </c:pt>
                <c:pt idx="18">
                  <c:v>0.65</c:v>
                </c:pt>
                <c:pt idx="19">
                  <c:v>8.6956521739130432E-2</c:v>
                </c:pt>
                <c:pt idx="20">
                  <c:v>5.5555555555555552E-2</c:v>
                </c:pt>
                <c:pt idx="21">
                  <c:v>0</c:v>
                </c:pt>
                <c:pt idx="22">
                  <c:v>0.19354838709677419</c:v>
                </c:pt>
                <c:pt idx="23">
                  <c:v>0.36842105263157893</c:v>
                </c:pt>
                <c:pt idx="24">
                  <c:v>0</c:v>
                </c:pt>
                <c:pt idx="25">
                  <c:v>0.30769230769230771</c:v>
                </c:pt>
                <c:pt idx="26">
                  <c:v>0.4</c:v>
                </c:pt>
                <c:pt idx="27">
                  <c:v>0.5</c:v>
                </c:pt>
                <c:pt idx="28">
                  <c:v>0.33333333333333331</c:v>
                </c:pt>
                <c:pt idx="29">
                  <c:v>0.5</c:v>
                </c:pt>
                <c:pt idx="30">
                  <c:v>0.6</c:v>
                </c:pt>
                <c:pt idx="31">
                  <c:v>0.4</c:v>
                </c:pt>
                <c:pt idx="32">
                  <c:v>0.6</c:v>
                </c:pt>
                <c:pt idx="33">
                  <c:v>0.34782608695652173</c:v>
                </c:pt>
                <c:pt idx="34">
                  <c:v>0.29411764705882354</c:v>
                </c:pt>
                <c:pt idx="35">
                  <c:v>0.25</c:v>
                </c:pt>
                <c:pt idx="36">
                  <c:v>0.55000000000000004</c:v>
                </c:pt>
                <c:pt idx="37">
                  <c:v>0.34782608695652173</c:v>
                </c:pt>
                <c:pt idx="38">
                  <c:v>0.27777777777777779</c:v>
                </c:pt>
                <c:pt idx="39">
                  <c:v>0.75</c:v>
                </c:pt>
                <c:pt idx="40">
                  <c:v>0.42105263157894735</c:v>
                </c:pt>
                <c:pt idx="41">
                  <c:v>0.47368421052631576</c:v>
                </c:pt>
                <c:pt idx="42">
                  <c:v>0.44444444444444442</c:v>
                </c:pt>
                <c:pt idx="43">
                  <c:v>0.25</c:v>
                </c:pt>
                <c:pt idx="44">
                  <c:v>0.4</c:v>
                </c:pt>
                <c:pt idx="45">
                  <c:v>0.25</c:v>
                </c:pt>
                <c:pt idx="46">
                  <c:v>0.33333333333333331</c:v>
                </c:pt>
                <c:pt idx="47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B6-294D-80E1-5C78551023E5}"/>
            </c:ext>
          </c:extLst>
        </c:ser>
        <c:ser>
          <c:idx val="4"/>
          <c:order val="4"/>
          <c:tx>
            <c:strRef>
              <c:f>DisruptED!$A$86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492A0E"/>
            </a:solidFill>
            <a:ln>
              <a:noFill/>
            </a:ln>
            <a:effectLst/>
          </c:spPr>
          <c:invertIfNegative val="0"/>
          <c:cat>
            <c:strRef>
              <c:f>DisruptED!$B$81:$AW$81</c:f>
              <c:strCache>
                <c:ptCount val="48"/>
                <c:pt idx="0">
                  <c:v>2017/11</c:v>
                </c:pt>
                <c:pt idx="1">
                  <c:v>2017/12</c:v>
                </c:pt>
                <c:pt idx="2">
                  <c:v>2018/01</c:v>
                </c:pt>
                <c:pt idx="3">
                  <c:v>2018/02</c:v>
                </c:pt>
                <c:pt idx="4">
                  <c:v>2018/03</c:v>
                </c:pt>
                <c:pt idx="5">
                  <c:v>2018/04</c:v>
                </c:pt>
                <c:pt idx="6">
                  <c:v>2018/05</c:v>
                </c:pt>
                <c:pt idx="7">
                  <c:v>2018/06</c:v>
                </c:pt>
                <c:pt idx="8">
                  <c:v>2018/07</c:v>
                </c:pt>
                <c:pt idx="9">
                  <c:v>2018/08</c:v>
                </c:pt>
                <c:pt idx="10">
                  <c:v>2018/09</c:v>
                </c:pt>
                <c:pt idx="11">
                  <c:v>2018/10</c:v>
                </c:pt>
                <c:pt idx="12">
                  <c:v>2018/11</c:v>
                </c:pt>
                <c:pt idx="13">
                  <c:v>2018/12</c:v>
                </c:pt>
                <c:pt idx="14">
                  <c:v>2019/01</c:v>
                </c:pt>
                <c:pt idx="15">
                  <c:v>2019/02</c:v>
                </c:pt>
                <c:pt idx="16">
                  <c:v>2019/03</c:v>
                </c:pt>
                <c:pt idx="17">
                  <c:v>2019/04</c:v>
                </c:pt>
                <c:pt idx="18">
                  <c:v>2019/05</c:v>
                </c:pt>
                <c:pt idx="19">
                  <c:v>2019/06</c:v>
                </c:pt>
                <c:pt idx="20">
                  <c:v>2019/07</c:v>
                </c:pt>
                <c:pt idx="21">
                  <c:v>2019/08</c:v>
                </c:pt>
                <c:pt idx="22">
                  <c:v>2019/09</c:v>
                </c:pt>
                <c:pt idx="23">
                  <c:v>2019/10</c:v>
                </c:pt>
                <c:pt idx="24">
                  <c:v>2019/11</c:v>
                </c:pt>
                <c:pt idx="25">
                  <c:v>2019/12</c:v>
                </c:pt>
                <c:pt idx="26">
                  <c:v>2020/01</c:v>
                </c:pt>
                <c:pt idx="27">
                  <c:v>2020/02</c:v>
                </c:pt>
                <c:pt idx="28">
                  <c:v>2020/03</c:v>
                </c:pt>
                <c:pt idx="29">
                  <c:v>2020/04</c:v>
                </c:pt>
                <c:pt idx="30">
                  <c:v>2020/05</c:v>
                </c:pt>
                <c:pt idx="31">
                  <c:v>2020/06</c:v>
                </c:pt>
                <c:pt idx="32">
                  <c:v>2020/07</c:v>
                </c:pt>
                <c:pt idx="33">
                  <c:v>2020/08</c:v>
                </c:pt>
                <c:pt idx="34">
                  <c:v>2020/09</c:v>
                </c:pt>
                <c:pt idx="35">
                  <c:v>2020/10</c:v>
                </c:pt>
                <c:pt idx="36">
                  <c:v>2020/11</c:v>
                </c:pt>
                <c:pt idx="37">
                  <c:v>2020/12</c:v>
                </c:pt>
                <c:pt idx="38">
                  <c:v>2021/01</c:v>
                </c:pt>
                <c:pt idx="39">
                  <c:v>2021/02</c:v>
                </c:pt>
                <c:pt idx="40">
                  <c:v>2021/03</c:v>
                </c:pt>
                <c:pt idx="41">
                  <c:v>2021/04</c:v>
                </c:pt>
                <c:pt idx="42">
                  <c:v>2021/05</c:v>
                </c:pt>
                <c:pt idx="43">
                  <c:v>2021/06</c:v>
                </c:pt>
                <c:pt idx="44">
                  <c:v>2021/07</c:v>
                </c:pt>
                <c:pt idx="45">
                  <c:v>2021/08</c:v>
                </c:pt>
                <c:pt idx="46">
                  <c:v>2021/09</c:v>
                </c:pt>
                <c:pt idx="47">
                  <c:v>2021/10</c:v>
                </c:pt>
              </c:strCache>
            </c:strRef>
          </c:cat>
          <c:val>
            <c:numRef>
              <c:f>DisruptED!$B$86:$AW$86</c:f>
              <c:numCache>
                <c:formatCode>0%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0.11538461538461539</c:v>
                </c:pt>
                <c:pt idx="10">
                  <c:v>0.10810810810810811</c:v>
                </c:pt>
                <c:pt idx="11">
                  <c:v>0.11956521739130435</c:v>
                </c:pt>
                <c:pt idx="12">
                  <c:v>0.14173228346456693</c:v>
                </c:pt>
                <c:pt idx="13">
                  <c:v>0.11842105263157894</c:v>
                </c:pt>
                <c:pt idx="14">
                  <c:v>9.45945945945946E-2</c:v>
                </c:pt>
                <c:pt idx="15">
                  <c:v>0</c:v>
                </c:pt>
                <c:pt idx="16">
                  <c:v>0</c:v>
                </c:pt>
                <c:pt idx="17">
                  <c:v>0.1111111111111111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6.4516129032258063E-2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3.3333333333333333E-2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4.1666666666666664E-2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8.3333333333333329E-2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B6-294D-80E1-5C7855102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848159"/>
        <c:axId val="735028607"/>
      </c:barChart>
      <c:catAx>
        <c:axId val="2284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28607"/>
        <c:crosses val="autoZero"/>
        <c:auto val="1"/>
        <c:lblAlgn val="ctr"/>
        <c:lblOffset val="100"/>
        <c:noMultiLvlLbl val="0"/>
      </c:catAx>
      <c:valAx>
        <c:axId val="73502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4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4: 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DisruptED!$A$89</c:f>
              <c:strCache>
                <c:ptCount val="1"/>
                <c:pt idx="0">
                  <c:v>2017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rgbClr val="4472C5">
                    <a:alpha val="25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DisruptED!$B$88:$M$88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DisruptED!$B$89:$M$89</c:f>
              <c:numCache>
                <c:formatCode>General</c:formatCode>
                <c:ptCount val="12"/>
                <c:pt idx="10" formatCode="0%">
                  <c:v>0.24</c:v>
                </c:pt>
                <c:pt idx="11" formatCode="0%">
                  <c:v>0.31428571428571428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0C-8F48-B91E-91BD356D4AE5}"/>
            </c:ext>
          </c:extLst>
        </c:ser>
        <c:ser>
          <c:idx val="5"/>
          <c:order val="1"/>
          <c:tx>
            <c:strRef>
              <c:f>DisruptED!$A$95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DisruptED!$B$88:$M$88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DisruptED!$B$95:$M$95</c:f>
              <c:numCache>
                <c:formatCode>0%</c:formatCode>
                <c:ptCount val="12"/>
                <c:pt idx="0">
                  <c:v>0.39453356190198297</c:v>
                </c:pt>
                <c:pt idx="1">
                  <c:v>0.36411943319838058</c:v>
                </c:pt>
                <c:pt idx="2">
                  <c:v>0.2613237639553429</c:v>
                </c:pt>
                <c:pt idx="3">
                  <c:v>0.41736285157337788</c:v>
                </c:pt>
                <c:pt idx="4">
                  <c:v>0.46111111111111108</c:v>
                </c:pt>
                <c:pt idx="5">
                  <c:v>0.2142391304347826</c:v>
                </c:pt>
                <c:pt idx="6">
                  <c:v>0.39351851851851849</c:v>
                </c:pt>
                <c:pt idx="7">
                  <c:v>0.22637959866220736</c:v>
                </c:pt>
                <c:pt idx="8">
                  <c:v>0.31756868245194292</c:v>
                </c:pt>
                <c:pt idx="9">
                  <c:v>0.33123569794050345</c:v>
                </c:pt>
                <c:pt idx="10">
                  <c:v>0.29436363636363638</c:v>
                </c:pt>
                <c:pt idx="11">
                  <c:v>0.32209847360877114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20C-8F48-B91E-91BD356D4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116048"/>
        <c:axId val="587117696"/>
      </c:lineChart>
      <c:catAx>
        <c:axId val="58711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17696"/>
        <c:crosses val="autoZero"/>
        <c:auto val="1"/>
        <c:lblAlgn val="ctr"/>
        <c:lblOffset val="100"/>
        <c:noMultiLvlLbl val="0"/>
      </c:catAx>
      <c:valAx>
        <c:axId val="587117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1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4:</a:t>
            </a:r>
            <a:r>
              <a:rPr lang="en-US" baseline="0"/>
              <a:t> 2018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DisruptED!$A$90</c:f>
              <c:strCache>
                <c:ptCount val="1"/>
                <c:pt idx="0">
                  <c:v>2018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DisruptED!$B$88:$M$88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DisruptED!$B$90:$M$90</c:f>
              <c:numCache>
                <c:formatCode>0%</c:formatCode>
                <c:ptCount val="12"/>
                <c:pt idx="0">
                  <c:v>0.30769230769230771</c:v>
                </c:pt>
                <c:pt idx="1">
                  <c:v>0.15384615384615385</c:v>
                </c:pt>
                <c:pt idx="2">
                  <c:v>0.2</c:v>
                </c:pt>
                <c:pt idx="3">
                  <c:v>0.21428571428571427</c:v>
                </c:pt>
                <c:pt idx="4">
                  <c:v>0.15</c:v>
                </c:pt>
                <c:pt idx="5">
                  <c:v>0.12</c:v>
                </c:pt>
                <c:pt idx="6">
                  <c:v>0.51851851851851849</c:v>
                </c:pt>
                <c:pt idx="7">
                  <c:v>0.30769230769230771</c:v>
                </c:pt>
                <c:pt idx="8">
                  <c:v>0.44927536231884058</c:v>
                </c:pt>
                <c:pt idx="9">
                  <c:v>0.45652173913043476</c:v>
                </c:pt>
                <c:pt idx="10">
                  <c:v>0.5</c:v>
                </c:pt>
                <c:pt idx="11">
                  <c:v>0.48684210526315791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EB-264D-AA03-CFCD722FC1F8}"/>
            </c:ext>
          </c:extLst>
        </c:ser>
        <c:ser>
          <c:idx val="5"/>
          <c:order val="1"/>
          <c:tx>
            <c:strRef>
              <c:f>DisruptED!$A$95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DisruptED!$B$88:$M$88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DisruptED!$B$95:$M$95</c:f>
              <c:numCache>
                <c:formatCode>0%</c:formatCode>
                <c:ptCount val="12"/>
                <c:pt idx="0">
                  <c:v>0.39453356190198297</c:v>
                </c:pt>
                <c:pt idx="1">
                  <c:v>0.36411943319838058</c:v>
                </c:pt>
                <c:pt idx="2">
                  <c:v>0.2613237639553429</c:v>
                </c:pt>
                <c:pt idx="3">
                  <c:v>0.41736285157337788</c:v>
                </c:pt>
                <c:pt idx="4">
                  <c:v>0.46111111111111108</c:v>
                </c:pt>
                <c:pt idx="5">
                  <c:v>0.2142391304347826</c:v>
                </c:pt>
                <c:pt idx="6">
                  <c:v>0.39351851851851849</c:v>
                </c:pt>
                <c:pt idx="7">
                  <c:v>0.22637959866220736</c:v>
                </c:pt>
                <c:pt idx="8">
                  <c:v>0.31756868245194292</c:v>
                </c:pt>
                <c:pt idx="9">
                  <c:v>0.33123569794050345</c:v>
                </c:pt>
                <c:pt idx="10">
                  <c:v>0.29436363636363638</c:v>
                </c:pt>
                <c:pt idx="11">
                  <c:v>0.32209847360877114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EB-264D-AA03-CFCD722FC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116048"/>
        <c:axId val="587117696"/>
      </c:lineChart>
      <c:catAx>
        <c:axId val="58711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17696"/>
        <c:crosses val="autoZero"/>
        <c:auto val="1"/>
        <c:lblAlgn val="ctr"/>
        <c:lblOffset val="100"/>
        <c:noMultiLvlLbl val="0"/>
      </c:catAx>
      <c:valAx>
        <c:axId val="58711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1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4: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DisruptED!$A$91</c:f>
              <c:strCache>
                <c:ptCount val="1"/>
                <c:pt idx="0">
                  <c:v>2019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DisruptED!$B$88:$M$88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DisruptED!$B$91:$M$91</c:f>
              <c:numCache>
                <c:formatCode>0%</c:formatCode>
                <c:ptCount val="12"/>
                <c:pt idx="0">
                  <c:v>0.51351351351351349</c:v>
                </c:pt>
                <c:pt idx="1">
                  <c:v>5.2631578947368418E-2</c:v>
                </c:pt>
                <c:pt idx="2">
                  <c:v>9.0909090909090912E-2</c:v>
                </c:pt>
                <c:pt idx="3">
                  <c:v>0.48148148148148145</c:v>
                </c:pt>
                <c:pt idx="4">
                  <c:v>0.65</c:v>
                </c:pt>
                <c:pt idx="5">
                  <c:v>8.6956521739130432E-2</c:v>
                </c:pt>
                <c:pt idx="6">
                  <c:v>5.5555555555555552E-2</c:v>
                </c:pt>
                <c:pt idx="7">
                  <c:v>0</c:v>
                </c:pt>
                <c:pt idx="8">
                  <c:v>0.19354838709677419</c:v>
                </c:pt>
                <c:pt idx="9">
                  <c:v>0.36842105263157893</c:v>
                </c:pt>
                <c:pt idx="10">
                  <c:v>0</c:v>
                </c:pt>
                <c:pt idx="11">
                  <c:v>0.30769230769230771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DC-5941-918D-13FD276B140C}"/>
            </c:ext>
          </c:extLst>
        </c:ser>
        <c:ser>
          <c:idx val="5"/>
          <c:order val="1"/>
          <c:tx>
            <c:strRef>
              <c:f>DisruptED!$A$95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DisruptED!$B$88:$M$88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DisruptED!$B$95:$M$95</c:f>
              <c:numCache>
                <c:formatCode>0%</c:formatCode>
                <c:ptCount val="12"/>
                <c:pt idx="0">
                  <c:v>0.39453356190198297</c:v>
                </c:pt>
                <c:pt idx="1">
                  <c:v>0.36411943319838058</c:v>
                </c:pt>
                <c:pt idx="2">
                  <c:v>0.2613237639553429</c:v>
                </c:pt>
                <c:pt idx="3">
                  <c:v>0.41736285157337788</c:v>
                </c:pt>
                <c:pt idx="4">
                  <c:v>0.46111111111111108</c:v>
                </c:pt>
                <c:pt idx="5">
                  <c:v>0.2142391304347826</c:v>
                </c:pt>
                <c:pt idx="6">
                  <c:v>0.39351851851851849</c:v>
                </c:pt>
                <c:pt idx="7">
                  <c:v>0.22637959866220736</c:v>
                </c:pt>
                <c:pt idx="8">
                  <c:v>0.31756868245194292</c:v>
                </c:pt>
                <c:pt idx="9">
                  <c:v>0.33123569794050345</c:v>
                </c:pt>
                <c:pt idx="10">
                  <c:v>0.29436363636363638</c:v>
                </c:pt>
                <c:pt idx="11">
                  <c:v>0.32209847360877114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DC-5941-918D-13FD276B1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116048"/>
        <c:axId val="587117696"/>
      </c:lineChart>
      <c:catAx>
        <c:axId val="58711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17696"/>
        <c:crosses val="autoZero"/>
        <c:auto val="1"/>
        <c:lblAlgn val="ctr"/>
        <c:lblOffset val="100"/>
        <c:noMultiLvlLbl val="0"/>
      </c:catAx>
      <c:valAx>
        <c:axId val="58711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1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4: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DisruptED!$A$92</c:f>
              <c:strCache>
                <c:ptCount val="1"/>
                <c:pt idx="0">
                  <c:v>2020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DisruptED!$B$88:$M$88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DisruptED!$B$92:$M$92</c:f>
              <c:numCache>
                <c:formatCode>0%</c:formatCode>
                <c:ptCount val="12"/>
                <c:pt idx="0">
                  <c:v>0.4</c:v>
                </c:pt>
                <c:pt idx="1">
                  <c:v>0.5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</c:v>
                </c:pt>
                <c:pt idx="5">
                  <c:v>0.4</c:v>
                </c:pt>
                <c:pt idx="6">
                  <c:v>0.6</c:v>
                </c:pt>
                <c:pt idx="7">
                  <c:v>0.34782608695652173</c:v>
                </c:pt>
                <c:pt idx="8">
                  <c:v>0.29411764705882354</c:v>
                </c:pt>
                <c:pt idx="9">
                  <c:v>0.25</c:v>
                </c:pt>
                <c:pt idx="10">
                  <c:v>0.55000000000000004</c:v>
                </c:pt>
                <c:pt idx="11">
                  <c:v>0.34782608695652173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79-364D-86AA-6C5478B0D5C4}"/>
            </c:ext>
          </c:extLst>
        </c:ser>
        <c:ser>
          <c:idx val="5"/>
          <c:order val="1"/>
          <c:tx>
            <c:strRef>
              <c:f>DisruptED!$A$95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DisruptED!$B$88:$M$88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DisruptED!$B$95:$M$95</c:f>
              <c:numCache>
                <c:formatCode>0%</c:formatCode>
                <c:ptCount val="12"/>
                <c:pt idx="0">
                  <c:v>0.39453356190198297</c:v>
                </c:pt>
                <c:pt idx="1">
                  <c:v>0.36411943319838058</c:v>
                </c:pt>
                <c:pt idx="2">
                  <c:v>0.2613237639553429</c:v>
                </c:pt>
                <c:pt idx="3">
                  <c:v>0.41736285157337788</c:v>
                </c:pt>
                <c:pt idx="4">
                  <c:v>0.46111111111111108</c:v>
                </c:pt>
                <c:pt idx="5">
                  <c:v>0.2142391304347826</c:v>
                </c:pt>
                <c:pt idx="6">
                  <c:v>0.39351851851851849</c:v>
                </c:pt>
                <c:pt idx="7">
                  <c:v>0.22637959866220736</c:v>
                </c:pt>
                <c:pt idx="8">
                  <c:v>0.31756868245194292</c:v>
                </c:pt>
                <c:pt idx="9">
                  <c:v>0.33123569794050345</c:v>
                </c:pt>
                <c:pt idx="10">
                  <c:v>0.29436363636363638</c:v>
                </c:pt>
                <c:pt idx="11">
                  <c:v>0.32209847360877114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79-364D-86AA-6C5478B0D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116048"/>
        <c:axId val="587117696"/>
      </c:lineChart>
      <c:catAx>
        <c:axId val="58711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17696"/>
        <c:crosses val="autoZero"/>
        <c:auto val="1"/>
        <c:lblAlgn val="ctr"/>
        <c:lblOffset val="100"/>
        <c:noMultiLvlLbl val="0"/>
      </c:catAx>
      <c:valAx>
        <c:axId val="58711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1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4: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DisruptED!$A$93</c:f>
              <c:strCache>
                <c:ptCount val="1"/>
                <c:pt idx="0">
                  <c:v>2021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alpha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DisruptED!$B$88:$M$88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DisruptED!$B$93:$M$93</c:f>
              <c:numCache>
                <c:formatCode>0%</c:formatCode>
                <c:ptCount val="12"/>
                <c:pt idx="0">
                  <c:v>0.27777777777777779</c:v>
                </c:pt>
                <c:pt idx="1">
                  <c:v>0.75</c:v>
                </c:pt>
                <c:pt idx="2">
                  <c:v>0.42105263157894735</c:v>
                </c:pt>
                <c:pt idx="3">
                  <c:v>0.47368421052631576</c:v>
                </c:pt>
                <c:pt idx="4">
                  <c:v>0.44444444444444442</c:v>
                </c:pt>
                <c:pt idx="5">
                  <c:v>0.25</c:v>
                </c:pt>
                <c:pt idx="6">
                  <c:v>0.4</c:v>
                </c:pt>
                <c:pt idx="7">
                  <c:v>0.25</c:v>
                </c:pt>
                <c:pt idx="8">
                  <c:v>0.33333333333333331</c:v>
                </c:pt>
                <c:pt idx="9">
                  <c:v>0.25</c:v>
                </c:pt>
                <c:pt idx="10">
                  <c:v>0.18181818181818182</c:v>
                </c:pt>
                <c:pt idx="11">
                  <c:v>0.15384615384615385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DC-F14A-89BC-66472300C14C}"/>
            </c:ext>
          </c:extLst>
        </c:ser>
        <c:ser>
          <c:idx val="5"/>
          <c:order val="1"/>
          <c:tx>
            <c:strRef>
              <c:f>DisruptED!$A$95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DisruptED!$B$88:$M$88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DisruptED!$B$95:$M$95</c:f>
              <c:numCache>
                <c:formatCode>0%</c:formatCode>
                <c:ptCount val="12"/>
                <c:pt idx="0">
                  <c:v>0.39453356190198297</c:v>
                </c:pt>
                <c:pt idx="1">
                  <c:v>0.36411943319838058</c:v>
                </c:pt>
                <c:pt idx="2">
                  <c:v>0.2613237639553429</c:v>
                </c:pt>
                <c:pt idx="3">
                  <c:v>0.41736285157337788</c:v>
                </c:pt>
                <c:pt idx="4">
                  <c:v>0.46111111111111108</c:v>
                </c:pt>
                <c:pt idx="5">
                  <c:v>0.2142391304347826</c:v>
                </c:pt>
                <c:pt idx="6">
                  <c:v>0.39351851851851849</c:v>
                </c:pt>
                <c:pt idx="7">
                  <c:v>0.22637959866220736</c:v>
                </c:pt>
                <c:pt idx="8">
                  <c:v>0.31756868245194292</c:v>
                </c:pt>
                <c:pt idx="9">
                  <c:v>0.33123569794050345</c:v>
                </c:pt>
                <c:pt idx="10">
                  <c:v>0.29436363636363638</c:v>
                </c:pt>
                <c:pt idx="11">
                  <c:v>0.32209847360877114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DC-F14A-89BC-66472300C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116048"/>
        <c:axId val="587117696"/>
      </c:lineChart>
      <c:catAx>
        <c:axId val="58711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17696"/>
        <c:crosses val="autoZero"/>
        <c:auto val="1"/>
        <c:lblAlgn val="ctr"/>
        <c:lblOffset val="100"/>
        <c:noMultiLvlLbl val="0"/>
      </c:catAx>
      <c:valAx>
        <c:axId val="58711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1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4" Type="http://schemas.openxmlformats.org/officeDocument/2006/relationships/chart" Target="../charts/chart2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7" Type="http://schemas.openxmlformats.org/officeDocument/2006/relationships/chart" Target="../charts/chart36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9524</xdr:colOff>
      <xdr:row>15</xdr:row>
      <xdr:rowOff>9525</xdr:rowOff>
    </xdr:from>
    <xdr:ext cx="7419976" cy="2838904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9524</xdr:colOff>
      <xdr:row>0</xdr:row>
      <xdr:rowOff>9526</xdr:rowOff>
    </xdr:from>
    <xdr:ext cx="7410904" cy="2847974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twoCellAnchor>
    <xdr:from>
      <xdr:col>13</xdr:col>
      <xdr:colOff>18144</xdr:colOff>
      <xdr:row>30</xdr:row>
      <xdr:rowOff>16329</xdr:rowOff>
    </xdr:from>
    <xdr:to>
      <xdr:col>15</xdr:col>
      <xdr:colOff>1097643</xdr:colOff>
      <xdr:row>44</xdr:row>
      <xdr:rowOff>9071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1627B9-7D05-554B-A0D7-9342234C6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815340</xdr:colOff>
      <xdr:row>28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FABE41-39BB-FB43-8A85-2750B970D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56</xdr:row>
      <xdr:rowOff>0</xdr:rowOff>
    </xdr:from>
    <xdr:to>
      <xdr:col>21</xdr:col>
      <xdr:colOff>815340</xdr:colOff>
      <xdr:row>84</xdr:row>
      <xdr:rowOff>4064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AD092E-3E3B-E744-8F6A-C17B55E43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84</xdr:row>
      <xdr:rowOff>0</xdr:rowOff>
    </xdr:from>
    <xdr:to>
      <xdr:col>21</xdr:col>
      <xdr:colOff>815340</xdr:colOff>
      <xdr:row>112</xdr:row>
      <xdr:rowOff>4064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E99E585-8C8C-8B43-9625-840D8AA83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112</xdr:row>
      <xdr:rowOff>0</xdr:rowOff>
    </xdr:from>
    <xdr:to>
      <xdr:col>21</xdr:col>
      <xdr:colOff>815340</xdr:colOff>
      <xdr:row>140</xdr:row>
      <xdr:rowOff>4064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E35F19-4817-B749-8146-96F74C2852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140</xdr:row>
      <xdr:rowOff>0</xdr:rowOff>
    </xdr:from>
    <xdr:to>
      <xdr:col>21</xdr:col>
      <xdr:colOff>815340</xdr:colOff>
      <xdr:row>168</xdr:row>
      <xdr:rowOff>4064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A0D9B10-9D6B-FA48-A1C5-F253C8773F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168</xdr:row>
      <xdr:rowOff>12700</xdr:rowOff>
    </xdr:from>
    <xdr:to>
      <xdr:col>21</xdr:col>
      <xdr:colOff>815340</xdr:colOff>
      <xdr:row>196</xdr:row>
      <xdr:rowOff>16764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E1928FB-0D89-C345-A947-499022CCF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21</xdr:col>
      <xdr:colOff>815340</xdr:colOff>
      <xdr:row>56</xdr:row>
      <xdr:rowOff>4064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56CD6C4-58AA-1E47-B021-AF72198B4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196</xdr:row>
      <xdr:rowOff>12700</xdr:rowOff>
    </xdr:from>
    <xdr:to>
      <xdr:col>21</xdr:col>
      <xdr:colOff>815340</xdr:colOff>
      <xdr:row>224</xdr:row>
      <xdr:rowOff>16764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F169C1A-6369-1046-8D87-CAC6FC2A26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815340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BFE64B-4A39-1742-9B58-C95568DA5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12700</xdr:rowOff>
    </xdr:from>
    <xdr:to>
      <xdr:col>21</xdr:col>
      <xdr:colOff>815340</xdr:colOff>
      <xdr:row>56</xdr:row>
      <xdr:rowOff>16764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4DEFBD-9AE2-F54A-BCFA-D600C48F41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56</xdr:row>
      <xdr:rowOff>38100</xdr:rowOff>
    </xdr:from>
    <xdr:to>
      <xdr:col>21</xdr:col>
      <xdr:colOff>815340</xdr:colOff>
      <xdr:row>84</xdr:row>
      <xdr:rowOff>42164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91CDD2-07CF-C64E-82AB-98082215F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84</xdr:row>
      <xdr:rowOff>38100</xdr:rowOff>
    </xdr:from>
    <xdr:to>
      <xdr:col>21</xdr:col>
      <xdr:colOff>815340</xdr:colOff>
      <xdr:row>112</xdr:row>
      <xdr:rowOff>42164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E4CE91-0561-8248-AA97-691FFE531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112</xdr:row>
      <xdr:rowOff>50800</xdr:rowOff>
    </xdr:from>
    <xdr:to>
      <xdr:col>21</xdr:col>
      <xdr:colOff>815340</xdr:colOff>
      <xdr:row>140</xdr:row>
      <xdr:rowOff>54864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8FE56DE-8C0A-224E-B94A-6CC68D376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140</xdr:row>
      <xdr:rowOff>50800</xdr:rowOff>
    </xdr:from>
    <xdr:to>
      <xdr:col>21</xdr:col>
      <xdr:colOff>815340</xdr:colOff>
      <xdr:row>168</xdr:row>
      <xdr:rowOff>54864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4879A19-EDE7-DB45-BE3E-9BC641B4C0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168</xdr:row>
      <xdr:rowOff>63500</xdr:rowOff>
    </xdr:from>
    <xdr:to>
      <xdr:col>21</xdr:col>
      <xdr:colOff>815340</xdr:colOff>
      <xdr:row>196</xdr:row>
      <xdr:rowOff>67564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6BCB8AD-D28E-BD44-8750-B4BFE22B6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815340</xdr:colOff>
      <xdr:row>28</xdr:row>
      <xdr:rowOff>4064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2E3BC-5F19-1941-9209-10218F403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21</xdr:col>
      <xdr:colOff>815340</xdr:colOff>
      <xdr:row>56</xdr:row>
      <xdr:rowOff>4064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FD8A3A-12CE-9640-BA13-22C53EB04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812800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D6800F-33DE-374C-B51E-3BE56D35A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56</xdr:row>
      <xdr:rowOff>10392</xdr:rowOff>
    </xdr:from>
    <xdr:to>
      <xdr:col>21</xdr:col>
      <xdr:colOff>808413</xdr:colOff>
      <xdr:row>84</xdr:row>
      <xdr:rowOff>14455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BC4EE9-82E6-9F42-A0B4-E79CABF92E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84</xdr:row>
      <xdr:rowOff>13854</xdr:rowOff>
    </xdr:from>
    <xdr:to>
      <xdr:col>21</xdr:col>
      <xdr:colOff>808413</xdr:colOff>
      <xdr:row>112</xdr:row>
      <xdr:rowOff>17918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33DFC2-889C-DE4F-936B-2C70455D47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28</xdr:row>
      <xdr:rowOff>6928</xdr:rowOff>
    </xdr:from>
    <xdr:to>
      <xdr:col>21</xdr:col>
      <xdr:colOff>828040</xdr:colOff>
      <xdr:row>56</xdr:row>
      <xdr:rowOff>10992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969413-AE2E-FE4B-86ED-3CAF0594B3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112</xdr:row>
      <xdr:rowOff>9236</xdr:rowOff>
    </xdr:from>
    <xdr:to>
      <xdr:col>21</xdr:col>
      <xdr:colOff>815340</xdr:colOff>
      <xdr:row>140</xdr:row>
      <xdr:rowOff>13301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8A7BFB-1195-D946-B07B-12BE077EC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152400</xdr:rowOff>
    </xdr:from>
    <xdr:to>
      <xdr:col>21</xdr:col>
      <xdr:colOff>815340</xdr:colOff>
      <xdr:row>55</xdr:row>
      <xdr:rowOff>156464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12DD7F-C846-A04A-84EC-9A3D767B17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21</xdr:col>
      <xdr:colOff>815340</xdr:colOff>
      <xdr:row>28</xdr:row>
      <xdr:rowOff>4064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B33CE9-0E0A-6842-BA20-9CC54053BE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10160</xdr:colOff>
      <xdr:row>55</xdr:row>
      <xdr:rowOff>152400</xdr:rowOff>
    </xdr:from>
    <xdr:to>
      <xdr:col>22</xdr:col>
      <xdr:colOff>0</xdr:colOff>
      <xdr:row>83</xdr:row>
      <xdr:rowOff>156464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C17684-804C-5F47-A7F8-816FDDB1D5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84</xdr:row>
      <xdr:rowOff>0</xdr:rowOff>
    </xdr:from>
    <xdr:to>
      <xdr:col>21</xdr:col>
      <xdr:colOff>815340</xdr:colOff>
      <xdr:row>112</xdr:row>
      <xdr:rowOff>4064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FBB283-DDBF-2A4E-83B8-A9E58F304E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815340</xdr:colOff>
      <xdr:row>28</xdr:row>
      <xdr:rowOff>4064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8365C6-CFDA-4F46-8C44-1C157DE927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21</xdr:col>
      <xdr:colOff>815340</xdr:colOff>
      <xdr:row>56</xdr:row>
      <xdr:rowOff>4064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477BD4-BB43-2D4B-A5E2-C2638A9E8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139700</xdr:rowOff>
    </xdr:from>
    <xdr:to>
      <xdr:col>21</xdr:col>
      <xdr:colOff>815340</xdr:colOff>
      <xdr:row>83</xdr:row>
      <xdr:rowOff>143764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588A72-BCFB-5847-9A0D-979B1D1A4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83</xdr:row>
      <xdr:rowOff>127000</xdr:rowOff>
    </xdr:from>
    <xdr:to>
      <xdr:col>21</xdr:col>
      <xdr:colOff>815340</xdr:colOff>
      <xdr:row>111</xdr:row>
      <xdr:rowOff>131064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84AF54-0AFF-9A49-895C-F1A5D7540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111</xdr:row>
      <xdr:rowOff>139700</xdr:rowOff>
    </xdr:from>
    <xdr:to>
      <xdr:col>21</xdr:col>
      <xdr:colOff>815340</xdr:colOff>
      <xdr:row>139</xdr:row>
      <xdr:rowOff>143764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A6F3EE-3730-8F47-8C32-57AE8B115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139</xdr:row>
      <xdr:rowOff>139700</xdr:rowOff>
    </xdr:from>
    <xdr:to>
      <xdr:col>21</xdr:col>
      <xdr:colOff>815340</xdr:colOff>
      <xdr:row>167</xdr:row>
      <xdr:rowOff>143764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0BEC14-1E98-0942-8B86-8C5FCA101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167</xdr:row>
      <xdr:rowOff>139700</xdr:rowOff>
    </xdr:from>
    <xdr:to>
      <xdr:col>21</xdr:col>
      <xdr:colOff>815340</xdr:colOff>
      <xdr:row>195</xdr:row>
      <xdr:rowOff>143764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B4A0676-5A66-8746-8845-FA11F21BF3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815340</xdr:colOff>
      <xdr:row>28</xdr:row>
      <xdr:rowOff>4064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F2A46B-8B32-0F4F-992D-1D59B7844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21</xdr:col>
      <xdr:colOff>815340</xdr:colOff>
      <xdr:row>56</xdr:row>
      <xdr:rowOff>4064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967DDD-C35D-9B47-ABF4-B198C932A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56</xdr:row>
      <xdr:rowOff>0</xdr:rowOff>
    </xdr:from>
    <xdr:to>
      <xdr:col>21</xdr:col>
      <xdr:colOff>815340</xdr:colOff>
      <xdr:row>84</xdr:row>
      <xdr:rowOff>4064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804907-F4D9-4447-89CC-534F7001CE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84</xdr:row>
      <xdr:rowOff>12700</xdr:rowOff>
    </xdr:from>
    <xdr:to>
      <xdr:col>21</xdr:col>
      <xdr:colOff>815340</xdr:colOff>
      <xdr:row>112</xdr:row>
      <xdr:rowOff>16764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AAD6EF-04BD-B345-9CD3-2D27563BE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112</xdr:row>
      <xdr:rowOff>12700</xdr:rowOff>
    </xdr:from>
    <xdr:to>
      <xdr:col>21</xdr:col>
      <xdr:colOff>815340</xdr:colOff>
      <xdr:row>140</xdr:row>
      <xdr:rowOff>16764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CAB4F9E-4F05-2C40-AFEF-FC9C558241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140</xdr:row>
      <xdr:rowOff>12700</xdr:rowOff>
    </xdr:from>
    <xdr:to>
      <xdr:col>21</xdr:col>
      <xdr:colOff>815340</xdr:colOff>
      <xdr:row>168</xdr:row>
      <xdr:rowOff>16764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394E87A-3CF5-734D-9CB4-DC5A24CD62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lise Rodriguez" id="{B1B638B0-C2AA-5345-9C0B-9263D276B3BA}" userId="5affe7799f53f707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41" dT="2021-12-02T17:19:13.77" personId="{B1B638B0-C2AA-5345-9C0B-9263D276B3BA}" id="{0B66F679-3BFB-BC46-82E1-C7F81058845A}">
    <text>Just in case you accidentally erase it: 28.</text>
  </threadedComment>
  <threadedComment ref="J775" dT="2023-11-03T17:59:21.89" personId="{B1B638B0-C2AA-5345-9C0B-9263D276B3BA}" id="{645D0EAC-F16D-9B4C-8E8F-0D4EBA4CD5DA}">
    <text>Got a new phone and the plays didn't update. I estimated that they grew by 50%. -0.5 if it was an odd number.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8"/>
  <sheetViews>
    <sheetView zoomScale="140" zoomScaleNormal="140" workbookViewId="0">
      <selection activeCell="I62" sqref="I62"/>
    </sheetView>
  </sheetViews>
  <sheetFormatPr baseColWidth="10" defaultColWidth="14.5" defaultRowHeight="15.75" customHeight="1" x14ac:dyDescent="0.15"/>
  <cols>
    <col min="1" max="1" width="5.33203125" bestFit="1" customWidth="1"/>
    <col min="2" max="13" width="5.33203125" customWidth="1"/>
    <col min="14" max="14" width="68.5" customWidth="1"/>
  </cols>
  <sheetData>
    <row r="1" spans="1:14" ht="15.75" customHeight="1" x14ac:dyDescent="0.15">
      <c r="A1" s="245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7"/>
      <c r="N1" s="248"/>
    </row>
    <row r="2" spans="1:14" ht="15.75" customHeight="1" x14ac:dyDescent="0.15">
      <c r="A2" s="12"/>
      <c r="B2" s="15">
        <v>2017</v>
      </c>
      <c r="C2" s="15">
        <v>2018</v>
      </c>
      <c r="D2" s="15">
        <v>2019</v>
      </c>
      <c r="E2" s="15">
        <v>2020</v>
      </c>
      <c r="F2" s="15">
        <v>2021</v>
      </c>
      <c r="G2" s="15">
        <v>2022</v>
      </c>
      <c r="H2" s="15">
        <v>2023</v>
      </c>
      <c r="I2" s="15">
        <v>2024</v>
      </c>
      <c r="J2" s="15">
        <v>2025</v>
      </c>
      <c r="K2" s="15">
        <v>2026</v>
      </c>
      <c r="L2" s="15">
        <v>2027</v>
      </c>
      <c r="M2" s="16" t="s">
        <v>1</v>
      </c>
      <c r="N2" s="249"/>
    </row>
    <row r="3" spans="1:14" ht="15.75" customHeight="1" x14ac:dyDescent="0.15">
      <c r="A3" s="13">
        <v>1</v>
      </c>
      <c r="B3" s="1"/>
      <c r="C3" s="1">
        <v>12</v>
      </c>
      <c r="D3" s="1">
        <v>19</v>
      </c>
      <c r="E3" s="1" t="e">
        <f>#REF!</f>
        <v>#REF!</v>
      </c>
      <c r="F3" s="1"/>
      <c r="G3" s="1"/>
      <c r="H3" s="1"/>
      <c r="I3" s="1"/>
      <c r="J3" s="1"/>
      <c r="K3" s="1"/>
      <c r="L3" s="1"/>
      <c r="M3" s="2" t="e">
        <f>AVERAGE(B3:L3)</f>
        <v>#REF!</v>
      </c>
      <c r="N3" s="249"/>
    </row>
    <row r="4" spans="1:14" ht="15.75" customHeight="1" x14ac:dyDescent="0.15">
      <c r="A4" s="13">
        <v>2</v>
      </c>
      <c r="B4" s="1"/>
      <c r="C4" s="1">
        <v>12</v>
      </c>
      <c r="D4" s="1">
        <v>16</v>
      </c>
      <c r="E4" s="1" t="e">
        <f>#REF!</f>
        <v>#REF!</v>
      </c>
      <c r="F4" s="1"/>
      <c r="G4" s="1"/>
      <c r="H4" s="1"/>
      <c r="I4" s="1"/>
      <c r="J4" s="1"/>
      <c r="K4" s="1"/>
      <c r="L4" s="1"/>
      <c r="M4" s="2" t="e">
        <f>AVERAGE(B4:L4)</f>
        <v>#REF!</v>
      </c>
      <c r="N4" s="249"/>
    </row>
    <row r="5" spans="1:14" ht="15.75" customHeight="1" x14ac:dyDescent="0.15">
      <c r="A5" s="13">
        <v>3</v>
      </c>
      <c r="B5" s="1"/>
      <c r="C5" s="1">
        <v>10</v>
      </c>
      <c r="D5" s="1">
        <v>11</v>
      </c>
      <c r="E5" s="1" t="e">
        <f>#REF!</f>
        <v>#REF!</v>
      </c>
      <c r="F5" s="1"/>
      <c r="G5" s="1"/>
      <c r="H5" s="1"/>
      <c r="I5" s="1"/>
      <c r="J5" s="1"/>
      <c r="K5" s="1"/>
      <c r="L5" s="1"/>
      <c r="M5" s="2" t="e">
        <f t="shared" ref="M5:M14" si="0">AVERAGE(B5:L5)</f>
        <v>#REF!</v>
      </c>
      <c r="N5" s="249"/>
    </row>
    <row r="6" spans="1:14" ht="15.75" customHeight="1" x14ac:dyDescent="0.15">
      <c r="A6" s="13">
        <v>4</v>
      </c>
      <c r="B6" s="1"/>
      <c r="C6" s="1">
        <v>13</v>
      </c>
      <c r="D6" s="1">
        <v>10</v>
      </c>
      <c r="E6" s="1" t="e">
        <f>#REF!</f>
        <v>#REF!</v>
      </c>
      <c r="F6" s="1"/>
      <c r="G6" s="1"/>
      <c r="H6" s="1"/>
      <c r="I6" s="1"/>
      <c r="J6" s="1"/>
      <c r="K6" s="1"/>
      <c r="L6" s="1"/>
      <c r="M6" s="2" t="e">
        <f t="shared" si="0"/>
        <v>#REF!</v>
      </c>
      <c r="N6" s="249"/>
    </row>
    <row r="7" spans="1:14" ht="15.75" customHeight="1" x14ac:dyDescent="0.15">
      <c r="A7" s="13">
        <v>5</v>
      </c>
      <c r="B7" s="1"/>
      <c r="C7" s="1">
        <v>17</v>
      </c>
      <c r="D7" s="1">
        <v>9</v>
      </c>
      <c r="E7" s="1" t="e">
        <f>#REF!</f>
        <v>#REF!</v>
      </c>
      <c r="F7" s="1"/>
      <c r="G7" s="1"/>
      <c r="H7" s="1"/>
      <c r="I7" s="1"/>
      <c r="J7" s="1"/>
      <c r="K7" s="1"/>
      <c r="L7" s="1"/>
      <c r="M7" s="2" t="e">
        <f t="shared" si="0"/>
        <v>#REF!</v>
      </c>
      <c r="N7" s="249"/>
    </row>
    <row r="8" spans="1:14" ht="15.75" customHeight="1" x14ac:dyDescent="0.15">
      <c r="A8" s="13">
        <v>6</v>
      </c>
      <c r="B8" s="1"/>
      <c r="C8" s="1">
        <v>15</v>
      </c>
      <c r="D8" s="1">
        <v>23</v>
      </c>
      <c r="E8" s="1" t="e">
        <f>#REF!</f>
        <v>#REF!</v>
      </c>
      <c r="F8" s="1"/>
      <c r="G8" s="1"/>
      <c r="H8" s="1"/>
      <c r="I8" s="1"/>
      <c r="J8" s="1"/>
      <c r="K8" s="1"/>
      <c r="L8" s="1"/>
      <c r="M8" s="2" t="e">
        <f t="shared" si="0"/>
        <v>#REF!</v>
      </c>
      <c r="N8" s="249"/>
    </row>
    <row r="9" spans="1:14" ht="15.75" customHeight="1" x14ac:dyDescent="0.15">
      <c r="A9" s="13">
        <v>7</v>
      </c>
      <c r="B9" s="1"/>
      <c r="C9" s="1">
        <v>17</v>
      </c>
      <c r="D9" s="1">
        <v>18</v>
      </c>
      <c r="E9" s="1" t="e">
        <f>#REF!</f>
        <v>#REF!</v>
      </c>
      <c r="F9" s="1"/>
      <c r="G9" s="1"/>
      <c r="H9" s="1"/>
      <c r="I9" s="1"/>
      <c r="J9" s="1"/>
      <c r="K9" s="1"/>
      <c r="L9" s="1"/>
      <c r="M9" s="2" t="e">
        <f t="shared" si="0"/>
        <v>#REF!</v>
      </c>
      <c r="N9" s="249"/>
    </row>
    <row r="10" spans="1:14" ht="15.75" customHeight="1" x14ac:dyDescent="0.15">
      <c r="A10" s="13">
        <v>8</v>
      </c>
      <c r="B10" s="1"/>
      <c r="C10" s="1">
        <v>13</v>
      </c>
      <c r="D10" s="1">
        <v>7</v>
      </c>
      <c r="E10" s="1" t="e">
        <f>#REF!</f>
        <v>#REF!</v>
      </c>
      <c r="F10" s="1"/>
      <c r="G10" s="1"/>
      <c r="H10" s="1"/>
      <c r="I10" s="1"/>
      <c r="J10" s="1"/>
      <c r="K10" s="1"/>
      <c r="L10" s="1"/>
      <c r="M10" s="2" t="e">
        <f t="shared" si="0"/>
        <v>#REF!</v>
      </c>
      <c r="N10" s="249"/>
    </row>
    <row r="11" spans="1:14" ht="15.75" customHeight="1" x14ac:dyDescent="0.15">
      <c r="A11" s="13">
        <v>9</v>
      </c>
      <c r="B11" s="1"/>
      <c r="C11" s="1">
        <v>20</v>
      </c>
      <c r="D11" s="1" t="e">
        <f>#REF!</f>
        <v>#REF!</v>
      </c>
      <c r="E11" s="1" t="e">
        <f>#REF!</f>
        <v>#REF!</v>
      </c>
      <c r="F11" s="1"/>
      <c r="G11" s="1"/>
      <c r="H11" s="1"/>
      <c r="I11" s="1"/>
      <c r="J11" s="1"/>
      <c r="K11" s="1"/>
      <c r="L11" s="1"/>
      <c r="M11" s="2" t="e">
        <f t="shared" si="0"/>
        <v>#REF!</v>
      </c>
      <c r="N11" s="249"/>
    </row>
    <row r="12" spans="1:14" ht="15.75" customHeight="1" x14ac:dyDescent="0.15">
      <c r="A12" s="13">
        <v>10</v>
      </c>
      <c r="B12" s="1"/>
      <c r="C12" s="1">
        <v>19</v>
      </c>
      <c r="D12" s="1" t="e">
        <f>#REF!</f>
        <v>#REF!</v>
      </c>
      <c r="E12" s="1" t="e">
        <f>#REF!</f>
        <v>#REF!</v>
      </c>
      <c r="F12" s="1"/>
      <c r="G12" s="1"/>
      <c r="H12" s="1"/>
      <c r="I12" s="1"/>
      <c r="J12" s="1"/>
      <c r="K12" s="1"/>
      <c r="L12" s="1"/>
      <c r="M12" s="2" t="e">
        <f t="shared" si="0"/>
        <v>#REF!</v>
      </c>
      <c r="N12" s="249"/>
    </row>
    <row r="13" spans="1:14" ht="15.75" customHeight="1" x14ac:dyDescent="0.15">
      <c r="A13" s="13">
        <v>11</v>
      </c>
      <c r="B13" s="1">
        <v>19</v>
      </c>
      <c r="C13" s="1">
        <v>24</v>
      </c>
      <c r="D13" s="1" t="e">
        <f>#REF!</f>
        <v>#REF!</v>
      </c>
      <c r="E13" s="1"/>
      <c r="F13" s="1"/>
      <c r="G13" s="1"/>
      <c r="H13" s="1"/>
      <c r="I13" s="1"/>
      <c r="J13" s="1"/>
      <c r="K13" s="1"/>
      <c r="L13" s="1"/>
      <c r="M13" s="2" t="e">
        <f t="shared" si="0"/>
        <v>#REF!</v>
      </c>
      <c r="N13" s="249"/>
    </row>
    <row r="14" spans="1:14" ht="15.75" customHeight="1" x14ac:dyDescent="0.15">
      <c r="A14" s="13">
        <v>12</v>
      </c>
      <c r="B14" s="1">
        <v>28</v>
      </c>
      <c r="C14" s="1">
        <v>30</v>
      </c>
      <c r="D14" s="1" t="e">
        <f>#REF!</f>
        <v>#REF!</v>
      </c>
      <c r="E14" s="1"/>
      <c r="F14" s="1"/>
      <c r="G14" s="1"/>
      <c r="H14" s="1"/>
      <c r="I14" s="1"/>
      <c r="J14" s="1"/>
      <c r="K14" s="1"/>
      <c r="L14" s="1"/>
      <c r="M14" s="2" t="e">
        <f t="shared" si="0"/>
        <v>#REF!</v>
      </c>
      <c r="N14" s="249"/>
    </row>
    <row r="15" spans="1:14" ht="15.75" customHeight="1" thickBot="1" x14ac:dyDescent="0.2">
      <c r="A15" s="13" t="s">
        <v>1</v>
      </c>
      <c r="B15" s="1">
        <f>AVERAGE(B3:B14)</f>
        <v>23.5</v>
      </c>
      <c r="C15" s="1">
        <f t="shared" ref="C15" si="1">AVERAGE(C3:C14)</f>
        <v>16.833333333333332</v>
      </c>
      <c r="D15" s="1" t="e">
        <f t="shared" ref="D15" si="2">AVERAGE(D3:D14)</f>
        <v>#REF!</v>
      </c>
      <c r="E15" s="1" t="e">
        <f t="shared" ref="E15" si="3">AVERAGE(E3:E14)</f>
        <v>#REF!</v>
      </c>
      <c r="F15" s="1" t="e">
        <f t="shared" ref="F15" si="4">AVERAGE(F3:F14)</f>
        <v>#DIV/0!</v>
      </c>
      <c r="G15" s="1" t="e">
        <f t="shared" ref="G15" si="5">AVERAGE(G3:G14)</f>
        <v>#DIV/0!</v>
      </c>
      <c r="H15" s="1" t="e">
        <f t="shared" ref="H15" si="6">AVERAGE(H3:H14)</f>
        <v>#DIV/0!</v>
      </c>
      <c r="I15" s="1" t="e">
        <f t="shared" ref="I15" si="7">AVERAGE(I3:I14)</f>
        <v>#DIV/0!</v>
      </c>
      <c r="J15" s="1" t="e">
        <f t="shared" ref="J15" si="8">AVERAGE(J3:J14)</f>
        <v>#DIV/0!</v>
      </c>
      <c r="K15" s="1" t="e">
        <f t="shared" ref="K15" si="9">AVERAGE(K3:K14)</f>
        <v>#DIV/0!</v>
      </c>
      <c r="L15" s="1" t="e">
        <f t="shared" ref="L15" si="10">AVERAGE(L3:L14)</f>
        <v>#DIV/0!</v>
      </c>
      <c r="M15" s="2" t="e">
        <f t="shared" ref="M15" si="11">AVERAGE(M3:M14)</f>
        <v>#REF!</v>
      </c>
    </row>
    <row r="16" spans="1:14" ht="15.75" customHeight="1" x14ac:dyDescent="0.15">
      <c r="A16" s="245" t="s">
        <v>320</v>
      </c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7"/>
      <c r="N16" s="248"/>
    </row>
    <row r="17" spans="1:14" ht="15.75" customHeight="1" x14ac:dyDescent="0.15">
      <c r="A17" s="12"/>
      <c r="B17" s="15">
        <v>2017</v>
      </c>
      <c r="C17" s="15">
        <v>2018</v>
      </c>
      <c r="D17" s="15">
        <v>2019</v>
      </c>
      <c r="E17" s="15">
        <v>2020</v>
      </c>
      <c r="F17" s="15">
        <v>2021</v>
      </c>
      <c r="G17" s="15">
        <v>2022</v>
      </c>
      <c r="H17" s="15">
        <v>2023</v>
      </c>
      <c r="I17" s="15">
        <v>2024</v>
      </c>
      <c r="J17" s="15">
        <v>2025</v>
      </c>
      <c r="K17" s="15">
        <v>2026</v>
      </c>
      <c r="L17" s="15">
        <v>2027</v>
      </c>
      <c r="M17" s="16" t="s">
        <v>1</v>
      </c>
      <c r="N17" s="249"/>
    </row>
    <row r="18" spans="1:14" ht="15.75" customHeight="1" x14ac:dyDescent="0.15">
      <c r="A18" s="13">
        <v>1</v>
      </c>
      <c r="B18" s="4"/>
      <c r="C18" s="5" t="e">
        <f>#REF!</f>
        <v>#REF!</v>
      </c>
      <c r="D18" s="6" t="e">
        <f>#REF!</f>
        <v>#REF!</v>
      </c>
      <c r="E18" s="6" t="e">
        <f>#REF!</f>
        <v>#REF!</v>
      </c>
      <c r="F18" s="6"/>
      <c r="G18" s="4"/>
      <c r="H18" s="4"/>
      <c r="I18" s="4"/>
      <c r="J18" s="4"/>
      <c r="K18" s="4"/>
      <c r="L18" s="4"/>
      <c r="M18" s="7" t="e">
        <f>AVERAGE(B18:L18)</f>
        <v>#REF!</v>
      </c>
      <c r="N18" s="249"/>
    </row>
    <row r="19" spans="1:14" ht="15.75" customHeight="1" x14ac:dyDescent="0.15">
      <c r="A19" s="13">
        <v>2</v>
      </c>
      <c r="B19" s="4"/>
      <c r="C19" s="6" t="e">
        <f>#REF!</f>
        <v>#REF!</v>
      </c>
      <c r="D19" s="6" t="e">
        <f>#REF!</f>
        <v>#REF!</v>
      </c>
      <c r="E19" s="6" t="e">
        <f>#REF!</f>
        <v>#REF!</v>
      </c>
      <c r="F19" s="4"/>
      <c r="G19" s="4"/>
      <c r="H19" s="4"/>
      <c r="I19" s="4"/>
      <c r="J19" s="4"/>
      <c r="K19" s="4"/>
      <c r="L19" s="4"/>
      <c r="M19" s="7" t="e">
        <f t="shared" ref="M19:M29" si="12">AVERAGE(B19:L19)</f>
        <v>#REF!</v>
      </c>
      <c r="N19" s="249"/>
    </row>
    <row r="20" spans="1:14" ht="15.75" customHeight="1" x14ac:dyDescent="0.15">
      <c r="A20" s="13">
        <v>3</v>
      </c>
      <c r="B20" s="4"/>
      <c r="C20" s="6" t="e">
        <f>#REF!</f>
        <v>#REF!</v>
      </c>
      <c r="D20" s="5" t="e">
        <f>#REF!</f>
        <v>#REF!</v>
      </c>
      <c r="E20" s="6" t="e">
        <f>#REF!</f>
        <v>#REF!</v>
      </c>
      <c r="F20" s="4"/>
      <c r="G20" s="4"/>
      <c r="H20" s="4"/>
      <c r="I20" s="4"/>
      <c r="J20" s="4"/>
      <c r="K20" s="4"/>
      <c r="L20" s="4"/>
      <c r="M20" s="7" t="e">
        <f t="shared" si="12"/>
        <v>#REF!</v>
      </c>
      <c r="N20" s="249"/>
    </row>
    <row r="21" spans="1:14" ht="15.75" customHeight="1" x14ac:dyDescent="0.15">
      <c r="A21" s="13">
        <v>4</v>
      </c>
      <c r="B21" s="4"/>
      <c r="C21" s="6" t="e">
        <f>#REF!</f>
        <v>#REF!</v>
      </c>
      <c r="D21" s="6" t="e">
        <f>#REF!</f>
        <v>#REF!</v>
      </c>
      <c r="E21" s="5" t="e">
        <f>#REF!</f>
        <v>#REF!</v>
      </c>
      <c r="F21" s="4"/>
      <c r="G21" s="4"/>
      <c r="H21" s="4"/>
      <c r="I21" s="4"/>
      <c r="J21" s="4"/>
      <c r="K21" s="4"/>
      <c r="L21" s="4"/>
      <c r="M21" s="7" t="e">
        <f t="shared" si="12"/>
        <v>#REF!</v>
      </c>
      <c r="N21" s="249"/>
    </row>
    <row r="22" spans="1:14" ht="15.75" customHeight="1" x14ac:dyDescent="0.15">
      <c r="A22" s="13">
        <v>5</v>
      </c>
      <c r="B22" s="4"/>
      <c r="C22" s="6" t="e">
        <f>#REF!</f>
        <v>#REF!</v>
      </c>
      <c r="D22" s="6" t="e">
        <f>#REF!</f>
        <v>#REF!</v>
      </c>
      <c r="E22" s="6" t="e">
        <f>#REF!</f>
        <v>#REF!</v>
      </c>
      <c r="F22" s="4"/>
      <c r="G22" s="4"/>
      <c r="H22" s="4"/>
      <c r="I22" s="4"/>
      <c r="J22" s="4"/>
      <c r="K22" s="4"/>
      <c r="L22" s="4"/>
      <c r="M22" s="7" t="e">
        <f t="shared" si="12"/>
        <v>#REF!</v>
      </c>
      <c r="N22" s="249"/>
    </row>
    <row r="23" spans="1:14" ht="15.75" customHeight="1" x14ac:dyDescent="0.15">
      <c r="A23" s="13">
        <v>6</v>
      </c>
      <c r="B23" s="4"/>
      <c r="C23" s="6" t="e">
        <f>#REF!</f>
        <v>#REF!</v>
      </c>
      <c r="D23" s="6" t="e">
        <f>#REF!</f>
        <v>#REF!</v>
      </c>
      <c r="E23" s="6" t="e">
        <f>#REF!</f>
        <v>#REF!</v>
      </c>
      <c r="F23" s="4"/>
      <c r="G23" s="4"/>
      <c r="H23" s="4"/>
      <c r="I23" s="4"/>
      <c r="J23" s="4"/>
      <c r="K23" s="4"/>
      <c r="L23" s="4"/>
      <c r="M23" s="7" t="e">
        <f t="shared" si="12"/>
        <v>#REF!</v>
      </c>
      <c r="N23" s="249"/>
    </row>
    <row r="24" spans="1:14" ht="15.75" customHeight="1" x14ac:dyDescent="0.15">
      <c r="A24" s="13">
        <v>7</v>
      </c>
      <c r="B24" s="4"/>
      <c r="C24" s="6" t="e">
        <f>#REF!</f>
        <v>#REF!</v>
      </c>
      <c r="D24" s="6" t="e">
        <f>#REF!</f>
        <v>#REF!</v>
      </c>
      <c r="E24" s="6" t="e">
        <f>#REF!</f>
        <v>#REF!</v>
      </c>
      <c r="F24" s="4"/>
      <c r="G24" s="4"/>
      <c r="H24" s="4"/>
      <c r="I24" s="4"/>
      <c r="J24" s="4"/>
      <c r="K24" s="4"/>
      <c r="L24" s="4"/>
      <c r="M24" s="7" t="e">
        <f t="shared" si="12"/>
        <v>#REF!</v>
      </c>
      <c r="N24" s="249"/>
    </row>
    <row r="25" spans="1:14" ht="15.75" customHeight="1" x14ac:dyDescent="0.15">
      <c r="A25" s="13">
        <v>8</v>
      </c>
      <c r="B25" s="4"/>
      <c r="C25" s="6" t="e">
        <f>#REF!</f>
        <v>#REF!</v>
      </c>
      <c r="D25" s="8" t="e">
        <f>#REF!</f>
        <v>#REF!</v>
      </c>
      <c r="E25" s="6" t="e">
        <f>#REF!</f>
        <v>#REF!</v>
      </c>
      <c r="F25" s="4"/>
      <c r="G25" s="4"/>
      <c r="H25" s="4"/>
      <c r="I25" s="4"/>
      <c r="J25" s="4"/>
      <c r="K25" s="4"/>
      <c r="L25" s="4"/>
      <c r="M25" s="7" t="e">
        <f t="shared" si="12"/>
        <v>#REF!</v>
      </c>
      <c r="N25" s="249"/>
    </row>
    <row r="26" spans="1:14" ht="15.75" customHeight="1" x14ac:dyDescent="0.15">
      <c r="A26" s="13">
        <v>9</v>
      </c>
      <c r="B26" s="4"/>
      <c r="C26" s="6" t="e">
        <f>#REF!</f>
        <v>#REF!</v>
      </c>
      <c r="D26" s="6" t="e">
        <f>#REF!</f>
        <v>#REF!</v>
      </c>
      <c r="E26" s="6" t="e">
        <f>#REF!</f>
        <v>#REF!</v>
      </c>
      <c r="F26" s="4"/>
      <c r="G26" s="4"/>
      <c r="H26" s="4"/>
      <c r="I26" s="4"/>
      <c r="J26" s="4"/>
      <c r="K26" s="4"/>
      <c r="L26" s="4"/>
      <c r="M26" s="7" t="e">
        <f t="shared" si="12"/>
        <v>#REF!</v>
      </c>
      <c r="N26" s="249"/>
    </row>
    <row r="27" spans="1:14" ht="15.75" customHeight="1" x14ac:dyDescent="0.15">
      <c r="A27" s="13">
        <v>10</v>
      </c>
      <c r="B27" s="4"/>
      <c r="C27" s="6" t="e">
        <f>#REF!</f>
        <v>#REF!</v>
      </c>
      <c r="D27" s="6" t="e">
        <f>#REF!</f>
        <v>#REF!</v>
      </c>
      <c r="E27" s="6" t="e">
        <f>#REF!</f>
        <v>#REF!</v>
      </c>
      <c r="F27" s="4"/>
      <c r="G27" s="4"/>
      <c r="H27" s="4"/>
      <c r="I27" s="4"/>
      <c r="J27" s="4"/>
      <c r="K27" s="4"/>
      <c r="L27" s="4"/>
      <c r="M27" s="7" t="e">
        <f t="shared" si="12"/>
        <v>#REF!</v>
      </c>
      <c r="N27" s="249"/>
    </row>
    <row r="28" spans="1:14" ht="15.75" customHeight="1" x14ac:dyDescent="0.15">
      <c r="A28" s="13">
        <v>11</v>
      </c>
      <c r="B28" s="8" t="e">
        <f>#REF!</f>
        <v>#REF!</v>
      </c>
      <c r="C28" s="6" t="e">
        <f>#REF!</f>
        <v>#REF!</v>
      </c>
      <c r="D28" s="6" t="e">
        <f>#REF!</f>
        <v>#REF!</v>
      </c>
      <c r="E28" s="6"/>
      <c r="F28" s="4"/>
      <c r="G28" s="4"/>
      <c r="H28" s="4"/>
      <c r="I28" s="4"/>
      <c r="J28" s="4"/>
      <c r="K28" s="4"/>
      <c r="L28" s="4"/>
      <c r="M28" s="7" t="e">
        <f t="shared" si="12"/>
        <v>#REF!</v>
      </c>
      <c r="N28" s="249"/>
    </row>
    <row r="29" spans="1:14" ht="15.75" customHeight="1" x14ac:dyDescent="0.15">
      <c r="A29" s="13">
        <v>12</v>
      </c>
      <c r="B29" s="11" t="e">
        <f>#REF!</f>
        <v>#REF!</v>
      </c>
      <c r="C29" s="10" t="e">
        <f>#REF!</f>
        <v>#REF!</v>
      </c>
      <c r="D29" s="6" t="e">
        <f>#REF!</f>
        <v>#REF!</v>
      </c>
      <c r="E29" s="6"/>
      <c r="F29" s="4"/>
      <c r="G29" s="4"/>
      <c r="H29" s="4"/>
      <c r="I29" s="4"/>
      <c r="J29" s="4"/>
      <c r="K29" s="4"/>
      <c r="L29" s="4"/>
      <c r="M29" s="7" t="e">
        <f t="shared" si="12"/>
        <v>#REF!</v>
      </c>
      <c r="N29" s="249"/>
    </row>
    <row r="30" spans="1:14" ht="15.75" customHeight="1" thickBot="1" x14ac:dyDescent="0.2">
      <c r="A30" s="13" t="s">
        <v>1</v>
      </c>
      <c r="B30" s="6" t="e">
        <f>AVERAGE(B18:B29)</f>
        <v>#REF!</v>
      </c>
      <c r="C30" s="6" t="e">
        <f t="shared" ref="C30:M30" si="13">AVERAGE(C18:C29)</f>
        <v>#REF!</v>
      </c>
      <c r="D30" s="6" t="e">
        <f t="shared" si="13"/>
        <v>#REF!</v>
      </c>
      <c r="E30" s="6" t="e">
        <f t="shared" si="13"/>
        <v>#REF!</v>
      </c>
      <c r="F30" s="4" t="e">
        <f t="shared" si="13"/>
        <v>#DIV/0!</v>
      </c>
      <c r="G30" s="4" t="e">
        <f t="shared" si="13"/>
        <v>#DIV/0!</v>
      </c>
      <c r="H30" s="4" t="e">
        <f t="shared" si="13"/>
        <v>#DIV/0!</v>
      </c>
      <c r="I30" s="4" t="e">
        <f t="shared" si="13"/>
        <v>#DIV/0!</v>
      </c>
      <c r="J30" s="4" t="e">
        <f t="shared" si="13"/>
        <v>#DIV/0!</v>
      </c>
      <c r="K30" s="4" t="e">
        <f t="shared" si="13"/>
        <v>#DIV/0!</v>
      </c>
      <c r="L30" s="4" t="e">
        <f t="shared" si="13"/>
        <v>#DIV/0!</v>
      </c>
      <c r="M30" s="7" t="e">
        <f t="shared" si="13"/>
        <v>#REF!</v>
      </c>
    </row>
    <row r="31" spans="1:14" ht="15.75" customHeight="1" x14ac:dyDescent="0.15">
      <c r="A31" s="245" t="s">
        <v>321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7"/>
    </row>
    <row r="32" spans="1:14" ht="15.75" customHeight="1" x14ac:dyDescent="0.15">
      <c r="A32" s="12"/>
      <c r="B32" s="15">
        <v>2017</v>
      </c>
      <c r="C32" s="15">
        <v>2018</v>
      </c>
      <c r="D32" s="15">
        <v>2019</v>
      </c>
      <c r="E32" s="15">
        <v>2020</v>
      </c>
      <c r="F32" s="15">
        <v>2021</v>
      </c>
      <c r="G32" s="15">
        <v>2022</v>
      </c>
      <c r="H32" s="15">
        <v>2023</v>
      </c>
      <c r="I32" s="15">
        <v>2024</v>
      </c>
      <c r="J32" s="15">
        <v>2025</v>
      </c>
      <c r="K32" s="15">
        <v>2026</v>
      </c>
      <c r="L32" s="15">
        <v>2027</v>
      </c>
      <c r="M32" s="16" t="s">
        <v>1</v>
      </c>
    </row>
    <row r="33" spans="1:13" ht="15.75" customHeight="1" x14ac:dyDescent="0.15">
      <c r="A33" s="13">
        <v>1</v>
      </c>
      <c r="B33" s="1"/>
      <c r="C33" s="1">
        <f>13-12</f>
        <v>1</v>
      </c>
      <c r="D33" s="1">
        <f>13-6</f>
        <v>7</v>
      </c>
      <c r="E33" s="1"/>
      <c r="F33" s="1"/>
      <c r="G33" s="1"/>
      <c r="H33" s="1"/>
      <c r="I33" s="1"/>
      <c r="J33" s="1"/>
      <c r="K33" s="1"/>
      <c r="L33" s="1"/>
      <c r="M33" s="7">
        <f>AVERAGE(B33:L33)</f>
        <v>4</v>
      </c>
    </row>
    <row r="34" spans="1:13" ht="15.75" customHeight="1" x14ac:dyDescent="0.15">
      <c r="A34" s="13">
        <v>2</v>
      </c>
      <c r="B34" s="1"/>
      <c r="C34" s="1">
        <f>13-2</f>
        <v>11</v>
      </c>
      <c r="D34" s="1">
        <f>13-4</f>
        <v>9</v>
      </c>
      <c r="E34" s="1">
        <f>13-1</f>
        <v>12</v>
      </c>
      <c r="F34" s="1"/>
      <c r="G34" s="1"/>
      <c r="H34" s="1"/>
      <c r="I34" s="1"/>
      <c r="J34" s="1"/>
      <c r="K34" s="1"/>
      <c r="L34" s="1"/>
      <c r="M34" s="7">
        <f t="shared" ref="M34:M44" si="14">AVERAGE(B34:L34)</f>
        <v>10.666666666666666</v>
      </c>
    </row>
    <row r="35" spans="1:13" ht="15.75" customHeight="1" x14ac:dyDescent="0.15">
      <c r="A35" s="13">
        <v>3</v>
      </c>
      <c r="B35" s="1"/>
      <c r="C35" s="1">
        <f>13-10</f>
        <v>3</v>
      </c>
      <c r="D35" s="1">
        <f>13-1</f>
        <v>12</v>
      </c>
      <c r="E35" s="1"/>
      <c r="F35" s="1"/>
      <c r="G35" s="1"/>
      <c r="H35" s="1"/>
      <c r="I35" s="1"/>
      <c r="J35" s="1"/>
      <c r="K35" s="1"/>
      <c r="L35" s="1"/>
      <c r="M35" s="7">
        <f t="shared" si="14"/>
        <v>7.5</v>
      </c>
    </row>
    <row r="36" spans="1:13" ht="15.75" customHeight="1" x14ac:dyDescent="0.15">
      <c r="A36" s="13">
        <v>4</v>
      </c>
      <c r="B36" s="1"/>
      <c r="C36" s="1">
        <f>13-11</f>
        <v>2</v>
      </c>
      <c r="D36" s="1">
        <f>13-5</f>
        <v>8</v>
      </c>
      <c r="E36" s="1">
        <f>13-12</f>
        <v>1</v>
      </c>
      <c r="F36" s="1"/>
      <c r="G36" s="1"/>
      <c r="H36" s="1"/>
      <c r="I36" s="1"/>
      <c r="J36" s="1"/>
      <c r="K36" s="1"/>
      <c r="L36" s="1"/>
      <c r="M36" s="7">
        <f t="shared" si="14"/>
        <v>3.6666666666666665</v>
      </c>
    </row>
    <row r="37" spans="1:13" ht="15.75" customHeight="1" x14ac:dyDescent="0.15">
      <c r="A37" s="13">
        <v>5</v>
      </c>
      <c r="B37" s="1"/>
      <c r="C37" s="1">
        <f>13-5</f>
        <v>8</v>
      </c>
      <c r="D37" s="1">
        <f>13-7</f>
        <v>6</v>
      </c>
      <c r="E37" s="1"/>
      <c r="F37" s="1"/>
      <c r="G37" s="1"/>
      <c r="H37" s="1"/>
      <c r="I37" s="1"/>
      <c r="J37" s="1"/>
      <c r="K37" s="1"/>
      <c r="L37" s="1"/>
      <c r="M37" s="7">
        <f t="shared" si="14"/>
        <v>7</v>
      </c>
    </row>
    <row r="38" spans="1:13" ht="15.75" customHeight="1" x14ac:dyDescent="0.15">
      <c r="A38" s="13">
        <v>6</v>
      </c>
      <c r="B38" s="1"/>
      <c r="C38" s="1">
        <f>13-6</f>
        <v>7</v>
      </c>
      <c r="D38" s="1">
        <f>13-11</f>
        <v>2</v>
      </c>
      <c r="E38" s="1"/>
      <c r="F38" s="1"/>
      <c r="G38" s="1"/>
      <c r="H38" s="1"/>
      <c r="I38" s="1"/>
      <c r="J38" s="1"/>
      <c r="K38" s="1"/>
      <c r="L38" s="1"/>
      <c r="M38" s="7">
        <f t="shared" si="14"/>
        <v>4.5</v>
      </c>
    </row>
    <row r="39" spans="1:13" ht="15.75" customHeight="1" x14ac:dyDescent="0.15">
      <c r="A39" s="13">
        <v>7</v>
      </c>
      <c r="B39" s="1"/>
      <c r="C39" s="1">
        <f>13-7</f>
        <v>6</v>
      </c>
      <c r="D39" s="1">
        <f>13-10</f>
        <v>3</v>
      </c>
      <c r="E39" s="1"/>
      <c r="F39" s="1"/>
      <c r="G39" s="1"/>
      <c r="H39" s="1"/>
      <c r="I39" s="1"/>
      <c r="J39" s="1"/>
      <c r="K39" s="1"/>
      <c r="L39" s="1"/>
      <c r="M39" s="7">
        <f t="shared" si="14"/>
        <v>4.5</v>
      </c>
    </row>
    <row r="40" spans="1:13" ht="15.75" customHeight="1" x14ac:dyDescent="0.15">
      <c r="A40" s="13">
        <v>8</v>
      </c>
      <c r="B40" s="1"/>
      <c r="C40" s="1">
        <f>13-8</f>
        <v>5</v>
      </c>
      <c r="D40" s="1">
        <f>13-2</f>
        <v>11</v>
      </c>
      <c r="E40" s="1"/>
      <c r="F40" s="1"/>
      <c r="G40" s="1"/>
      <c r="H40" s="1"/>
      <c r="I40" s="1"/>
      <c r="J40" s="1"/>
      <c r="K40" s="1"/>
      <c r="L40" s="1"/>
      <c r="M40" s="7">
        <f t="shared" si="14"/>
        <v>8</v>
      </c>
    </row>
    <row r="41" spans="1:13" ht="15.75" customHeight="1" x14ac:dyDescent="0.15">
      <c r="A41" s="13">
        <v>9</v>
      </c>
      <c r="B41" s="1"/>
      <c r="C41" s="1">
        <f>13-9</f>
        <v>4</v>
      </c>
      <c r="D41" s="1">
        <f>13-3</f>
        <v>10</v>
      </c>
      <c r="E41" s="1"/>
      <c r="F41" s="1"/>
      <c r="G41" s="1"/>
      <c r="H41" s="1"/>
      <c r="I41" s="1"/>
      <c r="J41" s="1"/>
      <c r="K41" s="1"/>
      <c r="L41" s="1"/>
      <c r="M41" s="7">
        <f t="shared" si="14"/>
        <v>7</v>
      </c>
    </row>
    <row r="42" spans="1:13" ht="15.75" customHeight="1" x14ac:dyDescent="0.15">
      <c r="A42" s="13">
        <v>10</v>
      </c>
      <c r="B42" s="1"/>
      <c r="C42" s="1">
        <f>13-3</f>
        <v>10</v>
      </c>
      <c r="D42" s="1">
        <f>13-8</f>
        <v>5</v>
      </c>
      <c r="E42" s="1"/>
      <c r="F42" s="1"/>
      <c r="G42" s="1"/>
      <c r="H42" s="1"/>
      <c r="I42" s="1"/>
      <c r="J42" s="1"/>
      <c r="K42" s="1"/>
      <c r="L42" s="1"/>
      <c r="M42" s="7">
        <f t="shared" si="14"/>
        <v>7.5</v>
      </c>
    </row>
    <row r="43" spans="1:13" ht="15.75" customHeight="1" x14ac:dyDescent="0.15">
      <c r="A43" s="13">
        <v>11</v>
      </c>
      <c r="B43" s="1">
        <f>13-1</f>
        <v>12</v>
      </c>
      <c r="C43" s="1">
        <f>13-4</f>
        <v>9</v>
      </c>
      <c r="D43" s="1">
        <f>13-9</f>
        <v>4</v>
      </c>
      <c r="E43" s="1"/>
      <c r="F43" s="1"/>
      <c r="G43" s="1"/>
      <c r="H43" s="1"/>
      <c r="I43" s="1"/>
      <c r="J43" s="1"/>
      <c r="K43" s="1"/>
      <c r="L43" s="1"/>
      <c r="M43" s="7">
        <f t="shared" si="14"/>
        <v>8.3333333333333339</v>
      </c>
    </row>
    <row r="44" spans="1:13" ht="15.75" customHeight="1" thickBot="1" x14ac:dyDescent="0.2">
      <c r="A44" s="14">
        <v>12</v>
      </c>
      <c r="B44" s="3">
        <f>13-2</f>
        <v>11</v>
      </c>
      <c r="C44" s="3">
        <f>13-1</f>
        <v>12</v>
      </c>
      <c r="D44" s="3">
        <f>13-12</f>
        <v>1</v>
      </c>
      <c r="E44" s="3"/>
      <c r="F44" s="3"/>
      <c r="G44" s="3"/>
      <c r="H44" s="3"/>
      <c r="I44" s="3"/>
      <c r="J44" s="3"/>
      <c r="K44" s="3"/>
      <c r="L44" s="3"/>
      <c r="M44" s="9">
        <f t="shared" si="14"/>
        <v>8</v>
      </c>
    </row>
    <row r="45" spans="1:13" ht="15.75" customHeight="1" x14ac:dyDescent="0.15">
      <c r="A45" s="245" t="s">
        <v>324</v>
      </c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7"/>
    </row>
    <row r="46" spans="1:13" ht="15.75" customHeight="1" x14ac:dyDescent="0.15">
      <c r="A46" s="12"/>
      <c r="B46" s="15">
        <v>2020</v>
      </c>
      <c r="C46" s="15">
        <v>2021</v>
      </c>
      <c r="D46" s="15">
        <v>2022</v>
      </c>
      <c r="E46" s="15">
        <v>2023</v>
      </c>
      <c r="F46" s="15">
        <v>2024</v>
      </c>
      <c r="G46" s="15">
        <v>2025</v>
      </c>
      <c r="H46" s="15">
        <v>2026</v>
      </c>
      <c r="I46" s="15">
        <v>2027</v>
      </c>
      <c r="J46" s="15">
        <v>2028</v>
      </c>
      <c r="K46" s="15">
        <v>2029</v>
      </c>
      <c r="L46" s="15">
        <v>2030</v>
      </c>
      <c r="M46" s="16" t="s">
        <v>1</v>
      </c>
    </row>
    <row r="47" spans="1:13" ht="15.75" customHeight="1" x14ac:dyDescent="0.15">
      <c r="A47" s="13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 t="e">
        <f>AVERAGE(B47:L47)</f>
        <v>#DIV/0!</v>
      </c>
    </row>
    <row r="48" spans="1:13" ht="15.75" customHeight="1" x14ac:dyDescent="0.15">
      <c r="A48" s="13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 t="e">
        <f t="shared" ref="M48:M58" si="15">AVERAGE(B48:L48)</f>
        <v>#DIV/0!</v>
      </c>
    </row>
    <row r="49" spans="1:13" ht="15.75" customHeight="1" x14ac:dyDescent="0.15">
      <c r="A49" s="13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2" t="e">
        <f t="shared" si="15"/>
        <v>#DIV/0!</v>
      </c>
    </row>
    <row r="50" spans="1:13" ht="15.75" customHeight="1" x14ac:dyDescent="0.15">
      <c r="A50" s="13">
        <v>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2" t="e">
        <f t="shared" si="15"/>
        <v>#DIV/0!</v>
      </c>
    </row>
    <row r="51" spans="1:13" ht="15.75" customHeight="1" x14ac:dyDescent="0.15">
      <c r="A51" s="13">
        <v>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 t="e">
        <f t="shared" si="15"/>
        <v>#DIV/0!</v>
      </c>
    </row>
    <row r="52" spans="1:13" ht="15.75" customHeight="1" x14ac:dyDescent="0.15">
      <c r="A52" s="13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" t="e">
        <f t="shared" si="15"/>
        <v>#DIV/0!</v>
      </c>
    </row>
    <row r="53" spans="1:13" ht="15.75" customHeight="1" x14ac:dyDescent="0.15">
      <c r="A53" s="13">
        <v>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2" t="e">
        <f t="shared" si="15"/>
        <v>#DIV/0!</v>
      </c>
    </row>
    <row r="54" spans="1:13" ht="15.75" customHeight="1" x14ac:dyDescent="0.15">
      <c r="A54" s="13">
        <v>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 t="e">
        <f t="shared" si="15"/>
        <v>#DIV/0!</v>
      </c>
    </row>
    <row r="55" spans="1:13" ht="15.75" customHeight="1" x14ac:dyDescent="0.15">
      <c r="A55" s="13">
        <v>9</v>
      </c>
      <c r="B55" s="1" t="e">
        <f>#REF!</f>
        <v>#REF!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2" t="e">
        <f t="shared" si="15"/>
        <v>#REF!</v>
      </c>
    </row>
    <row r="56" spans="1:13" ht="15.75" customHeight="1" x14ac:dyDescent="0.15">
      <c r="A56" s="13">
        <v>10</v>
      </c>
      <c r="B56" s="1" t="e">
        <f>#REF!</f>
        <v>#REF!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2" t="e">
        <f t="shared" si="15"/>
        <v>#REF!</v>
      </c>
    </row>
    <row r="57" spans="1:13" ht="15.75" customHeight="1" x14ac:dyDescent="0.15">
      <c r="A57" s="13">
        <v>11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2" t="e">
        <f t="shared" si="15"/>
        <v>#DIV/0!</v>
      </c>
    </row>
    <row r="58" spans="1:13" ht="15.75" customHeight="1" thickBot="1" x14ac:dyDescent="0.2">
      <c r="A58" s="14">
        <v>12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17" t="e">
        <f t="shared" si="15"/>
        <v>#DIV/0!</v>
      </c>
    </row>
  </sheetData>
  <mergeCells count="6">
    <mergeCell ref="A45:M45"/>
    <mergeCell ref="A1:M1"/>
    <mergeCell ref="N1:N14"/>
    <mergeCell ref="A16:M16"/>
    <mergeCell ref="N16:N29"/>
    <mergeCell ref="A31:M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705E-4648-5349-9AD3-282A37EC292F}">
  <sheetPr>
    <pageSetUpPr fitToPage="1"/>
  </sheetPr>
  <dimension ref="A1:XFD791"/>
  <sheetViews>
    <sheetView tabSelected="1" zoomScale="160" zoomScaleNormal="16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1" sqref="C11"/>
    </sheetView>
  </sheetViews>
  <sheetFormatPr baseColWidth="10" defaultColWidth="0" defaultRowHeight="13" x14ac:dyDescent="0.15"/>
  <cols>
    <col min="1" max="1" width="2.83203125" style="134" customWidth="1"/>
    <col min="2" max="2" width="3.1640625" style="42" bestFit="1" customWidth="1"/>
    <col min="3" max="3" width="30.6640625" style="115" customWidth="1"/>
    <col min="4" max="4" width="60.6640625" style="20" bestFit="1" customWidth="1"/>
    <col min="5" max="5" width="5.33203125" style="20" customWidth="1"/>
    <col min="6" max="6" width="11" style="164" bestFit="1" customWidth="1"/>
    <col min="7" max="7" width="4.83203125" style="153" bestFit="1" customWidth="1"/>
    <col min="8" max="8" width="6.1640625" style="164" bestFit="1" customWidth="1"/>
    <col min="9" max="9" width="12.1640625" style="184" bestFit="1" customWidth="1"/>
    <col min="10" max="10" width="9" style="20" bestFit="1" customWidth="1"/>
    <col min="11" max="11" width="9" style="115" bestFit="1" customWidth="1"/>
    <col min="12" max="14" width="5.33203125" style="115" customWidth="1"/>
    <col min="15" max="15" width="5.33203125" style="20" customWidth="1"/>
    <col min="16" max="16" width="3.1640625" style="154" bestFit="1" customWidth="1"/>
    <col min="17" max="17" width="2.5" style="62" customWidth="1"/>
    <col min="18" max="18" width="2.5" style="155" customWidth="1"/>
    <col min="19" max="23" width="2.6640625" style="62" customWidth="1"/>
    <col min="24" max="35" width="0" style="20" hidden="1" customWidth="1"/>
    <col min="36" max="16384" width="10.83203125" style="20" hidden="1"/>
  </cols>
  <sheetData>
    <row r="1" spans="1:23" s="116" customFormat="1" ht="14" customHeight="1" x14ac:dyDescent="0.15">
      <c r="A1" s="282"/>
      <c r="B1" s="283"/>
      <c r="C1" s="269" t="s">
        <v>2</v>
      </c>
      <c r="D1" s="268" t="s">
        <v>1107</v>
      </c>
      <c r="E1" s="269"/>
      <c r="F1" s="270"/>
      <c r="G1" s="271" t="s">
        <v>340</v>
      </c>
      <c r="H1" s="288" t="s">
        <v>336</v>
      </c>
      <c r="I1" s="286" t="s">
        <v>342</v>
      </c>
      <c r="J1" s="269"/>
      <c r="K1" s="287"/>
      <c r="L1" s="286" t="s">
        <v>765</v>
      </c>
      <c r="M1" s="269"/>
      <c r="N1" s="287"/>
      <c r="O1" s="231"/>
      <c r="P1" s="286" t="s">
        <v>338</v>
      </c>
      <c r="Q1" s="269"/>
      <c r="R1" s="287"/>
      <c r="S1" s="269" t="s">
        <v>337</v>
      </c>
      <c r="T1" s="269"/>
      <c r="U1" s="269"/>
      <c r="V1" s="269"/>
      <c r="W1" s="270"/>
    </row>
    <row r="2" spans="1:23" s="22" customFormat="1" ht="29" thickBot="1" x14ac:dyDescent="0.2">
      <c r="A2" s="284"/>
      <c r="B2" s="285"/>
      <c r="C2" s="281"/>
      <c r="D2" s="195" t="s">
        <v>1087</v>
      </c>
      <c r="E2" s="59" t="s">
        <v>1088</v>
      </c>
      <c r="F2" s="196" t="s">
        <v>339</v>
      </c>
      <c r="G2" s="272"/>
      <c r="H2" s="289"/>
      <c r="I2" s="56" t="s">
        <v>762</v>
      </c>
      <c r="J2" s="57" t="s">
        <v>323</v>
      </c>
      <c r="K2" s="57" t="s">
        <v>343</v>
      </c>
      <c r="L2" s="56" t="s">
        <v>746</v>
      </c>
      <c r="M2" s="59" t="s">
        <v>978</v>
      </c>
      <c r="N2" s="59" t="s">
        <v>768</v>
      </c>
      <c r="O2" s="241" t="s">
        <v>1327</v>
      </c>
      <c r="P2" s="34" t="s">
        <v>388</v>
      </c>
      <c r="Q2" s="59" t="s">
        <v>991</v>
      </c>
      <c r="R2" s="35" t="s">
        <v>390</v>
      </c>
      <c r="S2" s="57">
        <v>1</v>
      </c>
      <c r="T2" s="57">
        <v>2</v>
      </c>
      <c r="U2" s="57">
        <v>3</v>
      </c>
      <c r="V2" s="57">
        <v>4</v>
      </c>
      <c r="W2" s="29">
        <v>5</v>
      </c>
    </row>
    <row r="3" spans="1:23" ht="13" customHeight="1" x14ac:dyDescent="0.15">
      <c r="A3" s="278" t="s">
        <v>350</v>
      </c>
      <c r="B3" s="136">
        <v>1</v>
      </c>
      <c r="C3" s="137" t="s">
        <v>341</v>
      </c>
      <c r="D3" s="150" t="s">
        <v>1002</v>
      </c>
      <c r="E3" s="150">
        <v>2017</v>
      </c>
      <c r="F3" s="152" t="s">
        <v>392</v>
      </c>
      <c r="G3" s="145">
        <v>0.16250000000000001</v>
      </c>
      <c r="H3" s="139">
        <v>3.5</v>
      </c>
      <c r="I3" s="140"/>
      <c r="J3" s="141"/>
      <c r="K3" s="142"/>
      <c r="L3" s="143"/>
      <c r="M3" s="142"/>
      <c r="N3" s="142"/>
      <c r="O3" s="141"/>
      <c r="P3" s="146">
        <v>1</v>
      </c>
      <c r="Q3" s="60">
        <v>0</v>
      </c>
      <c r="R3" s="147">
        <v>0</v>
      </c>
      <c r="S3" s="60">
        <v>0</v>
      </c>
      <c r="T3" s="60">
        <v>1</v>
      </c>
      <c r="U3" s="60">
        <v>0</v>
      </c>
      <c r="V3" s="60">
        <v>0</v>
      </c>
      <c r="W3" s="61">
        <v>0</v>
      </c>
    </row>
    <row r="4" spans="1:23" x14ac:dyDescent="0.15">
      <c r="A4" s="279"/>
      <c r="B4" s="148">
        <f>B3+1</f>
        <v>2</v>
      </c>
      <c r="C4" s="149" t="s">
        <v>3</v>
      </c>
      <c r="D4" s="150" t="s">
        <v>427</v>
      </c>
      <c r="E4" s="150">
        <v>2005</v>
      </c>
      <c r="F4" s="152" t="s">
        <v>344</v>
      </c>
      <c r="G4" s="153">
        <v>0.20486111111111113</v>
      </c>
      <c r="H4" s="151">
        <v>4</v>
      </c>
      <c r="I4" s="99"/>
      <c r="J4" s="100"/>
      <c r="K4" s="101"/>
      <c r="L4" s="101"/>
      <c r="M4" s="101"/>
      <c r="N4" s="101"/>
      <c r="O4" s="100"/>
      <c r="P4" s="154">
        <v>0</v>
      </c>
      <c r="Q4" s="62">
        <v>1</v>
      </c>
      <c r="R4" s="155">
        <v>0</v>
      </c>
      <c r="S4" s="62">
        <v>0</v>
      </c>
      <c r="T4" s="62">
        <v>1</v>
      </c>
      <c r="U4" s="62">
        <v>0</v>
      </c>
      <c r="V4" s="62">
        <v>0</v>
      </c>
      <c r="W4" s="63">
        <v>0</v>
      </c>
    </row>
    <row r="5" spans="1:23" x14ac:dyDescent="0.15">
      <c r="A5" s="279"/>
      <c r="B5" s="148">
        <f t="shared" ref="B5:B21" si="0">B4+1</f>
        <v>3</v>
      </c>
      <c r="C5" s="149" t="s">
        <v>4</v>
      </c>
      <c r="D5" s="150" t="s">
        <v>428</v>
      </c>
      <c r="E5" s="150">
        <v>2015</v>
      </c>
      <c r="F5" s="152" t="s">
        <v>345</v>
      </c>
      <c r="G5" s="153">
        <v>0.13263888888888889</v>
      </c>
      <c r="H5" s="151">
        <v>5</v>
      </c>
      <c r="I5" s="99"/>
      <c r="J5" s="100"/>
      <c r="K5" s="101"/>
      <c r="L5" s="101"/>
      <c r="M5" s="101"/>
      <c r="N5" s="101"/>
      <c r="O5" s="100"/>
      <c r="P5" s="154" cm="1">
        <f t="array" ref="P5:W5">Courtney_Barnett</f>
        <v>0</v>
      </c>
      <c r="Q5" s="62">
        <v>1</v>
      </c>
      <c r="R5" s="155">
        <v>0</v>
      </c>
      <c r="S5" s="62">
        <v>1</v>
      </c>
      <c r="T5" s="62">
        <v>0</v>
      </c>
      <c r="U5" s="62">
        <v>0</v>
      </c>
      <c r="V5" s="62">
        <v>0</v>
      </c>
      <c r="W5" s="63">
        <v>0</v>
      </c>
    </row>
    <row r="6" spans="1:23" x14ac:dyDescent="0.15">
      <c r="A6" s="279"/>
      <c r="B6" s="148">
        <f t="shared" si="0"/>
        <v>4</v>
      </c>
      <c r="C6" s="149" t="s">
        <v>5</v>
      </c>
      <c r="D6" s="150" t="s">
        <v>1009</v>
      </c>
      <c r="E6" s="150">
        <v>2014</v>
      </c>
      <c r="F6" s="152" t="s">
        <v>345</v>
      </c>
      <c r="G6" s="153">
        <v>0.19652777777777777</v>
      </c>
      <c r="H6" s="151">
        <v>5</v>
      </c>
      <c r="I6" s="99"/>
      <c r="J6" s="100"/>
      <c r="K6" s="101"/>
      <c r="L6" s="101"/>
      <c r="M6" s="101"/>
      <c r="N6" s="101"/>
      <c r="O6" s="100"/>
      <c r="P6" s="154">
        <v>1</v>
      </c>
      <c r="Q6" s="62">
        <v>0</v>
      </c>
      <c r="R6" s="155">
        <v>0</v>
      </c>
      <c r="S6" s="62">
        <v>1</v>
      </c>
      <c r="T6" s="62">
        <v>0</v>
      </c>
      <c r="U6" s="62">
        <v>0</v>
      </c>
      <c r="V6" s="62">
        <v>0</v>
      </c>
      <c r="W6" s="63">
        <v>0</v>
      </c>
    </row>
    <row r="7" spans="1:23" x14ac:dyDescent="0.15">
      <c r="A7" s="279"/>
      <c r="B7" s="148">
        <f t="shared" si="0"/>
        <v>5</v>
      </c>
      <c r="C7" s="149" t="s">
        <v>6</v>
      </c>
      <c r="D7" s="150" t="s">
        <v>430</v>
      </c>
      <c r="E7" s="150">
        <v>2017</v>
      </c>
      <c r="F7" s="152" t="s">
        <v>346</v>
      </c>
      <c r="G7" s="153">
        <v>0.1451388888888889</v>
      </c>
      <c r="H7" s="151">
        <v>4</v>
      </c>
      <c r="I7" s="99"/>
      <c r="J7" s="100"/>
      <c r="K7" s="101"/>
      <c r="L7" s="101"/>
      <c r="M7" s="101"/>
      <c r="N7" s="101"/>
      <c r="O7" s="100"/>
      <c r="P7" s="154">
        <v>0</v>
      </c>
      <c r="Q7" s="62">
        <v>1</v>
      </c>
      <c r="R7" s="155">
        <v>0</v>
      </c>
      <c r="S7" s="62">
        <v>1</v>
      </c>
      <c r="T7" s="62">
        <v>0</v>
      </c>
      <c r="U7" s="62">
        <v>0</v>
      </c>
      <c r="V7" s="62">
        <v>0</v>
      </c>
      <c r="W7" s="63">
        <v>0</v>
      </c>
    </row>
    <row r="8" spans="1:23" x14ac:dyDescent="0.15">
      <c r="A8" s="279"/>
      <c r="B8" s="148">
        <f t="shared" si="0"/>
        <v>6</v>
      </c>
      <c r="C8" s="149" t="s">
        <v>7</v>
      </c>
      <c r="D8" s="150" t="s">
        <v>1004</v>
      </c>
      <c r="E8" s="150">
        <v>2017</v>
      </c>
      <c r="F8" s="152" t="s">
        <v>392</v>
      </c>
      <c r="G8" s="153">
        <v>0.11527777777777777</v>
      </c>
      <c r="H8" s="151">
        <v>3.75</v>
      </c>
      <c r="I8" s="99"/>
      <c r="J8" s="100"/>
      <c r="K8" s="101"/>
      <c r="L8" s="101"/>
      <c r="M8" s="101"/>
      <c r="N8" s="101"/>
      <c r="O8" s="100"/>
      <c r="P8" s="154">
        <v>1</v>
      </c>
      <c r="Q8" s="62">
        <v>1</v>
      </c>
      <c r="R8" s="155">
        <v>0</v>
      </c>
      <c r="S8" s="62">
        <v>0</v>
      </c>
      <c r="T8" s="62">
        <v>1</v>
      </c>
      <c r="U8" s="62">
        <v>1</v>
      </c>
      <c r="V8" s="62">
        <v>0</v>
      </c>
      <c r="W8" s="63">
        <v>0</v>
      </c>
    </row>
    <row r="9" spans="1:23" x14ac:dyDescent="0.15">
      <c r="A9" s="279"/>
      <c r="B9" s="148">
        <f t="shared" si="0"/>
        <v>7</v>
      </c>
      <c r="C9" s="149" t="s">
        <v>8</v>
      </c>
      <c r="D9" s="150" t="s">
        <v>431</v>
      </c>
      <c r="E9" s="150">
        <v>2011</v>
      </c>
      <c r="F9" s="152" t="s">
        <v>345</v>
      </c>
      <c r="G9" s="153">
        <v>0.10902777777777778</v>
      </c>
      <c r="H9" s="151">
        <v>4.05</v>
      </c>
      <c r="I9" s="99"/>
      <c r="J9" s="100"/>
      <c r="K9" s="101"/>
      <c r="L9" s="101"/>
      <c r="M9" s="101"/>
      <c r="N9" s="101"/>
      <c r="O9" s="100"/>
      <c r="P9" s="154">
        <v>1</v>
      </c>
      <c r="Q9" s="62">
        <v>0</v>
      </c>
      <c r="R9" s="155">
        <v>0</v>
      </c>
      <c r="S9" s="62">
        <v>1</v>
      </c>
      <c r="T9" s="62">
        <v>0</v>
      </c>
      <c r="U9" s="62">
        <v>0</v>
      </c>
      <c r="V9" s="62">
        <v>0</v>
      </c>
      <c r="W9" s="63">
        <v>0</v>
      </c>
    </row>
    <row r="10" spans="1:23" x14ac:dyDescent="0.15">
      <c r="A10" s="279"/>
      <c r="B10" s="148">
        <f t="shared" si="0"/>
        <v>8</v>
      </c>
      <c r="C10" s="149" t="s">
        <v>9</v>
      </c>
      <c r="D10" s="150" t="s">
        <v>1208</v>
      </c>
      <c r="E10" s="150">
        <v>2016</v>
      </c>
      <c r="F10" s="152" t="s">
        <v>345</v>
      </c>
      <c r="G10" s="153">
        <v>0.14166666666666666</v>
      </c>
      <c r="H10" s="151">
        <v>4</v>
      </c>
      <c r="I10" s="99"/>
      <c r="J10" s="100"/>
      <c r="K10" s="101"/>
      <c r="L10" s="101"/>
      <c r="M10" s="101"/>
      <c r="N10" s="101"/>
      <c r="O10" s="100"/>
      <c r="P10" s="154">
        <v>1</v>
      </c>
      <c r="Q10" s="62">
        <v>0</v>
      </c>
      <c r="R10" s="155">
        <v>0</v>
      </c>
      <c r="S10" s="62">
        <v>1</v>
      </c>
      <c r="T10" s="62">
        <v>0</v>
      </c>
      <c r="U10" s="62">
        <v>0</v>
      </c>
      <c r="V10" s="62">
        <v>0</v>
      </c>
      <c r="W10" s="63">
        <v>0</v>
      </c>
    </row>
    <row r="11" spans="1:23" x14ac:dyDescent="0.15">
      <c r="A11" s="279"/>
      <c r="B11" s="148">
        <f t="shared" si="0"/>
        <v>9</v>
      </c>
      <c r="C11" s="149" t="s">
        <v>10</v>
      </c>
      <c r="D11" s="150" t="s">
        <v>433</v>
      </c>
      <c r="E11" s="150">
        <v>2016</v>
      </c>
      <c r="F11" s="152" t="s">
        <v>344</v>
      </c>
      <c r="G11" s="153">
        <v>0.12847222222222224</v>
      </c>
      <c r="H11" s="151">
        <v>5</v>
      </c>
      <c r="I11" s="99"/>
      <c r="J11" s="100"/>
      <c r="K11" s="101"/>
      <c r="L11" s="101"/>
      <c r="M11" s="101"/>
      <c r="N11" s="101"/>
      <c r="O11" s="100"/>
      <c r="P11" s="154">
        <v>1</v>
      </c>
      <c r="Q11" s="62">
        <v>0</v>
      </c>
      <c r="R11" s="155">
        <v>0</v>
      </c>
      <c r="S11" s="62">
        <v>1</v>
      </c>
      <c r="T11" s="62">
        <v>0</v>
      </c>
      <c r="U11" s="62">
        <v>0</v>
      </c>
      <c r="V11" s="62">
        <v>0</v>
      </c>
      <c r="W11" s="63">
        <v>0</v>
      </c>
    </row>
    <row r="12" spans="1:23" x14ac:dyDescent="0.15">
      <c r="A12" s="279"/>
      <c r="B12" s="148">
        <f t="shared" si="0"/>
        <v>10</v>
      </c>
      <c r="C12" s="149" t="s">
        <v>11</v>
      </c>
      <c r="D12" s="150" t="s">
        <v>1005</v>
      </c>
      <c r="E12" s="150">
        <v>1994</v>
      </c>
      <c r="F12" s="152" t="s">
        <v>392</v>
      </c>
      <c r="G12" s="153">
        <v>0.12013888888888889</v>
      </c>
      <c r="H12" s="151">
        <v>4.5</v>
      </c>
      <c r="I12" s="99"/>
      <c r="J12" s="100"/>
      <c r="K12" s="101"/>
      <c r="L12" s="101"/>
      <c r="M12" s="101"/>
      <c r="N12" s="101"/>
      <c r="O12" s="100"/>
      <c r="P12" s="154">
        <v>0</v>
      </c>
      <c r="Q12" s="62">
        <v>1</v>
      </c>
      <c r="R12" s="155">
        <v>0</v>
      </c>
      <c r="S12" s="62">
        <v>0</v>
      </c>
      <c r="T12" s="62">
        <v>1</v>
      </c>
      <c r="U12" s="62">
        <v>0</v>
      </c>
      <c r="V12" s="62">
        <v>0</v>
      </c>
      <c r="W12" s="63">
        <v>0</v>
      </c>
    </row>
    <row r="13" spans="1:23" x14ac:dyDescent="0.15">
      <c r="A13" s="279"/>
      <c r="B13" s="148">
        <f t="shared" si="0"/>
        <v>11</v>
      </c>
      <c r="C13" s="149" t="s">
        <v>12</v>
      </c>
      <c r="D13" s="150" t="s">
        <v>435</v>
      </c>
      <c r="E13" s="150">
        <v>2005</v>
      </c>
      <c r="F13" s="152" t="s">
        <v>344</v>
      </c>
      <c r="G13" s="153">
        <v>0.11805555555555557</v>
      </c>
      <c r="H13" s="151">
        <v>4</v>
      </c>
      <c r="I13" s="99"/>
      <c r="J13" s="100"/>
      <c r="K13" s="101"/>
      <c r="L13" s="101"/>
      <c r="M13" s="101"/>
      <c r="N13" s="101"/>
      <c r="O13" s="100"/>
      <c r="P13" s="154">
        <v>1</v>
      </c>
      <c r="Q13" s="62">
        <v>0</v>
      </c>
      <c r="R13" s="155">
        <v>0</v>
      </c>
      <c r="S13" s="62">
        <v>0</v>
      </c>
      <c r="T13" s="62">
        <v>1</v>
      </c>
      <c r="U13" s="62">
        <v>0</v>
      </c>
      <c r="V13" s="62">
        <v>0</v>
      </c>
      <c r="W13" s="63">
        <v>0</v>
      </c>
    </row>
    <row r="14" spans="1:23" x14ac:dyDescent="0.15">
      <c r="A14" s="279"/>
      <c r="B14" s="148">
        <f t="shared" si="0"/>
        <v>12</v>
      </c>
      <c r="C14" s="149" t="s">
        <v>13</v>
      </c>
      <c r="D14" s="150" t="s">
        <v>1003</v>
      </c>
      <c r="E14" s="150">
        <v>2014</v>
      </c>
      <c r="F14" s="152" t="s">
        <v>345</v>
      </c>
      <c r="G14" s="153">
        <v>0.19305555555555554</v>
      </c>
      <c r="H14" s="151">
        <v>5</v>
      </c>
      <c r="I14" s="99"/>
      <c r="J14" s="100"/>
      <c r="K14" s="101"/>
      <c r="L14" s="101"/>
      <c r="M14" s="101"/>
      <c r="N14" s="101"/>
      <c r="O14" s="100"/>
      <c r="P14" s="154">
        <v>1</v>
      </c>
      <c r="Q14" s="62">
        <v>0</v>
      </c>
      <c r="R14" s="155">
        <v>0</v>
      </c>
      <c r="S14" s="62">
        <v>1</v>
      </c>
      <c r="T14" s="62">
        <v>0</v>
      </c>
      <c r="U14" s="62">
        <v>0</v>
      </c>
      <c r="V14" s="62">
        <v>0</v>
      </c>
      <c r="W14" s="63">
        <v>0</v>
      </c>
    </row>
    <row r="15" spans="1:23" x14ac:dyDescent="0.15">
      <c r="A15" s="279"/>
      <c r="B15" s="148">
        <f t="shared" si="0"/>
        <v>13</v>
      </c>
      <c r="C15" s="149" t="s">
        <v>14</v>
      </c>
      <c r="D15" s="150" t="s">
        <v>1006</v>
      </c>
      <c r="E15" s="150">
        <v>2016</v>
      </c>
      <c r="F15" s="152" t="s">
        <v>347</v>
      </c>
      <c r="G15" s="153">
        <v>0.1423611111111111</v>
      </c>
      <c r="H15" s="151">
        <v>4.5</v>
      </c>
      <c r="I15" s="99"/>
      <c r="J15" s="100"/>
      <c r="K15" s="101"/>
      <c r="L15" s="101"/>
      <c r="M15" s="101"/>
      <c r="N15" s="101"/>
      <c r="O15" s="100"/>
      <c r="P15" s="154">
        <v>1</v>
      </c>
      <c r="Q15" s="62">
        <v>0</v>
      </c>
      <c r="R15" s="155">
        <v>0</v>
      </c>
      <c r="S15" s="62">
        <v>0</v>
      </c>
      <c r="T15" s="62">
        <v>0</v>
      </c>
      <c r="U15" s="62">
        <v>0</v>
      </c>
      <c r="V15" s="62">
        <v>1</v>
      </c>
      <c r="W15" s="63">
        <v>0</v>
      </c>
    </row>
    <row r="16" spans="1:23" x14ac:dyDescent="0.15">
      <c r="A16" s="279"/>
      <c r="B16" s="148">
        <f t="shared" si="0"/>
        <v>14</v>
      </c>
      <c r="C16" s="149" t="s">
        <v>15</v>
      </c>
      <c r="D16" s="150" t="s">
        <v>994</v>
      </c>
      <c r="E16" s="150">
        <v>2011</v>
      </c>
      <c r="F16" s="152" t="s">
        <v>348</v>
      </c>
      <c r="G16" s="153">
        <v>0.15208333333333332</v>
      </c>
      <c r="H16" s="151">
        <v>5</v>
      </c>
      <c r="I16" s="99"/>
      <c r="J16" s="100"/>
      <c r="K16" s="101"/>
      <c r="L16" s="101"/>
      <c r="M16" s="101"/>
      <c r="N16" s="101"/>
      <c r="O16" s="100"/>
      <c r="P16" s="154">
        <v>2</v>
      </c>
      <c r="Q16" s="62">
        <v>0</v>
      </c>
      <c r="R16" s="155">
        <v>0</v>
      </c>
      <c r="S16" s="62">
        <v>0</v>
      </c>
      <c r="T16" s="62">
        <v>0</v>
      </c>
      <c r="U16" s="62">
        <v>0</v>
      </c>
      <c r="V16" s="62">
        <v>2</v>
      </c>
      <c r="W16" s="63">
        <v>0</v>
      </c>
    </row>
    <row r="17" spans="1:23" x14ac:dyDescent="0.15">
      <c r="A17" s="279"/>
      <c r="B17" s="148">
        <f t="shared" si="0"/>
        <v>15</v>
      </c>
      <c r="C17" s="149" t="s">
        <v>16</v>
      </c>
      <c r="D17" s="150" t="s">
        <v>995</v>
      </c>
      <c r="E17" s="150">
        <v>2010</v>
      </c>
      <c r="F17" s="152" t="s">
        <v>346</v>
      </c>
      <c r="G17" s="153">
        <v>0.15833333333333333</v>
      </c>
      <c r="H17" s="151">
        <v>5</v>
      </c>
      <c r="I17" s="99"/>
      <c r="J17" s="100"/>
      <c r="K17" s="101"/>
      <c r="L17" s="101"/>
      <c r="M17" s="101"/>
      <c r="N17" s="101"/>
      <c r="O17" s="100"/>
      <c r="P17" s="154">
        <v>3</v>
      </c>
      <c r="Q17" s="62">
        <v>0</v>
      </c>
      <c r="R17" s="155">
        <v>0</v>
      </c>
      <c r="S17" s="62">
        <v>0</v>
      </c>
      <c r="T17" s="62">
        <v>0</v>
      </c>
      <c r="U17" s="62">
        <v>1</v>
      </c>
      <c r="V17" s="62">
        <v>2</v>
      </c>
      <c r="W17" s="63">
        <v>0</v>
      </c>
    </row>
    <row r="18" spans="1:23" x14ac:dyDescent="0.15">
      <c r="A18" s="279"/>
      <c r="B18" s="148">
        <f t="shared" si="0"/>
        <v>16</v>
      </c>
      <c r="C18" s="149" t="s">
        <v>17</v>
      </c>
      <c r="D18" s="150" t="s">
        <v>438</v>
      </c>
      <c r="E18" s="150">
        <v>2014</v>
      </c>
      <c r="F18" s="152" t="s">
        <v>345</v>
      </c>
      <c r="G18" s="153">
        <v>0.1125</v>
      </c>
      <c r="H18" s="151">
        <v>5</v>
      </c>
      <c r="I18" s="99"/>
      <c r="J18" s="100"/>
      <c r="K18" s="101"/>
      <c r="L18" s="101"/>
      <c r="M18" s="101"/>
      <c r="N18" s="101"/>
      <c r="O18" s="100"/>
      <c r="P18" s="154">
        <v>1</v>
      </c>
      <c r="Q18" s="62">
        <v>0</v>
      </c>
      <c r="R18" s="155">
        <v>0</v>
      </c>
      <c r="S18" s="62">
        <v>1</v>
      </c>
      <c r="T18" s="62">
        <v>0</v>
      </c>
      <c r="U18" s="62">
        <v>0</v>
      </c>
      <c r="V18" s="62">
        <v>0</v>
      </c>
      <c r="W18" s="64">
        <v>0</v>
      </c>
    </row>
    <row r="19" spans="1:23" x14ac:dyDescent="0.15">
      <c r="A19" s="279"/>
      <c r="B19" s="148">
        <f t="shared" si="0"/>
        <v>17</v>
      </c>
      <c r="C19" s="149" t="s">
        <v>18</v>
      </c>
      <c r="D19" s="150" t="s">
        <v>1007</v>
      </c>
      <c r="E19" s="150">
        <v>2005</v>
      </c>
      <c r="F19" s="152" t="s">
        <v>349</v>
      </c>
      <c r="G19" s="153">
        <v>0.12916666666666668</v>
      </c>
      <c r="H19" s="151">
        <v>4</v>
      </c>
      <c r="I19" s="99"/>
      <c r="J19" s="100"/>
      <c r="K19" s="101"/>
      <c r="L19" s="101"/>
      <c r="M19" s="101"/>
      <c r="N19" s="101"/>
      <c r="O19" s="100"/>
      <c r="P19" s="154">
        <v>1</v>
      </c>
      <c r="Q19" s="62">
        <v>0</v>
      </c>
      <c r="R19" s="155">
        <v>0</v>
      </c>
      <c r="S19" s="62">
        <v>1</v>
      </c>
      <c r="T19" s="62">
        <v>0</v>
      </c>
      <c r="U19" s="62">
        <v>0</v>
      </c>
      <c r="V19" s="62">
        <v>0</v>
      </c>
      <c r="W19" s="63">
        <v>0</v>
      </c>
    </row>
    <row r="20" spans="1:23" x14ac:dyDescent="0.15">
      <c r="A20" s="279"/>
      <c r="B20" s="148">
        <f t="shared" si="0"/>
        <v>18</v>
      </c>
      <c r="C20" s="149" t="s">
        <v>19</v>
      </c>
      <c r="D20" s="150" t="s">
        <v>440</v>
      </c>
      <c r="E20" s="150">
        <v>2014</v>
      </c>
      <c r="F20" s="152" t="s">
        <v>345</v>
      </c>
      <c r="G20" s="153">
        <v>0.17500000000000002</v>
      </c>
      <c r="H20" s="151">
        <v>3.75</v>
      </c>
      <c r="I20" s="99"/>
      <c r="J20" s="100"/>
      <c r="K20" s="101"/>
      <c r="L20" s="101"/>
      <c r="M20" s="101"/>
      <c r="N20" s="101"/>
      <c r="O20" s="100"/>
      <c r="P20" s="154">
        <v>0</v>
      </c>
      <c r="Q20" s="62">
        <v>2</v>
      </c>
      <c r="R20" s="155">
        <v>0</v>
      </c>
      <c r="S20" s="62">
        <v>0</v>
      </c>
      <c r="T20" s="62">
        <v>0</v>
      </c>
      <c r="U20" s="62">
        <v>2</v>
      </c>
      <c r="V20" s="62">
        <v>0</v>
      </c>
      <c r="W20" s="63">
        <v>0</v>
      </c>
    </row>
    <row r="21" spans="1:23" ht="14" thickBot="1" x14ac:dyDescent="0.2">
      <c r="A21" s="280"/>
      <c r="B21" s="156">
        <f t="shared" si="0"/>
        <v>19</v>
      </c>
      <c r="C21" s="157" t="s">
        <v>20</v>
      </c>
      <c r="D21" s="158" t="s">
        <v>996</v>
      </c>
      <c r="E21" s="158">
        <v>2017</v>
      </c>
      <c r="F21" s="160" t="s">
        <v>348</v>
      </c>
      <c r="G21" s="161">
        <v>0.15138888888888888</v>
      </c>
      <c r="H21" s="159">
        <v>4</v>
      </c>
      <c r="I21" s="102"/>
      <c r="J21" s="103"/>
      <c r="K21" s="104"/>
      <c r="L21" s="104"/>
      <c r="M21" s="104"/>
      <c r="N21" s="104"/>
      <c r="O21" s="103"/>
      <c r="P21" s="162">
        <v>2</v>
      </c>
      <c r="Q21" s="65">
        <v>0</v>
      </c>
      <c r="R21" s="163">
        <v>0</v>
      </c>
      <c r="S21" s="65">
        <v>1</v>
      </c>
      <c r="T21" s="65">
        <v>0</v>
      </c>
      <c r="U21" s="65">
        <v>0</v>
      </c>
      <c r="V21" s="65">
        <v>1</v>
      </c>
      <c r="W21" s="66">
        <v>0</v>
      </c>
    </row>
    <row r="22" spans="1:23" x14ac:dyDescent="0.15">
      <c r="A22" s="278" t="s">
        <v>351</v>
      </c>
      <c r="B22" s="136">
        <v>1</v>
      </c>
      <c r="C22" s="137" t="s">
        <v>21</v>
      </c>
      <c r="D22" s="138" t="s">
        <v>1018</v>
      </c>
      <c r="E22" s="138">
        <v>2017</v>
      </c>
      <c r="F22" s="144" t="s">
        <v>393</v>
      </c>
      <c r="G22" s="145">
        <v>0.14583333333333334</v>
      </c>
      <c r="H22" s="139">
        <v>4</v>
      </c>
      <c r="I22" s="105"/>
      <c r="J22" s="106"/>
      <c r="K22" s="107"/>
      <c r="L22" s="107"/>
      <c r="M22" s="107"/>
      <c r="N22" s="107"/>
      <c r="O22" s="106"/>
      <c r="P22" s="146">
        <v>2</v>
      </c>
      <c r="Q22" s="60">
        <v>1</v>
      </c>
      <c r="R22" s="147">
        <v>0</v>
      </c>
      <c r="S22" s="60">
        <v>0</v>
      </c>
      <c r="T22" s="60">
        <v>1</v>
      </c>
      <c r="U22" s="60">
        <v>1</v>
      </c>
      <c r="V22" s="60">
        <v>1</v>
      </c>
      <c r="W22" s="61">
        <v>0</v>
      </c>
    </row>
    <row r="23" spans="1:23" x14ac:dyDescent="0.15">
      <c r="A23" s="279"/>
      <c r="B23" s="148">
        <v>2</v>
      </c>
      <c r="C23" s="149" t="s">
        <v>22</v>
      </c>
      <c r="D23" s="150" t="s">
        <v>443</v>
      </c>
      <c r="E23" s="150">
        <v>2018</v>
      </c>
      <c r="F23" s="152" t="s">
        <v>346</v>
      </c>
      <c r="G23" s="153">
        <v>0.14861111111111111</v>
      </c>
      <c r="H23" s="151">
        <v>3.5</v>
      </c>
      <c r="I23" s="99"/>
      <c r="J23" s="100"/>
      <c r="K23" s="101"/>
      <c r="L23" s="101"/>
      <c r="M23" s="101"/>
      <c r="N23" s="101"/>
      <c r="O23" s="100"/>
      <c r="P23" s="154">
        <v>0</v>
      </c>
      <c r="Q23" s="62">
        <v>1</v>
      </c>
      <c r="R23" s="155">
        <v>0</v>
      </c>
      <c r="S23" s="62">
        <v>0</v>
      </c>
      <c r="T23" s="62">
        <v>1</v>
      </c>
      <c r="U23" s="62">
        <v>0</v>
      </c>
      <c r="V23" s="62">
        <v>0</v>
      </c>
      <c r="W23" s="63">
        <v>0</v>
      </c>
    </row>
    <row r="24" spans="1:23" x14ac:dyDescent="0.15">
      <c r="A24" s="279"/>
      <c r="B24" s="148">
        <v>3</v>
      </c>
      <c r="C24" s="149" t="s">
        <v>23</v>
      </c>
      <c r="D24" s="150" t="s">
        <v>997</v>
      </c>
      <c r="E24" s="150">
        <v>2011</v>
      </c>
      <c r="F24" s="152" t="s">
        <v>344</v>
      </c>
      <c r="G24" s="153">
        <v>0.14375000000000002</v>
      </c>
      <c r="H24" s="151">
        <v>4.2</v>
      </c>
      <c r="I24" s="99"/>
      <c r="J24" s="100"/>
      <c r="K24" s="101"/>
      <c r="L24" s="101"/>
      <c r="M24" s="101"/>
      <c r="N24" s="101"/>
      <c r="O24" s="100"/>
      <c r="P24" s="154">
        <v>2</v>
      </c>
      <c r="Q24" s="62">
        <v>0</v>
      </c>
      <c r="R24" s="155">
        <v>0</v>
      </c>
      <c r="S24" s="62">
        <v>0</v>
      </c>
      <c r="T24" s="62">
        <v>0</v>
      </c>
      <c r="U24" s="62">
        <v>1</v>
      </c>
      <c r="V24" s="62">
        <v>1</v>
      </c>
      <c r="W24" s="63">
        <v>0</v>
      </c>
    </row>
    <row r="25" spans="1:23" x14ac:dyDescent="0.15">
      <c r="A25" s="279"/>
      <c r="B25" s="148">
        <v>4</v>
      </c>
      <c r="C25" s="149" t="s">
        <v>24</v>
      </c>
      <c r="D25" s="150" t="s">
        <v>998</v>
      </c>
      <c r="E25" s="150">
        <v>2017</v>
      </c>
      <c r="F25" s="152" t="s">
        <v>392</v>
      </c>
      <c r="G25" s="153">
        <v>0.13819444444444443</v>
      </c>
      <c r="H25" s="151">
        <v>4</v>
      </c>
      <c r="I25" s="99"/>
      <c r="J25" s="100"/>
      <c r="K25" s="101"/>
      <c r="L25" s="101"/>
      <c r="M25" s="101"/>
      <c r="N25" s="101"/>
      <c r="O25" s="100"/>
      <c r="P25" s="154">
        <v>1</v>
      </c>
      <c r="Q25" s="62">
        <v>1</v>
      </c>
      <c r="R25" s="155">
        <v>0</v>
      </c>
      <c r="S25" s="62">
        <v>0</v>
      </c>
      <c r="T25" s="62">
        <v>2</v>
      </c>
      <c r="U25" s="62">
        <v>0</v>
      </c>
      <c r="V25" s="62">
        <v>0</v>
      </c>
      <c r="W25" s="63">
        <v>0</v>
      </c>
    </row>
    <row r="26" spans="1:23" x14ac:dyDescent="0.15">
      <c r="A26" s="279"/>
      <c r="B26" s="148">
        <v>5</v>
      </c>
      <c r="C26" s="149" t="s">
        <v>25</v>
      </c>
      <c r="D26" s="150" t="s">
        <v>445</v>
      </c>
      <c r="E26" s="150">
        <v>1990</v>
      </c>
      <c r="F26" s="152" t="s">
        <v>348</v>
      </c>
      <c r="G26" s="153">
        <v>0.18402777777777779</v>
      </c>
      <c r="H26" s="151">
        <v>4</v>
      </c>
      <c r="I26" s="99"/>
      <c r="J26" s="100"/>
      <c r="K26" s="101"/>
      <c r="L26" s="101"/>
      <c r="M26" s="101"/>
      <c r="N26" s="101"/>
      <c r="O26" s="100"/>
      <c r="P26" s="154">
        <v>1</v>
      </c>
      <c r="Q26" s="62">
        <v>0</v>
      </c>
      <c r="R26" s="155">
        <v>0</v>
      </c>
      <c r="S26" s="62">
        <v>0</v>
      </c>
      <c r="T26" s="62">
        <v>0</v>
      </c>
      <c r="U26" s="62">
        <v>0</v>
      </c>
      <c r="V26" s="62">
        <v>1</v>
      </c>
      <c r="W26" s="63">
        <v>0</v>
      </c>
    </row>
    <row r="27" spans="1:23" x14ac:dyDescent="0.15">
      <c r="A27" s="279"/>
      <c r="B27" s="148">
        <v>6</v>
      </c>
      <c r="C27" s="149" t="s">
        <v>26</v>
      </c>
      <c r="D27" s="150" t="s">
        <v>447</v>
      </c>
      <c r="E27" s="150">
        <v>2016</v>
      </c>
      <c r="F27" s="152" t="s">
        <v>348</v>
      </c>
      <c r="G27" s="153">
        <v>0.12569444444444444</v>
      </c>
      <c r="H27" s="151">
        <v>4.5</v>
      </c>
      <c r="I27" s="99"/>
      <c r="J27" s="100"/>
      <c r="K27" s="101"/>
      <c r="L27" s="101"/>
      <c r="M27" s="101"/>
      <c r="N27" s="101"/>
      <c r="O27" s="100"/>
      <c r="P27" s="154">
        <v>1</v>
      </c>
      <c r="Q27" s="62">
        <v>0</v>
      </c>
      <c r="R27" s="155">
        <v>0</v>
      </c>
      <c r="S27" s="62">
        <v>0</v>
      </c>
      <c r="T27" s="62">
        <v>0</v>
      </c>
      <c r="U27" s="62">
        <v>0</v>
      </c>
      <c r="V27" s="62">
        <v>1</v>
      </c>
      <c r="W27" s="63">
        <v>0</v>
      </c>
    </row>
    <row r="28" spans="1:23" x14ac:dyDescent="0.15">
      <c r="A28" s="279"/>
      <c r="B28" s="148">
        <v>7</v>
      </c>
      <c r="C28" s="149" t="s">
        <v>27</v>
      </c>
      <c r="D28" s="150" t="s">
        <v>1008</v>
      </c>
      <c r="E28" s="150">
        <v>2013</v>
      </c>
      <c r="F28" s="152" t="s">
        <v>348</v>
      </c>
      <c r="G28" s="153">
        <v>0.25416666666666665</v>
      </c>
      <c r="H28" s="151">
        <v>4</v>
      </c>
      <c r="I28" s="99"/>
      <c r="J28" s="100"/>
      <c r="K28" s="101"/>
      <c r="L28" s="101"/>
      <c r="M28" s="101"/>
      <c r="N28" s="101"/>
      <c r="O28" s="100"/>
      <c r="P28" s="154">
        <v>1</v>
      </c>
      <c r="Q28" s="62">
        <v>0</v>
      </c>
      <c r="R28" s="155">
        <v>0</v>
      </c>
      <c r="S28" s="62">
        <v>0</v>
      </c>
      <c r="T28" s="62">
        <v>0</v>
      </c>
      <c r="U28" s="62">
        <v>1</v>
      </c>
      <c r="V28" s="62">
        <v>0</v>
      </c>
      <c r="W28" s="63">
        <v>0</v>
      </c>
    </row>
    <row r="29" spans="1:23" x14ac:dyDescent="0.15">
      <c r="A29" s="279"/>
      <c r="B29" s="148">
        <v>8</v>
      </c>
      <c r="C29" s="149" t="s">
        <v>28</v>
      </c>
      <c r="D29" s="150" t="s">
        <v>428</v>
      </c>
      <c r="E29" s="150">
        <v>2015</v>
      </c>
      <c r="F29" s="152" t="s">
        <v>345</v>
      </c>
      <c r="G29" s="153">
        <v>0.13749999999999998</v>
      </c>
      <c r="H29" s="151">
        <v>4</v>
      </c>
      <c r="I29" s="99"/>
      <c r="J29" s="100"/>
      <c r="K29" s="101"/>
      <c r="L29" s="101"/>
      <c r="M29" s="101"/>
      <c r="N29" s="101"/>
      <c r="O29" s="100"/>
      <c r="P29" s="154">
        <v>0</v>
      </c>
      <c r="Q29" s="62">
        <v>1</v>
      </c>
      <c r="R29" s="155">
        <v>0</v>
      </c>
      <c r="S29" s="62">
        <v>1</v>
      </c>
      <c r="T29" s="62">
        <v>0</v>
      </c>
      <c r="U29" s="62">
        <v>0</v>
      </c>
      <c r="V29" s="62">
        <v>0</v>
      </c>
      <c r="W29" s="63">
        <v>0</v>
      </c>
    </row>
    <row r="30" spans="1:23" x14ac:dyDescent="0.15">
      <c r="A30" s="279"/>
      <c r="B30" s="148">
        <v>9</v>
      </c>
      <c r="C30" s="149" t="s">
        <v>29</v>
      </c>
      <c r="D30" s="150" t="s">
        <v>1208</v>
      </c>
      <c r="E30" s="150">
        <v>2016</v>
      </c>
      <c r="F30" s="152" t="s">
        <v>345</v>
      </c>
      <c r="G30" s="153">
        <v>0.1451388888888889</v>
      </c>
      <c r="H30" s="151">
        <v>3.95</v>
      </c>
      <c r="I30" s="99"/>
      <c r="J30" s="100"/>
      <c r="K30" s="101"/>
      <c r="L30" s="101"/>
      <c r="M30" s="101"/>
      <c r="N30" s="101"/>
      <c r="O30" s="100"/>
      <c r="P30" s="154">
        <v>1</v>
      </c>
      <c r="Q30" s="62">
        <v>0</v>
      </c>
      <c r="R30" s="155">
        <v>0</v>
      </c>
      <c r="S30" s="62">
        <v>1</v>
      </c>
      <c r="T30" s="62">
        <v>0</v>
      </c>
      <c r="U30" s="62">
        <v>0</v>
      </c>
      <c r="V30" s="62">
        <v>0</v>
      </c>
      <c r="W30" s="63">
        <v>0</v>
      </c>
    </row>
    <row r="31" spans="1:23" x14ac:dyDescent="0.15">
      <c r="A31" s="279"/>
      <c r="B31" s="148">
        <v>10</v>
      </c>
      <c r="C31" s="149" t="s">
        <v>30</v>
      </c>
      <c r="D31" s="150" t="s">
        <v>999</v>
      </c>
      <c r="E31" s="150">
        <v>2010</v>
      </c>
      <c r="F31" s="152" t="s">
        <v>348</v>
      </c>
      <c r="G31" s="153">
        <v>0.14861111111111111</v>
      </c>
      <c r="H31" s="151">
        <v>4.1500000000000004</v>
      </c>
      <c r="I31" s="99"/>
      <c r="J31" s="100"/>
      <c r="K31" s="101"/>
      <c r="L31" s="101"/>
      <c r="M31" s="101"/>
      <c r="N31" s="101"/>
      <c r="O31" s="100"/>
      <c r="P31" s="154">
        <v>1</v>
      </c>
      <c r="Q31" s="62">
        <v>0</v>
      </c>
      <c r="R31" s="155">
        <v>0</v>
      </c>
      <c r="S31" s="62">
        <v>0</v>
      </c>
      <c r="T31" s="62">
        <v>0</v>
      </c>
      <c r="U31" s="62">
        <v>0</v>
      </c>
      <c r="V31" s="62">
        <v>1</v>
      </c>
      <c r="W31" s="63">
        <v>0</v>
      </c>
    </row>
    <row r="32" spans="1:23" x14ac:dyDescent="0.15">
      <c r="A32" s="279"/>
      <c r="B32" s="148">
        <v>11</v>
      </c>
      <c r="C32" s="149" t="str">
        <f>C14</f>
        <v>It Will Come Back</v>
      </c>
      <c r="D32" s="150" t="str">
        <f>D14</f>
        <v>Hozier (Monomymous)</v>
      </c>
      <c r="E32" s="150">
        <v>2014</v>
      </c>
      <c r="F32" s="164" t="str">
        <f>F14</f>
        <v>Alternative</v>
      </c>
      <c r="G32" s="153">
        <f t="shared" ref="G32" si="1">G14</f>
        <v>0.19305555555555554</v>
      </c>
      <c r="H32" s="151">
        <f t="shared" ref="H32" si="2">H14</f>
        <v>5</v>
      </c>
      <c r="I32" s="99"/>
      <c r="J32" s="100"/>
      <c r="K32" s="101"/>
      <c r="L32" s="101"/>
      <c r="M32" s="101"/>
      <c r="N32" s="101"/>
      <c r="O32" s="100"/>
      <c r="P32" s="154">
        <f t="shared" ref="P32:W32" si="3">P14</f>
        <v>1</v>
      </c>
      <c r="Q32" s="62">
        <f t="shared" si="3"/>
        <v>0</v>
      </c>
      <c r="R32" s="155">
        <f t="shared" si="3"/>
        <v>0</v>
      </c>
      <c r="S32" s="62">
        <f t="shared" si="3"/>
        <v>1</v>
      </c>
      <c r="T32" s="62">
        <f t="shared" si="3"/>
        <v>0</v>
      </c>
      <c r="U32" s="62">
        <f t="shared" si="3"/>
        <v>0</v>
      </c>
      <c r="V32" s="62">
        <f t="shared" si="3"/>
        <v>0</v>
      </c>
      <c r="W32" s="63">
        <f t="shared" si="3"/>
        <v>0</v>
      </c>
    </row>
    <row r="33" spans="1:23" x14ac:dyDescent="0.15">
      <c r="A33" s="279"/>
      <c r="B33" s="148">
        <v>12</v>
      </c>
      <c r="C33" s="149" t="s">
        <v>31</v>
      </c>
      <c r="D33" s="150" t="s">
        <v>1006</v>
      </c>
      <c r="E33" s="150">
        <v>2016</v>
      </c>
      <c r="F33" s="152" t="s">
        <v>347</v>
      </c>
      <c r="G33" s="153">
        <v>0.17013888888888887</v>
      </c>
      <c r="H33" s="151">
        <v>4</v>
      </c>
      <c r="I33" s="99"/>
      <c r="J33" s="100"/>
      <c r="K33" s="101"/>
      <c r="L33" s="101"/>
      <c r="M33" s="101"/>
      <c r="N33" s="101"/>
      <c r="O33" s="100"/>
      <c r="P33" s="154">
        <v>1</v>
      </c>
      <c r="Q33" s="62">
        <v>0</v>
      </c>
      <c r="R33" s="155">
        <v>0</v>
      </c>
      <c r="S33" s="62">
        <v>0</v>
      </c>
      <c r="T33" s="62">
        <v>0</v>
      </c>
      <c r="U33" s="62">
        <v>0</v>
      </c>
      <c r="V33" s="62">
        <v>1</v>
      </c>
      <c r="W33" s="63">
        <v>0</v>
      </c>
    </row>
    <row r="34" spans="1:23" x14ac:dyDescent="0.15">
      <c r="A34" s="279"/>
      <c r="B34" s="148">
        <v>13</v>
      </c>
      <c r="C34" s="149" t="s">
        <v>32</v>
      </c>
      <c r="D34" s="150" t="s">
        <v>1000</v>
      </c>
      <c r="E34" s="150">
        <v>2016</v>
      </c>
      <c r="F34" s="152" t="s">
        <v>348</v>
      </c>
      <c r="G34" s="153">
        <v>0.19444444444444445</v>
      </c>
      <c r="H34" s="151">
        <v>3</v>
      </c>
      <c r="I34" s="99"/>
      <c r="J34" s="100"/>
      <c r="K34" s="101"/>
      <c r="L34" s="101"/>
      <c r="M34" s="101"/>
      <c r="N34" s="101"/>
      <c r="O34" s="100"/>
      <c r="P34" s="154">
        <v>2</v>
      </c>
      <c r="Q34" s="62">
        <v>0</v>
      </c>
      <c r="R34" s="155">
        <v>0</v>
      </c>
      <c r="S34" s="62">
        <v>1</v>
      </c>
      <c r="T34" s="62">
        <v>0</v>
      </c>
      <c r="U34" s="62">
        <v>0</v>
      </c>
      <c r="V34" s="62">
        <v>1</v>
      </c>
      <c r="W34" s="63">
        <v>0</v>
      </c>
    </row>
    <row r="35" spans="1:23" x14ac:dyDescent="0.15">
      <c r="A35" s="279"/>
      <c r="B35" s="148">
        <v>14</v>
      </c>
      <c r="C35" s="149" t="s">
        <v>33</v>
      </c>
      <c r="D35" s="150" t="s">
        <v>450</v>
      </c>
      <c r="E35" s="150">
        <v>2017</v>
      </c>
      <c r="F35" s="152" t="s">
        <v>346</v>
      </c>
      <c r="G35" s="153">
        <v>0.11875000000000001</v>
      </c>
      <c r="H35" s="151">
        <v>4</v>
      </c>
      <c r="I35" s="99"/>
      <c r="J35" s="100"/>
      <c r="K35" s="101"/>
      <c r="L35" s="101"/>
      <c r="M35" s="101"/>
      <c r="N35" s="101"/>
      <c r="O35" s="100"/>
      <c r="P35" s="154">
        <v>0</v>
      </c>
      <c r="Q35" s="62">
        <v>1</v>
      </c>
      <c r="R35" s="155">
        <v>0</v>
      </c>
      <c r="S35" s="62">
        <v>1</v>
      </c>
      <c r="T35" s="62">
        <v>0</v>
      </c>
      <c r="U35" s="62">
        <v>0</v>
      </c>
      <c r="V35" s="62">
        <v>0</v>
      </c>
      <c r="W35" s="63">
        <v>0</v>
      </c>
    </row>
    <row r="36" spans="1:23" x14ac:dyDescent="0.15">
      <c r="A36" s="279"/>
      <c r="B36" s="148">
        <v>15</v>
      </c>
      <c r="C36" s="149" t="s">
        <v>34</v>
      </c>
      <c r="D36" s="150" t="s">
        <v>428</v>
      </c>
      <c r="E36" s="150">
        <v>2015</v>
      </c>
      <c r="F36" s="152" t="s">
        <v>345</v>
      </c>
      <c r="G36" s="153">
        <v>8.3333333333333329E-2</v>
      </c>
      <c r="H36" s="151">
        <v>4</v>
      </c>
      <c r="I36" s="99"/>
      <c r="J36" s="100"/>
      <c r="K36" s="101"/>
      <c r="L36" s="101"/>
      <c r="M36" s="101"/>
      <c r="N36" s="101"/>
      <c r="O36" s="100"/>
      <c r="P36" s="154">
        <v>0</v>
      </c>
      <c r="Q36" s="62">
        <v>1</v>
      </c>
      <c r="R36" s="155">
        <v>0</v>
      </c>
      <c r="S36" s="62">
        <v>1</v>
      </c>
      <c r="T36" s="62">
        <v>0</v>
      </c>
      <c r="U36" s="62">
        <v>0</v>
      </c>
      <c r="V36" s="62">
        <v>0</v>
      </c>
      <c r="W36" s="63">
        <v>0</v>
      </c>
    </row>
    <row r="37" spans="1:23" x14ac:dyDescent="0.15">
      <c r="A37" s="279"/>
      <c r="B37" s="148">
        <v>16</v>
      </c>
      <c r="C37" s="149" t="s">
        <v>35</v>
      </c>
      <c r="D37" s="150" t="s">
        <v>1001</v>
      </c>
      <c r="E37" s="150">
        <v>2016</v>
      </c>
      <c r="F37" s="152" t="s">
        <v>348</v>
      </c>
      <c r="G37" s="153">
        <v>0.27638888888888885</v>
      </c>
      <c r="H37" s="151">
        <v>3.5</v>
      </c>
      <c r="I37" s="99"/>
      <c r="J37" s="100"/>
      <c r="K37" s="101"/>
      <c r="L37" s="101"/>
      <c r="M37" s="101"/>
      <c r="N37" s="101"/>
      <c r="O37" s="100"/>
      <c r="P37" s="154">
        <v>2</v>
      </c>
      <c r="Q37" s="62">
        <v>0</v>
      </c>
      <c r="R37" s="155">
        <v>0</v>
      </c>
      <c r="S37" s="62">
        <v>2</v>
      </c>
      <c r="T37" s="62">
        <v>0</v>
      </c>
      <c r="U37" s="62">
        <v>0</v>
      </c>
      <c r="V37" s="62">
        <v>0</v>
      </c>
      <c r="W37" s="63">
        <v>0</v>
      </c>
    </row>
    <row r="38" spans="1:23" x14ac:dyDescent="0.15">
      <c r="A38" s="279"/>
      <c r="B38" s="148">
        <v>17</v>
      </c>
      <c r="C38" s="149" t="s">
        <v>14</v>
      </c>
      <c r="D38" s="150" t="s">
        <v>1006</v>
      </c>
      <c r="E38" s="150">
        <v>2016</v>
      </c>
      <c r="F38" s="152" t="s">
        <v>347</v>
      </c>
      <c r="G38" s="153">
        <v>0.1423611111111111</v>
      </c>
      <c r="H38" s="151">
        <f>H15</f>
        <v>4.5</v>
      </c>
      <c r="I38" s="99"/>
      <c r="J38" s="100"/>
      <c r="K38" s="101"/>
      <c r="L38" s="101"/>
      <c r="M38" s="101"/>
      <c r="N38" s="101"/>
      <c r="O38" s="100"/>
      <c r="P38" s="154">
        <v>1</v>
      </c>
      <c r="Q38" s="62">
        <v>0</v>
      </c>
      <c r="R38" s="155">
        <v>0</v>
      </c>
      <c r="S38" s="62">
        <v>0</v>
      </c>
      <c r="T38" s="62">
        <v>0</v>
      </c>
      <c r="U38" s="62">
        <v>0</v>
      </c>
      <c r="V38" s="62">
        <v>1</v>
      </c>
      <c r="W38" s="63">
        <v>0</v>
      </c>
    </row>
    <row r="39" spans="1:23" x14ac:dyDescent="0.15">
      <c r="A39" s="279"/>
      <c r="B39" s="148">
        <v>18</v>
      </c>
      <c r="C39" s="149" t="s">
        <v>36</v>
      </c>
      <c r="D39" s="150" t="s">
        <v>451</v>
      </c>
      <c r="E39" s="150">
        <v>2015</v>
      </c>
      <c r="F39" s="152" t="s">
        <v>346</v>
      </c>
      <c r="G39" s="153">
        <v>0.13958333333333334</v>
      </c>
      <c r="H39" s="151">
        <v>4</v>
      </c>
      <c r="I39" s="99"/>
      <c r="J39" s="100"/>
      <c r="K39" s="101"/>
      <c r="L39" s="101"/>
      <c r="M39" s="101"/>
      <c r="N39" s="101"/>
      <c r="O39" s="100"/>
      <c r="P39" s="154">
        <v>0</v>
      </c>
      <c r="Q39" s="62">
        <v>1</v>
      </c>
      <c r="R39" s="155">
        <v>0</v>
      </c>
      <c r="S39" s="62">
        <v>0</v>
      </c>
      <c r="T39" s="62">
        <v>1</v>
      </c>
      <c r="U39" s="62">
        <v>0</v>
      </c>
      <c r="V39" s="62">
        <v>0</v>
      </c>
      <c r="W39" s="63">
        <v>0</v>
      </c>
    </row>
    <row r="40" spans="1:23" x14ac:dyDescent="0.15">
      <c r="A40" s="279"/>
      <c r="B40" s="148">
        <v>19</v>
      </c>
      <c r="C40" s="149" t="s">
        <v>37</v>
      </c>
      <c r="D40" s="150" t="s">
        <v>452</v>
      </c>
      <c r="E40" s="150">
        <v>2007</v>
      </c>
      <c r="F40" s="152" t="s">
        <v>348</v>
      </c>
      <c r="G40" s="153">
        <v>0.21666666666666667</v>
      </c>
      <c r="H40" s="151">
        <v>4.25</v>
      </c>
      <c r="I40" s="99"/>
      <c r="J40" s="100"/>
      <c r="K40" s="101"/>
      <c r="L40" s="101"/>
      <c r="M40" s="101"/>
      <c r="N40" s="101"/>
      <c r="O40" s="100"/>
      <c r="P40" s="154">
        <v>1</v>
      </c>
      <c r="Q40" s="62">
        <v>0</v>
      </c>
      <c r="R40" s="155">
        <v>0</v>
      </c>
      <c r="S40" s="62">
        <v>0</v>
      </c>
      <c r="T40" s="62">
        <v>0</v>
      </c>
      <c r="U40" s="62">
        <v>0</v>
      </c>
      <c r="V40" s="62">
        <v>1</v>
      </c>
      <c r="W40" s="63">
        <v>0</v>
      </c>
    </row>
    <row r="41" spans="1:23" x14ac:dyDescent="0.15">
      <c r="A41" s="279"/>
      <c r="B41" s="148">
        <v>20</v>
      </c>
      <c r="C41" s="149" t="str">
        <f>C6</f>
        <v>From Eden</v>
      </c>
      <c r="D41" s="150" t="str">
        <f>D6</f>
        <v>Hozier (Mononymous)</v>
      </c>
      <c r="E41" s="150">
        <v>2014</v>
      </c>
      <c r="F41" s="164" t="str">
        <f>F6</f>
        <v>Alternative</v>
      </c>
      <c r="G41" s="153">
        <f t="shared" ref="G41" si="4">G6</f>
        <v>0.19652777777777777</v>
      </c>
      <c r="H41" s="151">
        <f t="shared" ref="H41" si="5">H6</f>
        <v>5</v>
      </c>
      <c r="I41" s="99"/>
      <c r="J41" s="100"/>
      <c r="K41" s="101"/>
      <c r="L41" s="101"/>
      <c r="M41" s="101"/>
      <c r="N41" s="101"/>
      <c r="O41" s="100"/>
      <c r="P41" s="154">
        <f t="shared" ref="P41:W41" si="6">P6</f>
        <v>1</v>
      </c>
      <c r="Q41" s="62">
        <f t="shared" si="6"/>
        <v>0</v>
      </c>
      <c r="R41" s="155">
        <f t="shared" si="6"/>
        <v>0</v>
      </c>
      <c r="S41" s="62">
        <f t="shared" si="6"/>
        <v>1</v>
      </c>
      <c r="T41" s="62">
        <f t="shared" si="6"/>
        <v>0</v>
      </c>
      <c r="U41" s="62">
        <f t="shared" si="6"/>
        <v>0</v>
      </c>
      <c r="V41" s="62">
        <f t="shared" si="6"/>
        <v>0</v>
      </c>
      <c r="W41" s="63">
        <f t="shared" si="6"/>
        <v>0</v>
      </c>
    </row>
    <row r="42" spans="1:23" x14ac:dyDescent="0.15">
      <c r="A42" s="279"/>
      <c r="B42" s="148">
        <v>21</v>
      </c>
      <c r="C42" s="149" t="s">
        <v>38</v>
      </c>
      <c r="D42" s="150" t="s">
        <v>437</v>
      </c>
      <c r="E42" s="150">
        <v>2010</v>
      </c>
      <c r="F42" s="164" t="s">
        <v>346</v>
      </c>
      <c r="G42" s="153">
        <v>0.12638888888888888</v>
      </c>
      <c r="H42" s="151">
        <v>4.1500000000000004</v>
      </c>
      <c r="I42" s="99"/>
      <c r="J42" s="100"/>
      <c r="K42" s="101"/>
      <c r="L42" s="101"/>
      <c r="M42" s="101"/>
      <c r="N42" s="101"/>
      <c r="O42" s="100"/>
      <c r="P42" s="154">
        <v>1</v>
      </c>
      <c r="Q42" s="62">
        <v>0</v>
      </c>
      <c r="R42" s="155">
        <v>0</v>
      </c>
      <c r="S42" s="62">
        <v>0</v>
      </c>
      <c r="T42" s="62">
        <v>0</v>
      </c>
      <c r="U42" s="62">
        <v>1</v>
      </c>
      <c r="V42" s="62">
        <v>0</v>
      </c>
      <c r="W42" s="63">
        <v>0</v>
      </c>
    </row>
    <row r="43" spans="1:23" x14ac:dyDescent="0.15">
      <c r="A43" s="279"/>
      <c r="B43" s="148">
        <v>22</v>
      </c>
      <c r="C43" s="149" t="s">
        <v>39</v>
      </c>
      <c r="D43" s="150" t="s">
        <v>438</v>
      </c>
      <c r="E43" s="150">
        <v>2014</v>
      </c>
      <c r="F43" s="164" t="s">
        <v>345</v>
      </c>
      <c r="G43" s="153">
        <v>0.13749999999999998</v>
      </c>
      <c r="H43" s="151">
        <v>4</v>
      </c>
      <c r="I43" s="99"/>
      <c r="J43" s="100"/>
      <c r="K43" s="101"/>
      <c r="L43" s="101"/>
      <c r="M43" s="101"/>
      <c r="N43" s="101"/>
      <c r="O43" s="100"/>
      <c r="P43" s="154">
        <v>1</v>
      </c>
      <c r="Q43" s="62">
        <v>0</v>
      </c>
      <c r="R43" s="155">
        <v>0</v>
      </c>
      <c r="S43" s="62">
        <v>1</v>
      </c>
      <c r="T43" s="62">
        <v>0</v>
      </c>
      <c r="U43" s="62">
        <v>0</v>
      </c>
      <c r="V43" s="62">
        <v>0</v>
      </c>
      <c r="W43" s="63">
        <v>0</v>
      </c>
    </row>
    <row r="44" spans="1:23" x14ac:dyDescent="0.15">
      <c r="A44" s="279"/>
      <c r="B44" s="148">
        <v>23</v>
      </c>
      <c r="C44" s="149" t="s">
        <v>40</v>
      </c>
      <c r="D44" s="150" t="s">
        <v>453</v>
      </c>
      <c r="E44" s="150">
        <v>2015</v>
      </c>
      <c r="F44" s="164" t="s">
        <v>347</v>
      </c>
      <c r="G44" s="153">
        <v>0.16805555555555554</v>
      </c>
      <c r="H44" s="151">
        <v>5</v>
      </c>
      <c r="I44" s="99"/>
      <c r="J44" s="100"/>
      <c r="K44" s="101"/>
      <c r="L44" s="101"/>
      <c r="M44" s="101"/>
      <c r="N44" s="101"/>
      <c r="O44" s="100"/>
      <c r="P44" s="154">
        <v>1</v>
      </c>
      <c r="Q44" s="62">
        <v>0</v>
      </c>
      <c r="R44" s="155">
        <v>0</v>
      </c>
      <c r="S44" s="62">
        <v>0</v>
      </c>
      <c r="T44" s="62">
        <v>0</v>
      </c>
      <c r="U44" s="62">
        <v>1</v>
      </c>
      <c r="V44" s="62">
        <v>0</v>
      </c>
      <c r="W44" s="63">
        <v>0</v>
      </c>
    </row>
    <row r="45" spans="1:23" x14ac:dyDescent="0.15">
      <c r="A45" s="279"/>
      <c r="B45" s="148">
        <v>24</v>
      </c>
      <c r="C45" s="149" t="s">
        <v>41</v>
      </c>
      <c r="D45" s="150" t="s">
        <v>1010</v>
      </c>
      <c r="E45" s="150">
        <v>2016</v>
      </c>
      <c r="F45" s="152" t="s">
        <v>392</v>
      </c>
      <c r="G45" s="153">
        <v>0.16319444444444445</v>
      </c>
      <c r="H45" s="151">
        <v>4</v>
      </c>
      <c r="I45" s="99"/>
      <c r="J45" s="100"/>
      <c r="K45" s="101"/>
      <c r="L45" s="101"/>
      <c r="M45" s="101"/>
      <c r="N45" s="101"/>
      <c r="O45" s="100"/>
      <c r="P45" s="154">
        <v>0</v>
      </c>
      <c r="Q45" s="62">
        <v>1</v>
      </c>
      <c r="R45" s="155">
        <v>0</v>
      </c>
      <c r="S45" s="62">
        <v>0</v>
      </c>
      <c r="T45" s="62">
        <v>1</v>
      </c>
      <c r="U45" s="62">
        <v>0</v>
      </c>
      <c r="V45" s="62">
        <v>0</v>
      </c>
      <c r="W45" s="63">
        <v>0</v>
      </c>
    </row>
    <row r="46" spans="1:23" x14ac:dyDescent="0.15">
      <c r="A46" s="279"/>
      <c r="B46" s="148">
        <v>25</v>
      </c>
      <c r="C46" s="149" t="str">
        <f>C5</f>
        <v>An Illustration of Loneliness (Sleepless in New York)</v>
      </c>
      <c r="D46" s="150" t="str">
        <f>D5</f>
        <v>Courtney Barnett</v>
      </c>
      <c r="E46" s="150">
        <v>2015</v>
      </c>
      <c r="F46" s="164" t="str">
        <f>F5</f>
        <v>Alternative</v>
      </c>
      <c r="G46" s="153">
        <f t="shared" ref="G46" si="7">G5</f>
        <v>0.13263888888888889</v>
      </c>
      <c r="H46" s="151">
        <f t="shared" ref="H46" si="8">H5</f>
        <v>5</v>
      </c>
      <c r="I46" s="99"/>
      <c r="J46" s="100"/>
      <c r="K46" s="101"/>
      <c r="L46" s="101"/>
      <c r="M46" s="101"/>
      <c r="N46" s="101"/>
      <c r="O46" s="100"/>
      <c r="P46" s="154">
        <f t="shared" ref="P46:W46" si="9">P5</f>
        <v>0</v>
      </c>
      <c r="Q46" s="62">
        <f t="shared" si="9"/>
        <v>1</v>
      </c>
      <c r="R46" s="155">
        <f t="shared" si="9"/>
        <v>0</v>
      </c>
      <c r="S46" s="62">
        <f t="shared" si="9"/>
        <v>1</v>
      </c>
      <c r="T46" s="62">
        <f t="shared" si="9"/>
        <v>0</v>
      </c>
      <c r="U46" s="62">
        <f t="shared" si="9"/>
        <v>0</v>
      </c>
      <c r="V46" s="62">
        <f t="shared" si="9"/>
        <v>0</v>
      </c>
      <c r="W46" s="63">
        <f t="shared" si="9"/>
        <v>0</v>
      </c>
    </row>
    <row r="47" spans="1:23" x14ac:dyDescent="0.15">
      <c r="A47" s="279"/>
      <c r="B47" s="148">
        <v>26</v>
      </c>
      <c r="C47" s="149" t="s">
        <v>42</v>
      </c>
      <c r="D47" s="150" t="s">
        <v>1011</v>
      </c>
      <c r="E47" s="150">
        <v>2011</v>
      </c>
      <c r="F47" s="164" t="s">
        <v>348</v>
      </c>
      <c r="G47" s="153">
        <v>0.19236111111111112</v>
      </c>
      <c r="H47" s="151">
        <v>4</v>
      </c>
      <c r="I47" s="99"/>
      <c r="J47" s="100"/>
      <c r="K47" s="101"/>
      <c r="L47" s="101"/>
      <c r="M47" s="101"/>
      <c r="N47" s="101"/>
      <c r="O47" s="100"/>
      <c r="P47" s="154">
        <v>1</v>
      </c>
      <c r="Q47" s="62">
        <v>1</v>
      </c>
      <c r="R47" s="155">
        <v>0</v>
      </c>
      <c r="S47" s="62">
        <v>0</v>
      </c>
      <c r="T47" s="62">
        <v>0</v>
      </c>
      <c r="U47" s="62">
        <v>1</v>
      </c>
      <c r="V47" s="62">
        <v>1</v>
      </c>
      <c r="W47" s="63">
        <v>0</v>
      </c>
    </row>
    <row r="48" spans="1:23" x14ac:dyDescent="0.15">
      <c r="A48" s="279"/>
      <c r="B48" s="148">
        <v>27</v>
      </c>
      <c r="C48" s="149" t="s">
        <v>43</v>
      </c>
      <c r="D48" s="150" t="s">
        <v>428</v>
      </c>
      <c r="E48" s="150">
        <v>2013</v>
      </c>
      <c r="F48" s="164" t="s">
        <v>345</v>
      </c>
      <c r="G48" s="153">
        <v>0.21666666666666667</v>
      </c>
      <c r="H48" s="151">
        <v>3.75</v>
      </c>
      <c r="I48" s="99"/>
      <c r="J48" s="100"/>
      <c r="K48" s="101"/>
      <c r="L48" s="101"/>
      <c r="M48" s="101"/>
      <c r="N48" s="101"/>
      <c r="O48" s="100"/>
      <c r="P48" s="154">
        <v>0</v>
      </c>
      <c r="Q48" s="62">
        <v>1</v>
      </c>
      <c r="R48" s="155">
        <v>0</v>
      </c>
      <c r="S48" s="62">
        <v>1</v>
      </c>
      <c r="T48" s="62">
        <v>0</v>
      </c>
      <c r="U48" s="62">
        <v>0</v>
      </c>
      <c r="V48" s="62">
        <v>0</v>
      </c>
      <c r="W48" s="63">
        <v>0</v>
      </c>
    </row>
    <row r="49" spans="1:23" ht="14" thickBot="1" x14ac:dyDescent="0.2">
      <c r="A49" s="280"/>
      <c r="B49" s="156">
        <v>28</v>
      </c>
      <c r="C49" s="157" t="s">
        <v>44</v>
      </c>
      <c r="D49" s="158" t="s">
        <v>1006</v>
      </c>
      <c r="E49" s="158">
        <v>2016</v>
      </c>
      <c r="F49" s="165" t="s">
        <v>347</v>
      </c>
      <c r="G49" s="161">
        <v>0.13819444444444443</v>
      </c>
      <c r="H49" s="159">
        <v>4</v>
      </c>
      <c r="I49" s="102"/>
      <c r="J49" s="103"/>
      <c r="K49" s="104"/>
      <c r="L49" s="104"/>
      <c r="M49" s="104"/>
      <c r="N49" s="104"/>
      <c r="O49" s="103"/>
      <c r="P49" s="162">
        <v>1</v>
      </c>
      <c r="Q49" s="65">
        <v>0</v>
      </c>
      <c r="R49" s="163">
        <v>0</v>
      </c>
      <c r="S49" s="65">
        <v>0</v>
      </c>
      <c r="T49" s="65">
        <v>0</v>
      </c>
      <c r="U49" s="65">
        <v>0</v>
      </c>
      <c r="V49" s="65">
        <v>1</v>
      </c>
      <c r="W49" s="66">
        <v>0</v>
      </c>
    </row>
    <row r="50" spans="1:23" x14ac:dyDescent="0.15">
      <c r="A50" s="273" t="s">
        <v>352</v>
      </c>
      <c r="B50" s="166">
        <v>1</v>
      </c>
      <c r="C50" s="110" t="str">
        <f>C30</f>
        <v>Power</v>
      </c>
      <c r="D50" s="30" t="str">
        <f>D30</f>
        <v>Bastille (Mononymous)</v>
      </c>
      <c r="E50" s="31">
        <v>2016</v>
      </c>
      <c r="F50" s="152" t="str">
        <f t="shared" ref="F50" si="10">F30</f>
        <v>Alternative</v>
      </c>
      <c r="G50" s="153">
        <f t="shared" ref="G50" si="11">G30</f>
        <v>0.1451388888888889</v>
      </c>
      <c r="H50" s="135">
        <f>H30</f>
        <v>3.95</v>
      </c>
      <c r="I50" s="99"/>
      <c r="J50" s="100"/>
      <c r="K50" s="101"/>
      <c r="L50" s="101"/>
      <c r="M50" s="101"/>
      <c r="N50" s="101"/>
      <c r="O50" s="100"/>
      <c r="P50" s="154">
        <f t="shared" ref="P50:W50" si="12">P30</f>
        <v>1</v>
      </c>
      <c r="Q50" s="62">
        <f t="shared" si="12"/>
        <v>0</v>
      </c>
      <c r="R50" s="155">
        <f t="shared" si="12"/>
        <v>0</v>
      </c>
      <c r="S50" s="62">
        <f t="shared" si="12"/>
        <v>1</v>
      </c>
      <c r="T50" s="62">
        <f t="shared" si="12"/>
        <v>0</v>
      </c>
      <c r="U50" s="62">
        <f t="shared" si="12"/>
        <v>0</v>
      </c>
      <c r="V50" s="62">
        <f t="shared" si="12"/>
        <v>0</v>
      </c>
      <c r="W50" s="63">
        <f t="shared" si="12"/>
        <v>0</v>
      </c>
    </row>
    <row r="51" spans="1:23" x14ac:dyDescent="0.15">
      <c r="A51" s="276"/>
      <c r="B51" s="42">
        <v>2</v>
      </c>
      <c r="C51" s="111" t="str">
        <f>C33</f>
        <v>Another Sad Love Song</v>
      </c>
      <c r="D51" s="31" t="str">
        <f>D33</f>
        <v>Khalid (Mononymous)</v>
      </c>
      <c r="E51" s="31">
        <v>2016</v>
      </c>
      <c r="F51" s="164" t="str">
        <f t="shared" ref="F51" si="13">F33</f>
        <v>R&amp;B/Soul</v>
      </c>
      <c r="G51" s="153">
        <f t="shared" ref="G51" si="14">G33</f>
        <v>0.17013888888888887</v>
      </c>
      <c r="H51" s="167">
        <f>H33</f>
        <v>4</v>
      </c>
      <c r="I51" s="99"/>
      <c r="J51" s="100"/>
      <c r="K51" s="101"/>
      <c r="L51" s="101"/>
      <c r="M51" s="101"/>
      <c r="N51" s="101"/>
      <c r="O51" s="100"/>
      <c r="P51" s="154">
        <f t="shared" ref="P51:W51" si="15">P33</f>
        <v>1</v>
      </c>
      <c r="Q51" s="62">
        <f t="shared" si="15"/>
        <v>0</v>
      </c>
      <c r="R51" s="155">
        <f t="shared" si="15"/>
        <v>0</v>
      </c>
      <c r="S51" s="62">
        <f t="shared" si="15"/>
        <v>0</v>
      </c>
      <c r="T51" s="62">
        <f t="shared" si="15"/>
        <v>0</v>
      </c>
      <c r="U51" s="62">
        <f t="shared" si="15"/>
        <v>0</v>
      </c>
      <c r="V51" s="62">
        <f t="shared" si="15"/>
        <v>1</v>
      </c>
      <c r="W51" s="63">
        <f t="shared" si="15"/>
        <v>0</v>
      </c>
    </row>
    <row r="52" spans="1:23" x14ac:dyDescent="0.15">
      <c r="A52" s="276"/>
      <c r="B52" s="42">
        <v>3</v>
      </c>
      <c r="C52" s="111" t="str">
        <f>C32</f>
        <v>It Will Come Back</v>
      </c>
      <c r="D52" s="31" t="str">
        <f>D32</f>
        <v>Hozier (Monomymous)</v>
      </c>
      <c r="E52" s="31">
        <v>2014</v>
      </c>
      <c r="F52" s="164" t="str">
        <f t="shared" ref="F52" si="16">F32</f>
        <v>Alternative</v>
      </c>
      <c r="G52" s="153">
        <f t="shared" ref="G52" si="17">G32</f>
        <v>0.19305555555555554</v>
      </c>
      <c r="H52" s="167">
        <f>H32</f>
        <v>5</v>
      </c>
      <c r="I52" s="99"/>
      <c r="J52" s="100"/>
      <c r="K52" s="101"/>
      <c r="L52" s="101"/>
      <c r="M52" s="101"/>
      <c r="N52" s="101"/>
      <c r="O52" s="100"/>
      <c r="P52" s="154">
        <f t="shared" ref="P52:W52" si="18">P32</f>
        <v>1</v>
      </c>
      <c r="Q52" s="62">
        <f t="shared" si="18"/>
        <v>0</v>
      </c>
      <c r="R52" s="155">
        <f t="shared" si="18"/>
        <v>0</v>
      </c>
      <c r="S52" s="62">
        <f t="shared" si="18"/>
        <v>1</v>
      </c>
      <c r="T52" s="62">
        <f t="shared" si="18"/>
        <v>0</v>
      </c>
      <c r="U52" s="62">
        <f t="shared" si="18"/>
        <v>0</v>
      </c>
      <c r="V52" s="62">
        <f t="shared" si="18"/>
        <v>0</v>
      </c>
      <c r="W52" s="63">
        <f t="shared" si="18"/>
        <v>0</v>
      </c>
    </row>
    <row r="53" spans="1:23" x14ac:dyDescent="0.15">
      <c r="A53" s="276"/>
      <c r="B53" s="42">
        <v>4</v>
      </c>
      <c r="C53" s="111" t="s">
        <v>45</v>
      </c>
      <c r="D53" s="31" t="s">
        <v>470</v>
      </c>
      <c r="E53" s="31">
        <v>2015</v>
      </c>
      <c r="F53" s="152" t="s">
        <v>344</v>
      </c>
      <c r="G53" s="153">
        <v>0.15625</v>
      </c>
      <c r="H53" s="167">
        <v>4</v>
      </c>
      <c r="I53" s="168"/>
      <c r="J53" s="169"/>
      <c r="K53" s="170"/>
      <c r="L53" s="170"/>
      <c r="M53" s="170"/>
      <c r="N53" s="170"/>
      <c r="O53" s="169"/>
      <c r="P53" s="154">
        <v>0</v>
      </c>
      <c r="Q53" s="62">
        <v>1</v>
      </c>
      <c r="R53" s="155">
        <v>0</v>
      </c>
      <c r="S53" s="62">
        <v>1</v>
      </c>
      <c r="T53" s="62">
        <v>0</v>
      </c>
      <c r="U53" s="62">
        <v>0</v>
      </c>
      <c r="V53" s="62">
        <v>0</v>
      </c>
      <c r="W53" s="63">
        <v>0</v>
      </c>
    </row>
    <row r="54" spans="1:23" x14ac:dyDescent="0.15">
      <c r="A54" s="276"/>
      <c r="B54" s="42">
        <v>5</v>
      </c>
      <c r="C54" s="111" t="str">
        <f>C41</f>
        <v>From Eden</v>
      </c>
      <c r="D54" s="31" t="str">
        <f>D41</f>
        <v>Hozier (Mononymous)</v>
      </c>
      <c r="E54" s="31">
        <v>2014</v>
      </c>
      <c r="F54" s="164" t="str">
        <f t="shared" ref="F54" si="19">F41</f>
        <v>Alternative</v>
      </c>
      <c r="G54" s="153">
        <f t="shared" ref="G54" si="20">G41</f>
        <v>0.19652777777777777</v>
      </c>
      <c r="H54" s="167">
        <f>H41</f>
        <v>5</v>
      </c>
      <c r="I54" s="99"/>
      <c r="J54" s="100"/>
      <c r="K54" s="101"/>
      <c r="L54" s="101"/>
      <c r="M54" s="101"/>
      <c r="N54" s="101"/>
      <c r="O54" s="100"/>
      <c r="P54" s="154">
        <f t="shared" ref="P54:W54" si="21">P41</f>
        <v>1</v>
      </c>
      <c r="Q54" s="62">
        <f t="shared" si="21"/>
        <v>0</v>
      </c>
      <c r="R54" s="155">
        <f t="shared" si="21"/>
        <v>0</v>
      </c>
      <c r="S54" s="62">
        <f t="shared" si="21"/>
        <v>1</v>
      </c>
      <c r="T54" s="62">
        <f t="shared" si="21"/>
        <v>0</v>
      </c>
      <c r="U54" s="62">
        <f t="shared" si="21"/>
        <v>0</v>
      </c>
      <c r="V54" s="62">
        <f t="shared" si="21"/>
        <v>0</v>
      </c>
      <c r="W54" s="63">
        <f t="shared" si="21"/>
        <v>0</v>
      </c>
    </row>
    <row r="55" spans="1:23" x14ac:dyDescent="0.15">
      <c r="A55" s="276"/>
      <c r="B55" s="42">
        <v>6</v>
      </c>
      <c r="C55" s="111" t="s">
        <v>46</v>
      </c>
      <c r="D55" s="31" t="s">
        <v>1006</v>
      </c>
      <c r="E55" s="31">
        <v>2016</v>
      </c>
      <c r="F55" s="152" t="s">
        <v>347</v>
      </c>
      <c r="G55" s="153">
        <v>0.11666666666666665</v>
      </c>
      <c r="H55" s="167">
        <v>4</v>
      </c>
      <c r="I55" s="168"/>
      <c r="J55" s="169"/>
      <c r="K55" s="170"/>
      <c r="L55" s="170"/>
      <c r="M55" s="170"/>
      <c r="N55" s="170"/>
      <c r="O55" s="169"/>
      <c r="P55" s="154">
        <v>1</v>
      </c>
      <c r="Q55" s="62">
        <v>0</v>
      </c>
      <c r="R55" s="155">
        <v>0</v>
      </c>
      <c r="S55" s="62">
        <v>0</v>
      </c>
      <c r="T55" s="62">
        <v>0</v>
      </c>
      <c r="U55" s="62">
        <v>0</v>
      </c>
      <c r="V55" s="62">
        <v>1</v>
      </c>
      <c r="W55" s="63">
        <v>0</v>
      </c>
    </row>
    <row r="56" spans="1:23" x14ac:dyDescent="0.15">
      <c r="A56" s="276"/>
      <c r="B56" s="42">
        <v>7</v>
      </c>
      <c r="C56" s="111" t="s">
        <v>47</v>
      </c>
      <c r="D56" s="31" t="s">
        <v>1095</v>
      </c>
      <c r="E56" s="31">
        <v>2018</v>
      </c>
      <c r="F56" s="152" t="s">
        <v>347</v>
      </c>
      <c r="G56" s="153">
        <v>0.15069444444444444</v>
      </c>
      <c r="H56" s="167">
        <v>4</v>
      </c>
      <c r="I56" s="168"/>
      <c r="J56" s="169"/>
      <c r="K56" s="170"/>
      <c r="L56" s="170"/>
      <c r="M56" s="170"/>
      <c r="N56" s="170"/>
      <c r="O56" s="169"/>
      <c r="P56" s="154">
        <v>1</v>
      </c>
      <c r="Q56" s="62">
        <v>1</v>
      </c>
      <c r="R56" s="155">
        <v>0</v>
      </c>
      <c r="S56" s="62">
        <v>0</v>
      </c>
      <c r="T56" s="62">
        <v>0</v>
      </c>
      <c r="U56" s="62">
        <v>2</v>
      </c>
      <c r="V56" s="62">
        <v>0</v>
      </c>
      <c r="W56" s="63">
        <v>0</v>
      </c>
    </row>
    <row r="57" spans="1:23" x14ac:dyDescent="0.15">
      <c r="A57" s="276"/>
      <c r="B57" s="42">
        <v>8</v>
      </c>
      <c r="C57" s="111" t="s">
        <v>48</v>
      </c>
      <c r="D57" s="31" t="s">
        <v>472</v>
      </c>
      <c r="E57" s="31">
        <v>2017</v>
      </c>
      <c r="F57" s="152" t="s">
        <v>348</v>
      </c>
      <c r="G57" s="153">
        <v>0.12638888888888888</v>
      </c>
      <c r="H57" s="167">
        <v>4</v>
      </c>
      <c r="I57" s="168"/>
      <c r="J57" s="169"/>
      <c r="K57" s="170"/>
      <c r="L57" s="170"/>
      <c r="M57" s="170"/>
      <c r="N57" s="170"/>
      <c r="O57" s="169"/>
      <c r="P57" s="154">
        <v>1</v>
      </c>
      <c r="Q57" s="62">
        <v>0</v>
      </c>
      <c r="R57" s="155">
        <v>0</v>
      </c>
      <c r="S57" s="62">
        <v>1</v>
      </c>
      <c r="T57" s="62">
        <v>0</v>
      </c>
      <c r="U57" s="62">
        <v>0</v>
      </c>
      <c r="V57" s="62">
        <v>0</v>
      </c>
      <c r="W57" s="63">
        <v>0</v>
      </c>
    </row>
    <row r="58" spans="1:23" x14ac:dyDescent="0.15">
      <c r="A58" s="276"/>
      <c r="B58" s="42">
        <v>9</v>
      </c>
      <c r="C58" s="111" t="str">
        <f>C18</f>
        <v>OutRight</v>
      </c>
      <c r="D58" s="31" t="str">
        <f>D18</f>
        <v>Wild Party</v>
      </c>
      <c r="E58" s="31">
        <v>2014</v>
      </c>
      <c r="F58" s="152" t="s">
        <v>345</v>
      </c>
      <c r="G58" s="153">
        <v>0.1125</v>
      </c>
      <c r="H58" s="167">
        <f>H18</f>
        <v>5</v>
      </c>
      <c r="I58" s="168"/>
      <c r="J58" s="169"/>
      <c r="K58" s="170"/>
      <c r="L58" s="170"/>
      <c r="M58" s="170"/>
      <c r="N58" s="170"/>
      <c r="O58" s="169"/>
      <c r="P58" s="154">
        <v>1</v>
      </c>
      <c r="Q58" s="62">
        <v>0</v>
      </c>
      <c r="R58" s="155">
        <v>0</v>
      </c>
      <c r="S58" s="62">
        <v>0</v>
      </c>
      <c r="T58" s="62">
        <v>0</v>
      </c>
      <c r="U58" s="62">
        <v>0</v>
      </c>
      <c r="V58" s="62">
        <v>1</v>
      </c>
      <c r="W58" s="63">
        <v>0</v>
      </c>
    </row>
    <row r="59" spans="1:23" x14ac:dyDescent="0.15">
      <c r="A59" s="276"/>
      <c r="B59" s="42">
        <v>10</v>
      </c>
      <c r="C59" s="111" t="str">
        <f>C49</f>
        <v>Coaster</v>
      </c>
      <c r="D59" s="31" t="str">
        <f>D49</f>
        <v>Khalid (Mononymous)</v>
      </c>
      <c r="E59" s="31">
        <v>2016</v>
      </c>
      <c r="F59" s="164" t="str">
        <f t="shared" ref="F59" si="22">F49</f>
        <v>R&amp;B/Soul</v>
      </c>
      <c r="G59" s="153">
        <f t="shared" ref="G59" si="23">G49</f>
        <v>0.13819444444444443</v>
      </c>
      <c r="H59" s="167">
        <f>H49</f>
        <v>4</v>
      </c>
      <c r="I59" s="99"/>
      <c r="J59" s="100"/>
      <c r="K59" s="101"/>
      <c r="L59" s="101"/>
      <c r="M59" s="101"/>
      <c r="N59" s="101"/>
      <c r="O59" s="100"/>
      <c r="P59" s="154">
        <f t="shared" ref="P59:V59" si="24">P49</f>
        <v>1</v>
      </c>
      <c r="Q59" s="62">
        <f t="shared" si="24"/>
        <v>0</v>
      </c>
      <c r="R59" s="155">
        <f t="shared" si="24"/>
        <v>0</v>
      </c>
      <c r="S59" s="62">
        <f t="shared" si="24"/>
        <v>0</v>
      </c>
      <c r="T59" s="62">
        <f t="shared" si="24"/>
        <v>0</v>
      </c>
      <c r="U59" s="62">
        <f t="shared" si="24"/>
        <v>0</v>
      </c>
      <c r="V59" s="62">
        <f t="shared" si="24"/>
        <v>1</v>
      </c>
      <c r="W59" s="63">
        <f>W49</f>
        <v>0</v>
      </c>
    </row>
    <row r="60" spans="1:23" x14ac:dyDescent="0.15">
      <c r="A60" s="276"/>
      <c r="B60" s="42">
        <v>11</v>
      </c>
      <c r="C60" s="111" t="s">
        <v>49</v>
      </c>
      <c r="D60" s="31" t="s">
        <v>1012</v>
      </c>
      <c r="E60" s="31">
        <v>2016</v>
      </c>
      <c r="F60" s="152" t="s">
        <v>347</v>
      </c>
      <c r="G60" s="153">
        <v>0.15208333333333332</v>
      </c>
      <c r="H60" s="167">
        <v>4.1500000000000004</v>
      </c>
      <c r="I60" s="168"/>
      <c r="J60" s="169"/>
      <c r="K60" s="170"/>
      <c r="L60" s="170"/>
      <c r="M60" s="170"/>
      <c r="N60" s="170"/>
      <c r="O60" s="169"/>
      <c r="P60" s="154">
        <v>1</v>
      </c>
      <c r="Q60" s="62">
        <v>0</v>
      </c>
      <c r="R60" s="155">
        <v>0</v>
      </c>
      <c r="S60" s="62">
        <v>1</v>
      </c>
      <c r="T60" s="62">
        <v>0</v>
      </c>
      <c r="U60" s="62">
        <v>0</v>
      </c>
      <c r="V60" s="62">
        <v>0</v>
      </c>
      <c r="W60" s="63">
        <v>0</v>
      </c>
    </row>
    <row r="61" spans="1:23" ht="14" thickBot="1" x14ac:dyDescent="0.2">
      <c r="A61" s="277"/>
      <c r="B61" s="171">
        <v>12</v>
      </c>
      <c r="C61" s="112" t="s">
        <v>50</v>
      </c>
      <c r="D61" s="32" t="s">
        <v>474</v>
      </c>
      <c r="E61" s="32">
        <v>2015</v>
      </c>
      <c r="F61" s="160" t="s">
        <v>392</v>
      </c>
      <c r="G61" s="161">
        <v>0.1111111111111111</v>
      </c>
      <c r="H61" s="172">
        <v>3.95</v>
      </c>
      <c r="I61" s="173"/>
      <c r="J61" s="174"/>
      <c r="K61" s="175"/>
      <c r="L61" s="175"/>
      <c r="M61" s="175"/>
      <c r="N61" s="175"/>
      <c r="O61" s="174"/>
      <c r="P61" s="162">
        <v>0</v>
      </c>
      <c r="Q61" s="65">
        <v>1</v>
      </c>
      <c r="R61" s="163">
        <v>0</v>
      </c>
      <c r="S61" s="65">
        <v>0</v>
      </c>
      <c r="T61" s="65">
        <v>1</v>
      </c>
      <c r="U61" s="65">
        <v>0</v>
      </c>
      <c r="V61" s="65">
        <v>0</v>
      </c>
      <c r="W61" s="66">
        <v>0</v>
      </c>
    </row>
    <row r="62" spans="1:23" x14ac:dyDescent="0.15">
      <c r="A62" s="273" t="s">
        <v>353</v>
      </c>
      <c r="B62" s="166">
        <v>1</v>
      </c>
      <c r="C62" s="110" t="s">
        <v>51</v>
      </c>
      <c r="D62" s="30" t="s">
        <v>443</v>
      </c>
      <c r="E62" s="30">
        <v>2018</v>
      </c>
      <c r="F62" s="179" t="s">
        <v>346</v>
      </c>
      <c r="G62" s="145">
        <v>0.12291666666666667</v>
      </c>
      <c r="H62" s="135">
        <v>3</v>
      </c>
      <c r="I62" s="176"/>
      <c r="J62" s="177"/>
      <c r="K62" s="178"/>
      <c r="L62" s="178"/>
      <c r="M62" s="178"/>
      <c r="N62" s="178"/>
      <c r="O62" s="177"/>
      <c r="P62" s="146">
        <v>0</v>
      </c>
      <c r="Q62" s="60">
        <v>1</v>
      </c>
      <c r="R62" s="147">
        <v>0</v>
      </c>
      <c r="S62" s="60">
        <v>0</v>
      </c>
      <c r="T62" s="60">
        <v>1</v>
      </c>
      <c r="U62" s="60">
        <v>0</v>
      </c>
      <c r="V62" s="60">
        <v>0</v>
      </c>
      <c r="W62" s="61">
        <v>0</v>
      </c>
    </row>
    <row r="63" spans="1:23" x14ac:dyDescent="0.15">
      <c r="A63" s="274"/>
      <c r="B63" s="42">
        <v>2</v>
      </c>
      <c r="C63" s="111" t="s">
        <v>52</v>
      </c>
      <c r="D63" s="31" t="s">
        <v>475</v>
      </c>
      <c r="E63" s="31">
        <v>2017</v>
      </c>
      <c r="F63" s="152" t="s">
        <v>346</v>
      </c>
      <c r="G63" s="153">
        <v>0.23680555555555557</v>
      </c>
      <c r="H63" s="167">
        <v>4.5</v>
      </c>
      <c r="I63" s="168"/>
      <c r="J63" s="169"/>
      <c r="K63" s="170"/>
      <c r="L63" s="170"/>
      <c r="M63" s="170"/>
      <c r="N63" s="170"/>
      <c r="O63" s="169"/>
      <c r="P63" s="154">
        <v>1</v>
      </c>
      <c r="Q63" s="62">
        <v>0</v>
      </c>
      <c r="R63" s="155">
        <v>0</v>
      </c>
      <c r="S63" s="62">
        <v>1</v>
      </c>
      <c r="T63" s="62">
        <v>0</v>
      </c>
      <c r="U63" s="62">
        <v>0</v>
      </c>
      <c r="V63" s="62">
        <v>0</v>
      </c>
      <c r="W63" s="63">
        <v>0</v>
      </c>
    </row>
    <row r="64" spans="1:23" x14ac:dyDescent="0.15">
      <c r="A64" s="274"/>
      <c r="B64" s="42">
        <v>3</v>
      </c>
      <c r="C64" s="111" t="str">
        <f>C54</f>
        <v>From Eden</v>
      </c>
      <c r="D64" s="31" t="str">
        <f>D54</f>
        <v>Hozier (Mononymous)</v>
      </c>
      <c r="E64" s="31">
        <v>2014</v>
      </c>
      <c r="F64" s="164" t="str">
        <f t="shared" ref="F64" si="25">F54</f>
        <v>Alternative</v>
      </c>
      <c r="G64" s="153">
        <f t="shared" ref="G64" si="26">G54</f>
        <v>0.19652777777777777</v>
      </c>
      <c r="H64" s="167">
        <f>H54</f>
        <v>5</v>
      </c>
      <c r="I64" s="168"/>
      <c r="J64" s="169"/>
      <c r="K64" s="170"/>
      <c r="L64" s="170"/>
      <c r="M64" s="170"/>
      <c r="N64" s="170"/>
      <c r="O64" s="169"/>
      <c r="P64" s="154">
        <f t="shared" ref="P64:W64" si="27">P54</f>
        <v>1</v>
      </c>
      <c r="Q64" s="62">
        <f t="shared" si="27"/>
        <v>0</v>
      </c>
      <c r="R64" s="155">
        <f t="shared" si="27"/>
        <v>0</v>
      </c>
      <c r="S64" s="62">
        <f t="shared" si="27"/>
        <v>1</v>
      </c>
      <c r="T64" s="62">
        <f t="shared" si="27"/>
        <v>0</v>
      </c>
      <c r="U64" s="62">
        <f t="shared" si="27"/>
        <v>0</v>
      </c>
      <c r="V64" s="62">
        <f t="shared" si="27"/>
        <v>0</v>
      </c>
      <c r="W64" s="63">
        <f t="shared" si="27"/>
        <v>0</v>
      </c>
    </row>
    <row r="65" spans="1:23" x14ac:dyDescent="0.15">
      <c r="A65" s="274"/>
      <c r="B65" s="42">
        <v>4</v>
      </c>
      <c r="C65" s="111" t="s">
        <v>53</v>
      </c>
      <c r="D65" s="31" t="s">
        <v>476</v>
      </c>
      <c r="E65" s="31">
        <v>2018</v>
      </c>
      <c r="F65" s="152" t="s">
        <v>733</v>
      </c>
      <c r="G65" s="153">
        <v>0.18263888888888891</v>
      </c>
      <c r="H65" s="167">
        <v>5</v>
      </c>
      <c r="I65" s="168"/>
      <c r="J65" s="169"/>
      <c r="K65" s="170"/>
      <c r="L65" s="170"/>
      <c r="M65" s="170"/>
      <c r="N65" s="170"/>
      <c r="O65" s="169"/>
      <c r="P65" s="154">
        <v>0</v>
      </c>
      <c r="Q65" s="62">
        <v>1</v>
      </c>
      <c r="R65" s="155">
        <v>0</v>
      </c>
      <c r="S65" s="62">
        <v>0</v>
      </c>
      <c r="T65" s="62">
        <v>1</v>
      </c>
      <c r="U65" s="62">
        <v>0</v>
      </c>
      <c r="V65" s="62">
        <v>0</v>
      </c>
      <c r="W65" s="63">
        <v>0</v>
      </c>
    </row>
    <row r="66" spans="1:23" x14ac:dyDescent="0.15">
      <c r="A66" s="274"/>
      <c r="B66" s="42">
        <v>5</v>
      </c>
      <c r="C66" s="111" t="s">
        <v>54</v>
      </c>
      <c r="D66" s="31" t="s">
        <v>477</v>
      </c>
      <c r="E66" s="31">
        <v>2017</v>
      </c>
      <c r="F66" s="152" t="s">
        <v>345</v>
      </c>
      <c r="G66" s="153">
        <v>0.16319444444444445</v>
      </c>
      <c r="H66" s="167">
        <v>4</v>
      </c>
      <c r="I66" s="168"/>
      <c r="J66" s="169"/>
      <c r="K66" s="170"/>
      <c r="L66" s="170"/>
      <c r="M66" s="170"/>
      <c r="N66" s="170"/>
      <c r="O66" s="169"/>
      <c r="P66" s="154">
        <v>0</v>
      </c>
      <c r="Q66" s="62">
        <v>1</v>
      </c>
      <c r="R66" s="155">
        <v>0</v>
      </c>
      <c r="S66" s="62">
        <v>1</v>
      </c>
      <c r="T66" s="62">
        <v>0</v>
      </c>
      <c r="U66" s="62">
        <v>0</v>
      </c>
      <c r="V66" s="62">
        <v>0</v>
      </c>
      <c r="W66" s="63">
        <v>0</v>
      </c>
    </row>
    <row r="67" spans="1:23" x14ac:dyDescent="0.15">
      <c r="A67" s="274"/>
      <c r="B67" s="42">
        <v>6</v>
      </c>
      <c r="C67" s="111" t="s">
        <v>55</v>
      </c>
      <c r="D67" s="31" t="s">
        <v>443</v>
      </c>
      <c r="E67" s="31">
        <v>2018</v>
      </c>
      <c r="F67" s="152" t="s">
        <v>346</v>
      </c>
      <c r="G67" s="153">
        <v>0.15763888888888888</v>
      </c>
      <c r="H67" s="167">
        <v>3</v>
      </c>
      <c r="I67" s="168"/>
      <c r="J67" s="169"/>
      <c r="K67" s="170"/>
      <c r="L67" s="170"/>
      <c r="M67" s="170"/>
      <c r="N67" s="170"/>
      <c r="O67" s="169"/>
      <c r="P67" s="154">
        <v>0</v>
      </c>
      <c r="Q67" s="62">
        <v>1</v>
      </c>
      <c r="R67" s="155">
        <v>0</v>
      </c>
      <c r="S67" s="62">
        <v>0</v>
      </c>
      <c r="T67" s="62">
        <v>1</v>
      </c>
      <c r="U67" s="62">
        <v>0</v>
      </c>
      <c r="V67" s="62">
        <v>0</v>
      </c>
      <c r="W67" s="63">
        <v>0</v>
      </c>
    </row>
    <row r="68" spans="1:23" x14ac:dyDescent="0.15">
      <c r="A68" s="274"/>
      <c r="B68" s="42">
        <v>7</v>
      </c>
      <c r="C68" s="111" t="str">
        <f>C52</f>
        <v>It Will Come Back</v>
      </c>
      <c r="D68" s="31" t="str">
        <f>D52</f>
        <v>Hozier (Monomymous)</v>
      </c>
      <c r="E68" s="31">
        <v>2014</v>
      </c>
      <c r="F68" s="164" t="str">
        <f t="shared" ref="F68" si="28">F52</f>
        <v>Alternative</v>
      </c>
      <c r="G68" s="153">
        <f t="shared" ref="G68" si="29">G52</f>
        <v>0.19305555555555554</v>
      </c>
      <c r="H68" s="167">
        <f>H52</f>
        <v>5</v>
      </c>
      <c r="I68" s="168"/>
      <c r="J68" s="169"/>
      <c r="K68" s="170"/>
      <c r="L68" s="170"/>
      <c r="M68" s="170"/>
      <c r="N68" s="170"/>
      <c r="O68" s="169"/>
      <c r="P68" s="154">
        <f t="shared" ref="P68:W68" si="30">P52</f>
        <v>1</v>
      </c>
      <c r="Q68" s="62">
        <f t="shared" si="30"/>
        <v>0</v>
      </c>
      <c r="R68" s="155">
        <f t="shared" si="30"/>
        <v>0</v>
      </c>
      <c r="S68" s="62">
        <f t="shared" si="30"/>
        <v>1</v>
      </c>
      <c r="T68" s="62">
        <f t="shared" si="30"/>
        <v>0</v>
      </c>
      <c r="U68" s="62">
        <f t="shared" si="30"/>
        <v>0</v>
      </c>
      <c r="V68" s="62">
        <f t="shared" si="30"/>
        <v>0</v>
      </c>
      <c r="W68" s="63">
        <f t="shared" si="30"/>
        <v>0</v>
      </c>
    </row>
    <row r="69" spans="1:23" x14ac:dyDescent="0.15">
      <c r="A69" s="274"/>
      <c r="B69" s="42">
        <v>8</v>
      </c>
      <c r="C69" s="111" t="s">
        <v>56</v>
      </c>
      <c r="D69" s="31" t="s">
        <v>477</v>
      </c>
      <c r="E69" s="31">
        <v>2017</v>
      </c>
      <c r="F69" s="152" t="s">
        <v>345</v>
      </c>
      <c r="G69" s="153">
        <v>0.13680555555555554</v>
      </c>
      <c r="H69" s="167">
        <v>4</v>
      </c>
      <c r="I69" s="168"/>
      <c r="J69" s="169"/>
      <c r="K69" s="170"/>
      <c r="L69" s="170"/>
      <c r="M69" s="170"/>
      <c r="N69" s="170"/>
      <c r="O69" s="169"/>
      <c r="P69" s="154">
        <v>0</v>
      </c>
      <c r="Q69" s="62">
        <v>1</v>
      </c>
      <c r="R69" s="155">
        <v>0</v>
      </c>
      <c r="S69" s="62">
        <v>1</v>
      </c>
      <c r="T69" s="62">
        <v>0</v>
      </c>
      <c r="U69" s="62">
        <v>0</v>
      </c>
      <c r="V69" s="62">
        <v>0</v>
      </c>
      <c r="W69" s="63">
        <v>0</v>
      </c>
    </row>
    <row r="70" spans="1:23" x14ac:dyDescent="0.15">
      <c r="A70" s="274"/>
      <c r="B70" s="42">
        <v>9</v>
      </c>
      <c r="C70" s="111" t="s">
        <v>57</v>
      </c>
      <c r="D70" s="31" t="s">
        <v>1208</v>
      </c>
      <c r="E70" s="31">
        <v>2016</v>
      </c>
      <c r="F70" s="152" t="s">
        <v>345</v>
      </c>
      <c r="G70" s="153">
        <v>0.16944444444444443</v>
      </c>
      <c r="H70" s="167">
        <v>4</v>
      </c>
      <c r="I70" s="168"/>
      <c r="J70" s="169"/>
      <c r="K70" s="170"/>
      <c r="L70" s="170"/>
      <c r="M70" s="170"/>
      <c r="N70" s="170"/>
      <c r="O70" s="169"/>
      <c r="P70" s="154">
        <v>1</v>
      </c>
      <c r="Q70" s="62">
        <v>0</v>
      </c>
      <c r="R70" s="155">
        <v>0</v>
      </c>
      <c r="S70" s="62">
        <v>1</v>
      </c>
      <c r="T70" s="62">
        <v>0</v>
      </c>
      <c r="U70" s="62">
        <v>0</v>
      </c>
      <c r="V70" s="62">
        <v>0</v>
      </c>
      <c r="W70" s="63">
        <v>0</v>
      </c>
    </row>
    <row r="71" spans="1:23" x14ac:dyDescent="0.15">
      <c r="A71" s="274"/>
      <c r="B71" s="42">
        <v>10</v>
      </c>
      <c r="C71" s="111" t="str">
        <f>C57</f>
        <v>Clout</v>
      </c>
      <c r="D71" s="31" t="str">
        <f>D57</f>
        <v>Tiny Meat Gang</v>
      </c>
      <c r="E71" s="31">
        <v>2017</v>
      </c>
      <c r="F71" s="152" t="s">
        <v>348</v>
      </c>
      <c r="G71" s="153">
        <v>0.12638888888888888</v>
      </c>
      <c r="H71" s="167">
        <f>H57</f>
        <v>4</v>
      </c>
      <c r="I71" s="168"/>
      <c r="J71" s="169"/>
      <c r="K71" s="170"/>
      <c r="L71" s="170"/>
      <c r="M71" s="170"/>
      <c r="N71" s="170"/>
      <c r="O71" s="169"/>
      <c r="P71" s="154">
        <v>2</v>
      </c>
      <c r="Q71" s="62">
        <v>0</v>
      </c>
      <c r="R71" s="155">
        <v>0</v>
      </c>
      <c r="S71" s="62">
        <v>1</v>
      </c>
      <c r="T71" s="62">
        <v>1</v>
      </c>
      <c r="U71" s="62">
        <v>0</v>
      </c>
      <c r="V71" s="62">
        <v>0</v>
      </c>
      <c r="W71" s="63">
        <v>0</v>
      </c>
    </row>
    <row r="72" spans="1:23" x14ac:dyDescent="0.15">
      <c r="A72" s="274"/>
      <c r="B72" s="42">
        <v>11</v>
      </c>
      <c r="C72" s="111" t="s">
        <v>58</v>
      </c>
      <c r="D72" s="31" t="s">
        <v>1013</v>
      </c>
      <c r="E72" s="31">
        <v>2016</v>
      </c>
      <c r="F72" s="152" t="s">
        <v>346</v>
      </c>
      <c r="G72" s="153">
        <v>0.15555555555555556</v>
      </c>
      <c r="H72" s="167">
        <v>4</v>
      </c>
      <c r="I72" s="168"/>
      <c r="J72" s="169"/>
      <c r="K72" s="170"/>
      <c r="L72" s="170"/>
      <c r="M72" s="170"/>
      <c r="N72" s="170"/>
      <c r="O72" s="169"/>
      <c r="P72" s="154">
        <v>0</v>
      </c>
      <c r="Q72" s="62">
        <v>1</v>
      </c>
      <c r="R72" s="155">
        <v>0</v>
      </c>
      <c r="S72" s="62">
        <v>0</v>
      </c>
      <c r="T72" s="62">
        <v>0</v>
      </c>
      <c r="U72" s="62">
        <v>0</v>
      </c>
      <c r="V72" s="62">
        <v>1</v>
      </c>
      <c r="W72" s="63">
        <v>0</v>
      </c>
    </row>
    <row r="73" spans="1:23" ht="14" thickBot="1" x14ac:dyDescent="0.2">
      <c r="A73" s="275"/>
      <c r="B73" s="171">
        <v>12</v>
      </c>
      <c r="C73" s="112" t="str">
        <f>C58</f>
        <v>OutRight</v>
      </c>
      <c r="D73" s="32" t="str">
        <f>D58</f>
        <v>Wild Party</v>
      </c>
      <c r="E73" s="32">
        <v>2014</v>
      </c>
      <c r="F73" s="165" t="str">
        <f t="shared" ref="F73" si="31">F58</f>
        <v>Alternative</v>
      </c>
      <c r="G73" s="161">
        <f t="shared" ref="G73" si="32">G58</f>
        <v>0.1125</v>
      </c>
      <c r="H73" s="172">
        <f>H58</f>
        <v>5</v>
      </c>
      <c r="I73" s="173"/>
      <c r="J73" s="174"/>
      <c r="K73" s="175"/>
      <c r="L73" s="175"/>
      <c r="M73" s="175"/>
      <c r="N73" s="175"/>
      <c r="O73" s="174"/>
      <c r="P73" s="162">
        <f t="shared" ref="P73:W73" si="33">P58</f>
        <v>1</v>
      </c>
      <c r="Q73" s="65">
        <f t="shared" si="33"/>
        <v>0</v>
      </c>
      <c r="R73" s="163">
        <f t="shared" si="33"/>
        <v>0</v>
      </c>
      <c r="S73" s="65">
        <f t="shared" si="33"/>
        <v>0</v>
      </c>
      <c r="T73" s="65">
        <f t="shared" si="33"/>
        <v>0</v>
      </c>
      <c r="U73" s="65">
        <f t="shared" si="33"/>
        <v>0</v>
      </c>
      <c r="V73" s="65">
        <f t="shared" si="33"/>
        <v>1</v>
      </c>
      <c r="W73" s="66">
        <f t="shared" si="33"/>
        <v>0</v>
      </c>
    </row>
    <row r="74" spans="1:23" x14ac:dyDescent="0.15">
      <c r="A74" s="273" t="s">
        <v>354</v>
      </c>
      <c r="B74" s="166">
        <v>1</v>
      </c>
      <c r="C74" s="110" t="s">
        <v>59</v>
      </c>
      <c r="D74" s="30" t="s">
        <v>472</v>
      </c>
      <c r="E74" s="30">
        <v>2017</v>
      </c>
      <c r="F74" s="144" t="s">
        <v>348</v>
      </c>
      <c r="G74" s="145">
        <v>0.10277777777777779</v>
      </c>
      <c r="H74" s="135">
        <v>4</v>
      </c>
      <c r="I74" s="176"/>
      <c r="J74" s="177"/>
      <c r="K74" s="178"/>
      <c r="L74" s="178"/>
      <c r="M74" s="178"/>
      <c r="N74" s="178"/>
      <c r="O74" s="177"/>
      <c r="P74" s="146">
        <v>2</v>
      </c>
      <c r="Q74" s="60">
        <v>0</v>
      </c>
      <c r="R74" s="147">
        <v>0</v>
      </c>
      <c r="S74" s="60">
        <v>1</v>
      </c>
      <c r="T74" s="60">
        <v>1</v>
      </c>
      <c r="U74" s="60">
        <v>0</v>
      </c>
      <c r="V74" s="60">
        <v>0</v>
      </c>
      <c r="W74" s="61">
        <v>0</v>
      </c>
    </row>
    <row r="75" spans="1:23" x14ac:dyDescent="0.15">
      <c r="A75" s="274"/>
      <c r="B75" s="42">
        <v>2</v>
      </c>
      <c r="C75" s="111" t="str">
        <f>C67</f>
        <v>Never Be the Same</v>
      </c>
      <c r="D75" s="31" t="str">
        <f>D67</f>
        <v>Camila Cabello</v>
      </c>
      <c r="E75" s="31">
        <v>2018</v>
      </c>
      <c r="F75" s="164" t="str">
        <f t="shared" ref="F75" si="34">F67</f>
        <v>Pop</v>
      </c>
      <c r="G75" s="153">
        <f t="shared" ref="G75" si="35">G67</f>
        <v>0.15763888888888888</v>
      </c>
      <c r="H75" s="167">
        <f>H67</f>
        <v>3</v>
      </c>
      <c r="I75" s="168"/>
      <c r="J75" s="169"/>
      <c r="K75" s="170"/>
      <c r="L75" s="170"/>
      <c r="M75" s="170"/>
      <c r="N75" s="170"/>
      <c r="O75" s="169"/>
      <c r="P75" s="154">
        <f t="shared" ref="P75:W75" si="36">P67</f>
        <v>0</v>
      </c>
      <c r="Q75" s="62">
        <f t="shared" si="36"/>
        <v>1</v>
      </c>
      <c r="R75" s="155">
        <f t="shared" si="36"/>
        <v>0</v>
      </c>
      <c r="S75" s="62">
        <f t="shared" si="36"/>
        <v>0</v>
      </c>
      <c r="T75" s="62">
        <f t="shared" si="36"/>
        <v>1</v>
      </c>
      <c r="U75" s="62">
        <f t="shared" si="36"/>
        <v>0</v>
      </c>
      <c r="V75" s="62">
        <f t="shared" si="36"/>
        <v>0</v>
      </c>
      <c r="W75" s="63">
        <f t="shared" si="36"/>
        <v>0</v>
      </c>
    </row>
    <row r="76" spans="1:23" x14ac:dyDescent="0.15">
      <c r="A76" s="274"/>
      <c r="B76" s="42">
        <v>3</v>
      </c>
      <c r="C76" s="111" t="str">
        <f>C55</f>
        <v>Hopeless</v>
      </c>
      <c r="D76" s="31" t="str">
        <f>D55</f>
        <v>Khalid (Mononymous)</v>
      </c>
      <c r="E76" s="31">
        <v>2016</v>
      </c>
      <c r="F76" s="164" t="str">
        <f t="shared" ref="F76" si="37">F55</f>
        <v>R&amp;B/Soul</v>
      </c>
      <c r="G76" s="153">
        <f t="shared" ref="G76" si="38">G55</f>
        <v>0.11666666666666665</v>
      </c>
      <c r="H76" s="167">
        <f>H55</f>
        <v>4</v>
      </c>
      <c r="I76" s="168"/>
      <c r="J76" s="169"/>
      <c r="K76" s="170"/>
      <c r="L76" s="170"/>
      <c r="M76" s="170"/>
      <c r="N76" s="170"/>
      <c r="O76" s="169"/>
      <c r="P76" s="154">
        <f t="shared" ref="P76:W76" si="39">P55</f>
        <v>1</v>
      </c>
      <c r="Q76" s="62">
        <f t="shared" si="39"/>
        <v>0</v>
      </c>
      <c r="R76" s="155">
        <f t="shared" si="39"/>
        <v>0</v>
      </c>
      <c r="S76" s="62">
        <f t="shared" si="39"/>
        <v>0</v>
      </c>
      <c r="T76" s="62">
        <f t="shared" si="39"/>
        <v>0</v>
      </c>
      <c r="U76" s="62">
        <f t="shared" si="39"/>
        <v>0</v>
      </c>
      <c r="V76" s="62">
        <f t="shared" si="39"/>
        <v>1</v>
      </c>
      <c r="W76" s="63">
        <f t="shared" si="39"/>
        <v>0</v>
      </c>
    </row>
    <row r="77" spans="1:23" x14ac:dyDescent="0.15">
      <c r="A77" s="274"/>
      <c r="B77" s="42">
        <v>4</v>
      </c>
      <c r="C77" s="111" t="s">
        <v>60</v>
      </c>
      <c r="D77" s="31" t="s">
        <v>438</v>
      </c>
      <c r="E77" s="31">
        <v>2014</v>
      </c>
      <c r="F77" s="152" t="s">
        <v>345</v>
      </c>
      <c r="G77" s="153">
        <v>0.12847222222222224</v>
      </c>
      <c r="H77" s="167">
        <v>4</v>
      </c>
      <c r="I77" s="168"/>
      <c r="J77" s="169"/>
      <c r="K77" s="170"/>
      <c r="L77" s="170"/>
      <c r="M77" s="170"/>
      <c r="N77" s="170"/>
      <c r="O77" s="169"/>
      <c r="P77" s="154">
        <v>1</v>
      </c>
      <c r="Q77" s="62">
        <v>0</v>
      </c>
      <c r="R77" s="155">
        <v>0</v>
      </c>
      <c r="S77" s="62">
        <v>1</v>
      </c>
      <c r="T77" s="62">
        <v>0</v>
      </c>
      <c r="U77" s="62">
        <v>0</v>
      </c>
      <c r="V77" s="62">
        <v>0</v>
      </c>
      <c r="W77" s="63">
        <v>0</v>
      </c>
    </row>
    <row r="78" spans="1:23" x14ac:dyDescent="0.15">
      <c r="A78" s="274"/>
      <c r="B78" s="42">
        <v>5</v>
      </c>
      <c r="C78" s="111" t="s">
        <v>61</v>
      </c>
      <c r="D78" s="31" t="s">
        <v>1014</v>
      </c>
      <c r="E78" s="31">
        <v>2016</v>
      </c>
      <c r="F78" s="152" t="s">
        <v>344</v>
      </c>
      <c r="G78" s="153">
        <v>0.14583333333333334</v>
      </c>
      <c r="H78" s="167">
        <v>5</v>
      </c>
      <c r="I78" s="168"/>
      <c r="J78" s="169"/>
      <c r="K78" s="170"/>
      <c r="L78" s="170"/>
      <c r="M78" s="170"/>
      <c r="N78" s="170"/>
      <c r="O78" s="169"/>
      <c r="P78" s="154">
        <v>1</v>
      </c>
      <c r="Q78" s="62">
        <v>3</v>
      </c>
      <c r="R78" s="155">
        <v>0</v>
      </c>
      <c r="S78" s="62">
        <v>0</v>
      </c>
      <c r="T78" s="62">
        <v>0</v>
      </c>
      <c r="U78" s="62">
        <v>4</v>
      </c>
      <c r="V78" s="62">
        <v>0</v>
      </c>
      <c r="W78" s="63">
        <v>0</v>
      </c>
    </row>
    <row r="79" spans="1:23" x14ac:dyDescent="0.15">
      <c r="A79" s="274"/>
      <c r="B79" s="42">
        <v>6</v>
      </c>
      <c r="C79" s="111" t="s">
        <v>62</v>
      </c>
      <c r="D79" s="31" t="s">
        <v>482</v>
      </c>
      <c r="E79" s="31">
        <v>2014</v>
      </c>
      <c r="F79" s="152" t="s">
        <v>345</v>
      </c>
      <c r="G79" s="153">
        <v>0.1111111111111111</v>
      </c>
      <c r="H79" s="167">
        <v>4.5</v>
      </c>
      <c r="I79" s="168"/>
      <c r="J79" s="169"/>
      <c r="K79" s="170"/>
      <c r="L79" s="170"/>
      <c r="M79" s="170"/>
      <c r="N79" s="170"/>
      <c r="O79" s="169"/>
      <c r="P79" s="154">
        <v>1</v>
      </c>
      <c r="Q79" s="62">
        <v>0</v>
      </c>
      <c r="R79" s="155">
        <v>0</v>
      </c>
      <c r="S79" s="62">
        <v>1</v>
      </c>
      <c r="T79" s="62">
        <v>0</v>
      </c>
      <c r="U79" s="62">
        <v>0</v>
      </c>
      <c r="V79" s="62">
        <v>0</v>
      </c>
      <c r="W79" s="63">
        <v>0</v>
      </c>
    </row>
    <row r="80" spans="1:23" x14ac:dyDescent="0.15">
      <c r="A80" s="274"/>
      <c r="B80" s="42">
        <v>7</v>
      </c>
      <c r="C80" s="111" t="s">
        <v>63</v>
      </c>
      <c r="D80" s="31" t="s">
        <v>1086</v>
      </c>
      <c r="E80" s="31">
        <v>2017</v>
      </c>
      <c r="F80" s="152" t="s">
        <v>345</v>
      </c>
      <c r="G80" s="153">
        <v>0.19999999999999998</v>
      </c>
      <c r="H80" s="167">
        <v>5</v>
      </c>
      <c r="I80" s="168"/>
      <c r="J80" s="169"/>
      <c r="K80" s="170"/>
      <c r="L80" s="170"/>
      <c r="M80" s="170"/>
      <c r="N80" s="170"/>
      <c r="O80" s="169"/>
      <c r="P80" s="154">
        <v>1</v>
      </c>
      <c r="Q80" s="62">
        <v>1</v>
      </c>
      <c r="R80" s="155">
        <v>0</v>
      </c>
      <c r="S80" s="62">
        <v>2</v>
      </c>
      <c r="T80" s="62">
        <v>0</v>
      </c>
      <c r="U80" s="62">
        <v>0</v>
      </c>
      <c r="V80" s="62">
        <v>0</v>
      </c>
      <c r="W80" s="63">
        <v>0</v>
      </c>
    </row>
    <row r="81" spans="1:27" x14ac:dyDescent="0.15">
      <c r="A81" s="274"/>
      <c r="B81" s="42">
        <v>8</v>
      </c>
      <c r="C81" s="111" t="s">
        <v>64</v>
      </c>
      <c r="D81" s="31" t="s">
        <v>484</v>
      </c>
      <c r="E81" s="31">
        <v>2007</v>
      </c>
      <c r="F81" s="152" t="s">
        <v>348</v>
      </c>
      <c r="G81" s="153">
        <v>0.15208333333333332</v>
      </c>
      <c r="H81" s="167">
        <v>5</v>
      </c>
      <c r="I81" s="168"/>
      <c r="J81" s="169"/>
      <c r="K81" s="170"/>
      <c r="L81" s="170"/>
      <c r="M81" s="170"/>
      <c r="N81" s="170"/>
      <c r="O81" s="169"/>
      <c r="P81" s="154">
        <v>1</v>
      </c>
      <c r="Q81" s="62">
        <v>0</v>
      </c>
      <c r="R81" s="155">
        <v>0</v>
      </c>
      <c r="S81" s="62">
        <v>0</v>
      </c>
      <c r="T81" s="62">
        <v>0</v>
      </c>
      <c r="U81" s="62">
        <v>0</v>
      </c>
      <c r="V81" s="62">
        <v>1</v>
      </c>
      <c r="W81" s="63">
        <v>0</v>
      </c>
    </row>
    <row r="82" spans="1:27" x14ac:dyDescent="0.15">
      <c r="A82" s="274"/>
      <c r="B82" s="42">
        <v>9</v>
      </c>
      <c r="C82" s="111" t="s">
        <v>65</v>
      </c>
      <c r="D82" s="31" t="s">
        <v>485</v>
      </c>
      <c r="E82" s="31">
        <v>2017</v>
      </c>
      <c r="F82" s="152" t="s">
        <v>347</v>
      </c>
      <c r="G82" s="153">
        <v>0.18888888888888888</v>
      </c>
      <c r="H82" s="167">
        <v>4.1500000000000004</v>
      </c>
      <c r="I82" s="168"/>
      <c r="J82" s="169"/>
      <c r="K82" s="170"/>
      <c r="L82" s="170"/>
      <c r="M82" s="170"/>
      <c r="N82" s="170"/>
      <c r="O82" s="169"/>
      <c r="P82" s="154">
        <v>0</v>
      </c>
      <c r="Q82" s="62">
        <v>1</v>
      </c>
      <c r="R82" s="155">
        <v>0</v>
      </c>
      <c r="S82" s="62">
        <v>0</v>
      </c>
      <c r="T82" s="62">
        <v>0</v>
      </c>
      <c r="U82" s="62">
        <v>0</v>
      </c>
      <c r="V82" s="62">
        <v>1</v>
      </c>
      <c r="W82" s="63">
        <v>0</v>
      </c>
    </row>
    <row r="83" spans="1:27" ht="14" thickBot="1" x14ac:dyDescent="0.2">
      <c r="A83" s="275"/>
      <c r="B83" s="171">
        <v>10</v>
      </c>
      <c r="C83" s="112" t="s">
        <v>66</v>
      </c>
      <c r="D83" s="32" t="s">
        <v>443</v>
      </c>
      <c r="E83" s="32">
        <v>2018</v>
      </c>
      <c r="F83" s="160" t="s">
        <v>346</v>
      </c>
      <c r="G83" s="161">
        <v>0.12222222222222223</v>
      </c>
      <c r="H83" s="172">
        <v>3.5</v>
      </c>
      <c r="I83" s="173"/>
      <c r="J83" s="174"/>
      <c r="K83" s="175"/>
      <c r="L83" s="175"/>
      <c r="M83" s="175"/>
      <c r="N83" s="175"/>
      <c r="O83" s="174"/>
      <c r="P83" s="162">
        <v>0</v>
      </c>
      <c r="Q83" s="65">
        <v>1</v>
      </c>
      <c r="R83" s="163">
        <v>0</v>
      </c>
      <c r="S83" s="65">
        <v>0</v>
      </c>
      <c r="T83" s="65">
        <v>1</v>
      </c>
      <c r="U83" s="65">
        <v>0</v>
      </c>
      <c r="V83" s="65">
        <v>0</v>
      </c>
      <c r="W83" s="66">
        <v>0</v>
      </c>
    </row>
    <row r="84" spans="1:27" x14ac:dyDescent="0.15">
      <c r="A84" s="273" t="s">
        <v>355</v>
      </c>
      <c r="B84" s="166">
        <v>1</v>
      </c>
      <c r="C84" s="110" t="str">
        <f>C83</f>
        <v>Into It</v>
      </c>
      <c r="D84" s="30" t="str">
        <f>D83</f>
        <v>Camila Cabello</v>
      </c>
      <c r="E84" s="30">
        <v>2018</v>
      </c>
      <c r="F84" s="180" t="str">
        <f t="shared" ref="F84" si="40">F83</f>
        <v>Pop</v>
      </c>
      <c r="G84" s="145">
        <f t="shared" ref="G84" si="41">G83</f>
        <v>0.12222222222222223</v>
      </c>
      <c r="H84" s="135">
        <f>H83</f>
        <v>3.5</v>
      </c>
      <c r="I84" s="176"/>
      <c r="J84" s="177"/>
      <c r="K84" s="178"/>
      <c r="L84" s="178"/>
      <c r="M84" s="178"/>
      <c r="N84" s="178"/>
      <c r="O84" s="177"/>
      <c r="P84" s="146">
        <f t="shared" ref="P84:W84" si="42">P83</f>
        <v>0</v>
      </c>
      <c r="Q84" s="60">
        <f t="shared" si="42"/>
        <v>1</v>
      </c>
      <c r="R84" s="147">
        <f t="shared" si="42"/>
        <v>0</v>
      </c>
      <c r="S84" s="60">
        <f t="shared" si="42"/>
        <v>0</v>
      </c>
      <c r="T84" s="60">
        <f t="shared" si="42"/>
        <v>1</v>
      </c>
      <c r="U84" s="60">
        <f t="shared" si="42"/>
        <v>0</v>
      </c>
      <c r="V84" s="60">
        <f t="shared" si="42"/>
        <v>0</v>
      </c>
      <c r="W84" s="61">
        <f t="shared" si="42"/>
        <v>0</v>
      </c>
    </row>
    <row r="85" spans="1:27" x14ac:dyDescent="0.15">
      <c r="A85" s="274"/>
      <c r="B85" s="42">
        <v>2</v>
      </c>
      <c r="C85" s="111" t="str">
        <f>C81</f>
        <v>Beggin'</v>
      </c>
      <c r="D85" s="31" t="str">
        <f t="shared" ref="D85:W85" si="43">D81</f>
        <v>Madcon</v>
      </c>
      <c r="E85" s="31">
        <v>2007</v>
      </c>
      <c r="F85" s="152" t="str">
        <f t="shared" ref="F85" si="44">F81</f>
        <v>Hip-Hop/Rap</v>
      </c>
      <c r="G85" s="153">
        <f t="shared" ref="G85" si="45">G81</f>
        <v>0.15208333333333332</v>
      </c>
      <c r="H85" s="167">
        <f t="shared" si="43"/>
        <v>5</v>
      </c>
      <c r="I85" s="168">
        <f t="shared" si="43"/>
        <v>0</v>
      </c>
      <c r="J85" s="169">
        <f t="shared" si="43"/>
        <v>0</v>
      </c>
      <c r="K85" s="170">
        <f t="shared" si="43"/>
        <v>0</v>
      </c>
      <c r="L85" s="170"/>
      <c r="M85" s="170"/>
      <c r="N85" s="170"/>
      <c r="O85" s="169"/>
      <c r="P85" s="154">
        <f t="shared" si="43"/>
        <v>1</v>
      </c>
      <c r="Q85" s="62">
        <f t="shared" si="43"/>
        <v>0</v>
      </c>
      <c r="R85" s="155">
        <f t="shared" si="43"/>
        <v>0</v>
      </c>
      <c r="S85" s="62">
        <f t="shared" si="43"/>
        <v>0</v>
      </c>
      <c r="T85" s="62">
        <f t="shared" si="43"/>
        <v>0</v>
      </c>
      <c r="U85" s="62">
        <f t="shared" si="43"/>
        <v>0</v>
      </c>
      <c r="V85" s="62">
        <f t="shared" si="43"/>
        <v>1</v>
      </c>
      <c r="W85" s="63">
        <f t="shared" si="43"/>
        <v>0</v>
      </c>
    </row>
    <row r="86" spans="1:27" x14ac:dyDescent="0.15">
      <c r="A86" s="274"/>
      <c r="B86" s="42">
        <v>3</v>
      </c>
      <c r="C86" s="111" t="str">
        <f>C80</f>
        <v>Fear Is Like a Forest</v>
      </c>
      <c r="D86" s="31" t="str">
        <f>D80</f>
        <v>Courtney Barnett, Kurt Vile</v>
      </c>
      <c r="E86" s="31">
        <v>2017</v>
      </c>
      <c r="F86" s="164" t="str">
        <f t="shared" ref="F86" si="46">F80</f>
        <v>Alternative</v>
      </c>
      <c r="G86" s="153">
        <f t="shared" ref="G86" si="47">G80</f>
        <v>0.19999999999999998</v>
      </c>
      <c r="H86" s="167">
        <f>H80</f>
        <v>5</v>
      </c>
      <c r="I86" s="168"/>
      <c r="J86" s="169"/>
      <c r="K86" s="170"/>
      <c r="L86" s="170"/>
      <c r="M86" s="170"/>
      <c r="N86" s="170"/>
      <c r="O86" s="169"/>
      <c r="P86" s="154">
        <f t="shared" ref="P86:W86" si="48">P80</f>
        <v>1</v>
      </c>
      <c r="Q86" s="62">
        <f t="shared" si="48"/>
        <v>1</v>
      </c>
      <c r="R86" s="155">
        <f t="shared" si="48"/>
        <v>0</v>
      </c>
      <c r="S86" s="62">
        <f t="shared" si="48"/>
        <v>2</v>
      </c>
      <c r="T86" s="62">
        <f t="shared" si="48"/>
        <v>0</v>
      </c>
      <c r="U86" s="62">
        <f t="shared" si="48"/>
        <v>0</v>
      </c>
      <c r="V86" s="62">
        <f t="shared" si="48"/>
        <v>0</v>
      </c>
      <c r="W86" s="63">
        <f t="shared" si="48"/>
        <v>0</v>
      </c>
    </row>
    <row r="87" spans="1:27" x14ac:dyDescent="0.15">
      <c r="A87" s="274"/>
      <c r="B87" s="42">
        <v>4</v>
      </c>
      <c r="C87" s="111" t="str">
        <f>C29</f>
        <v>Debbie Downer</v>
      </c>
      <c r="D87" s="31" t="str">
        <f t="shared" ref="D87:W87" si="49">D29</f>
        <v>Courtney Barnett</v>
      </c>
      <c r="E87" s="31">
        <v>2015</v>
      </c>
      <c r="F87" s="31" t="str">
        <f t="shared" ref="F87" si="50">F29</f>
        <v>Alternative</v>
      </c>
      <c r="G87" s="153">
        <f t="shared" ref="G87" si="51">G29</f>
        <v>0.13749999999999998</v>
      </c>
      <c r="H87" s="31">
        <f t="shared" si="49"/>
        <v>4</v>
      </c>
      <c r="I87" s="108">
        <f t="shared" si="49"/>
        <v>0</v>
      </c>
      <c r="J87" s="108">
        <f t="shared" si="49"/>
        <v>0</v>
      </c>
      <c r="K87" s="108">
        <f t="shared" si="49"/>
        <v>0</v>
      </c>
      <c r="L87" s="108"/>
      <c r="M87" s="108"/>
      <c r="N87" s="108"/>
      <c r="O87" s="108"/>
      <c r="P87" s="67">
        <f t="shared" si="49"/>
        <v>0</v>
      </c>
      <c r="Q87" s="67">
        <f t="shared" si="49"/>
        <v>1</v>
      </c>
      <c r="R87" s="67">
        <f t="shared" si="49"/>
        <v>0</v>
      </c>
      <c r="S87" s="67">
        <f t="shared" si="49"/>
        <v>1</v>
      </c>
      <c r="T87" s="67">
        <f t="shared" si="49"/>
        <v>0</v>
      </c>
      <c r="U87" s="67">
        <f t="shared" si="49"/>
        <v>0</v>
      </c>
      <c r="V87" s="67">
        <f t="shared" si="49"/>
        <v>0</v>
      </c>
      <c r="W87" s="67">
        <f t="shared" si="49"/>
        <v>0</v>
      </c>
    </row>
    <row r="88" spans="1:27" x14ac:dyDescent="0.15">
      <c r="A88" s="274"/>
      <c r="B88" s="42">
        <v>5</v>
      </c>
      <c r="C88" s="111" t="str">
        <f>C60</f>
        <v>Pink Suburbia</v>
      </c>
      <c r="D88" s="31" t="str">
        <f>D60</f>
        <v>Ieuan (Mononymous)</v>
      </c>
      <c r="E88" s="31">
        <v>2016</v>
      </c>
      <c r="F88" s="164" t="str">
        <f t="shared" ref="F88" si="52">F60</f>
        <v>R&amp;B/Soul</v>
      </c>
      <c r="G88" s="153">
        <f t="shared" ref="G88" si="53">G60</f>
        <v>0.15208333333333332</v>
      </c>
      <c r="H88" s="167">
        <f>H60</f>
        <v>4.1500000000000004</v>
      </c>
      <c r="I88" s="168"/>
      <c r="J88" s="169"/>
      <c r="K88" s="170"/>
      <c r="L88" s="170"/>
      <c r="M88" s="170"/>
      <c r="N88" s="170"/>
      <c r="O88" s="169"/>
      <c r="P88" s="154">
        <f t="shared" ref="P88:W88" si="54">P60</f>
        <v>1</v>
      </c>
      <c r="Q88" s="62">
        <f t="shared" si="54"/>
        <v>0</v>
      </c>
      <c r="R88" s="155">
        <f t="shared" si="54"/>
        <v>0</v>
      </c>
      <c r="S88" s="62">
        <f t="shared" si="54"/>
        <v>1</v>
      </c>
      <c r="T88" s="62">
        <f t="shared" si="54"/>
        <v>0</v>
      </c>
      <c r="U88" s="62">
        <f t="shared" si="54"/>
        <v>0</v>
      </c>
      <c r="V88" s="62">
        <f t="shared" si="54"/>
        <v>0</v>
      </c>
      <c r="W88" s="63">
        <f t="shared" si="54"/>
        <v>0</v>
      </c>
    </row>
    <row r="89" spans="1:27" x14ac:dyDescent="0.15">
      <c r="A89" s="274"/>
      <c r="B89" s="42">
        <v>6</v>
      </c>
      <c r="C89" s="111" t="str">
        <f>C31</f>
        <v>Past My Shades</v>
      </c>
      <c r="D89" s="31" t="str">
        <f t="shared" ref="D89:W89" si="55">D31</f>
        <v>B.o.B, Lupe Fiasco</v>
      </c>
      <c r="E89" s="31">
        <v>2010</v>
      </c>
      <c r="F89" s="31" t="str">
        <f t="shared" ref="F89" si="56">F31</f>
        <v>Hip-Hop/Rap</v>
      </c>
      <c r="G89" s="153">
        <f t="shared" ref="G89" si="57">G31</f>
        <v>0.14861111111111111</v>
      </c>
      <c r="H89" s="31">
        <f t="shared" si="55"/>
        <v>4.1500000000000004</v>
      </c>
      <c r="I89" s="108">
        <f t="shared" si="55"/>
        <v>0</v>
      </c>
      <c r="J89" s="108">
        <f t="shared" si="55"/>
        <v>0</v>
      </c>
      <c r="K89" s="108">
        <f t="shared" si="55"/>
        <v>0</v>
      </c>
      <c r="L89" s="108"/>
      <c r="M89" s="108"/>
      <c r="N89" s="108"/>
      <c r="O89" s="108"/>
      <c r="P89" s="67">
        <f t="shared" si="55"/>
        <v>1</v>
      </c>
      <c r="Q89" s="67">
        <f t="shared" si="55"/>
        <v>0</v>
      </c>
      <c r="R89" s="67">
        <f t="shared" si="55"/>
        <v>0</v>
      </c>
      <c r="S89" s="67">
        <f t="shared" si="55"/>
        <v>0</v>
      </c>
      <c r="T89" s="67">
        <f t="shared" si="55"/>
        <v>0</v>
      </c>
      <c r="U89" s="67">
        <f t="shared" si="55"/>
        <v>0</v>
      </c>
      <c r="V89" s="67">
        <f t="shared" si="55"/>
        <v>1</v>
      </c>
      <c r="W89" s="67">
        <f t="shared" si="55"/>
        <v>0</v>
      </c>
    </row>
    <row r="90" spans="1:27" x14ac:dyDescent="0.15">
      <c r="A90" s="274"/>
      <c r="B90" s="42">
        <v>7</v>
      </c>
      <c r="C90" s="111" t="str">
        <f>C36</f>
        <v>Aqua Profunda!</v>
      </c>
      <c r="D90" s="31" t="str">
        <f t="shared" ref="D90:W90" si="58">D36</f>
        <v>Courtney Barnett</v>
      </c>
      <c r="E90" s="31">
        <v>2015</v>
      </c>
      <c r="F90" s="31" t="str">
        <f t="shared" ref="F90" si="59">F36</f>
        <v>Alternative</v>
      </c>
      <c r="G90" s="153">
        <f t="shared" ref="G90" si="60">G36</f>
        <v>8.3333333333333329E-2</v>
      </c>
      <c r="H90" s="31">
        <f t="shared" si="58"/>
        <v>4</v>
      </c>
      <c r="I90" s="108">
        <f t="shared" si="58"/>
        <v>0</v>
      </c>
      <c r="J90" s="108">
        <f t="shared" si="58"/>
        <v>0</v>
      </c>
      <c r="K90" s="108">
        <f t="shared" si="58"/>
        <v>0</v>
      </c>
      <c r="L90" s="108"/>
      <c r="M90" s="108"/>
      <c r="N90" s="108"/>
      <c r="O90" s="108"/>
      <c r="P90" s="67">
        <f t="shared" si="58"/>
        <v>0</v>
      </c>
      <c r="Q90" s="67">
        <f t="shared" si="58"/>
        <v>1</v>
      </c>
      <c r="R90" s="67">
        <f t="shared" si="58"/>
        <v>0</v>
      </c>
      <c r="S90" s="67">
        <f t="shared" si="58"/>
        <v>1</v>
      </c>
      <c r="T90" s="67">
        <f t="shared" si="58"/>
        <v>0</v>
      </c>
      <c r="U90" s="67">
        <f t="shared" si="58"/>
        <v>0</v>
      </c>
      <c r="V90" s="67">
        <f t="shared" si="58"/>
        <v>0</v>
      </c>
      <c r="W90" s="67">
        <f t="shared" si="58"/>
        <v>0</v>
      </c>
      <c r="X90" s="31"/>
    </row>
    <row r="91" spans="1:27" x14ac:dyDescent="0.15">
      <c r="A91" s="274"/>
      <c r="B91" s="42">
        <v>8</v>
      </c>
      <c r="C91" s="111" t="s">
        <v>67</v>
      </c>
      <c r="D91" s="31" t="s">
        <v>428</v>
      </c>
      <c r="E91" s="31">
        <v>2015</v>
      </c>
      <c r="F91" s="152" t="s">
        <v>345</v>
      </c>
      <c r="G91" s="153">
        <v>0.14444444444444446</v>
      </c>
      <c r="H91" s="167">
        <v>5</v>
      </c>
      <c r="I91" s="168"/>
      <c r="J91" s="169"/>
      <c r="K91" s="170"/>
      <c r="L91" s="170"/>
      <c r="M91" s="170"/>
      <c r="N91" s="170"/>
      <c r="O91" s="169"/>
      <c r="P91" s="154">
        <v>0</v>
      </c>
      <c r="Q91" s="62">
        <v>1</v>
      </c>
      <c r="R91" s="155">
        <v>0</v>
      </c>
      <c r="S91" s="62">
        <v>1</v>
      </c>
      <c r="T91" s="62">
        <v>0</v>
      </c>
      <c r="U91" s="62">
        <v>0</v>
      </c>
      <c r="V91" s="62">
        <v>0</v>
      </c>
      <c r="W91" s="63">
        <v>0</v>
      </c>
    </row>
    <row r="92" spans="1:27" x14ac:dyDescent="0.15">
      <c r="A92" s="274"/>
      <c r="B92" s="42">
        <v>9</v>
      </c>
      <c r="C92" s="111" t="s">
        <v>68</v>
      </c>
      <c r="D92" s="31" t="s">
        <v>486</v>
      </c>
      <c r="E92" s="31">
        <v>2007</v>
      </c>
      <c r="F92" s="152" t="s">
        <v>345</v>
      </c>
      <c r="G92" s="153">
        <v>0.1673611111111111</v>
      </c>
      <c r="H92" s="167">
        <v>4.25</v>
      </c>
      <c r="I92" s="168"/>
      <c r="J92" s="169"/>
      <c r="K92" s="170"/>
      <c r="L92" s="170"/>
      <c r="M92" s="170"/>
      <c r="N92" s="170"/>
      <c r="O92" s="169"/>
      <c r="P92" s="154">
        <v>1</v>
      </c>
      <c r="Q92" s="62">
        <v>0</v>
      </c>
      <c r="R92" s="155">
        <v>0</v>
      </c>
      <c r="S92" s="62">
        <v>1</v>
      </c>
      <c r="T92" s="62">
        <v>0</v>
      </c>
      <c r="U92" s="62">
        <v>0</v>
      </c>
      <c r="V92" s="62">
        <v>0</v>
      </c>
      <c r="W92" s="63">
        <v>0</v>
      </c>
    </row>
    <row r="93" spans="1:27" x14ac:dyDescent="0.15">
      <c r="A93" s="274"/>
      <c r="B93" s="42">
        <v>10</v>
      </c>
      <c r="C93" s="111" t="str">
        <f>C28</f>
        <v>Tuscan Leather</v>
      </c>
      <c r="D93" s="31" t="str">
        <f t="shared" ref="D93:W93" si="61">D28</f>
        <v>Drake (Mononymous)</v>
      </c>
      <c r="E93" s="31">
        <v>2013</v>
      </c>
      <c r="F93" s="31" t="str">
        <f t="shared" ref="F93" si="62">F28</f>
        <v>Hip-Hop/Rap</v>
      </c>
      <c r="G93" s="153">
        <f t="shared" ref="G93" si="63">G28</f>
        <v>0.25416666666666665</v>
      </c>
      <c r="H93" s="31">
        <f t="shared" si="61"/>
        <v>4</v>
      </c>
      <c r="I93" s="108">
        <f t="shared" si="61"/>
        <v>0</v>
      </c>
      <c r="J93" s="108">
        <f t="shared" si="61"/>
        <v>0</v>
      </c>
      <c r="K93" s="108">
        <f t="shared" si="61"/>
        <v>0</v>
      </c>
      <c r="L93" s="108"/>
      <c r="M93" s="108"/>
      <c r="N93" s="108"/>
      <c r="O93" s="108"/>
      <c r="P93" s="67">
        <f t="shared" si="61"/>
        <v>1</v>
      </c>
      <c r="Q93" s="67">
        <f t="shared" si="61"/>
        <v>0</v>
      </c>
      <c r="R93" s="67">
        <f t="shared" si="61"/>
        <v>0</v>
      </c>
      <c r="S93" s="67">
        <f t="shared" si="61"/>
        <v>0</v>
      </c>
      <c r="T93" s="67">
        <f t="shared" si="61"/>
        <v>0</v>
      </c>
      <c r="U93" s="67">
        <f t="shared" si="61"/>
        <v>1</v>
      </c>
      <c r="V93" s="67">
        <f t="shared" si="61"/>
        <v>0</v>
      </c>
      <c r="W93" s="67">
        <f t="shared" si="61"/>
        <v>0</v>
      </c>
      <c r="X93" s="31"/>
      <c r="Y93" s="31"/>
      <c r="Z93" s="31"/>
      <c r="AA93" s="31"/>
    </row>
    <row r="94" spans="1:27" x14ac:dyDescent="0.15">
      <c r="A94" s="274"/>
      <c r="B94" s="42">
        <v>11</v>
      </c>
      <c r="C94" s="111" t="s">
        <v>69</v>
      </c>
      <c r="D94" s="31" t="s">
        <v>485</v>
      </c>
      <c r="E94" s="31">
        <v>2017</v>
      </c>
      <c r="F94" s="152" t="s">
        <v>347</v>
      </c>
      <c r="G94" s="153">
        <v>0.1125</v>
      </c>
      <c r="H94" s="167">
        <v>4.25</v>
      </c>
      <c r="I94" s="168"/>
      <c r="J94" s="169"/>
      <c r="K94" s="170"/>
      <c r="L94" s="170"/>
      <c r="M94" s="170"/>
      <c r="N94" s="170"/>
      <c r="O94" s="169"/>
      <c r="P94" s="154">
        <v>0</v>
      </c>
      <c r="Q94" s="62">
        <v>1</v>
      </c>
      <c r="R94" s="155">
        <v>0</v>
      </c>
      <c r="S94" s="62">
        <v>0</v>
      </c>
      <c r="T94" s="62">
        <v>0</v>
      </c>
      <c r="U94" s="62">
        <v>0</v>
      </c>
      <c r="V94" s="62">
        <v>1</v>
      </c>
      <c r="W94" s="63">
        <v>0</v>
      </c>
    </row>
    <row r="95" spans="1:27" x14ac:dyDescent="0.15">
      <c r="A95" s="274"/>
      <c r="B95" s="42">
        <v>12</v>
      </c>
      <c r="C95" s="111" t="s">
        <v>70</v>
      </c>
      <c r="D95" s="31" t="s">
        <v>1009</v>
      </c>
      <c r="E95" s="31">
        <v>2014</v>
      </c>
      <c r="F95" s="152" t="s">
        <v>345</v>
      </c>
      <c r="G95" s="153">
        <v>0.15486111111111112</v>
      </c>
      <c r="H95" s="167">
        <v>4</v>
      </c>
      <c r="I95" s="168"/>
      <c r="J95" s="169"/>
      <c r="K95" s="170"/>
      <c r="L95" s="170"/>
      <c r="M95" s="170"/>
      <c r="N95" s="170"/>
      <c r="O95" s="169"/>
      <c r="P95" s="154">
        <v>1</v>
      </c>
      <c r="Q95" s="62">
        <v>0</v>
      </c>
      <c r="R95" s="155">
        <v>0</v>
      </c>
      <c r="S95" s="62">
        <v>1</v>
      </c>
      <c r="T95" s="62">
        <v>0</v>
      </c>
      <c r="U95" s="62">
        <v>0</v>
      </c>
      <c r="V95" s="62">
        <v>0</v>
      </c>
      <c r="W95" s="63">
        <v>0</v>
      </c>
    </row>
    <row r="96" spans="1:27" ht="14" thickBot="1" x14ac:dyDescent="0.2">
      <c r="A96" s="275"/>
      <c r="B96" s="171">
        <v>13</v>
      </c>
      <c r="C96" s="112" t="s">
        <v>71</v>
      </c>
      <c r="D96" s="32" t="s">
        <v>487</v>
      </c>
      <c r="E96" s="32">
        <v>2015</v>
      </c>
      <c r="F96" s="160" t="s">
        <v>345</v>
      </c>
      <c r="G96" s="161">
        <v>0.13125000000000001</v>
      </c>
      <c r="H96" s="172">
        <v>4.5</v>
      </c>
      <c r="I96" s="173"/>
      <c r="J96" s="174"/>
      <c r="K96" s="175"/>
      <c r="L96" s="175"/>
      <c r="M96" s="175"/>
      <c r="N96" s="175"/>
      <c r="O96" s="174"/>
      <c r="P96" s="162">
        <v>0</v>
      </c>
      <c r="Q96" s="65">
        <v>1</v>
      </c>
      <c r="R96" s="163">
        <v>0</v>
      </c>
      <c r="S96" s="65">
        <v>1</v>
      </c>
      <c r="T96" s="65">
        <v>0</v>
      </c>
      <c r="U96" s="65">
        <v>0</v>
      </c>
      <c r="V96" s="65">
        <v>0</v>
      </c>
      <c r="W96" s="66">
        <v>0</v>
      </c>
    </row>
    <row r="97" spans="1:23" x14ac:dyDescent="0.15">
      <c r="A97" s="273" t="s">
        <v>356</v>
      </c>
      <c r="B97" s="166">
        <v>1</v>
      </c>
      <c r="C97" s="110" t="str">
        <f>C95</f>
        <v>Jackie and Wilson</v>
      </c>
      <c r="D97" s="30" t="str">
        <f>D95</f>
        <v>Hozier (Mononymous)</v>
      </c>
      <c r="E97" s="30">
        <v>2014</v>
      </c>
      <c r="F97" s="180" t="str">
        <f t="shared" ref="F97" si="64">F95</f>
        <v>Alternative</v>
      </c>
      <c r="G97" s="145">
        <f t="shared" ref="G97" si="65">G95</f>
        <v>0.15486111111111112</v>
      </c>
      <c r="H97" s="135">
        <f>H95</f>
        <v>4</v>
      </c>
      <c r="I97" s="176"/>
      <c r="J97" s="177"/>
      <c r="K97" s="178"/>
      <c r="L97" s="178"/>
      <c r="M97" s="178"/>
      <c r="N97" s="178"/>
      <c r="O97" s="177"/>
      <c r="P97" s="146">
        <f t="shared" ref="P97:W97" si="66">P95</f>
        <v>1</v>
      </c>
      <c r="Q97" s="60">
        <f t="shared" si="66"/>
        <v>0</v>
      </c>
      <c r="R97" s="147">
        <f t="shared" si="66"/>
        <v>0</v>
      </c>
      <c r="S97" s="60">
        <f t="shared" si="66"/>
        <v>1</v>
      </c>
      <c r="T97" s="60">
        <f t="shared" si="66"/>
        <v>0</v>
      </c>
      <c r="U97" s="60">
        <f t="shared" si="66"/>
        <v>0</v>
      </c>
      <c r="V97" s="60">
        <f t="shared" si="66"/>
        <v>0</v>
      </c>
      <c r="W97" s="61">
        <f t="shared" si="66"/>
        <v>0</v>
      </c>
    </row>
    <row r="98" spans="1:23" x14ac:dyDescent="0.15">
      <c r="A98" s="274"/>
      <c r="B98" s="42">
        <v>2</v>
      </c>
      <c r="C98" s="111" t="s">
        <v>72</v>
      </c>
      <c r="D98" s="31" t="s">
        <v>488</v>
      </c>
      <c r="E98" s="31">
        <v>2006</v>
      </c>
      <c r="F98" s="164" t="s">
        <v>347</v>
      </c>
      <c r="G98" s="153">
        <v>0.13402777777777777</v>
      </c>
      <c r="H98" s="167">
        <v>4.5</v>
      </c>
      <c r="I98" s="168"/>
      <c r="J98" s="169"/>
      <c r="K98" s="170"/>
      <c r="L98" s="170"/>
      <c r="M98" s="170"/>
      <c r="N98" s="170"/>
      <c r="O98" s="169"/>
      <c r="P98" s="154">
        <v>0</v>
      </c>
      <c r="Q98" s="62">
        <v>1</v>
      </c>
      <c r="R98" s="155">
        <v>0</v>
      </c>
      <c r="S98" s="62">
        <v>1</v>
      </c>
      <c r="T98" s="62">
        <v>0</v>
      </c>
      <c r="U98" s="62">
        <v>0</v>
      </c>
      <c r="V98" s="62">
        <v>0</v>
      </c>
      <c r="W98" s="63">
        <v>0</v>
      </c>
    </row>
    <row r="99" spans="1:23" x14ac:dyDescent="0.15">
      <c r="A99" s="274"/>
      <c r="B99" s="42">
        <v>3</v>
      </c>
      <c r="C99" s="111" t="str">
        <f>C91</f>
        <v>History Eraser</v>
      </c>
      <c r="D99" s="31" t="str">
        <f>D91</f>
        <v>Courtney Barnett</v>
      </c>
      <c r="E99" s="31">
        <v>2015</v>
      </c>
      <c r="F99" s="164" t="str">
        <f t="shared" ref="F99" si="67">F91</f>
        <v>Alternative</v>
      </c>
      <c r="G99" s="153">
        <f t="shared" ref="G99" si="68">G91</f>
        <v>0.14444444444444446</v>
      </c>
      <c r="H99" s="167">
        <f>H91</f>
        <v>5</v>
      </c>
      <c r="I99" s="168"/>
      <c r="J99" s="169"/>
      <c r="K99" s="170"/>
      <c r="L99" s="170"/>
      <c r="M99" s="170"/>
      <c r="N99" s="170"/>
      <c r="O99" s="169"/>
      <c r="P99" s="154">
        <f t="shared" ref="P99:W99" si="69">P91</f>
        <v>0</v>
      </c>
      <c r="Q99" s="62">
        <f t="shared" si="69"/>
        <v>1</v>
      </c>
      <c r="R99" s="155">
        <f t="shared" si="69"/>
        <v>0</v>
      </c>
      <c r="S99" s="62">
        <f t="shared" si="69"/>
        <v>1</v>
      </c>
      <c r="T99" s="62">
        <f t="shared" si="69"/>
        <v>0</v>
      </c>
      <c r="U99" s="62">
        <f t="shared" si="69"/>
        <v>0</v>
      </c>
      <c r="V99" s="62">
        <f t="shared" si="69"/>
        <v>0</v>
      </c>
      <c r="W99" s="63">
        <f t="shared" si="69"/>
        <v>0</v>
      </c>
    </row>
    <row r="100" spans="1:23" x14ac:dyDescent="0.15">
      <c r="A100" s="274"/>
      <c r="B100" s="42">
        <v>4</v>
      </c>
      <c r="C100" s="111" t="s">
        <v>73</v>
      </c>
      <c r="D100" s="31" t="s">
        <v>489</v>
      </c>
      <c r="E100" s="31">
        <v>2017</v>
      </c>
      <c r="F100" s="164" t="s">
        <v>348</v>
      </c>
      <c r="G100" s="153">
        <v>0.1111111111111111</v>
      </c>
      <c r="H100" s="167">
        <v>5</v>
      </c>
      <c r="I100" s="168"/>
      <c r="J100" s="169"/>
      <c r="K100" s="170"/>
      <c r="L100" s="170"/>
      <c r="M100" s="170"/>
      <c r="N100" s="170"/>
      <c r="O100" s="169"/>
      <c r="P100" s="154">
        <v>1</v>
      </c>
      <c r="Q100" s="62">
        <v>0</v>
      </c>
      <c r="R100" s="155">
        <v>0</v>
      </c>
      <c r="S100" s="62">
        <v>0</v>
      </c>
      <c r="T100" s="62">
        <v>0</v>
      </c>
      <c r="U100" s="62">
        <v>0</v>
      </c>
      <c r="V100" s="62">
        <v>1</v>
      </c>
      <c r="W100" s="63">
        <v>0</v>
      </c>
    </row>
    <row r="101" spans="1:23" x14ac:dyDescent="0.15">
      <c r="A101" s="274"/>
      <c r="B101" s="42">
        <v>5</v>
      </c>
      <c r="C101" s="111" t="s">
        <v>74</v>
      </c>
      <c r="D101" s="31" t="s">
        <v>488</v>
      </c>
      <c r="E101" s="31">
        <v>2006</v>
      </c>
      <c r="F101" s="164" t="s">
        <v>347</v>
      </c>
      <c r="G101" s="153">
        <v>0.1076388888888889</v>
      </c>
      <c r="H101" s="167">
        <v>4</v>
      </c>
      <c r="I101" s="168"/>
      <c r="J101" s="169"/>
      <c r="K101" s="170"/>
      <c r="L101" s="170"/>
      <c r="M101" s="170"/>
      <c r="N101" s="170"/>
      <c r="O101" s="169"/>
      <c r="P101" s="154">
        <v>0</v>
      </c>
      <c r="Q101" s="62">
        <v>1</v>
      </c>
      <c r="R101" s="155">
        <v>0</v>
      </c>
      <c r="S101" s="62">
        <v>1</v>
      </c>
      <c r="T101" s="62">
        <v>0</v>
      </c>
      <c r="U101" s="62">
        <v>0</v>
      </c>
      <c r="V101" s="62">
        <v>0</v>
      </c>
      <c r="W101" s="63">
        <v>0</v>
      </c>
    </row>
    <row r="102" spans="1:23" x14ac:dyDescent="0.15">
      <c r="A102" s="274"/>
      <c r="B102" s="42">
        <v>6</v>
      </c>
      <c r="C102" s="111" t="s">
        <v>75</v>
      </c>
      <c r="D102" s="31" t="s">
        <v>476</v>
      </c>
      <c r="E102" s="31">
        <v>2018</v>
      </c>
      <c r="F102" s="164" t="s">
        <v>733</v>
      </c>
      <c r="G102" s="153">
        <v>0.19722222222222222</v>
      </c>
      <c r="H102" s="167">
        <v>5</v>
      </c>
      <c r="I102" s="168"/>
      <c r="J102" s="169"/>
      <c r="K102" s="170"/>
      <c r="L102" s="170"/>
      <c r="M102" s="170"/>
      <c r="N102" s="170"/>
      <c r="O102" s="169"/>
      <c r="P102" s="154">
        <v>0</v>
      </c>
      <c r="Q102" s="62">
        <v>1</v>
      </c>
      <c r="R102" s="155">
        <v>0</v>
      </c>
      <c r="S102" s="62">
        <v>0</v>
      </c>
      <c r="T102" s="62">
        <v>1</v>
      </c>
      <c r="U102" s="62">
        <v>0</v>
      </c>
      <c r="V102" s="62">
        <v>0</v>
      </c>
      <c r="W102" s="63">
        <v>0</v>
      </c>
    </row>
    <row r="103" spans="1:23" x14ac:dyDescent="0.15">
      <c r="A103" s="274"/>
      <c r="B103" s="42">
        <v>7</v>
      </c>
      <c r="C103" s="111" t="s">
        <v>76</v>
      </c>
      <c r="D103" s="31" t="s">
        <v>488</v>
      </c>
      <c r="E103" s="31">
        <v>2006</v>
      </c>
      <c r="F103" s="164" t="s">
        <v>347</v>
      </c>
      <c r="G103" s="153">
        <v>0.12916666666666668</v>
      </c>
      <c r="H103" s="167">
        <v>4</v>
      </c>
      <c r="I103" s="168"/>
      <c r="J103" s="169"/>
      <c r="K103" s="170"/>
      <c r="L103" s="170"/>
      <c r="M103" s="170"/>
      <c r="N103" s="170"/>
      <c r="O103" s="169"/>
      <c r="P103" s="154">
        <v>0</v>
      </c>
      <c r="Q103" s="62">
        <v>1</v>
      </c>
      <c r="R103" s="155">
        <v>0</v>
      </c>
      <c r="S103" s="62">
        <v>1</v>
      </c>
      <c r="T103" s="62">
        <v>0</v>
      </c>
      <c r="U103" s="62">
        <v>0</v>
      </c>
      <c r="V103" s="62">
        <v>0</v>
      </c>
      <c r="W103" s="63">
        <v>0</v>
      </c>
    </row>
    <row r="104" spans="1:23" x14ac:dyDescent="0.15">
      <c r="A104" s="274"/>
      <c r="B104" s="42">
        <v>8</v>
      </c>
      <c r="C104" s="111" t="s">
        <v>77</v>
      </c>
      <c r="D104" s="31" t="s">
        <v>428</v>
      </c>
      <c r="E104" s="31">
        <v>2013</v>
      </c>
      <c r="F104" s="164" t="s">
        <v>345</v>
      </c>
      <c r="G104" s="153">
        <v>0.16666666666666666</v>
      </c>
      <c r="H104" s="167">
        <v>4</v>
      </c>
      <c r="I104" s="168"/>
      <c r="J104" s="169"/>
      <c r="K104" s="170"/>
      <c r="L104" s="170"/>
      <c r="M104" s="170"/>
      <c r="N104" s="170"/>
      <c r="O104" s="169"/>
      <c r="P104" s="154">
        <v>0</v>
      </c>
      <c r="Q104" s="62">
        <v>1</v>
      </c>
      <c r="R104" s="155">
        <v>0</v>
      </c>
      <c r="S104" s="62">
        <v>1</v>
      </c>
      <c r="T104" s="62">
        <v>0</v>
      </c>
      <c r="U104" s="62">
        <v>0</v>
      </c>
      <c r="V104" s="62">
        <v>0</v>
      </c>
      <c r="W104" s="63">
        <v>0</v>
      </c>
    </row>
    <row r="105" spans="1:23" x14ac:dyDescent="0.15">
      <c r="A105" s="274"/>
      <c r="B105" s="42">
        <v>9</v>
      </c>
      <c r="C105" s="111" t="s">
        <v>78</v>
      </c>
      <c r="D105" s="31" t="s">
        <v>488</v>
      </c>
      <c r="E105" s="31">
        <v>2006</v>
      </c>
      <c r="F105" s="164" t="s">
        <v>347</v>
      </c>
      <c r="G105" s="153">
        <v>0.11527777777777777</v>
      </c>
      <c r="H105" s="167">
        <v>5</v>
      </c>
      <c r="I105" s="168"/>
      <c r="J105" s="169"/>
      <c r="K105" s="170"/>
      <c r="L105" s="170"/>
      <c r="M105" s="170"/>
      <c r="N105" s="170"/>
      <c r="O105" s="169"/>
      <c r="P105" s="154">
        <v>0</v>
      </c>
      <c r="Q105" s="62">
        <v>1</v>
      </c>
      <c r="R105" s="155">
        <v>0</v>
      </c>
      <c r="S105" s="62">
        <v>1</v>
      </c>
      <c r="T105" s="62">
        <v>0</v>
      </c>
      <c r="U105" s="62">
        <v>0</v>
      </c>
      <c r="V105" s="62">
        <v>0</v>
      </c>
      <c r="W105" s="63">
        <v>0</v>
      </c>
    </row>
    <row r="106" spans="1:23" x14ac:dyDescent="0.15">
      <c r="A106" s="274"/>
      <c r="B106" s="42">
        <v>10</v>
      </c>
      <c r="C106" s="111" t="s">
        <v>79</v>
      </c>
      <c r="D106" s="31" t="s">
        <v>489</v>
      </c>
      <c r="E106" s="31">
        <v>2017</v>
      </c>
      <c r="F106" s="164" t="s">
        <v>348</v>
      </c>
      <c r="G106" s="153">
        <v>0.12916666666666668</v>
      </c>
      <c r="H106" s="167">
        <v>4.25</v>
      </c>
      <c r="I106" s="168"/>
      <c r="J106" s="169"/>
      <c r="K106" s="170"/>
      <c r="L106" s="170"/>
      <c r="M106" s="170"/>
      <c r="N106" s="170"/>
      <c r="O106" s="169"/>
      <c r="P106" s="154">
        <v>1</v>
      </c>
      <c r="Q106" s="62">
        <v>0</v>
      </c>
      <c r="R106" s="155">
        <v>0</v>
      </c>
      <c r="S106" s="62">
        <v>0</v>
      </c>
      <c r="T106" s="62">
        <v>0</v>
      </c>
      <c r="U106" s="62">
        <v>0</v>
      </c>
      <c r="V106" s="62">
        <v>1</v>
      </c>
      <c r="W106" s="63">
        <v>0</v>
      </c>
    </row>
    <row r="107" spans="1:23" x14ac:dyDescent="0.15">
      <c r="A107" s="274"/>
      <c r="B107" s="42">
        <v>11</v>
      </c>
      <c r="C107" s="111" t="s">
        <v>80</v>
      </c>
      <c r="D107" s="31" t="s">
        <v>488</v>
      </c>
      <c r="E107" s="31">
        <v>2006</v>
      </c>
      <c r="F107" s="164" t="s">
        <v>347</v>
      </c>
      <c r="G107" s="153">
        <v>0.10625</v>
      </c>
      <c r="H107" s="167">
        <v>5</v>
      </c>
      <c r="I107" s="168"/>
      <c r="J107" s="169"/>
      <c r="K107" s="170"/>
      <c r="L107" s="170"/>
      <c r="M107" s="170"/>
      <c r="N107" s="170"/>
      <c r="O107" s="169"/>
      <c r="P107" s="154">
        <v>0</v>
      </c>
      <c r="Q107" s="62">
        <v>1</v>
      </c>
      <c r="R107" s="155">
        <v>0</v>
      </c>
      <c r="S107" s="62">
        <v>1</v>
      </c>
      <c r="T107" s="62">
        <v>0</v>
      </c>
      <c r="U107" s="62">
        <v>0</v>
      </c>
      <c r="V107" s="62">
        <v>0</v>
      </c>
      <c r="W107" s="63">
        <v>0</v>
      </c>
    </row>
    <row r="108" spans="1:23" x14ac:dyDescent="0.15">
      <c r="A108" s="274"/>
      <c r="B108" s="42">
        <v>12</v>
      </c>
      <c r="C108" s="111" t="s">
        <v>81</v>
      </c>
      <c r="D108" s="31" t="s">
        <v>1006</v>
      </c>
      <c r="E108" s="31">
        <v>2016</v>
      </c>
      <c r="F108" s="164" t="s">
        <v>347</v>
      </c>
      <c r="G108" s="153">
        <v>0.19166666666666665</v>
      </c>
      <c r="H108" s="167">
        <v>4</v>
      </c>
      <c r="I108" s="168"/>
      <c r="J108" s="169"/>
      <c r="K108" s="170"/>
      <c r="L108" s="170"/>
      <c r="M108" s="170"/>
      <c r="N108" s="170"/>
      <c r="O108" s="169"/>
      <c r="P108" s="154">
        <v>1</v>
      </c>
      <c r="Q108" s="62">
        <v>0</v>
      </c>
      <c r="R108" s="155">
        <v>0</v>
      </c>
      <c r="S108" s="62">
        <v>0</v>
      </c>
      <c r="T108" s="62">
        <v>0</v>
      </c>
      <c r="U108" s="62">
        <v>0</v>
      </c>
      <c r="V108" s="62">
        <v>1</v>
      </c>
      <c r="W108" s="63">
        <v>0</v>
      </c>
    </row>
    <row r="109" spans="1:23" x14ac:dyDescent="0.15">
      <c r="A109" s="274"/>
      <c r="B109" s="42">
        <v>13</v>
      </c>
      <c r="C109" s="111" t="s">
        <v>82</v>
      </c>
      <c r="D109" s="31" t="s">
        <v>488</v>
      </c>
      <c r="E109" s="31">
        <v>2006</v>
      </c>
      <c r="F109" s="164" t="s">
        <v>347</v>
      </c>
      <c r="G109" s="153">
        <v>9.930555555555555E-2</v>
      </c>
      <c r="H109" s="167">
        <v>5</v>
      </c>
      <c r="I109" s="168"/>
      <c r="J109" s="169"/>
      <c r="K109" s="170"/>
      <c r="L109" s="170"/>
      <c r="M109" s="170"/>
      <c r="N109" s="170"/>
      <c r="O109" s="169"/>
      <c r="P109" s="154">
        <v>0</v>
      </c>
      <c r="Q109" s="62">
        <v>1</v>
      </c>
      <c r="R109" s="155">
        <v>0</v>
      </c>
      <c r="S109" s="62">
        <v>1</v>
      </c>
      <c r="T109" s="62">
        <v>0</v>
      </c>
      <c r="U109" s="62">
        <v>0</v>
      </c>
      <c r="V109" s="62">
        <v>0</v>
      </c>
      <c r="W109" s="63">
        <v>0</v>
      </c>
    </row>
    <row r="110" spans="1:23" x14ac:dyDescent="0.15">
      <c r="A110" s="274"/>
      <c r="B110" s="42">
        <v>14</v>
      </c>
      <c r="C110" s="111" t="s">
        <v>83</v>
      </c>
      <c r="D110" s="31" t="s">
        <v>1009</v>
      </c>
      <c r="E110" s="31">
        <v>2014</v>
      </c>
      <c r="F110" s="164" t="s">
        <v>345</v>
      </c>
      <c r="G110" s="153">
        <v>0.15486111111111112</v>
      </c>
      <c r="H110" s="167">
        <v>4.1500000000000004</v>
      </c>
      <c r="I110" s="168"/>
      <c r="J110" s="169"/>
      <c r="K110" s="170"/>
      <c r="L110" s="170"/>
      <c r="M110" s="170"/>
      <c r="N110" s="170"/>
      <c r="O110" s="169"/>
      <c r="P110" s="154">
        <v>1</v>
      </c>
      <c r="Q110" s="62">
        <v>0</v>
      </c>
      <c r="R110" s="155">
        <v>0</v>
      </c>
      <c r="S110" s="62">
        <v>1</v>
      </c>
      <c r="T110" s="62">
        <v>0</v>
      </c>
      <c r="U110" s="62">
        <v>0</v>
      </c>
      <c r="V110" s="62">
        <v>0</v>
      </c>
      <c r="W110" s="63">
        <v>0</v>
      </c>
    </row>
    <row r="111" spans="1:23" x14ac:dyDescent="0.15">
      <c r="A111" s="274"/>
      <c r="B111" s="42">
        <v>15</v>
      </c>
      <c r="C111" s="111" t="s">
        <v>84</v>
      </c>
      <c r="D111" s="31" t="s">
        <v>1015</v>
      </c>
      <c r="E111" s="31">
        <v>2018</v>
      </c>
      <c r="F111" s="164" t="s">
        <v>348</v>
      </c>
      <c r="G111" s="153">
        <v>0.17569444444444446</v>
      </c>
      <c r="H111" s="167">
        <v>5</v>
      </c>
      <c r="I111" s="168"/>
      <c r="J111" s="169"/>
      <c r="K111" s="170"/>
      <c r="L111" s="170"/>
      <c r="M111" s="170"/>
      <c r="N111" s="170"/>
      <c r="O111" s="169"/>
      <c r="P111" s="154">
        <v>2</v>
      </c>
      <c r="Q111" s="62">
        <v>1</v>
      </c>
      <c r="R111" s="155">
        <v>0</v>
      </c>
      <c r="S111" s="62">
        <v>0</v>
      </c>
      <c r="T111" s="62">
        <v>2</v>
      </c>
      <c r="U111" s="62">
        <v>1</v>
      </c>
      <c r="V111" s="62">
        <v>0</v>
      </c>
      <c r="W111" s="63">
        <v>0</v>
      </c>
    </row>
    <row r="112" spans="1:23" x14ac:dyDescent="0.15">
      <c r="A112" s="274"/>
      <c r="B112" s="42">
        <v>16</v>
      </c>
      <c r="C112" s="111" t="s">
        <v>85</v>
      </c>
      <c r="D112" s="31" t="s">
        <v>1016</v>
      </c>
      <c r="E112" s="31">
        <v>2017</v>
      </c>
      <c r="F112" s="164" t="s">
        <v>344</v>
      </c>
      <c r="G112" s="153">
        <v>0.11319444444444444</v>
      </c>
      <c r="H112" s="167">
        <v>4.1500000000000004</v>
      </c>
      <c r="I112" s="168"/>
      <c r="J112" s="169"/>
      <c r="K112" s="170"/>
      <c r="L112" s="170"/>
      <c r="M112" s="170"/>
      <c r="N112" s="170"/>
      <c r="O112" s="169"/>
      <c r="P112" s="154">
        <v>1</v>
      </c>
      <c r="Q112" s="62">
        <v>1</v>
      </c>
      <c r="R112" s="155">
        <v>0</v>
      </c>
      <c r="S112" s="62">
        <v>2</v>
      </c>
      <c r="T112" s="62">
        <v>0</v>
      </c>
      <c r="U112" s="62">
        <v>0</v>
      </c>
      <c r="V112" s="62">
        <v>0</v>
      </c>
      <c r="W112" s="63">
        <v>0</v>
      </c>
    </row>
    <row r="113" spans="1:31" ht="14" thickBot="1" x14ac:dyDescent="0.2">
      <c r="A113" s="275"/>
      <c r="B113" s="171">
        <v>17</v>
      </c>
      <c r="C113" s="112" t="s">
        <v>86</v>
      </c>
      <c r="D113" s="32" t="s">
        <v>493</v>
      </c>
      <c r="E113" s="32">
        <v>2017</v>
      </c>
      <c r="F113" s="165" t="s">
        <v>345</v>
      </c>
      <c r="G113" s="161">
        <v>0.26111111111111113</v>
      </c>
      <c r="H113" s="172">
        <v>4</v>
      </c>
      <c r="I113" s="173"/>
      <c r="J113" s="174"/>
      <c r="K113" s="175"/>
      <c r="L113" s="175"/>
      <c r="M113" s="175"/>
      <c r="N113" s="175"/>
      <c r="O113" s="174"/>
      <c r="P113" s="162">
        <v>1</v>
      </c>
      <c r="Q113" s="65">
        <v>0</v>
      </c>
      <c r="R113" s="163">
        <v>0</v>
      </c>
      <c r="S113" s="65">
        <v>1</v>
      </c>
      <c r="T113" s="65">
        <v>0</v>
      </c>
      <c r="U113" s="65">
        <v>0</v>
      </c>
      <c r="V113" s="65">
        <v>0</v>
      </c>
      <c r="W113" s="66">
        <v>0</v>
      </c>
    </row>
    <row r="114" spans="1:31" x14ac:dyDescent="0.15">
      <c r="A114" s="273" t="s">
        <v>357</v>
      </c>
      <c r="B114" s="166">
        <v>1</v>
      </c>
      <c r="C114" s="110" t="str">
        <f t="shared" ref="C114:W114" si="70">C110</f>
        <v>Someone New</v>
      </c>
      <c r="D114" s="30" t="str">
        <f>D110</f>
        <v>Hozier (Mononymous)</v>
      </c>
      <c r="E114" s="30">
        <v>2014</v>
      </c>
      <c r="F114" s="180" t="str">
        <f t="shared" ref="F114" si="71">F110</f>
        <v>Alternative</v>
      </c>
      <c r="G114" s="145">
        <f t="shared" ref="G114" si="72">G110</f>
        <v>0.15486111111111112</v>
      </c>
      <c r="H114" s="135">
        <f t="shared" si="70"/>
        <v>4.1500000000000004</v>
      </c>
      <c r="I114" s="176"/>
      <c r="J114" s="177"/>
      <c r="K114" s="178"/>
      <c r="L114" s="178"/>
      <c r="M114" s="178"/>
      <c r="N114" s="178"/>
      <c r="O114" s="177"/>
      <c r="P114" s="146">
        <f t="shared" si="70"/>
        <v>1</v>
      </c>
      <c r="Q114" s="60">
        <f t="shared" si="70"/>
        <v>0</v>
      </c>
      <c r="R114" s="147">
        <f t="shared" si="70"/>
        <v>0</v>
      </c>
      <c r="S114" s="60">
        <f t="shared" si="70"/>
        <v>1</v>
      </c>
      <c r="T114" s="60">
        <f t="shared" si="70"/>
        <v>0</v>
      </c>
      <c r="U114" s="60">
        <f t="shared" si="70"/>
        <v>0</v>
      </c>
      <c r="V114" s="60">
        <f t="shared" si="70"/>
        <v>0</v>
      </c>
      <c r="W114" s="61">
        <f t="shared" si="70"/>
        <v>0</v>
      </c>
    </row>
    <row r="115" spans="1:31" x14ac:dyDescent="0.15">
      <c r="A115" s="274"/>
      <c r="B115" s="42">
        <v>2</v>
      </c>
      <c r="C115" s="111" t="str">
        <f>C111</f>
        <v>I Like It</v>
      </c>
      <c r="D115" s="31" t="str">
        <f t="shared" ref="D115:U115" si="73">D111</f>
        <v>Cardi B, Bad Bunny, J Balvin</v>
      </c>
      <c r="E115" s="31">
        <v>2018</v>
      </c>
      <c r="F115" s="164" t="str">
        <f t="shared" ref="F115" si="74">F111</f>
        <v>Hip-Hop/Rap</v>
      </c>
      <c r="G115" s="153">
        <f t="shared" ref="G115" si="75">G111</f>
        <v>0.17569444444444446</v>
      </c>
      <c r="H115" s="31">
        <f t="shared" si="73"/>
        <v>5</v>
      </c>
      <c r="I115" s="108">
        <f t="shared" si="73"/>
        <v>0</v>
      </c>
      <c r="J115" s="108">
        <f t="shared" si="73"/>
        <v>0</v>
      </c>
      <c r="K115" s="108">
        <f t="shared" si="73"/>
        <v>0</v>
      </c>
      <c r="L115" s="108"/>
      <c r="M115" s="108"/>
      <c r="N115" s="108"/>
      <c r="O115" s="108"/>
      <c r="P115" s="67">
        <f t="shared" si="73"/>
        <v>2</v>
      </c>
      <c r="Q115" s="67">
        <f t="shared" si="73"/>
        <v>1</v>
      </c>
      <c r="R115" s="67">
        <f t="shared" si="73"/>
        <v>0</v>
      </c>
      <c r="S115" s="67">
        <f t="shared" si="73"/>
        <v>0</v>
      </c>
      <c r="T115" s="67">
        <f t="shared" si="73"/>
        <v>2</v>
      </c>
      <c r="U115" s="67">
        <f t="shared" si="73"/>
        <v>1</v>
      </c>
      <c r="V115" s="67">
        <f t="shared" ref="V115:W115" si="76">V111</f>
        <v>0</v>
      </c>
      <c r="W115" s="67">
        <f t="shared" si="76"/>
        <v>0</v>
      </c>
      <c r="X115" s="31"/>
      <c r="Y115" s="31"/>
      <c r="Z115" s="31"/>
      <c r="AA115" s="31"/>
      <c r="AB115" s="31"/>
      <c r="AC115" s="31"/>
      <c r="AD115" s="31"/>
      <c r="AE115" s="31"/>
    </row>
    <row r="116" spans="1:31" x14ac:dyDescent="0.15">
      <c r="A116" s="274"/>
      <c r="B116" s="42">
        <v>3</v>
      </c>
      <c r="C116" s="111" t="str">
        <f>C109</f>
        <v>Some Unholy War</v>
      </c>
      <c r="D116" s="31" t="str">
        <f>D109</f>
        <v>Amy Winehouse</v>
      </c>
      <c r="E116" s="31">
        <v>2006</v>
      </c>
      <c r="F116" s="164" t="str">
        <f t="shared" ref="F116" si="77">F109</f>
        <v>R&amp;B/Soul</v>
      </c>
      <c r="G116" s="153">
        <f t="shared" ref="G116" si="78">G109</f>
        <v>9.930555555555555E-2</v>
      </c>
      <c r="H116" s="167">
        <f>H109</f>
        <v>5</v>
      </c>
      <c r="I116" s="168"/>
      <c r="J116" s="169"/>
      <c r="K116" s="170"/>
      <c r="L116" s="170"/>
      <c r="M116" s="170"/>
      <c r="N116" s="170"/>
      <c r="O116" s="169"/>
      <c r="P116" s="154">
        <f t="shared" ref="P116:W116" si="79">P109</f>
        <v>0</v>
      </c>
      <c r="Q116" s="62">
        <f t="shared" si="79"/>
        <v>1</v>
      </c>
      <c r="R116" s="155">
        <f t="shared" si="79"/>
        <v>0</v>
      </c>
      <c r="S116" s="62">
        <f t="shared" si="79"/>
        <v>1</v>
      </c>
      <c r="T116" s="62">
        <f t="shared" si="79"/>
        <v>0</v>
      </c>
      <c r="U116" s="62">
        <f t="shared" si="79"/>
        <v>0</v>
      </c>
      <c r="V116" s="62">
        <f t="shared" si="79"/>
        <v>0</v>
      </c>
      <c r="W116" s="63">
        <f t="shared" si="79"/>
        <v>0</v>
      </c>
    </row>
    <row r="117" spans="1:31" x14ac:dyDescent="0.15">
      <c r="A117" s="274"/>
      <c r="B117" s="42">
        <v>4</v>
      </c>
      <c r="C117" s="111" t="str">
        <f>C102</f>
        <v>Duerme Negrito</v>
      </c>
      <c r="D117" s="31" t="str">
        <f>D102</f>
        <v>Natalia Lafourcade</v>
      </c>
      <c r="E117" s="31">
        <v>2018</v>
      </c>
      <c r="F117" s="164" t="str">
        <f>F102</f>
        <v>Folclórico</v>
      </c>
      <c r="G117" s="153">
        <f t="shared" ref="G117" si="80">G102</f>
        <v>0.19722222222222222</v>
      </c>
      <c r="H117" s="167">
        <f>H102</f>
        <v>5</v>
      </c>
      <c r="I117" s="168"/>
      <c r="J117" s="169"/>
      <c r="K117" s="170"/>
      <c r="L117" s="170"/>
      <c r="M117" s="170"/>
      <c r="N117" s="170"/>
      <c r="O117" s="169"/>
      <c r="P117" s="154">
        <f t="shared" ref="P117:W117" si="81">P102</f>
        <v>0</v>
      </c>
      <c r="Q117" s="62">
        <f t="shared" si="81"/>
        <v>1</v>
      </c>
      <c r="R117" s="155">
        <f t="shared" si="81"/>
        <v>0</v>
      </c>
      <c r="S117" s="62">
        <f t="shared" si="81"/>
        <v>0</v>
      </c>
      <c r="T117" s="62">
        <f t="shared" si="81"/>
        <v>1</v>
      </c>
      <c r="U117" s="62">
        <f t="shared" si="81"/>
        <v>0</v>
      </c>
      <c r="V117" s="62">
        <f t="shared" si="81"/>
        <v>0</v>
      </c>
      <c r="W117" s="63">
        <f t="shared" si="81"/>
        <v>0</v>
      </c>
    </row>
    <row r="118" spans="1:31" x14ac:dyDescent="0.15">
      <c r="A118" s="274"/>
      <c r="B118" s="42">
        <v>5</v>
      </c>
      <c r="C118" s="111" t="str">
        <f t="shared" ref="C118:W119" si="82">C112</f>
        <v>Bad Stuff Happens in the Bathroom</v>
      </c>
      <c r="D118" s="31" t="str">
        <f t="shared" ref="D118:W118" si="83">D112</f>
        <v>The National, Låpsley</v>
      </c>
      <c r="E118" s="31">
        <v>2017</v>
      </c>
      <c r="F118" s="164" t="str">
        <f t="shared" ref="F118" si="84">F112</f>
        <v>Soundtrack</v>
      </c>
      <c r="G118" s="153">
        <f t="shared" ref="G118" si="85">G112</f>
        <v>0.11319444444444444</v>
      </c>
      <c r="H118" s="31">
        <f t="shared" si="83"/>
        <v>4.1500000000000004</v>
      </c>
      <c r="I118" s="108">
        <f t="shared" si="83"/>
        <v>0</v>
      </c>
      <c r="J118" s="108">
        <f t="shared" si="83"/>
        <v>0</v>
      </c>
      <c r="K118" s="108">
        <f t="shared" si="83"/>
        <v>0</v>
      </c>
      <c r="L118" s="108"/>
      <c r="M118" s="108"/>
      <c r="N118" s="108"/>
      <c r="O118" s="108"/>
      <c r="P118" s="67">
        <f t="shared" si="83"/>
        <v>1</v>
      </c>
      <c r="Q118" s="67">
        <f t="shared" si="83"/>
        <v>1</v>
      </c>
      <c r="R118" s="67">
        <f t="shared" si="83"/>
        <v>0</v>
      </c>
      <c r="S118" s="67">
        <f t="shared" si="83"/>
        <v>2</v>
      </c>
      <c r="T118" s="67">
        <f t="shared" si="83"/>
        <v>0</v>
      </c>
      <c r="U118" s="67">
        <f t="shared" si="83"/>
        <v>0</v>
      </c>
      <c r="V118" s="67">
        <f t="shared" si="83"/>
        <v>0</v>
      </c>
      <c r="W118" s="67">
        <f t="shared" si="83"/>
        <v>0</v>
      </c>
      <c r="X118" s="31"/>
      <c r="Y118" s="31"/>
      <c r="Z118" s="31"/>
      <c r="AA118" s="31"/>
      <c r="AB118" s="31"/>
      <c r="AC118" s="31"/>
      <c r="AD118" s="31"/>
    </row>
    <row r="119" spans="1:31" x14ac:dyDescent="0.15">
      <c r="A119" s="274"/>
      <c r="B119" s="42">
        <v>6</v>
      </c>
      <c r="C119" s="111" t="str">
        <f t="shared" si="82"/>
        <v>Cool with You</v>
      </c>
      <c r="D119" s="31" t="str">
        <f t="shared" ref="D119" si="86">D113</f>
        <v>Her's</v>
      </c>
      <c r="E119" s="31">
        <v>2017</v>
      </c>
      <c r="F119" s="164" t="str">
        <f t="shared" ref="F119" si="87">F113</f>
        <v>Alternative</v>
      </c>
      <c r="G119" s="153">
        <f t="shared" ref="G119" si="88">G113</f>
        <v>0.26111111111111113</v>
      </c>
      <c r="H119" s="167">
        <f t="shared" si="82"/>
        <v>4</v>
      </c>
      <c r="I119" s="168"/>
      <c r="J119" s="169"/>
      <c r="K119" s="170"/>
      <c r="L119" s="170"/>
      <c r="M119" s="170"/>
      <c r="N119" s="170"/>
      <c r="O119" s="169"/>
      <c r="P119" s="154">
        <f t="shared" si="82"/>
        <v>1</v>
      </c>
      <c r="Q119" s="62">
        <f t="shared" si="82"/>
        <v>0</v>
      </c>
      <c r="R119" s="155">
        <f t="shared" si="82"/>
        <v>0</v>
      </c>
      <c r="S119" s="62">
        <f t="shared" si="82"/>
        <v>1</v>
      </c>
      <c r="T119" s="62">
        <f t="shared" si="82"/>
        <v>0</v>
      </c>
      <c r="U119" s="62">
        <f t="shared" si="82"/>
        <v>0</v>
      </c>
      <c r="V119" s="62">
        <f t="shared" si="82"/>
        <v>0</v>
      </c>
      <c r="W119" s="63">
        <f t="shared" si="82"/>
        <v>0</v>
      </c>
    </row>
    <row r="120" spans="1:31" x14ac:dyDescent="0.15">
      <c r="A120" s="274"/>
      <c r="B120" s="42">
        <v>7</v>
      </c>
      <c r="C120" s="111" t="s">
        <v>87</v>
      </c>
      <c r="D120" s="31" t="s">
        <v>494</v>
      </c>
      <c r="E120" s="31">
        <v>2015</v>
      </c>
      <c r="F120" s="164" t="s">
        <v>347</v>
      </c>
      <c r="G120" s="153">
        <v>0.23055555555555554</v>
      </c>
      <c r="H120" s="167">
        <v>4.25</v>
      </c>
      <c r="I120" s="168"/>
      <c r="J120" s="169"/>
      <c r="K120" s="170"/>
      <c r="L120" s="170"/>
      <c r="M120" s="170"/>
      <c r="N120" s="170"/>
      <c r="O120" s="169"/>
      <c r="P120" s="154">
        <v>1</v>
      </c>
      <c r="Q120" s="62">
        <v>0</v>
      </c>
      <c r="R120" s="155">
        <v>0</v>
      </c>
      <c r="S120" s="62">
        <v>0</v>
      </c>
      <c r="T120" s="62">
        <v>0</v>
      </c>
      <c r="U120" s="62">
        <v>1</v>
      </c>
      <c r="V120" s="62">
        <v>0</v>
      </c>
      <c r="W120" s="63">
        <v>0</v>
      </c>
    </row>
    <row r="121" spans="1:31" x14ac:dyDescent="0.15">
      <c r="A121" s="274"/>
      <c r="B121" s="42">
        <v>8</v>
      </c>
      <c r="C121" s="111" t="s">
        <v>88</v>
      </c>
      <c r="D121" s="31" t="s">
        <v>495</v>
      </c>
      <c r="E121" s="31">
        <v>2012</v>
      </c>
      <c r="F121" s="164" t="s">
        <v>345</v>
      </c>
      <c r="G121" s="153">
        <v>0.16597222222222222</v>
      </c>
      <c r="H121" s="167">
        <v>4.25</v>
      </c>
      <c r="I121" s="168"/>
      <c r="J121" s="169"/>
      <c r="K121" s="170"/>
      <c r="L121" s="170"/>
      <c r="M121" s="170"/>
      <c r="N121" s="170"/>
      <c r="O121" s="169"/>
      <c r="P121" s="154">
        <v>0</v>
      </c>
      <c r="Q121" s="62">
        <v>1</v>
      </c>
      <c r="R121" s="155">
        <v>0</v>
      </c>
      <c r="S121" s="62">
        <v>1</v>
      </c>
      <c r="T121" s="62">
        <v>0</v>
      </c>
      <c r="U121" s="62">
        <v>0</v>
      </c>
      <c r="V121" s="62">
        <v>0</v>
      </c>
      <c r="W121" s="63">
        <v>0</v>
      </c>
    </row>
    <row r="122" spans="1:31" x14ac:dyDescent="0.15">
      <c r="A122" s="274"/>
      <c r="B122" s="42">
        <v>9</v>
      </c>
      <c r="C122" s="111" t="s">
        <v>89</v>
      </c>
      <c r="D122" s="31" t="s">
        <v>1005</v>
      </c>
      <c r="E122" s="31">
        <v>1994</v>
      </c>
      <c r="F122" s="164" t="s">
        <v>392</v>
      </c>
      <c r="G122" s="153">
        <v>0.1451388888888889</v>
      </c>
      <c r="H122" s="167">
        <v>4</v>
      </c>
      <c r="I122" s="168"/>
      <c r="J122" s="169"/>
      <c r="K122" s="170"/>
      <c r="L122" s="170"/>
      <c r="M122" s="170"/>
      <c r="N122" s="170"/>
      <c r="O122" s="169"/>
      <c r="P122" s="154">
        <v>0</v>
      </c>
      <c r="Q122" s="62">
        <v>1</v>
      </c>
      <c r="R122" s="155">
        <v>0</v>
      </c>
      <c r="S122" s="62">
        <v>0</v>
      </c>
      <c r="T122" s="62">
        <v>1</v>
      </c>
      <c r="U122" s="62">
        <v>0</v>
      </c>
      <c r="V122" s="62">
        <v>0</v>
      </c>
      <c r="W122" s="63">
        <v>0</v>
      </c>
    </row>
    <row r="123" spans="1:31" x14ac:dyDescent="0.15">
      <c r="A123" s="274"/>
      <c r="B123" s="42">
        <v>10</v>
      </c>
      <c r="C123" s="111" t="s">
        <v>90</v>
      </c>
      <c r="D123" s="31" t="s">
        <v>1017</v>
      </c>
      <c r="E123" s="31">
        <v>2017</v>
      </c>
      <c r="F123" s="164" t="s">
        <v>348</v>
      </c>
      <c r="G123" s="153">
        <v>0.19722222222222222</v>
      </c>
      <c r="H123" s="167">
        <v>4.5</v>
      </c>
      <c r="I123" s="168"/>
      <c r="J123" s="169"/>
      <c r="K123" s="170"/>
      <c r="L123" s="170"/>
      <c r="M123" s="170"/>
      <c r="N123" s="170"/>
      <c r="O123" s="169"/>
      <c r="P123" s="154">
        <v>2</v>
      </c>
      <c r="Q123" s="62">
        <v>1</v>
      </c>
      <c r="R123" s="155">
        <v>0</v>
      </c>
      <c r="S123" s="62">
        <v>0</v>
      </c>
      <c r="T123" s="62">
        <v>1</v>
      </c>
      <c r="U123" s="62">
        <v>1</v>
      </c>
      <c r="V123" s="62">
        <v>1</v>
      </c>
      <c r="W123" s="63">
        <v>0</v>
      </c>
    </row>
    <row r="124" spans="1:31" x14ac:dyDescent="0.15">
      <c r="A124" s="274"/>
      <c r="B124" s="42">
        <v>11</v>
      </c>
      <c r="C124" s="111" t="s">
        <v>91</v>
      </c>
      <c r="D124" s="31" t="s">
        <v>1019</v>
      </c>
      <c r="E124" s="31">
        <v>2018</v>
      </c>
      <c r="F124" s="164" t="s">
        <v>346</v>
      </c>
      <c r="G124" s="153">
        <v>0.14444444444444446</v>
      </c>
      <c r="H124" s="167">
        <v>3.75</v>
      </c>
      <c r="I124" s="168"/>
      <c r="J124" s="169"/>
      <c r="K124" s="170"/>
      <c r="L124" s="170"/>
      <c r="M124" s="170"/>
      <c r="N124" s="170"/>
      <c r="O124" s="169"/>
      <c r="P124" s="154">
        <v>2</v>
      </c>
      <c r="Q124" s="62">
        <v>1</v>
      </c>
      <c r="R124" s="155">
        <v>0</v>
      </c>
      <c r="S124" s="62">
        <v>0</v>
      </c>
      <c r="T124" s="62">
        <v>2</v>
      </c>
      <c r="U124" s="62">
        <v>0</v>
      </c>
      <c r="V124" s="62">
        <v>1</v>
      </c>
      <c r="W124" s="63">
        <v>0</v>
      </c>
    </row>
    <row r="125" spans="1:31" x14ac:dyDescent="0.15">
      <c r="A125" s="274"/>
      <c r="B125" s="42">
        <v>12</v>
      </c>
      <c r="C125" s="111" t="s">
        <v>92</v>
      </c>
      <c r="D125" s="31" t="s">
        <v>500</v>
      </c>
      <c r="E125" s="31">
        <v>2016</v>
      </c>
      <c r="F125" s="164" t="s">
        <v>346</v>
      </c>
      <c r="G125" s="153">
        <v>0.15208333333333332</v>
      </c>
      <c r="H125" s="167">
        <v>4</v>
      </c>
      <c r="I125" s="168"/>
      <c r="J125" s="169"/>
      <c r="K125" s="170"/>
      <c r="L125" s="170"/>
      <c r="M125" s="170"/>
      <c r="N125" s="170"/>
      <c r="O125" s="169"/>
      <c r="P125" s="154">
        <v>1</v>
      </c>
      <c r="Q125" s="62">
        <v>0</v>
      </c>
      <c r="R125" s="155">
        <v>0</v>
      </c>
      <c r="S125" s="62">
        <v>0</v>
      </c>
      <c r="T125" s="62">
        <v>1</v>
      </c>
      <c r="U125" s="62">
        <v>0</v>
      </c>
      <c r="V125" s="62">
        <v>0</v>
      </c>
      <c r="W125" s="63">
        <v>0</v>
      </c>
    </row>
    <row r="126" spans="1:31" x14ac:dyDescent="0.15">
      <c r="A126" s="274"/>
      <c r="B126" s="42">
        <v>13</v>
      </c>
      <c r="C126" s="111" t="s">
        <v>93</v>
      </c>
      <c r="D126" s="31" t="s">
        <v>1020</v>
      </c>
      <c r="E126" s="31">
        <v>2012</v>
      </c>
      <c r="F126" s="164" t="s">
        <v>348</v>
      </c>
      <c r="G126" s="153">
        <v>0.15277777777777776</v>
      </c>
      <c r="H126" s="167">
        <v>4</v>
      </c>
      <c r="I126" s="168"/>
      <c r="J126" s="169"/>
      <c r="K126" s="170"/>
      <c r="L126" s="170"/>
      <c r="M126" s="170"/>
      <c r="N126" s="170"/>
      <c r="O126" s="169"/>
      <c r="P126" s="154">
        <v>2</v>
      </c>
      <c r="Q126" s="62">
        <v>1</v>
      </c>
      <c r="R126" s="155">
        <v>0</v>
      </c>
      <c r="S126" s="62">
        <v>1</v>
      </c>
      <c r="T126" s="62">
        <v>1</v>
      </c>
      <c r="U126" s="62">
        <v>0</v>
      </c>
      <c r="V126" s="62">
        <v>1</v>
      </c>
      <c r="W126" s="63">
        <v>0</v>
      </c>
    </row>
    <row r="127" spans="1:31" x14ac:dyDescent="0.15">
      <c r="A127" s="274"/>
      <c r="B127" s="42">
        <v>14</v>
      </c>
      <c r="C127" s="111" t="s">
        <v>94</v>
      </c>
      <c r="D127" s="31" t="s">
        <v>1021</v>
      </c>
      <c r="E127" s="31">
        <v>2012</v>
      </c>
      <c r="F127" s="164" t="s">
        <v>348</v>
      </c>
      <c r="G127" s="153">
        <v>0.15694444444444444</v>
      </c>
      <c r="H127" s="167">
        <v>4.75</v>
      </c>
      <c r="I127" s="168"/>
      <c r="J127" s="169"/>
      <c r="K127" s="170"/>
      <c r="L127" s="170"/>
      <c r="M127" s="170"/>
      <c r="N127" s="170"/>
      <c r="O127" s="169"/>
      <c r="P127" s="154">
        <v>1</v>
      </c>
      <c r="Q127" s="62">
        <v>1</v>
      </c>
      <c r="R127" s="155">
        <v>0</v>
      </c>
      <c r="S127" s="62">
        <v>1</v>
      </c>
      <c r="T127" s="62">
        <v>1</v>
      </c>
      <c r="U127" s="62">
        <v>0</v>
      </c>
      <c r="V127" s="62">
        <v>0</v>
      </c>
      <c r="W127" s="63">
        <v>0</v>
      </c>
    </row>
    <row r="128" spans="1:31" ht="14" thickBot="1" x14ac:dyDescent="0.2">
      <c r="A128" s="275"/>
      <c r="B128" s="171">
        <v>15</v>
      </c>
      <c r="C128" s="112" t="s">
        <v>95</v>
      </c>
      <c r="D128" s="32" t="s">
        <v>1022</v>
      </c>
      <c r="E128" s="32">
        <v>2012</v>
      </c>
      <c r="F128" s="165" t="s">
        <v>348</v>
      </c>
      <c r="G128" s="161">
        <v>0.17916666666666667</v>
      </c>
      <c r="H128" s="172">
        <v>3.95</v>
      </c>
      <c r="I128" s="173"/>
      <c r="J128" s="174"/>
      <c r="K128" s="175"/>
      <c r="L128" s="175"/>
      <c r="M128" s="175"/>
      <c r="N128" s="175"/>
      <c r="O128" s="174"/>
      <c r="P128" s="162">
        <v>1</v>
      </c>
      <c r="Q128" s="65">
        <v>0</v>
      </c>
      <c r="R128" s="163">
        <v>0</v>
      </c>
      <c r="S128" s="65">
        <v>1</v>
      </c>
      <c r="T128" s="65">
        <v>0</v>
      </c>
      <c r="U128" s="65">
        <v>0</v>
      </c>
      <c r="V128" s="65">
        <v>0</v>
      </c>
      <c r="W128" s="66">
        <v>0</v>
      </c>
    </row>
    <row r="129" spans="1:31" x14ac:dyDescent="0.15">
      <c r="A129" s="273" t="s">
        <v>358</v>
      </c>
      <c r="B129" s="166">
        <v>1</v>
      </c>
      <c r="C129" s="110" t="str">
        <f>C126</f>
        <v>White Walls</v>
      </c>
      <c r="D129" s="30" t="str">
        <f>D126</f>
        <v>Macklemore, Ryan Lewis, ScHoolboy Q, Hollis (Mononymous)</v>
      </c>
      <c r="E129" s="30">
        <v>2012</v>
      </c>
      <c r="F129" s="30" t="str">
        <f t="shared" ref="F129" si="89">F126</f>
        <v>Hip-Hop/Rap</v>
      </c>
      <c r="G129" s="153">
        <f t="shared" ref="G129" si="90">G126</f>
        <v>0.15277777777777776</v>
      </c>
      <c r="H129" s="30">
        <f t="shared" ref="H129:W129" si="91">H126</f>
        <v>4</v>
      </c>
      <c r="I129" s="109">
        <f t="shared" si="91"/>
        <v>0</v>
      </c>
      <c r="J129" s="109">
        <f t="shared" si="91"/>
        <v>0</v>
      </c>
      <c r="K129" s="109">
        <f t="shared" si="91"/>
        <v>0</v>
      </c>
      <c r="L129" s="109"/>
      <c r="M129" s="109"/>
      <c r="N129" s="109"/>
      <c r="O129" s="109"/>
      <c r="P129" s="68">
        <f t="shared" si="91"/>
        <v>2</v>
      </c>
      <c r="Q129" s="68">
        <f t="shared" si="91"/>
        <v>1</v>
      </c>
      <c r="R129" s="68">
        <f t="shared" si="91"/>
        <v>0</v>
      </c>
      <c r="S129" s="68">
        <f t="shared" si="91"/>
        <v>1</v>
      </c>
      <c r="T129" s="68">
        <f t="shared" si="91"/>
        <v>1</v>
      </c>
      <c r="U129" s="68">
        <f t="shared" si="91"/>
        <v>0</v>
      </c>
      <c r="V129" s="68">
        <f t="shared" si="91"/>
        <v>1</v>
      </c>
      <c r="W129" s="68">
        <f t="shared" si="91"/>
        <v>0</v>
      </c>
      <c r="X129" s="31"/>
      <c r="Y129" s="31"/>
      <c r="Z129" s="31"/>
    </row>
    <row r="130" spans="1:31" x14ac:dyDescent="0.15">
      <c r="A130" s="274"/>
      <c r="B130" s="42">
        <v>2</v>
      </c>
      <c r="C130" s="111" t="str">
        <f>C116</f>
        <v>Some Unholy War</v>
      </c>
      <c r="D130" s="31" t="str">
        <f>D116</f>
        <v>Amy Winehouse</v>
      </c>
      <c r="E130" s="31">
        <v>2006</v>
      </c>
      <c r="F130" s="164" t="str">
        <f t="shared" ref="F130" si="92">F116</f>
        <v>R&amp;B/Soul</v>
      </c>
      <c r="G130" s="153">
        <f t="shared" ref="G130" si="93">G116</f>
        <v>9.930555555555555E-2</v>
      </c>
      <c r="H130" s="167">
        <f>H116</f>
        <v>5</v>
      </c>
      <c r="I130" s="168"/>
      <c r="J130" s="169"/>
      <c r="K130" s="170"/>
      <c r="L130" s="170"/>
      <c r="M130" s="170"/>
      <c r="N130" s="170"/>
      <c r="O130" s="169"/>
      <c r="P130" s="154">
        <f t="shared" ref="P130:W130" si="94">P116</f>
        <v>0</v>
      </c>
      <c r="Q130" s="62">
        <f t="shared" si="94"/>
        <v>1</v>
      </c>
      <c r="R130" s="155">
        <f t="shared" si="94"/>
        <v>0</v>
      </c>
      <c r="S130" s="62">
        <f t="shared" si="94"/>
        <v>1</v>
      </c>
      <c r="T130" s="62">
        <f t="shared" si="94"/>
        <v>0</v>
      </c>
      <c r="U130" s="62">
        <f t="shared" si="94"/>
        <v>0</v>
      </c>
      <c r="V130" s="62">
        <f t="shared" si="94"/>
        <v>0</v>
      </c>
      <c r="W130" s="63">
        <f t="shared" si="94"/>
        <v>0</v>
      </c>
    </row>
    <row r="131" spans="1:31" x14ac:dyDescent="0.15">
      <c r="A131" s="274"/>
      <c r="B131" s="42">
        <v>3</v>
      </c>
      <c r="C131" s="111" t="str">
        <f>C114</f>
        <v>Someone New</v>
      </c>
      <c r="D131" s="31" t="str">
        <f t="shared" ref="D131:W131" si="95">D114</f>
        <v>Hozier (Mononymous)</v>
      </c>
      <c r="E131" s="31">
        <v>2014</v>
      </c>
      <c r="F131" s="31" t="str">
        <f t="shared" ref="F131" si="96">F114</f>
        <v>Alternative</v>
      </c>
      <c r="G131" s="153">
        <f t="shared" ref="G131" si="97">G114</f>
        <v>0.15486111111111112</v>
      </c>
      <c r="H131" s="31">
        <f t="shared" si="95"/>
        <v>4.1500000000000004</v>
      </c>
      <c r="I131" s="108">
        <f t="shared" si="95"/>
        <v>0</v>
      </c>
      <c r="J131" s="108">
        <f t="shared" si="95"/>
        <v>0</v>
      </c>
      <c r="K131" s="108">
        <f t="shared" si="95"/>
        <v>0</v>
      </c>
      <c r="L131" s="108"/>
      <c r="M131" s="108"/>
      <c r="N131" s="108"/>
      <c r="O131" s="108"/>
      <c r="P131" s="67">
        <f t="shared" si="95"/>
        <v>1</v>
      </c>
      <c r="Q131" s="67">
        <f t="shared" si="95"/>
        <v>0</v>
      </c>
      <c r="R131" s="67">
        <f t="shared" si="95"/>
        <v>0</v>
      </c>
      <c r="S131" s="67">
        <f t="shared" si="95"/>
        <v>1</v>
      </c>
      <c r="T131" s="67">
        <f t="shared" si="95"/>
        <v>0</v>
      </c>
      <c r="U131" s="67">
        <f t="shared" si="95"/>
        <v>0</v>
      </c>
      <c r="V131" s="67">
        <f t="shared" si="95"/>
        <v>0</v>
      </c>
      <c r="W131" s="67">
        <f t="shared" si="95"/>
        <v>0</v>
      </c>
      <c r="X131" s="31"/>
      <c r="Y131" s="31"/>
      <c r="Z131" s="31"/>
      <c r="AA131" s="31"/>
      <c r="AB131" s="31"/>
      <c r="AC131" s="31"/>
      <c r="AD131" s="31"/>
      <c r="AE131" s="31"/>
    </row>
    <row r="132" spans="1:31" x14ac:dyDescent="0.15">
      <c r="A132" s="274"/>
      <c r="B132" s="42">
        <v>4</v>
      </c>
      <c r="C132" s="111" t="str">
        <f>C127</f>
        <v>A Wake</v>
      </c>
      <c r="D132" s="31" t="str">
        <f>D127</f>
        <v>Macklemore, Ryan Lewis, Evan Roman</v>
      </c>
      <c r="E132" s="31">
        <v>2012</v>
      </c>
      <c r="F132" s="31" t="str">
        <f t="shared" ref="F132" si="98">F127</f>
        <v>Hip-Hop/Rap</v>
      </c>
      <c r="G132" s="153">
        <f t="shared" ref="G132" si="99">G127</f>
        <v>0.15694444444444444</v>
      </c>
      <c r="H132" s="31">
        <f t="shared" ref="H132:W132" si="100">H127</f>
        <v>4.75</v>
      </c>
      <c r="I132" s="108">
        <f t="shared" si="100"/>
        <v>0</v>
      </c>
      <c r="J132" s="108">
        <f t="shared" si="100"/>
        <v>0</v>
      </c>
      <c r="K132" s="108">
        <f t="shared" si="100"/>
        <v>0</v>
      </c>
      <c r="L132" s="108"/>
      <c r="M132" s="108"/>
      <c r="N132" s="108"/>
      <c r="O132" s="108"/>
      <c r="P132" s="67">
        <f t="shared" si="100"/>
        <v>1</v>
      </c>
      <c r="Q132" s="67">
        <f t="shared" si="100"/>
        <v>1</v>
      </c>
      <c r="R132" s="67">
        <f t="shared" si="100"/>
        <v>0</v>
      </c>
      <c r="S132" s="67">
        <f t="shared" si="100"/>
        <v>1</v>
      </c>
      <c r="T132" s="67">
        <f t="shared" si="100"/>
        <v>1</v>
      </c>
      <c r="U132" s="67">
        <f t="shared" si="100"/>
        <v>0</v>
      </c>
      <c r="V132" s="67">
        <f t="shared" si="100"/>
        <v>0</v>
      </c>
      <c r="W132" s="67">
        <f t="shared" si="100"/>
        <v>0</v>
      </c>
      <c r="X132" s="31"/>
      <c r="Y132" s="31"/>
      <c r="Z132" s="31"/>
      <c r="AA132" s="31"/>
      <c r="AB132" s="31"/>
      <c r="AC132" s="31"/>
      <c r="AD132" s="31"/>
    </row>
    <row r="133" spans="1:31" x14ac:dyDescent="0.15">
      <c r="A133" s="274"/>
      <c r="B133" s="42">
        <v>5</v>
      </c>
      <c r="C133" s="111" t="s">
        <v>96</v>
      </c>
      <c r="D133" s="31" t="s">
        <v>504</v>
      </c>
      <c r="E133" s="31">
        <v>2015</v>
      </c>
      <c r="F133" s="164" t="s">
        <v>345</v>
      </c>
      <c r="G133" s="153">
        <v>0.16319444444444445</v>
      </c>
      <c r="H133" s="167">
        <v>4</v>
      </c>
      <c r="I133" s="168"/>
      <c r="J133" s="169"/>
      <c r="K133" s="170"/>
      <c r="L133" s="170"/>
      <c r="M133" s="170"/>
      <c r="N133" s="170"/>
      <c r="O133" s="169"/>
      <c r="P133" s="154">
        <v>0</v>
      </c>
      <c r="Q133" s="62">
        <v>1</v>
      </c>
      <c r="R133" s="155">
        <v>0</v>
      </c>
      <c r="S133" s="62">
        <v>1</v>
      </c>
      <c r="T133" s="62">
        <v>0</v>
      </c>
      <c r="U133" s="62">
        <v>0</v>
      </c>
      <c r="V133" s="62">
        <v>0</v>
      </c>
      <c r="W133" s="63">
        <v>0</v>
      </c>
    </row>
    <row r="134" spans="1:31" x14ac:dyDescent="0.15">
      <c r="A134" s="274"/>
      <c r="B134" s="42">
        <v>6</v>
      </c>
      <c r="C134" s="111" t="s">
        <v>97</v>
      </c>
      <c r="D134" s="31" t="s">
        <v>505</v>
      </c>
      <c r="E134" s="31">
        <v>2018</v>
      </c>
      <c r="F134" s="164" t="s">
        <v>345</v>
      </c>
      <c r="G134" s="153">
        <v>0.15625</v>
      </c>
      <c r="H134" s="167">
        <v>3.75</v>
      </c>
      <c r="I134" s="168"/>
      <c r="J134" s="169"/>
      <c r="K134" s="170"/>
      <c r="L134" s="170"/>
      <c r="M134" s="170"/>
      <c r="N134" s="170"/>
      <c r="O134" s="169"/>
      <c r="P134" s="154">
        <v>1</v>
      </c>
      <c r="Q134" s="62">
        <v>0</v>
      </c>
      <c r="R134" s="155">
        <v>0</v>
      </c>
      <c r="S134" s="62">
        <v>0</v>
      </c>
      <c r="T134" s="62">
        <v>1</v>
      </c>
      <c r="U134" s="62">
        <v>0</v>
      </c>
      <c r="V134" s="62">
        <v>0</v>
      </c>
      <c r="W134" s="63">
        <v>0</v>
      </c>
    </row>
    <row r="135" spans="1:31" x14ac:dyDescent="0.15">
      <c r="A135" s="274"/>
      <c r="B135" s="42">
        <v>7</v>
      </c>
      <c r="C135" s="111" t="s">
        <v>98</v>
      </c>
      <c r="D135" s="31" t="s">
        <v>428</v>
      </c>
      <c r="E135" s="31">
        <v>2015</v>
      </c>
      <c r="F135" s="164" t="s">
        <v>345</v>
      </c>
      <c r="G135" s="153">
        <v>0.29166666666666669</v>
      </c>
      <c r="H135" s="167">
        <v>4.25</v>
      </c>
      <c r="I135" s="168"/>
      <c r="J135" s="169"/>
      <c r="K135" s="170"/>
      <c r="L135" s="170"/>
      <c r="M135" s="170"/>
      <c r="N135" s="170"/>
      <c r="O135" s="169"/>
      <c r="P135" s="154">
        <v>0</v>
      </c>
      <c r="Q135" s="62">
        <v>1</v>
      </c>
      <c r="R135" s="155">
        <v>0</v>
      </c>
      <c r="S135" s="62">
        <v>1</v>
      </c>
      <c r="T135" s="62">
        <v>0</v>
      </c>
      <c r="U135" s="62">
        <v>0</v>
      </c>
      <c r="V135" s="62">
        <v>0</v>
      </c>
      <c r="W135" s="63">
        <v>0</v>
      </c>
    </row>
    <row r="136" spans="1:31" x14ac:dyDescent="0.15">
      <c r="A136" s="274"/>
      <c r="B136" s="42">
        <v>8</v>
      </c>
      <c r="C136" s="111" t="s">
        <v>99</v>
      </c>
      <c r="D136" s="31" t="s">
        <v>506</v>
      </c>
      <c r="E136" s="31">
        <v>1973</v>
      </c>
      <c r="F136" s="164" t="s">
        <v>346</v>
      </c>
      <c r="G136" s="153">
        <v>0.21388888888888891</v>
      </c>
      <c r="H136" s="167">
        <v>5</v>
      </c>
      <c r="I136" s="168"/>
      <c r="J136" s="169"/>
      <c r="K136" s="170"/>
      <c r="L136" s="170"/>
      <c r="M136" s="170"/>
      <c r="N136" s="170"/>
      <c r="O136" s="169"/>
      <c r="P136" s="154">
        <v>1</v>
      </c>
      <c r="Q136" s="62">
        <v>0</v>
      </c>
      <c r="R136" s="155">
        <v>0</v>
      </c>
      <c r="S136" s="62">
        <v>1</v>
      </c>
      <c r="T136" s="62">
        <v>0</v>
      </c>
      <c r="U136" s="62">
        <v>0</v>
      </c>
      <c r="V136" s="62">
        <v>0</v>
      </c>
      <c r="W136" s="63">
        <v>0</v>
      </c>
    </row>
    <row r="137" spans="1:31" x14ac:dyDescent="0.15">
      <c r="A137" s="274"/>
      <c r="B137" s="42">
        <v>9</v>
      </c>
      <c r="C137" s="111" t="s">
        <v>100</v>
      </c>
      <c r="D137" s="31" t="s">
        <v>507</v>
      </c>
      <c r="E137" s="31">
        <v>1995</v>
      </c>
      <c r="F137" s="164" t="s">
        <v>349</v>
      </c>
      <c r="G137" s="153">
        <v>0.24027777777777778</v>
      </c>
      <c r="H137" s="167">
        <v>3.5</v>
      </c>
      <c r="I137" s="168"/>
      <c r="J137" s="169"/>
      <c r="K137" s="170"/>
      <c r="L137" s="170"/>
      <c r="M137" s="170"/>
      <c r="N137" s="170"/>
      <c r="O137" s="169"/>
      <c r="P137" s="154">
        <v>1</v>
      </c>
      <c r="Q137" s="62">
        <v>0</v>
      </c>
      <c r="R137" s="155">
        <v>0</v>
      </c>
      <c r="S137" s="62">
        <v>1</v>
      </c>
      <c r="T137" s="62">
        <v>0</v>
      </c>
      <c r="U137" s="62">
        <v>0</v>
      </c>
      <c r="V137" s="62">
        <v>0</v>
      </c>
      <c r="W137" s="63">
        <v>0</v>
      </c>
    </row>
    <row r="138" spans="1:31" x14ac:dyDescent="0.15">
      <c r="A138" s="274"/>
      <c r="B138" s="42">
        <v>10</v>
      </c>
      <c r="C138" s="111" t="s">
        <v>101</v>
      </c>
      <c r="D138" s="31" t="s">
        <v>1023</v>
      </c>
      <c r="E138" s="31">
        <v>1998</v>
      </c>
      <c r="F138" s="164" t="s">
        <v>346</v>
      </c>
      <c r="G138" s="153">
        <v>0.20486111111111113</v>
      </c>
      <c r="H138" s="167">
        <v>4.25</v>
      </c>
      <c r="I138" s="168"/>
      <c r="J138" s="169"/>
      <c r="K138" s="170"/>
      <c r="L138" s="170"/>
      <c r="M138" s="170"/>
      <c r="N138" s="170"/>
      <c r="O138" s="169"/>
      <c r="P138" s="154">
        <v>0</v>
      </c>
      <c r="Q138" s="62">
        <v>2</v>
      </c>
      <c r="R138" s="155">
        <v>0</v>
      </c>
      <c r="S138" s="62">
        <v>0</v>
      </c>
      <c r="T138" s="62">
        <v>0</v>
      </c>
      <c r="U138" s="62">
        <v>0</v>
      </c>
      <c r="V138" s="62">
        <v>2</v>
      </c>
      <c r="W138" s="63">
        <v>0</v>
      </c>
    </row>
    <row r="139" spans="1:31" x14ac:dyDescent="0.15">
      <c r="A139" s="274"/>
      <c r="B139" s="42">
        <v>11</v>
      </c>
      <c r="C139" s="111" t="s">
        <v>102</v>
      </c>
      <c r="D139" s="31" t="s">
        <v>1024</v>
      </c>
      <c r="E139" s="31">
        <v>2000</v>
      </c>
      <c r="F139" s="164" t="s">
        <v>346</v>
      </c>
      <c r="G139" s="153">
        <v>0.15833333333333333</v>
      </c>
      <c r="H139" s="167">
        <v>5</v>
      </c>
      <c r="I139" s="168"/>
      <c r="J139" s="169"/>
      <c r="K139" s="170"/>
      <c r="L139" s="170"/>
      <c r="M139" s="170"/>
      <c r="N139" s="170"/>
      <c r="O139" s="169"/>
      <c r="P139" s="154">
        <v>2</v>
      </c>
      <c r="Q139" s="62">
        <v>0</v>
      </c>
      <c r="R139" s="155">
        <v>0</v>
      </c>
      <c r="S139" s="62">
        <v>0</v>
      </c>
      <c r="T139" s="62">
        <v>0</v>
      </c>
      <c r="U139" s="62">
        <v>0</v>
      </c>
      <c r="V139" s="62">
        <v>2</v>
      </c>
      <c r="W139" s="63">
        <v>0</v>
      </c>
    </row>
    <row r="140" spans="1:31" x14ac:dyDescent="0.15">
      <c r="A140" s="274"/>
      <c r="B140" s="42">
        <v>12</v>
      </c>
      <c r="C140" s="111" t="s">
        <v>103</v>
      </c>
      <c r="D140" s="31" t="s">
        <v>512</v>
      </c>
      <c r="E140" s="31">
        <v>1999</v>
      </c>
      <c r="F140" s="164" t="s">
        <v>347</v>
      </c>
      <c r="G140" s="153">
        <v>0.14861111111111111</v>
      </c>
      <c r="H140" s="167">
        <v>4</v>
      </c>
      <c r="I140" s="168"/>
      <c r="J140" s="169"/>
      <c r="K140" s="170"/>
      <c r="L140" s="170"/>
      <c r="M140" s="170"/>
      <c r="N140" s="170"/>
      <c r="O140" s="169"/>
      <c r="P140" s="154">
        <v>0</v>
      </c>
      <c r="Q140" s="62">
        <v>4</v>
      </c>
      <c r="R140" s="155">
        <v>0</v>
      </c>
      <c r="S140" s="62">
        <v>0</v>
      </c>
      <c r="T140" s="62">
        <v>0</v>
      </c>
      <c r="U140" s="62">
        <v>0</v>
      </c>
      <c r="V140" s="62">
        <v>4</v>
      </c>
      <c r="W140" s="63">
        <v>0</v>
      </c>
    </row>
    <row r="141" spans="1:31" x14ac:dyDescent="0.15">
      <c r="A141" s="274"/>
      <c r="B141" s="42">
        <v>13</v>
      </c>
      <c r="C141" s="111" t="s">
        <v>104</v>
      </c>
      <c r="D141" s="31" t="s">
        <v>513</v>
      </c>
      <c r="E141" s="31">
        <v>2003</v>
      </c>
      <c r="F141" s="164" t="s">
        <v>345</v>
      </c>
      <c r="G141" s="153">
        <v>0.15486111111111112</v>
      </c>
      <c r="H141" s="167">
        <v>4</v>
      </c>
      <c r="I141" s="168"/>
      <c r="J141" s="169"/>
      <c r="K141" s="170"/>
      <c r="L141" s="170"/>
      <c r="M141" s="170"/>
      <c r="N141" s="170"/>
      <c r="O141" s="169"/>
      <c r="P141" s="154">
        <v>1</v>
      </c>
      <c r="Q141" s="62">
        <v>0</v>
      </c>
      <c r="R141" s="155">
        <v>0</v>
      </c>
      <c r="S141" s="62">
        <v>1</v>
      </c>
      <c r="T141" s="62">
        <v>0</v>
      </c>
      <c r="U141" s="62">
        <v>0</v>
      </c>
      <c r="V141" s="62">
        <v>0</v>
      </c>
      <c r="W141" s="63">
        <v>0</v>
      </c>
    </row>
    <row r="142" spans="1:31" x14ac:dyDescent="0.15">
      <c r="A142" s="274"/>
      <c r="B142" s="42">
        <v>14</v>
      </c>
      <c r="C142" s="111" t="s">
        <v>105</v>
      </c>
      <c r="D142" s="31" t="s">
        <v>514</v>
      </c>
      <c r="E142" s="31">
        <v>2007</v>
      </c>
      <c r="F142" s="164" t="s">
        <v>346</v>
      </c>
      <c r="G142" s="153">
        <v>0.14166666666666666</v>
      </c>
      <c r="H142" s="167">
        <v>5</v>
      </c>
      <c r="I142" s="168"/>
      <c r="J142" s="169"/>
      <c r="K142" s="170"/>
      <c r="L142" s="170"/>
      <c r="M142" s="170"/>
      <c r="N142" s="170"/>
      <c r="O142" s="169"/>
      <c r="P142" s="154">
        <v>0</v>
      </c>
      <c r="Q142" s="62">
        <v>1</v>
      </c>
      <c r="R142" s="155">
        <v>0</v>
      </c>
      <c r="S142" s="62">
        <v>0</v>
      </c>
      <c r="T142" s="62">
        <v>0</v>
      </c>
      <c r="U142" s="62">
        <v>0</v>
      </c>
      <c r="V142" s="62">
        <v>1</v>
      </c>
      <c r="W142" s="63">
        <v>0</v>
      </c>
    </row>
    <row r="143" spans="1:31" x14ac:dyDescent="0.15">
      <c r="A143" s="274"/>
      <c r="B143" s="42">
        <v>15</v>
      </c>
      <c r="C143" s="111" t="s">
        <v>106</v>
      </c>
      <c r="D143" s="31" t="s">
        <v>1025</v>
      </c>
      <c r="E143" s="31">
        <v>2016</v>
      </c>
      <c r="F143" s="164" t="s">
        <v>392</v>
      </c>
      <c r="G143" s="153">
        <v>0.1361111111111111</v>
      </c>
      <c r="H143" s="167">
        <v>4</v>
      </c>
      <c r="I143" s="168"/>
      <c r="J143" s="169"/>
      <c r="K143" s="170"/>
      <c r="L143" s="170"/>
      <c r="M143" s="170"/>
      <c r="N143" s="170"/>
      <c r="O143" s="169"/>
      <c r="P143" s="154">
        <v>1</v>
      </c>
      <c r="Q143" s="62">
        <v>1</v>
      </c>
      <c r="R143" s="155">
        <v>0</v>
      </c>
      <c r="S143" s="62">
        <v>0</v>
      </c>
      <c r="T143" s="62">
        <v>2</v>
      </c>
      <c r="U143" s="62">
        <v>0</v>
      </c>
      <c r="V143" s="62">
        <v>0</v>
      </c>
      <c r="W143" s="63">
        <v>0</v>
      </c>
    </row>
    <row r="144" spans="1:31" x14ac:dyDescent="0.15">
      <c r="A144" s="274"/>
      <c r="B144" s="42">
        <v>16</v>
      </c>
      <c r="C144" s="111" t="s">
        <v>107</v>
      </c>
      <c r="D144" s="31" t="s">
        <v>517</v>
      </c>
      <c r="E144" s="31">
        <v>2018</v>
      </c>
      <c r="F144" s="164" t="s">
        <v>392</v>
      </c>
      <c r="G144" s="153">
        <v>0.12013888888888889</v>
      </c>
      <c r="H144" s="167">
        <v>3.25</v>
      </c>
      <c r="I144" s="168"/>
      <c r="J144" s="169"/>
      <c r="K144" s="170"/>
      <c r="L144" s="170"/>
      <c r="M144" s="170"/>
      <c r="N144" s="170"/>
      <c r="O144" s="169"/>
      <c r="P144" s="154">
        <v>0</v>
      </c>
      <c r="Q144" s="62">
        <v>1</v>
      </c>
      <c r="R144" s="155">
        <v>0</v>
      </c>
      <c r="S144" s="62">
        <v>0</v>
      </c>
      <c r="T144" s="62">
        <v>0</v>
      </c>
      <c r="U144" s="62">
        <v>1</v>
      </c>
      <c r="V144" s="62">
        <v>0</v>
      </c>
      <c r="W144" s="63">
        <v>0</v>
      </c>
    </row>
    <row r="145" spans="1:23" ht="14" thickBot="1" x14ac:dyDescent="0.2">
      <c r="A145" s="275"/>
      <c r="B145" s="171">
        <v>17</v>
      </c>
      <c r="C145" s="112" t="s">
        <v>108</v>
      </c>
      <c r="D145" s="32" t="s">
        <v>518</v>
      </c>
      <c r="E145" s="32">
        <v>2018</v>
      </c>
      <c r="F145" s="165" t="s">
        <v>348</v>
      </c>
      <c r="G145" s="161">
        <v>9.4444444444444442E-2</v>
      </c>
      <c r="H145" s="172">
        <v>4</v>
      </c>
      <c r="I145" s="173"/>
      <c r="J145" s="174"/>
      <c r="K145" s="175"/>
      <c r="L145" s="175"/>
      <c r="M145" s="175"/>
      <c r="N145" s="175"/>
      <c r="O145" s="174"/>
      <c r="P145" s="162">
        <v>3</v>
      </c>
      <c r="Q145" s="65">
        <v>0</v>
      </c>
      <c r="R145" s="163">
        <v>0</v>
      </c>
      <c r="S145" s="65">
        <v>1</v>
      </c>
      <c r="T145" s="65">
        <v>0</v>
      </c>
      <c r="U145" s="65">
        <v>0</v>
      </c>
      <c r="V145" s="65">
        <v>2</v>
      </c>
      <c r="W145" s="66">
        <v>0</v>
      </c>
    </row>
    <row r="146" spans="1:23" x14ac:dyDescent="0.15">
      <c r="A146" s="273" t="s">
        <v>359</v>
      </c>
      <c r="B146" s="166">
        <v>1</v>
      </c>
      <c r="C146" s="110" t="str">
        <f>C133</f>
        <v>Ship to Wreck</v>
      </c>
      <c r="D146" s="30" t="str">
        <f>D133</f>
        <v>Florence + the Machine</v>
      </c>
      <c r="E146" s="30">
        <v>2015</v>
      </c>
      <c r="F146" s="180" t="str">
        <f t="shared" ref="F146" si="101">F133</f>
        <v>Alternative</v>
      </c>
      <c r="G146" s="145">
        <f t="shared" ref="G146" si="102">G133</f>
        <v>0.16319444444444445</v>
      </c>
      <c r="H146" s="135">
        <f>H133</f>
        <v>4</v>
      </c>
      <c r="I146" s="176"/>
      <c r="J146" s="177"/>
      <c r="K146" s="178"/>
      <c r="L146" s="178"/>
      <c r="M146" s="178"/>
      <c r="N146" s="178"/>
      <c r="O146" s="177"/>
      <c r="P146" s="146">
        <f t="shared" ref="P146:W146" si="103">P133</f>
        <v>0</v>
      </c>
      <c r="Q146" s="60">
        <f t="shared" si="103"/>
        <v>1</v>
      </c>
      <c r="R146" s="147">
        <f t="shared" si="103"/>
        <v>0</v>
      </c>
      <c r="S146" s="60">
        <f t="shared" si="103"/>
        <v>1</v>
      </c>
      <c r="T146" s="60">
        <f t="shared" si="103"/>
        <v>0</v>
      </c>
      <c r="U146" s="60">
        <f t="shared" si="103"/>
        <v>0</v>
      </c>
      <c r="V146" s="60">
        <f t="shared" si="103"/>
        <v>0</v>
      </c>
      <c r="W146" s="61">
        <f t="shared" si="103"/>
        <v>0</v>
      </c>
    </row>
    <row r="147" spans="1:23" x14ac:dyDescent="0.15">
      <c r="A147" s="274"/>
      <c r="B147" s="42">
        <v>2</v>
      </c>
      <c r="C147" s="111" t="str">
        <f>C145</f>
        <v>1997 DIANA</v>
      </c>
      <c r="D147" s="31" t="str">
        <f>D145</f>
        <v>BROCKHAMPTON</v>
      </c>
      <c r="E147" s="31">
        <v>2018</v>
      </c>
      <c r="F147" s="164" t="str">
        <f t="shared" ref="F147" si="104">F145</f>
        <v>Hip-Hop/Rap</v>
      </c>
      <c r="G147" s="153">
        <f t="shared" ref="G147" si="105">G145</f>
        <v>9.4444444444444442E-2</v>
      </c>
      <c r="H147" s="167">
        <f>H145</f>
        <v>4</v>
      </c>
      <c r="I147" s="168"/>
      <c r="J147" s="169"/>
      <c r="K147" s="170"/>
      <c r="L147" s="170"/>
      <c r="M147" s="170"/>
      <c r="N147" s="170"/>
      <c r="O147" s="169"/>
      <c r="P147" s="154">
        <f t="shared" ref="P147:W147" si="106">P145</f>
        <v>3</v>
      </c>
      <c r="Q147" s="62">
        <f t="shared" si="106"/>
        <v>0</v>
      </c>
      <c r="R147" s="155">
        <f t="shared" si="106"/>
        <v>0</v>
      </c>
      <c r="S147" s="62">
        <f t="shared" si="106"/>
        <v>1</v>
      </c>
      <c r="T147" s="62">
        <f t="shared" si="106"/>
        <v>0</v>
      </c>
      <c r="U147" s="62">
        <f t="shared" si="106"/>
        <v>0</v>
      </c>
      <c r="V147" s="62">
        <f t="shared" si="106"/>
        <v>2</v>
      </c>
      <c r="W147" s="63">
        <f t="shared" si="106"/>
        <v>0</v>
      </c>
    </row>
    <row r="148" spans="1:23" x14ac:dyDescent="0.15">
      <c r="A148" s="274"/>
      <c r="B148" s="42">
        <v>3</v>
      </c>
      <c r="C148" s="111" t="str">
        <f>C136</f>
        <v>All the Girls Love Alice</v>
      </c>
      <c r="D148" s="31" t="str">
        <f>D136</f>
        <v>Elton John</v>
      </c>
      <c r="E148" s="31">
        <v>1973</v>
      </c>
      <c r="F148" s="164" t="str">
        <f t="shared" ref="F148" si="107">F136</f>
        <v>Pop</v>
      </c>
      <c r="G148" s="153">
        <f t="shared" ref="G148" si="108">G136</f>
        <v>0.21388888888888891</v>
      </c>
      <c r="H148" s="167">
        <f>H136</f>
        <v>5</v>
      </c>
      <c r="I148" s="168"/>
      <c r="J148" s="169"/>
      <c r="K148" s="170"/>
      <c r="L148" s="170"/>
      <c r="M148" s="170"/>
      <c r="N148" s="170"/>
      <c r="O148" s="169"/>
      <c r="P148" s="154">
        <f t="shared" ref="P148:W148" si="109">P136</f>
        <v>1</v>
      </c>
      <c r="Q148" s="62">
        <f t="shared" si="109"/>
        <v>0</v>
      </c>
      <c r="R148" s="155">
        <f t="shared" si="109"/>
        <v>0</v>
      </c>
      <c r="S148" s="62">
        <f t="shared" si="109"/>
        <v>1</v>
      </c>
      <c r="T148" s="62">
        <f t="shared" si="109"/>
        <v>0</v>
      </c>
      <c r="U148" s="62">
        <f t="shared" si="109"/>
        <v>0</v>
      </c>
      <c r="V148" s="62">
        <f t="shared" si="109"/>
        <v>0</v>
      </c>
      <c r="W148" s="63">
        <f t="shared" si="109"/>
        <v>0</v>
      </c>
    </row>
    <row r="149" spans="1:23" x14ac:dyDescent="0.15">
      <c r="A149" s="274"/>
      <c r="B149" s="42">
        <v>4</v>
      </c>
      <c r="C149" s="111" t="str">
        <f>C142</f>
        <v>Paper Planes</v>
      </c>
      <c r="D149" s="31" t="str">
        <f>D142</f>
        <v>M.I.A.</v>
      </c>
      <c r="E149" s="31">
        <v>2007</v>
      </c>
      <c r="F149" s="164" t="str">
        <f t="shared" ref="F149" si="110">F142</f>
        <v>Pop</v>
      </c>
      <c r="G149" s="153">
        <f t="shared" ref="G149" si="111">G142</f>
        <v>0.14166666666666666</v>
      </c>
      <c r="H149" s="167">
        <f>H142</f>
        <v>5</v>
      </c>
      <c r="I149" s="168"/>
      <c r="J149" s="169"/>
      <c r="K149" s="170"/>
      <c r="L149" s="170"/>
      <c r="M149" s="170"/>
      <c r="N149" s="170"/>
      <c r="O149" s="169"/>
      <c r="P149" s="154">
        <f t="shared" ref="P149:W149" si="112">P142</f>
        <v>0</v>
      </c>
      <c r="Q149" s="62">
        <f t="shared" si="112"/>
        <v>1</v>
      </c>
      <c r="R149" s="155">
        <f t="shared" si="112"/>
        <v>0</v>
      </c>
      <c r="S149" s="62">
        <f t="shared" si="112"/>
        <v>0</v>
      </c>
      <c r="T149" s="62">
        <f t="shared" si="112"/>
        <v>0</v>
      </c>
      <c r="U149" s="62">
        <f t="shared" si="112"/>
        <v>0</v>
      </c>
      <c r="V149" s="62">
        <f t="shared" si="112"/>
        <v>1</v>
      </c>
      <c r="W149" s="63">
        <f t="shared" si="112"/>
        <v>0</v>
      </c>
    </row>
    <row r="150" spans="1:23" x14ac:dyDescent="0.15">
      <c r="A150" s="274"/>
      <c r="B150" s="42">
        <v>5</v>
      </c>
      <c r="C150" s="111" t="str">
        <f>C97</f>
        <v>Jackie and Wilson</v>
      </c>
      <c r="D150" s="31" t="str">
        <f>D97</f>
        <v>Hozier (Mononymous)</v>
      </c>
      <c r="E150" s="31">
        <v>2014</v>
      </c>
      <c r="F150" s="164" t="str">
        <f t="shared" ref="F150" si="113">F97</f>
        <v>Alternative</v>
      </c>
      <c r="G150" s="153">
        <f t="shared" ref="G150" si="114">G97</f>
        <v>0.15486111111111112</v>
      </c>
      <c r="H150" s="167">
        <f>H97</f>
        <v>4</v>
      </c>
      <c r="I150" s="168"/>
      <c r="J150" s="169"/>
      <c r="K150" s="170"/>
      <c r="L150" s="170"/>
      <c r="M150" s="170"/>
      <c r="N150" s="170"/>
      <c r="O150" s="169"/>
      <c r="P150" s="154">
        <f t="shared" ref="P150:W150" si="115">P97</f>
        <v>1</v>
      </c>
      <c r="Q150" s="62">
        <f t="shared" si="115"/>
        <v>0</v>
      </c>
      <c r="R150" s="155">
        <f t="shared" si="115"/>
        <v>0</v>
      </c>
      <c r="S150" s="62">
        <f t="shared" si="115"/>
        <v>1</v>
      </c>
      <c r="T150" s="62">
        <f t="shared" si="115"/>
        <v>0</v>
      </c>
      <c r="U150" s="62">
        <f t="shared" si="115"/>
        <v>0</v>
      </c>
      <c r="V150" s="62">
        <f t="shared" si="115"/>
        <v>0</v>
      </c>
      <c r="W150" s="63">
        <f t="shared" si="115"/>
        <v>0</v>
      </c>
    </row>
    <row r="151" spans="1:23" x14ac:dyDescent="0.15">
      <c r="A151" s="274"/>
      <c r="B151" s="42">
        <v>6</v>
      </c>
      <c r="C151" s="111" t="str">
        <f>C135</f>
        <v>Small Poppies</v>
      </c>
      <c r="D151" s="31" t="str">
        <f>D135</f>
        <v>Courtney Barnett</v>
      </c>
      <c r="E151" s="31">
        <v>2015</v>
      </c>
      <c r="F151" s="164" t="str">
        <f t="shared" ref="F151" si="116">F135</f>
        <v>Alternative</v>
      </c>
      <c r="G151" s="153">
        <f t="shared" ref="G151" si="117">G135</f>
        <v>0.29166666666666669</v>
      </c>
      <c r="H151" s="167">
        <f>H135</f>
        <v>4.25</v>
      </c>
      <c r="I151" s="168"/>
      <c r="J151" s="169"/>
      <c r="K151" s="170"/>
      <c r="L151" s="170"/>
      <c r="M151" s="170"/>
      <c r="N151" s="170"/>
      <c r="O151" s="169"/>
      <c r="P151" s="154">
        <f t="shared" ref="P151:W151" si="118">P135</f>
        <v>0</v>
      </c>
      <c r="Q151" s="62">
        <f t="shared" si="118"/>
        <v>1</v>
      </c>
      <c r="R151" s="155">
        <f t="shared" si="118"/>
        <v>0</v>
      </c>
      <c r="S151" s="62">
        <f t="shared" si="118"/>
        <v>1</v>
      </c>
      <c r="T151" s="62">
        <f t="shared" si="118"/>
        <v>0</v>
      </c>
      <c r="U151" s="62">
        <f t="shared" si="118"/>
        <v>0</v>
      </c>
      <c r="V151" s="62">
        <f t="shared" si="118"/>
        <v>0</v>
      </c>
      <c r="W151" s="63">
        <f t="shared" si="118"/>
        <v>0</v>
      </c>
    </row>
    <row r="152" spans="1:23" x14ac:dyDescent="0.15">
      <c r="A152" s="274"/>
      <c r="B152" s="42">
        <v>7</v>
      </c>
      <c r="C152" s="111" t="s">
        <v>109</v>
      </c>
      <c r="D152" s="31" t="s">
        <v>519</v>
      </c>
      <c r="E152" s="31">
        <v>2014</v>
      </c>
      <c r="F152" s="164" t="s">
        <v>392</v>
      </c>
      <c r="G152" s="153">
        <v>0.16874999999999998</v>
      </c>
      <c r="H152" s="167">
        <v>4</v>
      </c>
      <c r="I152" s="168"/>
      <c r="J152" s="169"/>
      <c r="K152" s="170"/>
      <c r="L152" s="170"/>
      <c r="M152" s="170"/>
      <c r="N152" s="170"/>
      <c r="O152" s="169"/>
      <c r="P152" s="154">
        <v>1</v>
      </c>
      <c r="Q152" s="62">
        <v>0</v>
      </c>
      <c r="R152" s="155">
        <v>0</v>
      </c>
      <c r="S152" s="62">
        <v>0</v>
      </c>
      <c r="T152" s="62">
        <v>1</v>
      </c>
      <c r="U152" s="62">
        <v>0</v>
      </c>
      <c r="V152" s="62">
        <v>0</v>
      </c>
      <c r="W152" s="63">
        <v>0</v>
      </c>
    </row>
    <row r="153" spans="1:23" x14ac:dyDescent="0.15">
      <c r="A153" s="274"/>
      <c r="B153" s="42">
        <v>8</v>
      </c>
      <c r="C153" s="111" t="s">
        <v>110</v>
      </c>
      <c r="D153" s="31" t="s">
        <v>1009</v>
      </c>
      <c r="E153" s="31">
        <v>2014</v>
      </c>
      <c r="F153" s="164" t="s">
        <v>345</v>
      </c>
      <c r="G153" s="153">
        <v>0.13749999999999998</v>
      </c>
      <c r="H153" s="167">
        <v>4</v>
      </c>
      <c r="I153" s="168"/>
      <c r="J153" s="169"/>
      <c r="K153" s="170"/>
      <c r="L153" s="170"/>
      <c r="M153" s="170"/>
      <c r="N153" s="170"/>
      <c r="O153" s="169"/>
      <c r="P153" s="154">
        <v>1</v>
      </c>
      <c r="Q153" s="62">
        <v>0</v>
      </c>
      <c r="R153" s="155">
        <v>0</v>
      </c>
      <c r="S153" s="62">
        <v>1</v>
      </c>
      <c r="T153" s="62">
        <v>0</v>
      </c>
      <c r="U153" s="62">
        <v>0</v>
      </c>
      <c r="V153" s="62">
        <v>0</v>
      </c>
      <c r="W153" s="63">
        <v>0</v>
      </c>
    </row>
    <row r="154" spans="1:23" x14ac:dyDescent="0.15">
      <c r="A154" s="274"/>
      <c r="B154" s="42">
        <v>9</v>
      </c>
      <c r="C154" s="111" t="s">
        <v>111</v>
      </c>
      <c r="D154" s="31" t="s">
        <v>520</v>
      </c>
      <c r="E154" s="31">
        <v>2016</v>
      </c>
      <c r="F154" s="164" t="s">
        <v>344</v>
      </c>
      <c r="G154" s="153">
        <v>0.11388888888888889</v>
      </c>
      <c r="H154" s="167">
        <v>5</v>
      </c>
      <c r="I154" s="168"/>
      <c r="J154" s="169"/>
      <c r="K154" s="170"/>
      <c r="L154" s="170"/>
      <c r="M154" s="170"/>
      <c r="N154" s="170"/>
      <c r="O154" s="169"/>
      <c r="P154" s="154">
        <v>1</v>
      </c>
      <c r="Q154" s="62">
        <v>0</v>
      </c>
      <c r="R154" s="155">
        <v>0</v>
      </c>
      <c r="S154" s="62">
        <v>0</v>
      </c>
      <c r="T154" s="62">
        <v>0</v>
      </c>
      <c r="U154" s="62">
        <v>1</v>
      </c>
      <c r="V154" s="62">
        <v>0</v>
      </c>
      <c r="W154" s="63">
        <v>0</v>
      </c>
    </row>
    <row r="155" spans="1:23" x14ac:dyDescent="0.15">
      <c r="A155" s="274"/>
      <c r="B155" s="42">
        <v>10</v>
      </c>
      <c r="C155" s="111" t="s">
        <v>112</v>
      </c>
      <c r="D155" s="31" t="s">
        <v>519</v>
      </c>
      <c r="E155" s="31">
        <v>2014</v>
      </c>
      <c r="F155" s="164" t="s">
        <v>392</v>
      </c>
      <c r="G155" s="153">
        <v>0.17013888888888887</v>
      </c>
      <c r="H155" s="167">
        <v>5</v>
      </c>
      <c r="I155" s="168"/>
      <c r="J155" s="169"/>
      <c r="K155" s="170"/>
      <c r="L155" s="170"/>
      <c r="M155" s="170"/>
      <c r="N155" s="170"/>
      <c r="O155" s="169"/>
      <c r="P155" s="154">
        <v>1</v>
      </c>
      <c r="Q155" s="62">
        <v>0</v>
      </c>
      <c r="R155" s="155">
        <v>0</v>
      </c>
      <c r="S155" s="62">
        <v>0</v>
      </c>
      <c r="T155" s="62">
        <v>1</v>
      </c>
      <c r="U155" s="62">
        <v>0</v>
      </c>
      <c r="V155" s="62">
        <v>0</v>
      </c>
      <c r="W155" s="63">
        <v>0</v>
      </c>
    </row>
    <row r="156" spans="1:23" x14ac:dyDescent="0.15">
      <c r="A156" s="274"/>
      <c r="B156" s="42">
        <v>11</v>
      </c>
      <c r="C156" s="111" t="str">
        <f>C144</f>
        <v>La Hora Loca</v>
      </c>
      <c r="D156" s="31" t="str">
        <f>D144</f>
        <v>Jackie Cruz</v>
      </c>
      <c r="E156" s="31">
        <v>2018</v>
      </c>
      <c r="F156" s="164" t="str">
        <f t="shared" ref="F156" si="119">F144</f>
        <v>Pop Latino</v>
      </c>
      <c r="G156" s="153">
        <f t="shared" ref="G156" si="120">G144</f>
        <v>0.12013888888888889</v>
      </c>
      <c r="H156" s="167">
        <f>H144</f>
        <v>3.25</v>
      </c>
      <c r="I156" s="168"/>
      <c r="J156" s="169"/>
      <c r="K156" s="170"/>
      <c r="L156" s="170"/>
      <c r="M156" s="170"/>
      <c r="N156" s="170"/>
      <c r="O156" s="169"/>
      <c r="P156" s="154">
        <f t="shared" ref="P156:W156" si="121">P144</f>
        <v>0</v>
      </c>
      <c r="Q156" s="62">
        <f t="shared" si="121"/>
        <v>1</v>
      </c>
      <c r="R156" s="155">
        <f t="shared" si="121"/>
        <v>0</v>
      </c>
      <c r="S156" s="62">
        <f t="shared" si="121"/>
        <v>0</v>
      </c>
      <c r="T156" s="62">
        <f t="shared" si="121"/>
        <v>0</v>
      </c>
      <c r="U156" s="62">
        <f t="shared" si="121"/>
        <v>1</v>
      </c>
      <c r="V156" s="62">
        <f t="shared" si="121"/>
        <v>0</v>
      </c>
      <c r="W156" s="63">
        <f t="shared" si="121"/>
        <v>0</v>
      </c>
    </row>
    <row r="157" spans="1:23" x14ac:dyDescent="0.15">
      <c r="A157" s="274"/>
      <c r="B157" s="42">
        <v>12</v>
      </c>
      <c r="C157" s="111" t="s">
        <v>113</v>
      </c>
      <c r="D157" s="31" t="s">
        <v>518</v>
      </c>
      <c r="E157" s="31">
        <v>2017</v>
      </c>
      <c r="F157" s="164" t="s">
        <v>348</v>
      </c>
      <c r="G157" s="153">
        <v>0.14027777777777778</v>
      </c>
      <c r="H157" s="167">
        <v>4</v>
      </c>
      <c r="I157" s="168"/>
      <c r="J157" s="169"/>
      <c r="K157" s="170"/>
      <c r="L157" s="170"/>
      <c r="M157" s="170"/>
      <c r="N157" s="170"/>
      <c r="O157" s="169"/>
      <c r="P157" s="154">
        <v>5</v>
      </c>
      <c r="Q157" s="62">
        <v>0</v>
      </c>
      <c r="R157" s="155">
        <v>0</v>
      </c>
      <c r="S157" s="62">
        <v>2</v>
      </c>
      <c r="T157" s="62">
        <v>0</v>
      </c>
      <c r="U157" s="62">
        <v>0</v>
      </c>
      <c r="V157" s="62">
        <v>2</v>
      </c>
      <c r="W157" s="63">
        <v>1</v>
      </c>
    </row>
    <row r="158" spans="1:23" ht="14" thickBot="1" x14ac:dyDescent="0.2">
      <c r="A158" s="275"/>
      <c r="B158" s="171">
        <v>13</v>
      </c>
      <c r="C158" s="112" t="s">
        <v>114</v>
      </c>
      <c r="D158" s="32" t="s">
        <v>452</v>
      </c>
      <c r="E158" s="32">
        <v>2008</v>
      </c>
      <c r="F158" s="165" t="s">
        <v>348</v>
      </c>
      <c r="G158" s="161">
        <v>0.19305555555555554</v>
      </c>
      <c r="H158" s="172">
        <v>4</v>
      </c>
      <c r="I158" s="173"/>
      <c r="J158" s="174"/>
      <c r="K158" s="175"/>
      <c r="L158" s="175"/>
      <c r="M158" s="175"/>
      <c r="N158" s="175"/>
      <c r="O158" s="174"/>
      <c r="P158" s="162">
        <v>1</v>
      </c>
      <c r="Q158" s="65">
        <v>0</v>
      </c>
      <c r="R158" s="163">
        <v>0</v>
      </c>
      <c r="S158" s="65">
        <v>0</v>
      </c>
      <c r="T158" s="65">
        <v>0</v>
      </c>
      <c r="U158" s="65">
        <v>0</v>
      </c>
      <c r="V158" s="65">
        <v>1</v>
      </c>
      <c r="W158" s="66">
        <v>0</v>
      </c>
    </row>
    <row r="159" spans="1:23" x14ac:dyDescent="0.15">
      <c r="A159" s="273" t="s">
        <v>360</v>
      </c>
      <c r="B159" s="166">
        <v>1</v>
      </c>
      <c r="C159" s="110" t="str">
        <f>C157</f>
        <v>ZIPPER</v>
      </c>
      <c r="D159" s="30" t="str">
        <f>D157</f>
        <v>BROCKHAMPTON</v>
      </c>
      <c r="E159" s="30">
        <v>2017</v>
      </c>
      <c r="F159" s="180" t="str">
        <f t="shared" ref="F159" si="122">F157</f>
        <v>Hip-Hop/Rap</v>
      </c>
      <c r="G159" s="145">
        <f t="shared" ref="G159" si="123">G157</f>
        <v>0.14027777777777778</v>
      </c>
      <c r="H159" s="135">
        <f>H157</f>
        <v>4</v>
      </c>
      <c r="I159" s="176"/>
      <c r="J159" s="177"/>
      <c r="K159" s="178"/>
      <c r="L159" s="178"/>
      <c r="M159" s="178"/>
      <c r="N159" s="178"/>
      <c r="O159" s="177"/>
      <c r="P159" s="146">
        <f t="shared" ref="P159:W159" si="124">P157</f>
        <v>5</v>
      </c>
      <c r="Q159" s="60">
        <f t="shared" si="124"/>
        <v>0</v>
      </c>
      <c r="R159" s="147">
        <f t="shared" si="124"/>
        <v>0</v>
      </c>
      <c r="S159" s="60">
        <f t="shared" si="124"/>
        <v>2</v>
      </c>
      <c r="T159" s="60">
        <f t="shared" si="124"/>
        <v>0</v>
      </c>
      <c r="U159" s="60">
        <f t="shared" si="124"/>
        <v>0</v>
      </c>
      <c r="V159" s="60">
        <f t="shared" si="124"/>
        <v>2</v>
      </c>
      <c r="W159" s="61">
        <f t="shared" si="124"/>
        <v>1</v>
      </c>
    </row>
    <row r="160" spans="1:23" x14ac:dyDescent="0.15">
      <c r="A160" s="274"/>
      <c r="B160" s="42">
        <v>2</v>
      </c>
      <c r="C160" s="111" t="s">
        <v>115</v>
      </c>
      <c r="D160" s="31" t="s">
        <v>1026</v>
      </c>
      <c r="E160" s="31">
        <v>2008</v>
      </c>
      <c r="F160" s="164" t="s">
        <v>346</v>
      </c>
      <c r="G160" s="153">
        <v>0.14722222222222223</v>
      </c>
      <c r="H160" s="167">
        <v>4</v>
      </c>
      <c r="I160" s="168"/>
      <c r="J160" s="169"/>
      <c r="K160" s="170"/>
      <c r="L160" s="170"/>
      <c r="M160" s="170"/>
      <c r="N160" s="170"/>
      <c r="O160" s="169"/>
      <c r="P160" s="154">
        <v>0</v>
      </c>
      <c r="Q160" s="62">
        <v>1</v>
      </c>
      <c r="R160" s="155">
        <v>0</v>
      </c>
      <c r="S160" s="62">
        <v>1</v>
      </c>
      <c r="T160" s="62">
        <v>0</v>
      </c>
      <c r="U160" s="62">
        <v>0</v>
      </c>
      <c r="V160" s="62">
        <v>0</v>
      </c>
      <c r="W160" s="63">
        <v>0</v>
      </c>
    </row>
    <row r="161" spans="1:23" x14ac:dyDescent="0.15">
      <c r="A161" s="274"/>
      <c r="B161" s="42">
        <v>3</v>
      </c>
      <c r="C161" s="111" t="s">
        <v>116</v>
      </c>
      <c r="D161" s="31" t="s">
        <v>518</v>
      </c>
      <c r="E161" s="31">
        <v>2017</v>
      </c>
      <c r="F161" s="164" t="s">
        <v>348</v>
      </c>
      <c r="G161" s="153">
        <v>0.15833333333333333</v>
      </c>
      <c r="H161" s="167">
        <v>4</v>
      </c>
      <c r="I161" s="168"/>
      <c r="J161" s="169"/>
      <c r="K161" s="170"/>
      <c r="L161" s="170"/>
      <c r="M161" s="170"/>
      <c r="N161" s="170"/>
      <c r="O161" s="169"/>
      <c r="P161" s="154">
        <v>6</v>
      </c>
      <c r="Q161" s="62">
        <v>0</v>
      </c>
      <c r="R161" s="155">
        <v>0</v>
      </c>
      <c r="S161" s="62">
        <v>2</v>
      </c>
      <c r="T161" s="62">
        <v>0</v>
      </c>
      <c r="U161" s="62">
        <v>0</v>
      </c>
      <c r="V161" s="62">
        <v>3</v>
      </c>
      <c r="W161" s="63">
        <v>1</v>
      </c>
    </row>
    <row r="162" spans="1:23" x14ac:dyDescent="0.15">
      <c r="A162" s="274"/>
      <c r="B162" s="42">
        <v>4</v>
      </c>
      <c r="C162" s="111" t="str">
        <f>C155</f>
        <v>Esfera</v>
      </c>
      <c r="D162" s="31" t="str">
        <f>D155</f>
        <v>Jorge Drexler</v>
      </c>
      <c r="E162" s="31">
        <v>2014</v>
      </c>
      <c r="F162" s="164" t="str">
        <f t="shared" ref="F162" si="125">F155</f>
        <v>Pop Latino</v>
      </c>
      <c r="G162" s="153">
        <f t="shared" ref="G162" si="126">G155</f>
        <v>0.17013888888888887</v>
      </c>
      <c r="H162" s="167">
        <f>H155</f>
        <v>5</v>
      </c>
      <c r="I162" s="168"/>
      <c r="J162" s="169"/>
      <c r="K162" s="170"/>
      <c r="L162" s="170"/>
      <c r="M162" s="170"/>
      <c r="N162" s="170"/>
      <c r="O162" s="169"/>
      <c r="P162" s="154">
        <f t="shared" ref="P162:W162" si="127">P155</f>
        <v>1</v>
      </c>
      <c r="Q162" s="62">
        <f t="shared" si="127"/>
        <v>0</v>
      </c>
      <c r="R162" s="155">
        <f t="shared" si="127"/>
        <v>0</v>
      </c>
      <c r="S162" s="62">
        <f t="shared" si="127"/>
        <v>0</v>
      </c>
      <c r="T162" s="62">
        <f t="shared" si="127"/>
        <v>1</v>
      </c>
      <c r="U162" s="62">
        <f t="shared" si="127"/>
        <v>0</v>
      </c>
      <c r="V162" s="62">
        <f t="shared" si="127"/>
        <v>0</v>
      </c>
      <c r="W162" s="63">
        <f t="shared" si="127"/>
        <v>0</v>
      </c>
    </row>
    <row r="163" spans="1:23" x14ac:dyDescent="0.15">
      <c r="A163" s="274"/>
      <c r="B163" s="42">
        <v>5</v>
      </c>
      <c r="C163" s="111" t="str">
        <f>C153</f>
        <v>Like Real People Do</v>
      </c>
      <c r="D163" s="31" t="str">
        <f>D153</f>
        <v>Hozier (Mononymous)</v>
      </c>
      <c r="E163" s="31">
        <v>2014</v>
      </c>
      <c r="F163" s="164" t="str">
        <f t="shared" ref="F163" si="128">F153</f>
        <v>Alternative</v>
      </c>
      <c r="G163" s="153">
        <f t="shared" ref="G163" si="129">G153</f>
        <v>0.13749999999999998</v>
      </c>
      <c r="H163" s="167">
        <f>H153</f>
        <v>4</v>
      </c>
      <c r="I163" s="168"/>
      <c r="J163" s="169"/>
      <c r="K163" s="170"/>
      <c r="L163" s="170"/>
      <c r="M163" s="170"/>
      <c r="N163" s="170"/>
      <c r="O163" s="169"/>
      <c r="P163" s="154">
        <f t="shared" ref="P163:W163" si="130">P153</f>
        <v>1</v>
      </c>
      <c r="Q163" s="62">
        <f t="shared" si="130"/>
        <v>0</v>
      </c>
      <c r="R163" s="155">
        <f t="shared" si="130"/>
        <v>0</v>
      </c>
      <c r="S163" s="62">
        <f t="shared" si="130"/>
        <v>1</v>
      </c>
      <c r="T163" s="62">
        <f t="shared" si="130"/>
        <v>0</v>
      </c>
      <c r="U163" s="62">
        <f t="shared" si="130"/>
        <v>0</v>
      </c>
      <c r="V163" s="62">
        <f t="shared" si="130"/>
        <v>0</v>
      </c>
      <c r="W163" s="63">
        <f t="shared" si="130"/>
        <v>0</v>
      </c>
    </row>
    <row r="164" spans="1:23" x14ac:dyDescent="0.15">
      <c r="A164" s="274"/>
      <c r="B164" s="42">
        <v>6</v>
      </c>
      <c r="C164" s="111" t="s">
        <v>117</v>
      </c>
      <c r="D164" s="31" t="s">
        <v>1026</v>
      </c>
      <c r="E164" s="31">
        <v>2008</v>
      </c>
      <c r="F164" s="164" t="s">
        <v>346</v>
      </c>
      <c r="G164" s="153">
        <v>0.14166666666666666</v>
      </c>
      <c r="H164" s="167">
        <v>4.5</v>
      </c>
      <c r="I164" s="168"/>
      <c r="J164" s="169"/>
      <c r="K164" s="170"/>
      <c r="L164" s="170"/>
      <c r="M164" s="170"/>
      <c r="N164" s="170"/>
      <c r="O164" s="169"/>
      <c r="P164" s="154">
        <v>0</v>
      </c>
      <c r="Q164" s="62">
        <v>1</v>
      </c>
      <c r="R164" s="155">
        <v>0</v>
      </c>
      <c r="S164" s="62">
        <v>1</v>
      </c>
      <c r="T164" s="62">
        <v>0</v>
      </c>
      <c r="U164" s="62">
        <v>0</v>
      </c>
      <c r="V164" s="62">
        <v>0</v>
      </c>
      <c r="W164" s="63">
        <v>0</v>
      </c>
    </row>
    <row r="165" spans="1:23" x14ac:dyDescent="0.15">
      <c r="A165" s="274"/>
      <c r="B165" s="42">
        <v>7</v>
      </c>
      <c r="C165" s="111" t="s">
        <v>118</v>
      </c>
      <c r="D165" s="31" t="s">
        <v>518</v>
      </c>
      <c r="E165" s="31">
        <v>2017</v>
      </c>
      <c r="F165" s="164" t="s">
        <v>348</v>
      </c>
      <c r="G165" s="153">
        <v>0.14861111111111111</v>
      </c>
      <c r="H165" s="167">
        <v>4</v>
      </c>
      <c r="I165" s="168"/>
      <c r="J165" s="169"/>
      <c r="K165" s="170"/>
      <c r="L165" s="170"/>
      <c r="M165" s="170"/>
      <c r="N165" s="170"/>
      <c r="O165" s="169"/>
      <c r="P165" s="154">
        <v>3</v>
      </c>
      <c r="Q165" s="62">
        <v>0</v>
      </c>
      <c r="R165" s="155">
        <v>0</v>
      </c>
      <c r="S165" s="62">
        <v>1</v>
      </c>
      <c r="T165" s="62">
        <v>0</v>
      </c>
      <c r="U165" s="62">
        <v>0</v>
      </c>
      <c r="V165" s="62">
        <v>2</v>
      </c>
      <c r="W165" s="63">
        <v>0</v>
      </c>
    </row>
    <row r="166" spans="1:23" x14ac:dyDescent="0.15">
      <c r="A166" s="274"/>
      <c r="B166" s="42">
        <v>8</v>
      </c>
      <c r="C166" s="111" t="s">
        <v>119</v>
      </c>
      <c r="D166" s="31" t="s">
        <v>1009</v>
      </c>
      <c r="E166" s="31">
        <v>2014</v>
      </c>
      <c r="F166" s="164" t="s">
        <v>345</v>
      </c>
      <c r="G166" s="153">
        <v>0.14444444444444446</v>
      </c>
      <c r="H166" s="167">
        <v>5</v>
      </c>
      <c r="I166" s="168"/>
      <c r="J166" s="169"/>
      <c r="K166" s="170"/>
      <c r="L166" s="170"/>
      <c r="M166" s="170"/>
      <c r="N166" s="170"/>
      <c r="O166" s="169"/>
      <c r="P166" s="154">
        <v>1</v>
      </c>
      <c r="Q166" s="62">
        <v>0</v>
      </c>
      <c r="R166" s="155">
        <v>0</v>
      </c>
      <c r="S166" s="62">
        <v>1</v>
      </c>
      <c r="T166" s="62">
        <v>0</v>
      </c>
      <c r="U166" s="62">
        <v>0</v>
      </c>
      <c r="V166" s="62">
        <v>0</v>
      </c>
      <c r="W166" s="63">
        <v>0</v>
      </c>
    </row>
    <row r="167" spans="1:23" x14ac:dyDescent="0.15">
      <c r="A167" s="274"/>
      <c r="B167" s="42">
        <v>9</v>
      </c>
      <c r="C167" s="111" t="s">
        <v>120</v>
      </c>
      <c r="D167" s="31" t="s">
        <v>1009</v>
      </c>
      <c r="E167" s="31">
        <v>2018</v>
      </c>
      <c r="F167" s="164" t="s">
        <v>345</v>
      </c>
      <c r="G167" s="153">
        <v>0.20902777777777778</v>
      </c>
      <c r="H167" s="167">
        <v>4.25</v>
      </c>
      <c r="I167" s="168"/>
      <c r="J167" s="169"/>
      <c r="K167" s="170"/>
      <c r="L167" s="170"/>
      <c r="M167" s="170"/>
      <c r="N167" s="170"/>
      <c r="O167" s="169"/>
      <c r="P167" s="154">
        <v>1</v>
      </c>
      <c r="Q167" s="62">
        <v>0</v>
      </c>
      <c r="R167" s="155">
        <v>0</v>
      </c>
      <c r="S167" s="62">
        <v>1</v>
      </c>
      <c r="T167" s="62">
        <v>0</v>
      </c>
      <c r="U167" s="62">
        <v>0</v>
      </c>
      <c r="V167" s="62">
        <v>0</v>
      </c>
      <c r="W167" s="63">
        <v>0</v>
      </c>
    </row>
    <row r="168" spans="1:23" x14ac:dyDescent="0.15">
      <c r="A168" s="274"/>
      <c r="B168" s="42">
        <v>10</v>
      </c>
      <c r="C168" s="111" t="s">
        <v>121</v>
      </c>
      <c r="D168" s="31" t="s">
        <v>518</v>
      </c>
      <c r="E168" s="31">
        <v>2018</v>
      </c>
      <c r="F168" s="164" t="s">
        <v>348</v>
      </c>
      <c r="G168" s="153">
        <v>0.17430555555555557</v>
      </c>
      <c r="H168" s="167">
        <v>4.5</v>
      </c>
      <c r="I168" s="168"/>
      <c r="J168" s="169"/>
      <c r="K168" s="170"/>
      <c r="L168" s="170"/>
      <c r="M168" s="170"/>
      <c r="N168" s="170"/>
      <c r="O168" s="169"/>
      <c r="P168" s="154">
        <v>6</v>
      </c>
      <c r="Q168" s="62">
        <v>0</v>
      </c>
      <c r="R168" s="155">
        <v>0</v>
      </c>
      <c r="S168" s="62">
        <v>3</v>
      </c>
      <c r="T168" s="62">
        <v>0</v>
      </c>
      <c r="U168" s="62">
        <v>0</v>
      </c>
      <c r="V168" s="62">
        <v>3</v>
      </c>
      <c r="W168" s="63">
        <v>0</v>
      </c>
    </row>
    <row r="169" spans="1:23" x14ac:dyDescent="0.15">
      <c r="A169" s="274"/>
      <c r="B169" s="42">
        <v>11</v>
      </c>
      <c r="C169" s="111" t="s">
        <v>122</v>
      </c>
      <c r="D169" s="31" t="s">
        <v>1009</v>
      </c>
      <c r="E169" s="31">
        <v>2014</v>
      </c>
      <c r="F169" s="164" t="s">
        <v>345</v>
      </c>
      <c r="G169" s="153">
        <v>0.15208333333333332</v>
      </c>
      <c r="H169" s="167">
        <v>3.25</v>
      </c>
      <c r="I169" s="168"/>
      <c r="J169" s="169"/>
      <c r="K169" s="170"/>
      <c r="L169" s="170"/>
      <c r="M169" s="170"/>
      <c r="N169" s="170"/>
      <c r="O169" s="169"/>
      <c r="P169" s="154">
        <v>1</v>
      </c>
      <c r="Q169" s="62">
        <v>0</v>
      </c>
      <c r="R169" s="155">
        <v>0</v>
      </c>
      <c r="S169" s="62">
        <v>1</v>
      </c>
      <c r="T169" s="62">
        <v>0</v>
      </c>
      <c r="U169" s="62">
        <v>0</v>
      </c>
      <c r="V169" s="62">
        <v>0</v>
      </c>
      <c r="W169" s="63">
        <v>0</v>
      </c>
    </row>
    <row r="170" spans="1:23" x14ac:dyDescent="0.15">
      <c r="A170" s="274"/>
      <c r="B170" s="42">
        <v>12</v>
      </c>
      <c r="C170" s="111" t="s">
        <v>123</v>
      </c>
      <c r="D170" s="31" t="s">
        <v>518</v>
      </c>
      <c r="E170" s="31">
        <v>2017</v>
      </c>
      <c r="F170" s="164" t="s">
        <v>348</v>
      </c>
      <c r="G170" s="153">
        <v>0.13402777777777777</v>
      </c>
      <c r="H170" s="167">
        <v>4</v>
      </c>
      <c r="I170" s="168"/>
      <c r="J170" s="169"/>
      <c r="K170" s="170"/>
      <c r="L170" s="170"/>
      <c r="M170" s="170"/>
      <c r="N170" s="170"/>
      <c r="O170" s="169"/>
      <c r="P170" s="154">
        <v>6</v>
      </c>
      <c r="Q170" s="62">
        <v>0</v>
      </c>
      <c r="R170" s="155">
        <v>0</v>
      </c>
      <c r="S170" s="62">
        <v>2</v>
      </c>
      <c r="T170" s="62">
        <v>0</v>
      </c>
      <c r="U170" s="62">
        <v>0</v>
      </c>
      <c r="V170" s="62">
        <v>3</v>
      </c>
      <c r="W170" s="63">
        <v>1</v>
      </c>
    </row>
    <row r="171" spans="1:23" x14ac:dyDescent="0.15">
      <c r="A171" s="274"/>
      <c r="B171" s="42">
        <v>13</v>
      </c>
      <c r="C171" s="111" t="s">
        <v>124</v>
      </c>
      <c r="D171" s="31" t="s">
        <v>1009</v>
      </c>
      <c r="E171" s="31">
        <v>2018</v>
      </c>
      <c r="F171" s="164" t="s">
        <v>345</v>
      </c>
      <c r="G171" s="153">
        <v>0.15625</v>
      </c>
      <c r="H171" s="167">
        <v>4.25</v>
      </c>
      <c r="I171" s="168"/>
      <c r="J171" s="169"/>
      <c r="K171" s="170"/>
      <c r="L171" s="170"/>
      <c r="M171" s="170"/>
      <c r="N171" s="170"/>
      <c r="O171" s="169"/>
      <c r="P171" s="154">
        <v>1</v>
      </c>
      <c r="Q171" s="62">
        <v>1</v>
      </c>
      <c r="R171" s="155">
        <v>0</v>
      </c>
      <c r="S171" s="62">
        <v>1</v>
      </c>
      <c r="T171" s="62">
        <v>0</v>
      </c>
      <c r="U171" s="62">
        <v>0</v>
      </c>
      <c r="V171" s="62">
        <v>1</v>
      </c>
      <c r="W171" s="63">
        <v>0</v>
      </c>
    </row>
    <row r="172" spans="1:23" x14ac:dyDescent="0.15">
      <c r="A172" s="274"/>
      <c r="B172" s="42">
        <v>14</v>
      </c>
      <c r="C172" s="111" t="s">
        <v>125</v>
      </c>
      <c r="D172" s="31" t="s">
        <v>518</v>
      </c>
      <c r="E172" s="31">
        <v>2018</v>
      </c>
      <c r="F172" s="164" t="s">
        <v>348</v>
      </c>
      <c r="G172" s="153">
        <v>0.17013888888888887</v>
      </c>
      <c r="H172" s="167">
        <v>4.75</v>
      </c>
      <c r="I172" s="168"/>
      <c r="J172" s="169"/>
      <c r="K172" s="170"/>
      <c r="L172" s="170"/>
      <c r="M172" s="170"/>
      <c r="N172" s="170"/>
      <c r="O172" s="169"/>
      <c r="P172" s="154">
        <v>8</v>
      </c>
      <c r="Q172" s="62">
        <v>0</v>
      </c>
      <c r="R172" s="155">
        <v>0</v>
      </c>
      <c r="S172" s="62">
        <v>4</v>
      </c>
      <c r="T172" s="62">
        <v>0</v>
      </c>
      <c r="U172" s="62">
        <v>0</v>
      </c>
      <c r="V172" s="62">
        <v>3</v>
      </c>
      <c r="W172" s="63">
        <v>1</v>
      </c>
    </row>
    <row r="173" spans="1:23" x14ac:dyDescent="0.15">
      <c r="A173" s="274"/>
      <c r="B173" s="42">
        <v>15</v>
      </c>
      <c r="C173" s="111" t="s">
        <v>126</v>
      </c>
      <c r="D173" s="31" t="s">
        <v>518</v>
      </c>
      <c r="E173" s="31">
        <v>2017</v>
      </c>
      <c r="F173" s="164" t="s">
        <v>348</v>
      </c>
      <c r="G173" s="153">
        <v>0.13680555555555554</v>
      </c>
      <c r="H173" s="167">
        <v>4.5</v>
      </c>
      <c r="I173" s="168"/>
      <c r="J173" s="169"/>
      <c r="K173" s="170"/>
      <c r="L173" s="170"/>
      <c r="M173" s="170"/>
      <c r="N173" s="170"/>
      <c r="O173" s="169"/>
      <c r="P173" s="154">
        <v>5</v>
      </c>
      <c r="Q173" s="62">
        <v>0</v>
      </c>
      <c r="R173" s="155">
        <v>0</v>
      </c>
      <c r="S173" s="62">
        <v>2</v>
      </c>
      <c r="T173" s="62">
        <v>0</v>
      </c>
      <c r="U173" s="62">
        <v>0</v>
      </c>
      <c r="V173" s="62">
        <v>2</v>
      </c>
      <c r="W173" s="63">
        <v>1</v>
      </c>
    </row>
    <row r="174" spans="1:23" x14ac:dyDescent="0.15">
      <c r="A174" s="274"/>
      <c r="B174" s="42">
        <v>16</v>
      </c>
      <c r="C174" s="111" t="s">
        <v>127</v>
      </c>
      <c r="D174" s="31" t="s">
        <v>522</v>
      </c>
      <c r="E174" s="31">
        <v>1993</v>
      </c>
      <c r="F174" s="164" t="s">
        <v>734</v>
      </c>
      <c r="G174" s="153">
        <v>0.11180555555555556</v>
      </c>
      <c r="H174" s="167">
        <v>5</v>
      </c>
      <c r="I174" s="168"/>
      <c r="J174" s="169"/>
      <c r="K174" s="170"/>
      <c r="L174" s="170"/>
      <c r="M174" s="170"/>
      <c r="N174" s="170"/>
      <c r="O174" s="169"/>
      <c r="P174" s="154">
        <v>0</v>
      </c>
      <c r="Q174" s="62">
        <v>1</v>
      </c>
      <c r="R174" s="155">
        <v>0</v>
      </c>
      <c r="S174" s="62">
        <v>0</v>
      </c>
      <c r="T174" s="62">
        <v>0</v>
      </c>
      <c r="U174" s="62">
        <v>0</v>
      </c>
      <c r="V174" s="62">
        <v>1</v>
      </c>
      <c r="W174" s="63">
        <v>0</v>
      </c>
    </row>
    <row r="175" spans="1:23" x14ac:dyDescent="0.15">
      <c r="A175" s="274"/>
      <c r="B175" s="42">
        <v>17</v>
      </c>
      <c r="C175" s="111" t="s">
        <v>128</v>
      </c>
      <c r="D175" s="31" t="s">
        <v>523</v>
      </c>
      <c r="E175" s="31">
        <v>1964</v>
      </c>
      <c r="F175" s="164" t="s">
        <v>345</v>
      </c>
      <c r="G175" s="153">
        <v>0.34583333333333338</v>
      </c>
      <c r="H175" s="167">
        <v>5</v>
      </c>
      <c r="I175" s="168"/>
      <c r="J175" s="169"/>
      <c r="K175" s="170"/>
      <c r="L175" s="170"/>
      <c r="M175" s="170"/>
      <c r="N175" s="170"/>
      <c r="O175" s="169"/>
      <c r="P175" s="154">
        <v>1</v>
      </c>
      <c r="Q175" s="62">
        <v>0</v>
      </c>
      <c r="R175" s="155">
        <v>0</v>
      </c>
      <c r="S175" s="62">
        <v>1</v>
      </c>
      <c r="T175" s="62">
        <v>0</v>
      </c>
      <c r="U175" s="62">
        <v>0</v>
      </c>
      <c r="V175" s="62">
        <v>0</v>
      </c>
      <c r="W175" s="63">
        <v>0</v>
      </c>
    </row>
    <row r="176" spans="1:23" x14ac:dyDescent="0.15">
      <c r="A176" s="274"/>
      <c r="B176" s="42">
        <v>18</v>
      </c>
      <c r="C176" s="111" t="s">
        <v>129</v>
      </c>
      <c r="D176" s="31" t="s">
        <v>523</v>
      </c>
      <c r="E176" s="31">
        <v>1964</v>
      </c>
      <c r="F176" s="164" t="s">
        <v>345</v>
      </c>
      <c r="G176" s="153">
        <v>0.18958333333333333</v>
      </c>
      <c r="H176" s="167">
        <v>5</v>
      </c>
      <c r="I176" s="168"/>
      <c r="J176" s="169"/>
      <c r="K176" s="170"/>
      <c r="L176" s="170"/>
      <c r="M176" s="170"/>
      <c r="N176" s="170"/>
      <c r="O176" s="169"/>
      <c r="P176" s="154">
        <v>1</v>
      </c>
      <c r="Q176" s="62">
        <v>0</v>
      </c>
      <c r="R176" s="155">
        <v>0</v>
      </c>
      <c r="S176" s="62">
        <v>1</v>
      </c>
      <c r="T176" s="62">
        <v>0</v>
      </c>
      <c r="U176" s="62">
        <v>0</v>
      </c>
      <c r="V176" s="62">
        <v>0</v>
      </c>
      <c r="W176" s="63">
        <v>0</v>
      </c>
    </row>
    <row r="177" spans="1:26" x14ac:dyDescent="0.15">
      <c r="A177" s="274"/>
      <c r="B177" s="42">
        <v>19</v>
      </c>
      <c r="C177" s="111" t="s">
        <v>130</v>
      </c>
      <c r="D177" s="31" t="s">
        <v>518</v>
      </c>
      <c r="E177" s="31">
        <v>2017</v>
      </c>
      <c r="F177" s="164" t="s">
        <v>348</v>
      </c>
      <c r="G177" s="153">
        <v>0.19027777777777777</v>
      </c>
      <c r="H177" s="167">
        <v>4.5</v>
      </c>
      <c r="I177" s="168"/>
      <c r="J177" s="169"/>
      <c r="K177" s="170"/>
      <c r="L177" s="170"/>
      <c r="M177" s="170"/>
      <c r="N177" s="170"/>
      <c r="O177" s="169"/>
      <c r="P177" s="154">
        <v>6</v>
      </c>
      <c r="Q177" s="62">
        <v>0</v>
      </c>
      <c r="R177" s="155">
        <v>0</v>
      </c>
      <c r="S177" s="62">
        <v>2</v>
      </c>
      <c r="T177" s="62">
        <v>0</v>
      </c>
      <c r="U177" s="62">
        <v>0</v>
      </c>
      <c r="V177" s="62">
        <v>3</v>
      </c>
      <c r="W177" s="63">
        <v>1</v>
      </c>
    </row>
    <row r="178" spans="1:26" ht="14" thickBot="1" x14ac:dyDescent="0.2">
      <c r="A178" s="275"/>
      <c r="B178" s="171">
        <v>20</v>
      </c>
      <c r="C178" s="112" t="s">
        <v>131</v>
      </c>
      <c r="D178" s="32" t="s">
        <v>518</v>
      </c>
      <c r="E178" s="32">
        <v>2017</v>
      </c>
      <c r="F178" s="165" t="s">
        <v>348</v>
      </c>
      <c r="G178" s="161">
        <v>0.15069444444444444</v>
      </c>
      <c r="H178" s="172">
        <v>5</v>
      </c>
      <c r="I178" s="173"/>
      <c r="J178" s="174"/>
      <c r="K178" s="175"/>
      <c r="L178" s="175"/>
      <c r="M178" s="175"/>
      <c r="N178" s="175"/>
      <c r="O178" s="174"/>
      <c r="P178" s="162">
        <v>5</v>
      </c>
      <c r="Q178" s="65">
        <v>0</v>
      </c>
      <c r="R178" s="163">
        <v>0</v>
      </c>
      <c r="S178" s="65">
        <v>1</v>
      </c>
      <c r="T178" s="65">
        <v>0</v>
      </c>
      <c r="U178" s="65">
        <v>0</v>
      </c>
      <c r="V178" s="65">
        <v>3</v>
      </c>
      <c r="W178" s="66">
        <v>1</v>
      </c>
    </row>
    <row r="179" spans="1:26" x14ac:dyDescent="0.15">
      <c r="A179" s="273" t="s">
        <v>361</v>
      </c>
      <c r="B179" s="166">
        <v>1</v>
      </c>
      <c r="C179" s="110" t="str">
        <f>C159</f>
        <v>ZIPPER</v>
      </c>
      <c r="D179" s="30" t="str">
        <f>D159</f>
        <v>BROCKHAMPTON</v>
      </c>
      <c r="E179" s="30">
        <v>2017</v>
      </c>
      <c r="F179" s="180" t="str">
        <f t="shared" ref="F179" si="131">F159</f>
        <v>Hip-Hop/Rap</v>
      </c>
      <c r="G179" s="145">
        <f t="shared" ref="G179" si="132">G159</f>
        <v>0.14027777777777778</v>
      </c>
      <c r="H179" s="135">
        <f>H159</f>
        <v>4</v>
      </c>
      <c r="I179" s="176"/>
      <c r="J179" s="177"/>
      <c r="K179" s="178"/>
      <c r="L179" s="178"/>
      <c r="M179" s="178"/>
      <c r="N179" s="178"/>
      <c r="O179" s="177"/>
      <c r="P179" s="146">
        <f t="shared" ref="P179:W179" si="133">P159</f>
        <v>5</v>
      </c>
      <c r="Q179" s="60">
        <f t="shared" si="133"/>
        <v>0</v>
      </c>
      <c r="R179" s="147">
        <f t="shared" si="133"/>
        <v>0</v>
      </c>
      <c r="S179" s="60">
        <f t="shared" si="133"/>
        <v>2</v>
      </c>
      <c r="T179" s="60">
        <f t="shared" si="133"/>
        <v>0</v>
      </c>
      <c r="U179" s="60">
        <f t="shared" si="133"/>
        <v>0</v>
      </c>
      <c r="V179" s="60">
        <f t="shared" si="133"/>
        <v>2</v>
      </c>
      <c r="W179" s="61">
        <f t="shared" si="133"/>
        <v>1</v>
      </c>
    </row>
    <row r="180" spans="1:26" x14ac:dyDescent="0.15">
      <c r="A180" s="274"/>
      <c r="B180" s="42">
        <v>2</v>
      </c>
      <c r="C180" s="111" t="str">
        <f>C161</f>
        <v>QUEER</v>
      </c>
      <c r="D180" s="31" t="str">
        <f>D161</f>
        <v>BROCKHAMPTON</v>
      </c>
      <c r="E180" s="31">
        <v>2017</v>
      </c>
      <c r="F180" s="164" t="str">
        <f t="shared" ref="F180" si="134">F161</f>
        <v>Hip-Hop/Rap</v>
      </c>
      <c r="G180" s="153">
        <f t="shared" ref="G180" si="135">G161</f>
        <v>0.15833333333333333</v>
      </c>
      <c r="H180" s="167">
        <f>H161</f>
        <v>4</v>
      </c>
      <c r="I180" s="168"/>
      <c r="J180" s="169"/>
      <c r="K180" s="170"/>
      <c r="L180" s="170"/>
      <c r="M180" s="170"/>
      <c r="N180" s="170"/>
      <c r="O180" s="169"/>
      <c r="P180" s="154">
        <f t="shared" ref="P180:W180" si="136">P161</f>
        <v>6</v>
      </c>
      <c r="Q180" s="62">
        <f t="shared" si="136"/>
        <v>0</v>
      </c>
      <c r="R180" s="155">
        <f t="shared" si="136"/>
        <v>0</v>
      </c>
      <c r="S180" s="62">
        <f t="shared" si="136"/>
        <v>2</v>
      </c>
      <c r="T180" s="62">
        <f t="shared" si="136"/>
        <v>0</v>
      </c>
      <c r="U180" s="62">
        <f t="shared" si="136"/>
        <v>0</v>
      </c>
      <c r="V180" s="62">
        <f t="shared" si="136"/>
        <v>3</v>
      </c>
      <c r="W180" s="63">
        <f t="shared" si="136"/>
        <v>1</v>
      </c>
    </row>
    <row r="181" spans="1:26" x14ac:dyDescent="0.15">
      <c r="A181" s="274"/>
      <c r="B181" s="42">
        <v>3</v>
      </c>
      <c r="C181" s="111" t="str">
        <f>C165</f>
        <v>RENTAL</v>
      </c>
      <c r="D181" s="31" t="str">
        <f>D165</f>
        <v>BROCKHAMPTON</v>
      </c>
      <c r="E181" s="31">
        <v>2017</v>
      </c>
      <c r="F181" s="164" t="str">
        <f>F165</f>
        <v>Hip-Hop/Rap</v>
      </c>
      <c r="G181" s="153">
        <f t="shared" ref="G181" si="137">G165</f>
        <v>0.14861111111111111</v>
      </c>
      <c r="H181" s="167">
        <f>H165</f>
        <v>4</v>
      </c>
      <c r="I181" s="168"/>
      <c r="J181" s="169"/>
      <c r="K181" s="170"/>
      <c r="L181" s="170"/>
      <c r="M181" s="170"/>
      <c r="N181" s="170"/>
      <c r="O181" s="169"/>
      <c r="P181" s="154">
        <f t="shared" ref="P181:W181" si="138">P165</f>
        <v>3</v>
      </c>
      <c r="Q181" s="62">
        <f t="shared" si="138"/>
        <v>0</v>
      </c>
      <c r="R181" s="155">
        <f t="shared" si="138"/>
        <v>0</v>
      </c>
      <c r="S181" s="62">
        <f t="shared" si="138"/>
        <v>1</v>
      </c>
      <c r="T181" s="62">
        <f t="shared" si="138"/>
        <v>0</v>
      </c>
      <c r="U181" s="62">
        <f t="shared" si="138"/>
        <v>0</v>
      </c>
      <c r="V181" s="62">
        <f t="shared" si="138"/>
        <v>2</v>
      </c>
      <c r="W181" s="63">
        <f t="shared" si="138"/>
        <v>0</v>
      </c>
    </row>
    <row r="182" spans="1:26" x14ac:dyDescent="0.15">
      <c r="A182" s="274"/>
      <c r="B182" s="42">
        <v>4</v>
      </c>
      <c r="C182" s="111" t="str">
        <f>C168</f>
        <v>1999 WILDFIRE</v>
      </c>
      <c r="D182" s="31" t="str">
        <f>D168</f>
        <v>BROCKHAMPTON</v>
      </c>
      <c r="E182" s="31">
        <v>2018</v>
      </c>
      <c r="F182" s="164" t="str">
        <f t="shared" ref="F182" si="139">F168</f>
        <v>Hip-Hop/Rap</v>
      </c>
      <c r="G182" s="153">
        <f t="shared" ref="G182" si="140">G168</f>
        <v>0.17430555555555557</v>
      </c>
      <c r="H182" s="167">
        <f>H168</f>
        <v>4.5</v>
      </c>
      <c r="I182" s="168"/>
      <c r="J182" s="169"/>
      <c r="K182" s="170"/>
      <c r="L182" s="170"/>
      <c r="M182" s="170"/>
      <c r="N182" s="170"/>
      <c r="O182" s="169"/>
      <c r="P182" s="154">
        <f t="shared" ref="P182:W182" si="141">P168</f>
        <v>6</v>
      </c>
      <c r="Q182" s="62">
        <f t="shared" si="141"/>
        <v>0</v>
      </c>
      <c r="R182" s="155">
        <f t="shared" si="141"/>
        <v>0</v>
      </c>
      <c r="S182" s="62">
        <f t="shared" si="141"/>
        <v>3</v>
      </c>
      <c r="T182" s="62">
        <f t="shared" si="141"/>
        <v>0</v>
      </c>
      <c r="U182" s="62">
        <f t="shared" si="141"/>
        <v>0</v>
      </c>
      <c r="V182" s="62">
        <f t="shared" si="141"/>
        <v>3</v>
      </c>
      <c r="W182" s="63">
        <f t="shared" si="141"/>
        <v>0</v>
      </c>
    </row>
    <row r="183" spans="1:26" x14ac:dyDescent="0.15">
      <c r="A183" s="274"/>
      <c r="B183" s="42">
        <v>5</v>
      </c>
      <c r="C183" s="111" t="str">
        <f>C170</f>
        <v>BOOGIE</v>
      </c>
      <c r="D183" s="31" t="str">
        <f>D170</f>
        <v>BROCKHAMPTON</v>
      </c>
      <c r="E183" s="31">
        <v>2017</v>
      </c>
      <c r="F183" s="164" t="str">
        <f t="shared" ref="F183" si="142">F170</f>
        <v>Hip-Hop/Rap</v>
      </c>
      <c r="G183" s="153">
        <f t="shared" ref="G183" si="143">G170</f>
        <v>0.13402777777777777</v>
      </c>
      <c r="H183" s="167">
        <f>H170</f>
        <v>4</v>
      </c>
      <c r="I183" s="168"/>
      <c r="J183" s="169"/>
      <c r="K183" s="170"/>
      <c r="L183" s="170"/>
      <c r="M183" s="170"/>
      <c r="N183" s="170"/>
      <c r="O183" s="169"/>
      <c r="P183" s="154">
        <f t="shared" ref="P183:W183" si="144">P170</f>
        <v>6</v>
      </c>
      <c r="Q183" s="62">
        <f t="shared" si="144"/>
        <v>0</v>
      </c>
      <c r="R183" s="155">
        <f t="shared" si="144"/>
        <v>0</v>
      </c>
      <c r="S183" s="62">
        <f t="shared" si="144"/>
        <v>2</v>
      </c>
      <c r="T183" s="62">
        <f t="shared" si="144"/>
        <v>0</v>
      </c>
      <c r="U183" s="62">
        <f t="shared" si="144"/>
        <v>0</v>
      </c>
      <c r="V183" s="62">
        <f t="shared" si="144"/>
        <v>3</v>
      </c>
      <c r="W183" s="63">
        <f t="shared" si="144"/>
        <v>1</v>
      </c>
    </row>
    <row r="184" spans="1:26" x14ac:dyDescent="0.15">
      <c r="A184" s="274"/>
      <c r="B184" s="42">
        <v>6</v>
      </c>
      <c r="C184" s="111" t="str">
        <f>C171</f>
        <v>Nina Cried Power</v>
      </c>
      <c r="D184" s="31" t="str">
        <f t="shared" ref="D184:W184" si="145">D171</f>
        <v>Hozier (Mononymous)</v>
      </c>
      <c r="E184" s="31">
        <v>2018</v>
      </c>
      <c r="F184" s="31" t="str">
        <f t="shared" ref="F184" si="146">F171</f>
        <v>Alternative</v>
      </c>
      <c r="G184" s="153">
        <f t="shared" ref="G184" si="147">G171</f>
        <v>0.15625</v>
      </c>
      <c r="H184" s="31">
        <f t="shared" si="145"/>
        <v>4.25</v>
      </c>
      <c r="I184" s="108">
        <f t="shared" si="145"/>
        <v>0</v>
      </c>
      <c r="J184" s="108">
        <f t="shared" si="145"/>
        <v>0</v>
      </c>
      <c r="K184" s="108">
        <f t="shared" si="145"/>
        <v>0</v>
      </c>
      <c r="L184" s="108"/>
      <c r="M184" s="108"/>
      <c r="N184" s="108"/>
      <c r="O184" s="108"/>
      <c r="P184" s="67">
        <f t="shared" si="145"/>
        <v>1</v>
      </c>
      <c r="Q184" s="67">
        <f t="shared" si="145"/>
        <v>1</v>
      </c>
      <c r="R184" s="67">
        <f t="shared" si="145"/>
        <v>0</v>
      </c>
      <c r="S184" s="67">
        <f t="shared" si="145"/>
        <v>1</v>
      </c>
      <c r="T184" s="67">
        <f t="shared" si="145"/>
        <v>0</v>
      </c>
      <c r="U184" s="67">
        <f t="shared" si="145"/>
        <v>0</v>
      </c>
      <c r="V184" s="67">
        <f t="shared" si="145"/>
        <v>1</v>
      </c>
      <c r="W184" s="67">
        <f t="shared" si="145"/>
        <v>0</v>
      </c>
      <c r="X184" s="31"/>
      <c r="Y184" s="31"/>
      <c r="Z184" s="31"/>
    </row>
    <row r="185" spans="1:26" x14ac:dyDescent="0.15">
      <c r="A185" s="274"/>
      <c r="B185" s="42">
        <v>7</v>
      </c>
      <c r="C185" s="111" t="str">
        <f t="shared" ref="C185:W186" si="148">C172</f>
        <v>1998 TRUMAN</v>
      </c>
      <c r="D185" s="31" t="str">
        <f t="shared" ref="D185" si="149">D172</f>
        <v>BROCKHAMPTON</v>
      </c>
      <c r="E185" s="31">
        <v>2018</v>
      </c>
      <c r="F185" s="164" t="str">
        <f t="shared" ref="F185" si="150">F172</f>
        <v>Hip-Hop/Rap</v>
      </c>
      <c r="G185" s="153">
        <f t="shared" ref="G185" si="151">G172</f>
        <v>0.17013888888888887</v>
      </c>
      <c r="H185" s="167">
        <f t="shared" si="148"/>
        <v>4.75</v>
      </c>
      <c r="I185" s="168"/>
      <c r="J185" s="169"/>
      <c r="K185" s="170"/>
      <c r="L185" s="170"/>
      <c r="M185" s="170"/>
      <c r="N185" s="170"/>
      <c r="O185" s="169"/>
      <c r="P185" s="154">
        <f t="shared" si="148"/>
        <v>8</v>
      </c>
      <c r="Q185" s="62">
        <f t="shared" si="148"/>
        <v>0</v>
      </c>
      <c r="R185" s="155">
        <f t="shared" si="148"/>
        <v>0</v>
      </c>
      <c r="S185" s="62">
        <f t="shared" si="148"/>
        <v>4</v>
      </c>
      <c r="T185" s="62">
        <f t="shared" si="148"/>
        <v>0</v>
      </c>
      <c r="U185" s="62">
        <f t="shared" si="148"/>
        <v>0</v>
      </c>
      <c r="V185" s="62">
        <f t="shared" si="148"/>
        <v>3</v>
      </c>
      <c r="W185" s="63">
        <f t="shared" si="148"/>
        <v>1</v>
      </c>
    </row>
    <row r="186" spans="1:26" x14ac:dyDescent="0.15">
      <c r="A186" s="274"/>
      <c r="B186" s="42">
        <v>8</v>
      </c>
      <c r="C186" s="111" t="str">
        <f t="shared" si="148"/>
        <v>HOTTIE</v>
      </c>
      <c r="D186" s="31" t="str">
        <f t="shared" ref="D186" si="152">D173</f>
        <v>BROCKHAMPTON</v>
      </c>
      <c r="E186" s="31">
        <v>2017</v>
      </c>
      <c r="F186" s="164" t="str">
        <f t="shared" ref="F186" si="153">F173</f>
        <v>Hip-Hop/Rap</v>
      </c>
      <c r="G186" s="153">
        <f t="shared" ref="G186" si="154">G173</f>
        <v>0.13680555555555554</v>
      </c>
      <c r="H186" s="167">
        <f t="shared" si="148"/>
        <v>4.5</v>
      </c>
      <c r="I186" s="168"/>
      <c r="J186" s="169"/>
      <c r="K186" s="170"/>
      <c r="L186" s="170"/>
      <c r="M186" s="170"/>
      <c r="N186" s="170"/>
      <c r="O186" s="169"/>
      <c r="P186" s="154">
        <f t="shared" si="148"/>
        <v>5</v>
      </c>
      <c r="Q186" s="62">
        <f t="shared" si="148"/>
        <v>0</v>
      </c>
      <c r="R186" s="155">
        <f t="shared" si="148"/>
        <v>0</v>
      </c>
      <c r="S186" s="62">
        <f t="shared" si="148"/>
        <v>2</v>
      </c>
      <c r="T186" s="62">
        <f t="shared" si="148"/>
        <v>0</v>
      </c>
      <c r="U186" s="62">
        <f t="shared" si="148"/>
        <v>0</v>
      </c>
      <c r="V186" s="62">
        <f t="shared" si="148"/>
        <v>2</v>
      </c>
      <c r="W186" s="63">
        <f t="shared" si="148"/>
        <v>1</v>
      </c>
    </row>
    <row r="187" spans="1:26" x14ac:dyDescent="0.15">
      <c r="A187" s="274"/>
      <c r="B187" s="42">
        <v>9</v>
      </c>
      <c r="C187" s="111" t="str">
        <f t="shared" ref="C187:W188" si="155">C177</f>
        <v>SWEET</v>
      </c>
      <c r="D187" s="31" t="str">
        <f t="shared" ref="D187" si="156">D177</f>
        <v>BROCKHAMPTON</v>
      </c>
      <c r="E187" s="31">
        <v>2017</v>
      </c>
      <c r="F187" s="164" t="str">
        <f t="shared" ref="F187" si="157">F177</f>
        <v>Hip-Hop/Rap</v>
      </c>
      <c r="G187" s="153">
        <f t="shared" ref="G187" si="158">G177</f>
        <v>0.19027777777777777</v>
      </c>
      <c r="H187" s="167">
        <f t="shared" si="155"/>
        <v>4.5</v>
      </c>
      <c r="I187" s="168"/>
      <c r="J187" s="169"/>
      <c r="K187" s="170"/>
      <c r="L187" s="170"/>
      <c r="M187" s="170"/>
      <c r="N187" s="170"/>
      <c r="O187" s="169"/>
      <c r="P187" s="154">
        <f t="shared" si="155"/>
        <v>6</v>
      </c>
      <c r="Q187" s="62">
        <f t="shared" si="155"/>
        <v>0</v>
      </c>
      <c r="R187" s="155">
        <f t="shared" si="155"/>
        <v>0</v>
      </c>
      <c r="S187" s="62">
        <f t="shared" si="155"/>
        <v>2</v>
      </c>
      <c r="T187" s="62">
        <f t="shared" si="155"/>
        <v>0</v>
      </c>
      <c r="U187" s="62">
        <f t="shared" si="155"/>
        <v>0</v>
      </c>
      <c r="V187" s="62">
        <f t="shared" si="155"/>
        <v>3</v>
      </c>
      <c r="W187" s="63">
        <f t="shared" si="155"/>
        <v>1</v>
      </c>
    </row>
    <row r="188" spans="1:26" x14ac:dyDescent="0.15">
      <c r="A188" s="274"/>
      <c r="B188" s="42">
        <v>10</v>
      </c>
      <c r="C188" s="111" t="str">
        <f t="shared" si="155"/>
        <v>STUPID</v>
      </c>
      <c r="D188" s="31" t="str">
        <f t="shared" ref="D188" si="159">D178</f>
        <v>BROCKHAMPTON</v>
      </c>
      <c r="E188" s="31">
        <v>2017</v>
      </c>
      <c r="F188" s="164" t="str">
        <f t="shared" ref="F188" si="160">F178</f>
        <v>Hip-Hop/Rap</v>
      </c>
      <c r="G188" s="153">
        <f t="shared" ref="G188" si="161">G178</f>
        <v>0.15069444444444444</v>
      </c>
      <c r="H188" s="167">
        <f t="shared" si="155"/>
        <v>5</v>
      </c>
      <c r="I188" s="168"/>
      <c r="J188" s="169"/>
      <c r="K188" s="170"/>
      <c r="L188" s="170"/>
      <c r="M188" s="170"/>
      <c r="N188" s="170"/>
      <c r="O188" s="169"/>
      <c r="P188" s="154">
        <f t="shared" si="155"/>
        <v>5</v>
      </c>
      <c r="Q188" s="62">
        <f t="shared" si="155"/>
        <v>0</v>
      </c>
      <c r="R188" s="155">
        <f t="shared" si="155"/>
        <v>0</v>
      </c>
      <c r="S188" s="62">
        <f t="shared" si="155"/>
        <v>1</v>
      </c>
      <c r="T188" s="62">
        <f t="shared" si="155"/>
        <v>0</v>
      </c>
      <c r="U188" s="62">
        <f t="shared" si="155"/>
        <v>0</v>
      </c>
      <c r="V188" s="62">
        <f t="shared" si="155"/>
        <v>3</v>
      </c>
      <c r="W188" s="63">
        <f t="shared" si="155"/>
        <v>1</v>
      </c>
    </row>
    <row r="189" spans="1:26" x14ac:dyDescent="0.15">
      <c r="A189" s="274"/>
      <c r="B189" s="42">
        <v>11</v>
      </c>
      <c r="C189" s="111" t="s">
        <v>132</v>
      </c>
      <c r="D189" s="31" t="s">
        <v>518</v>
      </c>
      <c r="E189" s="31">
        <v>2017</v>
      </c>
      <c r="F189" s="164" t="s">
        <v>348</v>
      </c>
      <c r="G189" s="153">
        <v>0.18472222222222223</v>
      </c>
      <c r="H189" s="167">
        <v>5</v>
      </c>
      <c r="I189" s="168"/>
      <c r="J189" s="169"/>
      <c r="K189" s="170"/>
      <c r="L189" s="170"/>
      <c r="M189" s="170"/>
      <c r="N189" s="170"/>
      <c r="O189" s="169"/>
      <c r="P189" s="154">
        <v>7</v>
      </c>
      <c r="Q189" s="62">
        <v>0</v>
      </c>
      <c r="R189" s="155">
        <v>0</v>
      </c>
      <c r="S189" s="62">
        <v>2</v>
      </c>
      <c r="T189" s="62">
        <v>0</v>
      </c>
      <c r="U189" s="62">
        <v>0</v>
      </c>
      <c r="V189" s="62">
        <v>4</v>
      </c>
      <c r="W189" s="63">
        <v>1</v>
      </c>
    </row>
    <row r="190" spans="1:26" x14ac:dyDescent="0.15">
      <c r="A190" s="274"/>
      <c r="B190" s="42">
        <v>12</v>
      </c>
      <c r="C190" s="111" t="s">
        <v>133</v>
      </c>
      <c r="D190" s="31" t="s">
        <v>524</v>
      </c>
      <c r="E190" s="31">
        <v>2005</v>
      </c>
      <c r="F190" s="164" t="s">
        <v>345</v>
      </c>
      <c r="G190" s="153">
        <v>0.1388888888888889</v>
      </c>
      <c r="H190" s="167">
        <v>4.25</v>
      </c>
      <c r="I190" s="168"/>
      <c r="J190" s="169"/>
      <c r="K190" s="170"/>
      <c r="L190" s="170"/>
      <c r="M190" s="170"/>
      <c r="N190" s="170"/>
      <c r="O190" s="169"/>
      <c r="P190" s="154">
        <v>1</v>
      </c>
      <c r="Q190" s="62">
        <v>0</v>
      </c>
      <c r="R190" s="155">
        <v>0</v>
      </c>
      <c r="S190" s="62">
        <v>1</v>
      </c>
      <c r="T190" s="62">
        <v>0</v>
      </c>
      <c r="U190" s="62">
        <v>0</v>
      </c>
      <c r="V190" s="62">
        <v>0</v>
      </c>
      <c r="W190" s="63">
        <v>0</v>
      </c>
    </row>
    <row r="191" spans="1:26" x14ac:dyDescent="0.15">
      <c r="A191" s="274"/>
      <c r="B191" s="42">
        <v>13</v>
      </c>
      <c r="C191" s="111" t="s">
        <v>134</v>
      </c>
      <c r="D191" s="31" t="s">
        <v>1027</v>
      </c>
      <c r="E191" s="31">
        <v>2018</v>
      </c>
      <c r="F191" s="164" t="s">
        <v>392</v>
      </c>
      <c r="G191" s="153">
        <v>0.14791666666666667</v>
      </c>
      <c r="H191" s="167">
        <v>4</v>
      </c>
      <c r="I191" s="168"/>
      <c r="J191" s="169"/>
      <c r="K191" s="170"/>
      <c r="L191" s="170"/>
      <c r="M191" s="170"/>
      <c r="N191" s="170"/>
      <c r="O191" s="169"/>
      <c r="P191" s="154">
        <v>1</v>
      </c>
      <c r="Q191" s="62">
        <v>2</v>
      </c>
      <c r="R191" s="155">
        <v>0</v>
      </c>
      <c r="S191" s="62">
        <v>0</v>
      </c>
      <c r="T191" s="62">
        <v>1</v>
      </c>
      <c r="U191" s="62">
        <v>2</v>
      </c>
      <c r="V191" s="62">
        <v>0</v>
      </c>
      <c r="W191" s="63">
        <v>0</v>
      </c>
    </row>
    <row r="192" spans="1:26" x14ac:dyDescent="0.15">
      <c r="A192" s="274"/>
      <c r="B192" s="42">
        <v>14</v>
      </c>
      <c r="C192" s="111" t="s">
        <v>135</v>
      </c>
      <c r="D192" s="31" t="s">
        <v>518</v>
      </c>
      <c r="E192" s="31">
        <v>2017</v>
      </c>
      <c r="F192" s="164" t="s">
        <v>348</v>
      </c>
      <c r="G192" s="153">
        <v>0.18958333333333333</v>
      </c>
      <c r="H192" s="167">
        <v>4</v>
      </c>
      <c r="I192" s="168"/>
      <c r="J192" s="169"/>
      <c r="K192" s="170"/>
      <c r="L192" s="170"/>
      <c r="M192" s="170"/>
      <c r="N192" s="170"/>
      <c r="O192" s="169"/>
      <c r="P192" s="154">
        <v>8</v>
      </c>
      <c r="Q192" s="62">
        <v>0</v>
      </c>
      <c r="R192" s="155">
        <v>0</v>
      </c>
      <c r="S192" s="62">
        <v>4</v>
      </c>
      <c r="T192" s="62">
        <v>0</v>
      </c>
      <c r="U192" s="62">
        <v>0</v>
      </c>
      <c r="V192" s="62">
        <v>3</v>
      </c>
      <c r="W192" s="63">
        <v>1</v>
      </c>
    </row>
    <row r="193" spans="1:26" x14ac:dyDescent="0.15">
      <c r="A193" s="274"/>
      <c r="B193" s="42">
        <v>15</v>
      </c>
      <c r="C193" s="111" t="s">
        <v>136</v>
      </c>
      <c r="D193" s="31" t="s">
        <v>518</v>
      </c>
      <c r="E193" s="31">
        <v>2018</v>
      </c>
      <c r="F193" s="164" t="s">
        <v>348</v>
      </c>
      <c r="G193" s="153">
        <v>0.14722222222222223</v>
      </c>
      <c r="H193" s="167">
        <v>4</v>
      </c>
      <c r="I193" s="168"/>
      <c r="J193" s="169"/>
      <c r="K193" s="170"/>
      <c r="L193" s="170"/>
      <c r="M193" s="170"/>
      <c r="N193" s="170"/>
      <c r="O193" s="169"/>
      <c r="P193" s="154">
        <v>6</v>
      </c>
      <c r="Q193" s="62">
        <v>0</v>
      </c>
      <c r="R193" s="155">
        <v>0</v>
      </c>
      <c r="S193" s="62">
        <v>3</v>
      </c>
      <c r="T193" s="62">
        <v>0</v>
      </c>
      <c r="U193" s="62">
        <v>0</v>
      </c>
      <c r="V193" s="62">
        <v>2</v>
      </c>
      <c r="W193" s="63">
        <v>1</v>
      </c>
    </row>
    <row r="194" spans="1:26" x14ac:dyDescent="0.15">
      <c r="A194" s="274"/>
      <c r="B194" s="42">
        <v>16</v>
      </c>
      <c r="C194" s="111" t="s">
        <v>137</v>
      </c>
      <c r="D194" s="31" t="s">
        <v>518</v>
      </c>
      <c r="E194" s="31">
        <v>2018</v>
      </c>
      <c r="F194" s="164" t="s">
        <v>348</v>
      </c>
      <c r="G194" s="153">
        <v>0.18055555555555555</v>
      </c>
      <c r="H194" s="167">
        <v>4</v>
      </c>
      <c r="I194" s="168"/>
      <c r="J194" s="169"/>
      <c r="K194" s="170"/>
      <c r="L194" s="170"/>
      <c r="M194" s="170"/>
      <c r="N194" s="170"/>
      <c r="O194" s="169"/>
      <c r="P194" s="154">
        <v>3</v>
      </c>
      <c r="Q194" s="62">
        <v>0</v>
      </c>
      <c r="R194" s="155">
        <v>0</v>
      </c>
      <c r="S194" s="62">
        <v>1</v>
      </c>
      <c r="T194" s="62">
        <v>0</v>
      </c>
      <c r="U194" s="62">
        <v>0</v>
      </c>
      <c r="V194" s="62">
        <v>2</v>
      </c>
      <c r="W194" s="63">
        <v>0</v>
      </c>
    </row>
    <row r="195" spans="1:26" x14ac:dyDescent="0.15">
      <c r="A195" s="274"/>
      <c r="B195" s="42">
        <v>17</v>
      </c>
      <c r="C195" s="111" t="s">
        <v>138</v>
      </c>
      <c r="D195" s="31" t="s">
        <v>518</v>
      </c>
      <c r="E195" s="31">
        <v>2018</v>
      </c>
      <c r="F195" s="164" t="s">
        <v>348</v>
      </c>
      <c r="G195" s="153">
        <v>0.13819444444444443</v>
      </c>
      <c r="H195" s="167">
        <v>4</v>
      </c>
      <c r="I195" s="168"/>
      <c r="J195" s="169"/>
      <c r="K195" s="170"/>
      <c r="L195" s="170"/>
      <c r="M195" s="170"/>
      <c r="N195" s="170"/>
      <c r="O195" s="169"/>
      <c r="P195" s="154">
        <v>5</v>
      </c>
      <c r="Q195" s="62">
        <v>0</v>
      </c>
      <c r="R195" s="155">
        <v>0</v>
      </c>
      <c r="S195" s="62">
        <v>3</v>
      </c>
      <c r="T195" s="62">
        <v>0</v>
      </c>
      <c r="U195" s="62">
        <v>0</v>
      </c>
      <c r="V195" s="62">
        <v>2</v>
      </c>
      <c r="W195" s="63">
        <v>0</v>
      </c>
    </row>
    <row r="196" spans="1:26" x14ac:dyDescent="0.15">
      <c r="A196" s="274"/>
      <c r="B196" s="42">
        <v>18</v>
      </c>
      <c r="C196" s="111" t="s">
        <v>139</v>
      </c>
      <c r="D196" s="31" t="s">
        <v>518</v>
      </c>
      <c r="E196" s="31">
        <v>2017</v>
      </c>
      <c r="F196" s="164" t="s">
        <v>348</v>
      </c>
      <c r="G196" s="153">
        <v>0.17291666666666669</v>
      </c>
      <c r="H196" s="167">
        <v>4.75</v>
      </c>
      <c r="I196" s="168"/>
      <c r="J196" s="169"/>
      <c r="K196" s="170"/>
      <c r="L196" s="170"/>
      <c r="M196" s="170"/>
      <c r="N196" s="170"/>
      <c r="O196" s="169"/>
      <c r="P196" s="154">
        <v>6</v>
      </c>
      <c r="Q196" s="62">
        <v>0</v>
      </c>
      <c r="R196" s="155">
        <v>0</v>
      </c>
      <c r="S196" s="62">
        <v>2</v>
      </c>
      <c r="T196" s="62">
        <v>0</v>
      </c>
      <c r="U196" s="62">
        <v>0</v>
      </c>
      <c r="V196" s="62">
        <v>3</v>
      </c>
      <c r="W196" s="63">
        <v>1</v>
      </c>
    </row>
    <row r="197" spans="1:26" ht="14" thickBot="1" x14ac:dyDescent="0.2">
      <c r="A197" s="275"/>
      <c r="B197" s="171">
        <v>19</v>
      </c>
      <c r="C197" s="112" t="s">
        <v>140</v>
      </c>
      <c r="D197" s="32" t="s">
        <v>522</v>
      </c>
      <c r="E197" s="32">
        <v>1993</v>
      </c>
      <c r="F197" s="165" t="s">
        <v>734</v>
      </c>
      <c r="G197" s="161">
        <v>0.11666666666666665</v>
      </c>
      <c r="H197" s="172">
        <v>5</v>
      </c>
      <c r="I197" s="173"/>
      <c r="J197" s="174"/>
      <c r="K197" s="175"/>
      <c r="L197" s="175"/>
      <c r="M197" s="175"/>
      <c r="N197" s="175"/>
      <c r="O197" s="174"/>
      <c r="P197" s="162">
        <v>0</v>
      </c>
      <c r="Q197" s="65">
        <v>1</v>
      </c>
      <c r="R197" s="163">
        <v>0</v>
      </c>
      <c r="S197" s="65">
        <v>0</v>
      </c>
      <c r="T197" s="65">
        <v>0</v>
      </c>
      <c r="U197" s="65">
        <v>0</v>
      </c>
      <c r="V197" s="65">
        <v>1</v>
      </c>
      <c r="W197" s="66">
        <v>0</v>
      </c>
    </row>
    <row r="198" spans="1:26" x14ac:dyDescent="0.15">
      <c r="A198" s="273" t="s">
        <v>362</v>
      </c>
      <c r="B198" s="166">
        <v>1</v>
      </c>
      <c r="C198" s="110" t="str">
        <f t="shared" ref="C198:W201" si="162">C179</f>
        <v>ZIPPER</v>
      </c>
      <c r="D198" s="30" t="str">
        <f t="shared" ref="D198" si="163">D179</f>
        <v>BROCKHAMPTON</v>
      </c>
      <c r="E198" s="30">
        <v>2017</v>
      </c>
      <c r="F198" s="180" t="str">
        <f t="shared" ref="F198" si="164">F179</f>
        <v>Hip-Hop/Rap</v>
      </c>
      <c r="G198" s="145">
        <f t="shared" ref="G198" si="165">G179</f>
        <v>0.14027777777777778</v>
      </c>
      <c r="H198" s="135">
        <f t="shared" si="162"/>
        <v>4</v>
      </c>
      <c r="I198" s="176"/>
      <c r="J198" s="177"/>
      <c r="K198" s="178"/>
      <c r="L198" s="178"/>
      <c r="M198" s="178"/>
      <c r="N198" s="178"/>
      <c r="O198" s="177"/>
      <c r="P198" s="146">
        <f t="shared" si="162"/>
        <v>5</v>
      </c>
      <c r="Q198" s="60">
        <f t="shared" si="162"/>
        <v>0</v>
      </c>
      <c r="R198" s="147">
        <f t="shared" si="162"/>
        <v>0</v>
      </c>
      <c r="S198" s="60">
        <f t="shared" si="162"/>
        <v>2</v>
      </c>
      <c r="T198" s="60">
        <f t="shared" si="162"/>
        <v>0</v>
      </c>
      <c r="U198" s="60">
        <f t="shared" si="162"/>
        <v>0</v>
      </c>
      <c r="V198" s="60">
        <f t="shared" si="162"/>
        <v>2</v>
      </c>
      <c r="W198" s="61">
        <f t="shared" si="162"/>
        <v>1</v>
      </c>
    </row>
    <row r="199" spans="1:26" x14ac:dyDescent="0.15">
      <c r="A199" s="274"/>
      <c r="B199" s="42">
        <v>2</v>
      </c>
      <c r="C199" s="111" t="str">
        <f t="shared" si="162"/>
        <v>QUEER</v>
      </c>
      <c r="D199" s="31" t="str">
        <f t="shared" ref="D199" si="166">D180</f>
        <v>BROCKHAMPTON</v>
      </c>
      <c r="E199" s="31">
        <v>2017</v>
      </c>
      <c r="F199" s="164" t="str">
        <f t="shared" ref="F199" si="167">F180</f>
        <v>Hip-Hop/Rap</v>
      </c>
      <c r="G199" s="153">
        <f t="shared" ref="G199" si="168">G180</f>
        <v>0.15833333333333333</v>
      </c>
      <c r="H199" s="167">
        <f t="shared" si="162"/>
        <v>4</v>
      </c>
      <c r="I199" s="168"/>
      <c r="J199" s="169"/>
      <c r="K199" s="170"/>
      <c r="L199" s="170"/>
      <c r="M199" s="170"/>
      <c r="N199" s="170"/>
      <c r="O199" s="169"/>
      <c r="P199" s="154">
        <f t="shared" si="162"/>
        <v>6</v>
      </c>
      <c r="Q199" s="62">
        <f t="shared" si="162"/>
        <v>0</v>
      </c>
      <c r="R199" s="155">
        <f t="shared" si="162"/>
        <v>0</v>
      </c>
      <c r="S199" s="62">
        <f t="shared" si="162"/>
        <v>2</v>
      </c>
      <c r="T199" s="62">
        <f t="shared" si="162"/>
        <v>0</v>
      </c>
      <c r="U199" s="62">
        <f t="shared" si="162"/>
        <v>0</v>
      </c>
      <c r="V199" s="62">
        <f t="shared" si="162"/>
        <v>3</v>
      </c>
      <c r="W199" s="63">
        <f t="shared" si="162"/>
        <v>1</v>
      </c>
    </row>
    <row r="200" spans="1:26" x14ac:dyDescent="0.15">
      <c r="A200" s="274"/>
      <c r="B200" s="42">
        <v>3</v>
      </c>
      <c r="C200" s="111" t="str">
        <f t="shared" si="162"/>
        <v>RENTAL</v>
      </c>
      <c r="D200" s="31" t="str">
        <f t="shared" ref="D200" si="169">D181</f>
        <v>BROCKHAMPTON</v>
      </c>
      <c r="E200" s="31">
        <v>2017</v>
      </c>
      <c r="F200" s="164" t="str">
        <f t="shared" ref="F200" si="170">F181</f>
        <v>Hip-Hop/Rap</v>
      </c>
      <c r="G200" s="153">
        <f t="shared" ref="G200" si="171">G181</f>
        <v>0.14861111111111111</v>
      </c>
      <c r="H200" s="167">
        <f t="shared" si="162"/>
        <v>4</v>
      </c>
      <c r="I200" s="168"/>
      <c r="J200" s="169"/>
      <c r="K200" s="170"/>
      <c r="L200" s="170"/>
      <c r="M200" s="170"/>
      <c r="N200" s="170"/>
      <c r="O200" s="169"/>
      <c r="P200" s="154">
        <f t="shared" si="162"/>
        <v>3</v>
      </c>
      <c r="Q200" s="62">
        <f t="shared" si="162"/>
        <v>0</v>
      </c>
      <c r="R200" s="155">
        <f t="shared" si="162"/>
        <v>0</v>
      </c>
      <c r="S200" s="62">
        <f t="shared" si="162"/>
        <v>1</v>
      </c>
      <c r="T200" s="62">
        <f t="shared" si="162"/>
        <v>0</v>
      </c>
      <c r="U200" s="62">
        <f t="shared" si="162"/>
        <v>0</v>
      </c>
      <c r="V200" s="62">
        <f t="shared" si="162"/>
        <v>2</v>
      </c>
      <c r="W200" s="63">
        <f t="shared" si="162"/>
        <v>0</v>
      </c>
    </row>
    <row r="201" spans="1:26" x14ac:dyDescent="0.15">
      <c r="A201" s="274"/>
      <c r="B201" s="42">
        <v>4</v>
      </c>
      <c r="C201" s="111" t="str">
        <f t="shared" si="162"/>
        <v>1999 WILDFIRE</v>
      </c>
      <c r="D201" s="31" t="str">
        <f t="shared" ref="D201:U202" si="172">D182</f>
        <v>BROCKHAMPTON</v>
      </c>
      <c r="E201" s="31">
        <v>2018</v>
      </c>
      <c r="F201" s="164" t="str">
        <f t="shared" ref="F201" si="173">F182</f>
        <v>Hip-Hop/Rap</v>
      </c>
      <c r="G201" s="153">
        <f t="shared" ref="G201" si="174">G182</f>
        <v>0.17430555555555557</v>
      </c>
      <c r="H201" s="167">
        <f t="shared" si="162"/>
        <v>4.5</v>
      </c>
      <c r="I201" s="168"/>
      <c r="J201" s="169"/>
      <c r="K201" s="170"/>
      <c r="L201" s="170"/>
      <c r="M201" s="170"/>
      <c r="N201" s="170"/>
      <c r="O201" s="169"/>
      <c r="P201" s="154">
        <f t="shared" ref="P201:W201" si="175">P182</f>
        <v>6</v>
      </c>
      <c r="Q201" s="62">
        <f t="shared" si="175"/>
        <v>0</v>
      </c>
      <c r="R201" s="155">
        <f t="shared" si="175"/>
        <v>0</v>
      </c>
      <c r="S201" s="62">
        <f t="shared" si="175"/>
        <v>3</v>
      </c>
      <c r="T201" s="62">
        <f t="shared" si="175"/>
        <v>0</v>
      </c>
      <c r="U201" s="62">
        <f t="shared" si="175"/>
        <v>0</v>
      </c>
      <c r="V201" s="62">
        <f t="shared" si="175"/>
        <v>3</v>
      </c>
      <c r="W201" s="63">
        <f t="shared" si="175"/>
        <v>0</v>
      </c>
    </row>
    <row r="202" spans="1:26" x14ac:dyDescent="0.15">
      <c r="A202" s="274"/>
      <c r="B202" s="42">
        <v>5</v>
      </c>
      <c r="C202" s="111" t="str">
        <f>C183</f>
        <v>BOOGIE</v>
      </c>
      <c r="D202" s="31" t="str">
        <f t="shared" si="172"/>
        <v>BROCKHAMPTON</v>
      </c>
      <c r="E202" s="31">
        <v>2017</v>
      </c>
      <c r="F202" s="31" t="str">
        <f t="shared" ref="F202" si="176">F183</f>
        <v>Hip-Hop/Rap</v>
      </c>
      <c r="G202" s="153">
        <f t="shared" ref="G202" si="177">G183</f>
        <v>0.13402777777777777</v>
      </c>
      <c r="H202" s="31">
        <f t="shared" si="172"/>
        <v>4</v>
      </c>
      <c r="I202" s="108">
        <f t="shared" si="172"/>
        <v>0</v>
      </c>
      <c r="J202" s="108">
        <f t="shared" si="172"/>
        <v>0</v>
      </c>
      <c r="K202" s="108">
        <f t="shared" si="172"/>
        <v>0</v>
      </c>
      <c r="L202" s="108"/>
      <c r="M202" s="108"/>
      <c r="N202" s="108"/>
      <c r="O202" s="108"/>
      <c r="P202" s="67">
        <f t="shared" si="172"/>
        <v>6</v>
      </c>
      <c r="Q202" s="67">
        <f t="shared" si="172"/>
        <v>0</v>
      </c>
      <c r="R202" s="67">
        <f t="shared" si="172"/>
        <v>0</v>
      </c>
      <c r="S202" s="67">
        <f t="shared" si="172"/>
        <v>2</v>
      </c>
      <c r="T202" s="67">
        <f t="shared" si="172"/>
        <v>0</v>
      </c>
      <c r="U202" s="67">
        <f t="shared" si="172"/>
        <v>0</v>
      </c>
      <c r="V202" s="67">
        <f t="shared" ref="V202:W202" si="178">V183</f>
        <v>3</v>
      </c>
      <c r="W202" s="67">
        <f t="shared" si="178"/>
        <v>1</v>
      </c>
      <c r="X202" s="31"/>
      <c r="Y202" s="31"/>
      <c r="Z202" s="31"/>
    </row>
    <row r="203" spans="1:26" x14ac:dyDescent="0.15">
      <c r="A203" s="274"/>
      <c r="B203" s="42">
        <v>6</v>
      </c>
      <c r="C203" s="111" t="str">
        <f t="shared" ref="C203:H207" si="179">C185</f>
        <v>1998 TRUMAN</v>
      </c>
      <c r="D203" s="31" t="str">
        <f t="shared" ref="D203" si="180">D185</f>
        <v>BROCKHAMPTON</v>
      </c>
      <c r="E203" s="31">
        <v>2018</v>
      </c>
      <c r="F203" s="164" t="str">
        <f t="shared" ref="F203" si="181">F185</f>
        <v>Hip-Hop/Rap</v>
      </c>
      <c r="G203" s="153">
        <f t="shared" ref="G203" si="182">G185</f>
        <v>0.17013888888888887</v>
      </c>
      <c r="H203" s="167">
        <f t="shared" si="179"/>
        <v>4.75</v>
      </c>
      <c r="I203" s="168"/>
      <c r="J203" s="169"/>
      <c r="K203" s="170"/>
      <c r="L203" s="170"/>
      <c r="M203" s="170"/>
      <c r="N203" s="170"/>
      <c r="O203" s="169"/>
      <c r="P203" s="154">
        <f t="shared" ref="P203:W203" si="183">P185</f>
        <v>8</v>
      </c>
      <c r="Q203" s="62">
        <f t="shared" si="183"/>
        <v>0</v>
      </c>
      <c r="R203" s="155">
        <f t="shared" si="183"/>
        <v>0</v>
      </c>
      <c r="S203" s="62">
        <f t="shared" si="183"/>
        <v>4</v>
      </c>
      <c r="T203" s="62">
        <f t="shared" si="183"/>
        <v>0</v>
      </c>
      <c r="U203" s="62">
        <f t="shared" si="183"/>
        <v>0</v>
      </c>
      <c r="V203" s="62">
        <f t="shared" si="183"/>
        <v>3</v>
      </c>
      <c r="W203" s="63">
        <f t="shared" si="183"/>
        <v>1</v>
      </c>
    </row>
    <row r="204" spans="1:26" x14ac:dyDescent="0.15">
      <c r="A204" s="274"/>
      <c r="B204" s="42">
        <v>7</v>
      </c>
      <c r="C204" s="111" t="str">
        <f t="shared" si="179"/>
        <v>HOTTIE</v>
      </c>
      <c r="D204" s="31" t="str">
        <f t="shared" ref="D204" si="184">D186</f>
        <v>BROCKHAMPTON</v>
      </c>
      <c r="E204" s="31">
        <v>2017</v>
      </c>
      <c r="F204" s="164" t="str">
        <f t="shared" ref="F204" si="185">F186</f>
        <v>Hip-Hop/Rap</v>
      </c>
      <c r="G204" s="153">
        <f t="shared" ref="G204" si="186">G186</f>
        <v>0.13680555555555554</v>
      </c>
      <c r="H204" s="167">
        <f t="shared" si="179"/>
        <v>4.5</v>
      </c>
      <c r="I204" s="168"/>
      <c r="J204" s="169"/>
      <c r="K204" s="170"/>
      <c r="L204" s="170"/>
      <c r="M204" s="170"/>
      <c r="N204" s="170"/>
      <c r="O204" s="169"/>
      <c r="P204" s="154">
        <f t="shared" ref="P204:W204" si="187">P186</f>
        <v>5</v>
      </c>
      <c r="Q204" s="62">
        <f t="shared" si="187"/>
        <v>0</v>
      </c>
      <c r="R204" s="155">
        <f t="shared" si="187"/>
        <v>0</v>
      </c>
      <c r="S204" s="62">
        <f t="shared" si="187"/>
        <v>2</v>
      </c>
      <c r="T204" s="62">
        <f t="shared" si="187"/>
        <v>0</v>
      </c>
      <c r="U204" s="62">
        <f t="shared" si="187"/>
        <v>0</v>
      </c>
      <c r="V204" s="62">
        <f t="shared" si="187"/>
        <v>2</v>
      </c>
      <c r="W204" s="63">
        <f t="shared" si="187"/>
        <v>1</v>
      </c>
    </row>
    <row r="205" spans="1:26" x14ac:dyDescent="0.15">
      <c r="A205" s="274"/>
      <c r="B205" s="42">
        <v>8</v>
      </c>
      <c r="C205" s="111" t="str">
        <f t="shared" si="179"/>
        <v>SWEET</v>
      </c>
      <c r="D205" s="31" t="str">
        <f t="shared" ref="D205" si="188">D187</f>
        <v>BROCKHAMPTON</v>
      </c>
      <c r="E205" s="31">
        <v>2017</v>
      </c>
      <c r="F205" s="164" t="str">
        <f t="shared" ref="F205" si="189">F187</f>
        <v>Hip-Hop/Rap</v>
      </c>
      <c r="G205" s="153">
        <f t="shared" ref="G205" si="190">G187</f>
        <v>0.19027777777777777</v>
      </c>
      <c r="H205" s="167">
        <f t="shared" si="179"/>
        <v>4.5</v>
      </c>
      <c r="I205" s="168"/>
      <c r="J205" s="169"/>
      <c r="K205" s="170"/>
      <c r="L205" s="170"/>
      <c r="M205" s="170"/>
      <c r="N205" s="170"/>
      <c r="O205" s="169"/>
      <c r="P205" s="154">
        <f t="shared" ref="P205:W205" si="191">P187</f>
        <v>6</v>
      </c>
      <c r="Q205" s="62">
        <f t="shared" si="191"/>
        <v>0</v>
      </c>
      <c r="R205" s="155">
        <f t="shared" si="191"/>
        <v>0</v>
      </c>
      <c r="S205" s="62">
        <f t="shared" si="191"/>
        <v>2</v>
      </c>
      <c r="T205" s="62">
        <f t="shared" si="191"/>
        <v>0</v>
      </c>
      <c r="U205" s="62">
        <f t="shared" si="191"/>
        <v>0</v>
      </c>
      <c r="V205" s="62">
        <f t="shared" si="191"/>
        <v>3</v>
      </c>
      <c r="W205" s="63">
        <f t="shared" si="191"/>
        <v>1</v>
      </c>
    </row>
    <row r="206" spans="1:26" x14ac:dyDescent="0.15">
      <c r="A206" s="274"/>
      <c r="B206" s="42">
        <v>9</v>
      </c>
      <c r="C206" s="111" t="str">
        <f t="shared" si="179"/>
        <v>STUPID</v>
      </c>
      <c r="D206" s="31" t="str">
        <f t="shared" ref="D206" si="192">D188</f>
        <v>BROCKHAMPTON</v>
      </c>
      <c r="E206" s="31">
        <v>2017</v>
      </c>
      <c r="F206" s="164" t="str">
        <f t="shared" ref="F206" si="193">F188</f>
        <v>Hip-Hop/Rap</v>
      </c>
      <c r="G206" s="153">
        <f t="shared" ref="G206" si="194">G188</f>
        <v>0.15069444444444444</v>
      </c>
      <c r="H206" s="167">
        <f t="shared" si="179"/>
        <v>5</v>
      </c>
      <c r="I206" s="168"/>
      <c r="J206" s="169"/>
      <c r="K206" s="170"/>
      <c r="L206" s="170"/>
      <c r="M206" s="170"/>
      <c r="N206" s="170"/>
      <c r="O206" s="169"/>
      <c r="P206" s="154">
        <f t="shared" ref="P206:W206" si="195">P188</f>
        <v>5</v>
      </c>
      <c r="Q206" s="62">
        <f t="shared" si="195"/>
        <v>0</v>
      </c>
      <c r="R206" s="155">
        <f t="shared" si="195"/>
        <v>0</v>
      </c>
      <c r="S206" s="62">
        <f t="shared" si="195"/>
        <v>1</v>
      </c>
      <c r="T206" s="62">
        <f t="shared" si="195"/>
        <v>0</v>
      </c>
      <c r="U206" s="62">
        <f t="shared" si="195"/>
        <v>0</v>
      </c>
      <c r="V206" s="62">
        <f t="shared" si="195"/>
        <v>3</v>
      </c>
      <c r="W206" s="63">
        <f t="shared" si="195"/>
        <v>1</v>
      </c>
    </row>
    <row r="207" spans="1:26" x14ac:dyDescent="0.15">
      <c r="A207" s="274"/>
      <c r="B207" s="42">
        <v>10</v>
      </c>
      <c r="C207" s="111" t="str">
        <f t="shared" si="179"/>
        <v>GOLD</v>
      </c>
      <c r="D207" s="31" t="str">
        <f t="shared" ref="D207" si="196">D189</f>
        <v>BROCKHAMPTON</v>
      </c>
      <c r="E207" s="31">
        <v>2017</v>
      </c>
      <c r="F207" s="164" t="str">
        <f t="shared" ref="F207" si="197">F189</f>
        <v>Hip-Hop/Rap</v>
      </c>
      <c r="G207" s="153">
        <f t="shared" ref="G207" si="198">G189</f>
        <v>0.18472222222222223</v>
      </c>
      <c r="H207" s="167">
        <f t="shared" si="179"/>
        <v>5</v>
      </c>
      <c r="I207" s="168"/>
      <c r="J207" s="169"/>
      <c r="K207" s="170"/>
      <c r="L207" s="170"/>
      <c r="M207" s="170"/>
      <c r="N207" s="170"/>
      <c r="O207" s="169"/>
      <c r="P207" s="154">
        <f t="shared" ref="P207:W207" si="199">P189</f>
        <v>7</v>
      </c>
      <c r="Q207" s="62">
        <f t="shared" si="199"/>
        <v>0</v>
      </c>
      <c r="R207" s="155">
        <f t="shared" si="199"/>
        <v>0</v>
      </c>
      <c r="S207" s="62">
        <f t="shared" si="199"/>
        <v>2</v>
      </c>
      <c r="T207" s="62">
        <f t="shared" si="199"/>
        <v>0</v>
      </c>
      <c r="U207" s="62">
        <f t="shared" si="199"/>
        <v>0</v>
      </c>
      <c r="V207" s="62">
        <f t="shared" si="199"/>
        <v>4</v>
      </c>
      <c r="W207" s="63">
        <f t="shared" si="199"/>
        <v>1</v>
      </c>
    </row>
    <row r="208" spans="1:26" x14ac:dyDescent="0.15">
      <c r="A208" s="274"/>
      <c r="B208" s="42">
        <v>11</v>
      </c>
      <c r="C208" s="111" t="s">
        <v>141</v>
      </c>
      <c r="D208" s="31" t="s">
        <v>518</v>
      </c>
      <c r="E208" s="31">
        <v>2017</v>
      </c>
      <c r="F208" s="164" t="s">
        <v>348</v>
      </c>
      <c r="G208" s="153">
        <v>0.18888888888888888</v>
      </c>
      <c r="H208" s="167">
        <v>4.5</v>
      </c>
      <c r="I208" s="168"/>
      <c r="J208" s="169"/>
      <c r="K208" s="170"/>
      <c r="L208" s="170"/>
      <c r="M208" s="170"/>
      <c r="N208" s="170"/>
      <c r="O208" s="169"/>
      <c r="P208" s="154">
        <v>5</v>
      </c>
      <c r="Q208" s="62">
        <v>0</v>
      </c>
      <c r="R208" s="155">
        <v>0</v>
      </c>
      <c r="S208" s="62">
        <v>2</v>
      </c>
      <c r="T208" s="62">
        <v>0</v>
      </c>
      <c r="U208" s="62">
        <v>0</v>
      </c>
      <c r="V208" s="62">
        <v>2</v>
      </c>
      <c r="W208" s="63">
        <v>1</v>
      </c>
    </row>
    <row r="209" spans="1:23" x14ac:dyDescent="0.15">
      <c r="A209" s="274"/>
      <c r="B209" s="42">
        <v>12</v>
      </c>
      <c r="C209" s="111" t="str">
        <f t="shared" ref="C209:H213" si="200">C192</f>
        <v>BLEACH</v>
      </c>
      <c r="D209" s="31" t="str">
        <f t="shared" ref="D209" si="201">D192</f>
        <v>BROCKHAMPTON</v>
      </c>
      <c r="E209" s="31">
        <v>2017</v>
      </c>
      <c r="F209" s="164" t="str">
        <f t="shared" ref="F209" si="202">F192</f>
        <v>Hip-Hop/Rap</v>
      </c>
      <c r="G209" s="153">
        <f t="shared" ref="G209" si="203">G192</f>
        <v>0.18958333333333333</v>
      </c>
      <c r="H209" s="167">
        <f t="shared" si="200"/>
        <v>4</v>
      </c>
      <c r="I209" s="168"/>
      <c r="J209" s="169"/>
      <c r="K209" s="170"/>
      <c r="L209" s="170"/>
      <c r="M209" s="170"/>
      <c r="N209" s="170"/>
      <c r="O209" s="169"/>
      <c r="P209" s="154">
        <f t="shared" ref="P209:W209" si="204">P192</f>
        <v>8</v>
      </c>
      <c r="Q209" s="62">
        <f t="shared" si="204"/>
        <v>0</v>
      </c>
      <c r="R209" s="155">
        <f t="shared" si="204"/>
        <v>0</v>
      </c>
      <c r="S209" s="62">
        <f t="shared" si="204"/>
        <v>4</v>
      </c>
      <c r="T209" s="62">
        <f t="shared" si="204"/>
        <v>0</v>
      </c>
      <c r="U209" s="62">
        <f t="shared" si="204"/>
        <v>0</v>
      </c>
      <c r="V209" s="62">
        <f t="shared" si="204"/>
        <v>3</v>
      </c>
      <c r="W209" s="63">
        <f t="shared" si="204"/>
        <v>1</v>
      </c>
    </row>
    <row r="210" spans="1:23" x14ac:dyDescent="0.15">
      <c r="A210" s="274"/>
      <c r="B210" s="42">
        <v>13</v>
      </c>
      <c r="C210" s="111" t="str">
        <f t="shared" si="200"/>
        <v>DISTRICT</v>
      </c>
      <c r="D210" s="31" t="str">
        <f t="shared" ref="D210" si="205">D193</f>
        <v>BROCKHAMPTON</v>
      </c>
      <c r="E210" s="31">
        <v>2018</v>
      </c>
      <c r="F210" s="164" t="str">
        <f t="shared" ref="F210" si="206">F193</f>
        <v>Hip-Hop/Rap</v>
      </c>
      <c r="G210" s="153">
        <f t="shared" ref="G210" si="207">G193</f>
        <v>0.14722222222222223</v>
      </c>
      <c r="H210" s="167">
        <f t="shared" si="200"/>
        <v>4</v>
      </c>
      <c r="I210" s="168"/>
      <c r="J210" s="169"/>
      <c r="K210" s="170"/>
      <c r="L210" s="170"/>
      <c r="M210" s="170"/>
      <c r="N210" s="170"/>
      <c r="O210" s="169"/>
      <c r="P210" s="154">
        <f t="shared" ref="P210:W210" si="208">P193</f>
        <v>6</v>
      </c>
      <c r="Q210" s="62">
        <f t="shared" si="208"/>
        <v>0</v>
      </c>
      <c r="R210" s="155">
        <f t="shared" si="208"/>
        <v>0</v>
      </c>
      <c r="S210" s="62">
        <f t="shared" si="208"/>
        <v>3</v>
      </c>
      <c r="T210" s="62">
        <f t="shared" si="208"/>
        <v>0</v>
      </c>
      <c r="U210" s="62">
        <f t="shared" si="208"/>
        <v>0</v>
      </c>
      <c r="V210" s="62">
        <f t="shared" si="208"/>
        <v>2</v>
      </c>
      <c r="W210" s="63">
        <f t="shared" si="208"/>
        <v>1</v>
      </c>
    </row>
    <row r="211" spans="1:23" x14ac:dyDescent="0.15">
      <c r="A211" s="274"/>
      <c r="B211" s="42">
        <v>14</v>
      </c>
      <c r="C211" s="111" t="str">
        <f t="shared" si="200"/>
        <v>WEIGHT</v>
      </c>
      <c r="D211" s="31" t="str">
        <f t="shared" ref="D211" si="209">D194</f>
        <v>BROCKHAMPTON</v>
      </c>
      <c r="E211" s="31">
        <v>2018</v>
      </c>
      <c r="F211" s="164" t="str">
        <f t="shared" ref="F211" si="210">F194</f>
        <v>Hip-Hop/Rap</v>
      </c>
      <c r="G211" s="153">
        <f t="shared" ref="G211" si="211">G194</f>
        <v>0.18055555555555555</v>
      </c>
      <c r="H211" s="167">
        <f t="shared" si="200"/>
        <v>4</v>
      </c>
      <c r="I211" s="168"/>
      <c r="J211" s="169"/>
      <c r="K211" s="170"/>
      <c r="L211" s="170"/>
      <c r="M211" s="170"/>
      <c r="N211" s="170"/>
      <c r="O211" s="169"/>
      <c r="P211" s="154">
        <f t="shared" ref="P211:W211" si="212">P194</f>
        <v>3</v>
      </c>
      <c r="Q211" s="62">
        <f t="shared" si="212"/>
        <v>0</v>
      </c>
      <c r="R211" s="155">
        <f t="shared" si="212"/>
        <v>0</v>
      </c>
      <c r="S211" s="62">
        <f t="shared" si="212"/>
        <v>1</v>
      </c>
      <c r="T211" s="62">
        <f t="shared" si="212"/>
        <v>0</v>
      </c>
      <c r="U211" s="62">
        <f t="shared" si="212"/>
        <v>0</v>
      </c>
      <c r="V211" s="62">
        <f t="shared" si="212"/>
        <v>2</v>
      </c>
      <c r="W211" s="63">
        <f t="shared" si="212"/>
        <v>0</v>
      </c>
    </row>
    <row r="212" spans="1:23" x14ac:dyDescent="0.15">
      <c r="A212" s="274"/>
      <c r="B212" s="42">
        <v>15</v>
      </c>
      <c r="C212" s="111" t="str">
        <f t="shared" si="200"/>
        <v>BERLIN</v>
      </c>
      <c r="D212" s="31" t="str">
        <f t="shared" ref="D212" si="213">D195</f>
        <v>BROCKHAMPTON</v>
      </c>
      <c r="E212" s="31">
        <v>2018</v>
      </c>
      <c r="F212" s="164" t="str">
        <f t="shared" ref="F212" si="214">F195</f>
        <v>Hip-Hop/Rap</v>
      </c>
      <c r="G212" s="153">
        <f t="shared" ref="G212" si="215">G195</f>
        <v>0.13819444444444443</v>
      </c>
      <c r="H212" s="167">
        <f t="shared" si="200"/>
        <v>4</v>
      </c>
      <c r="I212" s="168"/>
      <c r="J212" s="169"/>
      <c r="K212" s="170"/>
      <c r="L212" s="170"/>
      <c r="M212" s="170"/>
      <c r="N212" s="170"/>
      <c r="O212" s="169"/>
      <c r="P212" s="154">
        <f t="shared" ref="P212:W212" si="216">P195</f>
        <v>5</v>
      </c>
      <c r="Q212" s="62">
        <f t="shared" si="216"/>
        <v>0</v>
      </c>
      <c r="R212" s="155">
        <f t="shared" si="216"/>
        <v>0</v>
      </c>
      <c r="S212" s="62">
        <f t="shared" si="216"/>
        <v>3</v>
      </c>
      <c r="T212" s="62">
        <f t="shared" si="216"/>
        <v>0</v>
      </c>
      <c r="U212" s="62">
        <f t="shared" si="216"/>
        <v>0</v>
      </c>
      <c r="V212" s="62">
        <f t="shared" si="216"/>
        <v>2</v>
      </c>
      <c r="W212" s="63">
        <f t="shared" si="216"/>
        <v>0</v>
      </c>
    </row>
    <row r="213" spans="1:23" x14ac:dyDescent="0.15">
      <c r="A213" s="274"/>
      <c r="B213" s="42">
        <v>16</v>
      </c>
      <c r="C213" s="111" t="str">
        <f t="shared" si="200"/>
        <v>JUNKY</v>
      </c>
      <c r="D213" s="31" t="str">
        <f t="shared" ref="D213" si="217">D196</f>
        <v>BROCKHAMPTON</v>
      </c>
      <c r="E213" s="31">
        <v>2017</v>
      </c>
      <c r="F213" s="164" t="str">
        <f t="shared" ref="F213" si="218">F196</f>
        <v>Hip-Hop/Rap</v>
      </c>
      <c r="G213" s="153">
        <f t="shared" ref="G213" si="219">G196</f>
        <v>0.17291666666666669</v>
      </c>
      <c r="H213" s="167">
        <f t="shared" si="200"/>
        <v>4.75</v>
      </c>
      <c r="I213" s="168"/>
      <c r="J213" s="169"/>
      <c r="K213" s="170"/>
      <c r="L213" s="170"/>
      <c r="M213" s="170"/>
      <c r="N213" s="170"/>
      <c r="O213" s="169"/>
      <c r="P213" s="154">
        <f t="shared" ref="P213:W213" si="220">P196</f>
        <v>6</v>
      </c>
      <c r="Q213" s="62">
        <f t="shared" si="220"/>
        <v>0</v>
      </c>
      <c r="R213" s="155">
        <f t="shared" si="220"/>
        <v>0</v>
      </c>
      <c r="S213" s="62">
        <f t="shared" si="220"/>
        <v>2</v>
      </c>
      <c r="T213" s="62">
        <f t="shared" si="220"/>
        <v>0</v>
      </c>
      <c r="U213" s="62">
        <f t="shared" si="220"/>
        <v>0</v>
      </c>
      <c r="V213" s="62">
        <f t="shared" si="220"/>
        <v>3</v>
      </c>
      <c r="W213" s="63">
        <f t="shared" si="220"/>
        <v>1</v>
      </c>
    </row>
    <row r="214" spans="1:23" x14ac:dyDescent="0.15">
      <c r="A214" s="274"/>
      <c r="B214" s="42">
        <v>17</v>
      </c>
      <c r="C214" s="111" t="s">
        <v>142</v>
      </c>
      <c r="D214" s="31" t="s">
        <v>518</v>
      </c>
      <c r="E214" s="31">
        <v>2017</v>
      </c>
      <c r="F214" s="164" t="s">
        <v>348</v>
      </c>
      <c r="G214" s="153">
        <v>0.19305555555555554</v>
      </c>
      <c r="H214" s="167">
        <v>5</v>
      </c>
      <c r="I214" s="168"/>
      <c r="J214" s="169"/>
      <c r="K214" s="170"/>
      <c r="L214" s="170"/>
      <c r="M214" s="170"/>
      <c r="N214" s="170"/>
      <c r="O214" s="169"/>
      <c r="P214" s="154">
        <v>6</v>
      </c>
      <c r="Q214" s="62">
        <v>0</v>
      </c>
      <c r="R214" s="155">
        <v>0</v>
      </c>
      <c r="S214" s="62">
        <v>2</v>
      </c>
      <c r="T214" s="62">
        <v>0</v>
      </c>
      <c r="U214" s="62">
        <v>0</v>
      </c>
      <c r="V214" s="62">
        <v>3</v>
      </c>
      <c r="W214" s="63">
        <v>1</v>
      </c>
    </row>
    <row r="215" spans="1:23" x14ac:dyDescent="0.15">
      <c r="A215" s="274"/>
      <c r="B215" s="42">
        <v>18</v>
      </c>
      <c r="C215" s="111" t="str">
        <f>C208</f>
        <v>HEAT</v>
      </c>
      <c r="D215" s="31" t="str">
        <f>D208</f>
        <v>BROCKHAMPTON</v>
      </c>
      <c r="E215" s="31">
        <v>2017</v>
      </c>
      <c r="F215" s="164" t="str">
        <f t="shared" ref="F215" si="221">F208</f>
        <v>Hip-Hop/Rap</v>
      </c>
      <c r="G215" s="153">
        <f t="shared" ref="G215" si="222">G208</f>
        <v>0.18888888888888888</v>
      </c>
      <c r="H215" s="167">
        <f>H208</f>
        <v>4.5</v>
      </c>
      <c r="I215" s="168"/>
      <c r="J215" s="169"/>
      <c r="K215" s="170"/>
      <c r="L215" s="170"/>
      <c r="M215" s="170"/>
      <c r="N215" s="170"/>
      <c r="O215" s="169"/>
      <c r="P215" s="154">
        <f t="shared" ref="P215:W215" si="223">P208</f>
        <v>5</v>
      </c>
      <c r="Q215" s="62">
        <f t="shared" si="223"/>
        <v>0</v>
      </c>
      <c r="R215" s="155">
        <f t="shared" si="223"/>
        <v>0</v>
      </c>
      <c r="S215" s="62">
        <f t="shared" si="223"/>
        <v>2</v>
      </c>
      <c r="T215" s="62">
        <f t="shared" si="223"/>
        <v>0</v>
      </c>
      <c r="U215" s="62">
        <f t="shared" si="223"/>
        <v>0</v>
      </c>
      <c r="V215" s="62">
        <f t="shared" si="223"/>
        <v>2</v>
      </c>
      <c r="W215" s="63">
        <f t="shared" si="223"/>
        <v>1</v>
      </c>
    </row>
    <row r="216" spans="1:23" x14ac:dyDescent="0.15">
      <c r="A216" s="274"/>
      <c r="B216" s="42">
        <v>19</v>
      </c>
      <c r="C216" s="111" t="str">
        <f>C197</f>
        <v>Ritmo de mi Cuba</v>
      </c>
      <c r="D216" s="31" t="str">
        <f>D197</f>
        <v>Celia Cruz</v>
      </c>
      <c r="E216" s="31">
        <v>1993</v>
      </c>
      <c r="F216" s="164" t="str">
        <f t="shared" ref="F216" si="224">F197</f>
        <v>Clasico</v>
      </c>
      <c r="G216" s="153">
        <f t="shared" ref="G216" si="225">G197</f>
        <v>0.11666666666666665</v>
      </c>
      <c r="H216" s="167">
        <f>H197</f>
        <v>5</v>
      </c>
      <c r="I216" s="168"/>
      <c r="J216" s="169"/>
      <c r="K216" s="170"/>
      <c r="L216" s="170"/>
      <c r="M216" s="170"/>
      <c r="N216" s="170"/>
      <c r="O216" s="169"/>
      <c r="P216" s="154">
        <f t="shared" ref="P216:W216" si="226">P197</f>
        <v>0</v>
      </c>
      <c r="Q216" s="62">
        <f t="shared" si="226"/>
        <v>1</v>
      </c>
      <c r="R216" s="155">
        <f t="shared" si="226"/>
        <v>0</v>
      </c>
      <c r="S216" s="62">
        <f t="shared" si="226"/>
        <v>0</v>
      </c>
      <c r="T216" s="62">
        <f t="shared" si="226"/>
        <v>0</v>
      </c>
      <c r="U216" s="62">
        <f t="shared" si="226"/>
        <v>0</v>
      </c>
      <c r="V216" s="62">
        <f t="shared" si="226"/>
        <v>1</v>
      </c>
      <c r="W216" s="63">
        <f t="shared" si="226"/>
        <v>0</v>
      </c>
    </row>
    <row r="217" spans="1:23" x14ac:dyDescent="0.15">
      <c r="A217" s="274"/>
      <c r="B217" s="42">
        <v>20</v>
      </c>
      <c r="C217" s="111" t="str">
        <f>C215</f>
        <v>HEAT</v>
      </c>
      <c r="D217" s="31" t="str">
        <f>D215</f>
        <v>BROCKHAMPTON</v>
      </c>
      <c r="E217" s="31">
        <v>2017</v>
      </c>
      <c r="F217" s="164" t="str">
        <f t="shared" ref="F217" si="227">F215</f>
        <v>Hip-Hop/Rap</v>
      </c>
      <c r="G217" s="153">
        <f t="shared" ref="G217" si="228">G215</f>
        <v>0.18888888888888888</v>
      </c>
      <c r="H217" s="167">
        <f>H215</f>
        <v>4.5</v>
      </c>
      <c r="I217" s="168"/>
      <c r="J217" s="169"/>
      <c r="K217" s="170"/>
      <c r="L217" s="170"/>
      <c r="M217" s="170"/>
      <c r="N217" s="170"/>
      <c r="O217" s="169"/>
      <c r="P217" s="154">
        <f t="shared" ref="P217:W217" si="229">P215</f>
        <v>5</v>
      </c>
      <c r="Q217" s="62">
        <f t="shared" si="229"/>
        <v>0</v>
      </c>
      <c r="R217" s="155">
        <f t="shared" si="229"/>
        <v>0</v>
      </c>
      <c r="S217" s="62">
        <f t="shared" si="229"/>
        <v>2</v>
      </c>
      <c r="T217" s="62">
        <f t="shared" si="229"/>
        <v>0</v>
      </c>
      <c r="U217" s="62">
        <f t="shared" si="229"/>
        <v>0</v>
      </c>
      <c r="V217" s="62">
        <f t="shared" si="229"/>
        <v>2</v>
      </c>
      <c r="W217" s="63">
        <f t="shared" si="229"/>
        <v>1</v>
      </c>
    </row>
    <row r="218" spans="1:23" x14ac:dyDescent="0.15">
      <c r="A218" s="274"/>
      <c r="B218" s="42">
        <v>21</v>
      </c>
      <c r="C218" s="111" t="s">
        <v>143</v>
      </c>
      <c r="D218" s="31" t="s">
        <v>518</v>
      </c>
      <c r="E218" s="31">
        <v>2017</v>
      </c>
      <c r="F218" s="164" t="s">
        <v>348</v>
      </c>
      <c r="G218" s="153">
        <v>0.19166666666666665</v>
      </c>
      <c r="H218" s="167">
        <v>5</v>
      </c>
      <c r="I218" s="168"/>
      <c r="J218" s="169"/>
      <c r="K218" s="170"/>
      <c r="L218" s="170"/>
      <c r="M218" s="170"/>
      <c r="N218" s="170"/>
      <c r="O218" s="169"/>
      <c r="P218" s="154">
        <v>4</v>
      </c>
      <c r="Q218" s="62">
        <v>0</v>
      </c>
      <c r="R218" s="155">
        <v>0</v>
      </c>
      <c r="S218" s="62">
        <v>0</v>
      </c>
      <c r="T218" s="62">
        <v>0</v>
      </c>
      <c r="U218" s="62">
        <v>0</v>
      </c>
      <c r="V218" s="62">
        <v>3</v>
      </c>
      <c r="W218" s="63">
        <v>1</v>
      </c>
    </row>
    <row r="219" spans="1:23" x14ac:dyDescent="0.15">
      <c r="A219" s="274"/>
      <c r="B219" s="42">
        <v>22</v>
      </c>
      <c r="C219" s="111" t="s">
        <v>144</v>
      </c>
      <c r="D219" s="31" t="s">
        <v>518</v>
      </c>
      <c r="E219" s="31">
        <v>2017</v>
      </c>
      <c r="F219" s="164" t="s">
        <v>348</v>
      </c>
      <c r="G219" s="153">
        <v>0.16666666666666666</v>
      </c>
      <c r="H219" s="167">
        <v>4</v>
      </c>
      <c r="I219" s="168"/>
      <c r="J219" s="169"/>
      <c r="K219" s="170"/>
      <c r="L219" s="170"/>
      <c r="M219" s="170"/>
      <c r="N219" s="170"/>
      <c r="O219" s="169"/>
      <c r="P219" s="154">
        <v>5</v>
      </c>
      <c r="Q219" s="62">
        <v>0</v>
      </c>
      <c r="R219" s="155">
        <v>0</v>
      </c>
      <c r="S219" s="62">
        <v>2</v>
      </c>
      <c r="T219" s="62">
        <v>0</v>
      </c>
      <c r="U219" s="62">
        <v>0</v>
      </c>
      <c r="V219" s="62">
        <v>3</v>
      </c>
      <c r="W219" s="63">
        <v>0</v>
      </c>
    </row>
    <row r="220" spans="1:23" x14ac:dyDescent="0.15">
      <c r="A220" s="274"/>
      <c r="B220" s="42">
        <v>23</v>
      </c>
      <c r="C220" s="111" t="s">
        <v>145</v>
      </c>
      <c r="D220" s="31" t="s">
        <v>518</v>
      </c>
      <c r="E220" s="31">
        <v>2017</v>
      </c>
      <c r="F220" s="164" t="s">
        <v>348</v>
      </c>
      <c r="G220" s="153">
        <v>0.19027777777777777</v>
      </c>
      <c r="H220" s="167">
        <v>4.75</v>
      </c>
      <c r="I220" s="168"/>
      <c r="J220" s="169"/>
      <c r="K220" s="170"/>
      <c r="L220" s="170"/>
      <c r="M220" s="170"/>
      <c r="N220" s="170"/>
      <c r="O220" s="169"/>
      <c r="P220" s="154">
        <v>5</v>
      </c>
      <c r="Q220" s="62">
        <v>0</v>
      </c>
      <c r="R220" s="155">
        <v>0</v>
      </c>
      <c r="S220" s="62">
        <v>2</v>
      </c>
      <c r="T220" s="62">
        <v>0</v>
      </c>
      <c r="U220" s="62">
        <v>0</v>
      </c>
      <c r="V220" s="62">
        <v>3</v>
      </c>
      <c r="W220" s="63">
        <v>0</v>
      </c>
    </row>
    <row r="221" spans="1:23" ht="14" thickBot="1" x14ac:dyDescent="0.2">
      <c r="A221" s="275"/>
      <c r="B221" s="171">
        <v>24</v>
      </c>
      <c r="C221" s="112" t="s">
        <v>146</v>
      </c>
      <c r="D221" s="32" t="s">
        <v>518</v>
      </c>
      <c r="E221" s="32">
        <v>2017</v>
      </c>
      <c r="F221" s="165" t="s">
        <v>348</v>
      </c>
      <c r="G221" s="161">
        <v>0.13333333333333333</v>
      </c>
      <c r="H221" s="172">
        <v>4.75</v>
      </c>
      <c r="I221" s="173"/>
      <c r="J221" s="174"/>
      <c r="K221" s="175"/>
      <c r="L221" s="175"/>
      <c r="M221" s="175"/>
      <c r="N221" s="175"/>
      <c r="O221" s="174"/>
      <c r="P221" s="162">
        <v>4</v>
      </c>
      <c r="Q221" s="65">
        <v>0</v>
      </c>
      <c r="R221" s="163">
        <v>0</v>
      </c>
      <c r="S221" s="65">
        <v>1</v>
      </c>
      <c r="T221" s="65">
        <v>0</v>
      </c>
      <c r="U221" s="65">
        <v>0</v>
      </c>
      <c r="V221" s="65">
        <v>3</v>
      </c>
      <c r="W221" s="66">
        <v>0</v>
      </c>
    </row>
    <row r="222" spans="1:23" x14ac:dyDescent="0.15">
      <c r="A222" s="273" t="s">
        <v>363</v>
      </c>
      <c r="B222" s="166">
        <v>1</v>
      </c>
      <c r="C222" s="110" t="str">
        <f t="shared" ref="C222:H228" si="230">C204</f>
        <v>HOTTIE</v>
      </c>
      <c r="D222" s="30" t="str">
        <f t="shared" ref="D222" si="231">D204</f>
        <v>BROCKHAMPTON</v>
      </c>
      <c r="E222" s="30">
        <v>2017</v>
      </c>
      <c r="F222" s="180" t="str">
        <f t="shared" ref="F222" si="232">F204</f>
        <v>Hip-Hop/Rap</v>
      </c>
      <c r="G222" s="145">
        <f t="shared" ref="G222" si="233">G204</f>
        <v>0.13680555555555554</v>
      </c>
      <c r="H222" s="135">
        <f t="shared" si="230"/>
        <v>4.5</v>
      </c>
      <c r="I222" s="176"/>
      <c r="J222" s="177"/>
      <c r="K222" s="178"/>
      <c r="L222" s="178"/>
      <c r="M222" s="178"/>
      <c r="N222" s="178"/>
      <c r="O222" s="177"/>
      <c r="P222" s="146">
        <f t="shared" ref="P222:W222" si="234">P204</f>
        <v>5</v>
      </c>
      <c r="Q222" s="60">
        <f t="shared" si="234"/>
        <v>0</v>
      </c>
      <c r="R222" s="147">
        <f t="shared" si="234"/>
        <v>0</v>
      </c>
      <c r="S222" s="60">
        <f t="shared" si="234"/>
        <v>2</v>
      </c>
      <c r="T222" s="60">
        <f t="shared" si="234"/>
        <v>0</v>
      </c>
      <c r="U222" s="60">
        <f t="shared" si="234"/>
        <v>0</v>
      </c>
      <c r="V222" s="60">
        <f t="shared" si="234"/>
        <v>2</v>
      </c>
      <c r="W222" s="61">
        <f t="shared" si="234"/>
        <v>1</v>
      </c>
    </row>
    <row r="223" spans="1:23" x14ac:dyDescent="0.15">
      <c r="A223" s="274"/>
      <c r="B223" s="42">
        <v>2</v>
      </c>
      <c r="C223" s="111" t="str">
        <f t="shared" si="230"/>
        <v>SWEET</v>
      </c>
      <c r="D223" s="31" t="str">
        <f t="shared" ref="D223" si="235">D205</f>
        <v>BROCKHAMPTON</v>
      </c>
      <c r="E223" s="31">
        <v>2017</v>
      </c>
      <c r="F223" s="164" t="str">
        <f t="shared" ref="F223" si="236">F205</f>
        <v>Hip-Hop/Rap</v>
      </c>
      <c r="G223" s="153">
        <f t="shared" ref="G223" si="237">G205</f>
        <v>0.19027777777777777</v>
      </c>
      <c r="H223" s="167">
        <f t="shared" si="230"/>
        <v>4.5</v>
      </c>
      <c r="I223" s="168"/>
      <c r="J223" s="169"/>
      <c r="K223" s="170"/>
      <c r="L223" s="170"/>
      <c r="M223" s="170"/>
      <c r="N223" s="170"/>
      <c r="O223" s="169"/>
      <c r="P223" s="154">
        <f t="shared" ref="P223:W223" si="238">P205</f>
        <v>6</v>
      </c>
      <c r="Q223" s="62">
        <f t="shared" si="238"/>
        <v>0</v>
      </c>
      <c r="R223" s="155">
        <f t="shared" si="238"/>
        <v>0</v>
      </c>
      <c r="S223" s="62">
        <f t="shared" si="238"/>
        <v>2</v>
      </c>
      <c r="T223" s="62">
        <f t="shared" si="238"/>
        <v>0</v>
      </c>
      <c r="U223" s="62">
        <f t="shared" si="238"/>
        <v>0</v>
      </c>
      <c r="V223" s="62">
        <f t="shared" si="238"/>
        <v>3</v>
      </c>
      <c r="W223" s="63">
        <f t="shared" si="238"/>
        <v>1</v>
      </c>
    </row>
    <row r="224" spans="1:23" x14ac:dyDescent="0.15">
      <c r="A224" s="274"/>
      <c r="B224" s="42">
        <v>3</v>
      </c>
      <c r="C224" s="111" t="str">
        <f t="shared" si="230"/>
        <v>STUPID</v>
      </c>
      <c r="D224" s="31" t="str">
        <f t="shared" ref="D224" si="239">D206</f>
        <v>BROCKHAMPTON</v>
      </c>
      <c r="E224" s="31">
        <v>2017</v>
      </c>
      <c r="F224" s="164" t="str">
        <f t="shared" ref="F224" si="240">F206</f>
        <v>Hip-Hop/Rap</v>
      </c>
      <c r="G224" s="153">
        <f t="shared" ref="G224" si="241">G206</f>
        <v>0.15069444444444444</v>
      </c>
      <c r="H224" s="167">
        <f t="shared" si="230"/>
        <v>5</v>
      </c>
      <c r="I224" s="168"/>
      <c r="J224" s="169"/>
      <c r="K224" s="170"/>
      <c r="L224" s="170"/>
      <c r="M224" s="170"/>
      <c r="N224" s="170"/>
      <c r="O224" s="169"/>
      <c r="P224" s="154">
        <f t="shared" ref="P224:W224" si="242">P206</f>
        <v>5</v>
      </c>
      <c r="Q224" s="62">
        <f t="shared" si="242"/>
        <v>0</v>
      </c>
      <c r="R224" s="155">
        <f t="shared" si="242"/>
        <v>0</v>
      </c>
      <c r="S224" s="62">
        <f t="shared" si="242"/>
        <v>1</v>
      </c>
      <c r="T224" s="62">
        <f t="shared" si="242"/>
        <v>0</v>
      </c>
      <c r="U224" s="62">
        <f t="shared" si="242"/>
        <v>0</v>
      </c>
      <c r="V224" s="62">
        <f t="shared" si="242"/>
        <v>3</v>
      </c>
      <c r="W224" s="63">
        <f t="shared" si="242"/>
        <v>1</v>
      </c>
    </row>
    <row r="225" spans="1:23" x14ac:dyDescent="0.15">
      <c r="A225" s="274"/>
      <c r="B225" s="42">
        <v>4</v>
      </c>
      <c r="C225" s="111" t="str">
        <f t="shared" si="230"/>
        <v>GOLD</v>
      </c>
      <c r="D225" s="31" t="str">
        <f t="shared" ref="D225" si="243">D207</f>
        <v>BROCKHAMPTON</v>
      </c>
      <c r="E225" s="31">
        <v>2017</v>
      </c>
      <c r="F225" s="164" t="str">
        <f t="shared" ref="F225" si="244">F207</f>
        <v>Hip-Hop/Rap</v>
      </c>
      <c r="G225" s="153">
        <f t="shared" ref="G225" si="245">G207</f>
        <v>0.18472222222222223</v>
      </c>
      <c r="H225" s="167">
        <f t="shared" si="230"/>
        <v>5</v>
      </c>
      <c r="I225" s="168"/>
      <c r="J225" s="169"/>
      <c r="K225" s="170"/>
      <c r="L225" s="170"/>
      <c r="M225" s="170"/>
      <c r="N225" s="170"/>
      <c r="O225" s="169"/>
      <c r="P225" s="154">
        <f t="shared" ref="P225:W225" si="246">P207</f>
        <v>7</v>
      </c>
      <c r="Q225" s="62">
        <f t="shared" si="246"/>
        <v>0</v>
      </c>
      <c r="R225" s="155">
        <f t="shared" si="246"/>
        <v>0</v>
      </c>
      <c r="S225" s="62">
        <f t="shared" si="246"/>
        <v>2</v>
      </c>
      <c r="T225" s="62">
        <f t="shared" si="246"/>
        <v>0</v>
      </c>
      <c r="U225" s="62">
        <f t="shared" si="246"/>
        <v>0</v>
      </c>
      <c r="V225" s="62">
        <f t="shared" si="246"/>
        <v>4</v>
      </c>
      <c r="W225" s="63">
        <f t="shared" si="246"/>
        <v>1</v>
      </c>
    </row>
    <row r="226" spans="1:23" x14ac:dyDescent="0.15">
      <c r="A226" s="274"/>
      <c r="B226" s="42">
        <v>5</v>
      </c>
      <c r="C226" s="111" t="str">
        <f t="shared" si="230"/>
        <v>HEAT</v>
      </c>
      <c r="D226" s="31" t="str">
        <f t="shared" ref="D226" si="247">D208</f>
        <v>BROCKHAMPTON</v>
      </c>
      <c r="E226" s="31">
        <v>2017</v>
      </c>
      <c r="F226" s="164" t="str">
        <f>F208</f>
        <v>Hip-Hop/Rap</v>
      </c>
      <c r="G226" s="153">
        <f t="shared" ref="G226" si="248">G208</f>
        <v>0.18888888888888888</v>
      </c>
      <c r="H226" s="167">
        <f t="shared" si="230"/>
        <v>4.5</v>
      </c>
      <c r="I226" s="168"/>
      <c r="J226" s="169"/>
      <c r="K226" s="170"/>
      <c r="L226" s="170"/>
      <c r="M226" s="170"/>
      <c r="N226" s="170"/>
      <c r="O226" s="169"/>
      <c r="P226" s="154">
        <f t="shared" ref="P226:W226" si="249">P208</f>
        <v>5</v>
      </c>
      <c r="Q226" s="62">
        <f t="shared" si="249"/>
        <v>0</v>
      </c>
      <c r="R226" s="155">
        <f t="shared" si="249"/>
        <v>0</v>
      </c>
      <c r="S226" s="62">
        <f t="shared" si="249"/>
        <v>2</v>
      </c>
      <c r="T226" s="62">
        <f t="shared" si="249"/>
        <v>0</v>
      </c>
      <c r="U226" s="62">
        <f t="shared" si="249"/>
        <v>0</v>
      </c>
      <c r="V226" s="62">
        <f t="shared" si="249"/>
        <v>2</v>
      </c>
      <c r="W226" s="63">
        <f t="shared" si="249"/>
        <v>1</v>
      </c>
    </row>
    <row r="227" spans="1:23" x14ac:dyDescent="0.15">
      <c r="A227" s="274"/>
      <c r="B227" s="42">
        <v>6</v>
      </c>
      <c r="C227" s="111" t="str">
        <f t="shared" si="230"/>
        <v>BLEACH</v>
      </c>
      <c r="D227" s="31" t="str">
        <f t="shared" ref="D227" si="250">D209</f>
        <v>BROCKHAMPTON</v>
      </c>
      <c r="E227" s="31">
        <v>2017</v>
      </c>
      <c r="F227" s="164" t="str">
        <f t="shared" ref="F227" si="251">F209</f>
        <v>Hip-Hop/Rap</v>
      </c>
      <c r="G227" s="153">
        <f t="shared" ref="G227" si="252">G209</f>
        <v>0.18958333333333333</v>
      </c>
      <c r="H227" s="167">
        <f t="shared" si="230"/>
        <v>4</v>
      </c>
      <c r="I227" s="168"/>
      <c r="J227" s="169"/>
      <c r="K227" s="170"/>
      <c r="L227" s="170"/>
      <c r="M227" s="170"/>
      <c r="N227" s="170"/>
      <c r="O227" s="169"/>
      <c r="P227" s="154">
        <f t="shared" ref="P227:W227" si="253">P209</f>
        <v>8</v>
      </c>
      <c r="Q227" s="62">
        <f t="shared" si="253"/>
        <v>0</v>
      </c>
      <c r="R227" s="155">
        <f t="shared" si="253"/>
        <v>0</v>
      </c>
      <c r="S227" s="62">
        <f t="shared" si="253"/>
        <v>4</v>
      </c>
      <c r="T227" s="62">
        <f t="shared" si="253"/>
        <v>0</v>
      </c>
      <c r="U227" s="62">
        <f t="shared" si="253"/>
        <v>0</v>
      </c>
      <c r="V227" s="62">
        <f t="shared" si="253"/>
        <v>3</v>
      </c>
      <c r="W227" s="63">
        <f t="shared" si="253"/>
        <v>1</v>
      </c>
    </row>
    <row r="228" spans="1:23" x14ac:dyDescent="0.15">
      <c r="A228" s="274"/>
      <c r="B228" s="42">
        <v>7</v>
      </c>
      <c r="C228" s="111" t="str">
        <f t="shared" si="230"/>
        <v>DISTRICT</v>
      </c>
      <c r="D228" s="31" t="str">
        <f t="shared" ref="D228" si="254">D210</f>
        <v>BROCKHAMPTON</v>
      </c>
      <c r="E228" s="31">
        <v>2018</v>
      </c>
      <c r="F228" s="164" t="str">
        <f t="shared" ref="F228" si="255">F210</f>
        <v>Hip-Hop/Rap</v>
      </c>
      <c r="G228" s="153">
        <f t="shared" ref="G228" si="256">G210</f>
        <v>0.14722222222222223</v>
      </c>
      <c r="H228" s="167">
        <f t="shared" si="230"/>
        <v>4</v>
      </c>
      <c r="I228" s="168"/>
      <c r="J228" s="169"/>
      <c r="K228" s="170"/>
      <c r="L228" s="170"/>
      <c r="M228" s="170"/>
      <c r="N228" s="170"/>
      <c r="O228" s="169"/>
      <c r="P228" s="154">
        <f t="shared" ref="P228:W228" si="257">P210</f>
        <v>6</v>
      </c>
      <c r="Q228" s="62">
        <f t="shared" si="257"/>
        <v>0</v>
      </c>
      <c r="R228" s="155">
        <f t="shared" si="257"/>
        <v>0</v>
      </c>
      <c r="S228" s="62">
        <f t="shared" si="257"/>
        <v>3</v>
      </c>
      <c r="T228" s="62">
        <f t="shared" si="257"/>
        <v>0</v>
      </c>
      <c r="U228" s="62">
        <f t="shared" si="257"/>
        <v>0</v>
      </c>
      <c r="V228" s="62">
        <f t="shared" si="257"/>
        <v>2</v>
      </c>
      <c r="W228" s="63">
        <f t="shared" si="257"/>
        <v>1</v>
      </c>
    </row>
    <row r="229" spans="1:23" x14ac:dyDescent="0.15">
      <c r="A229" s="274"/>
      <c r="B229" s="42">
        <v>8</v>
      </c>
      <c r="C229" s="111" t="s">
        <v>147</v>
      </c>
      <c r="D229" s="31" t="s">
        <v>518</v>
      </c>
      <c r="E229" s="31">
        <v>2018</v>
      </c>
      <c r="F229" s="164" t="s">
        <v>348</v>
      </c>
      <c r="G229" s="153">
        <v>0.13541666666666666</v>
      </c>
      <c r="H229" s="167">
        <v>5</v>
      </c>
      <c r="I229" s="168"/>
      <c r="J229" s="169"/>
      <c r="K229" s="170"/>
      <c r="L229" s="170"/>
      <c r="M229" s="170"/>
      <c r="N229" s="170"/>
      <c r="O229" s="169"/>
      <c r="P229" s="154">
        <v>4</v>
      </c>
      <c r="Q229" s="62">
        <v>1</v>
      </c>
      <c r="R229" s="155">
        <v>0</v>
      </c>
      <c r="S229" s="62">
        <v>1</v>
      </c>
      <c r="T229" s="62">
        <v>0</v>
      </c>
      <c r="U229" s="62">
        <v>1</v>
      </c>
      <c r="V229" s="62">
        <v>2</v>
      </c>
      <c r="W229" s="63">
        <v>1</v>
      </c>
    </row>
    <row r="230" spans="1:23" x14ac:dyDescent="0.15">
      <c r="A230" s="274"/>
      <c r="B230" s="42">
        <v>9</v>
      </c>
      <c r="C230" s="111" t="str">
        <f t="shared" ref="C230:H233" si="258">C211</f>
        <v>WEIGHT</v>
      </c>
      <c r="D230" s="31" t="str">
        <f t="shared" ref="D230" si="259">D211</f>
        <v>BROCKHAMPTON</v>
      </c>
      <c r="E230" s="31">
        <v>2018</v>
      </c>
      <c r="F230" s="164" t="str">
        <f t="shared" ref="F230" si="260">F211</f>
        <v>Hip-Hop/Rap</v>
      </c>
      <c r="G230" s="153">
        <f t="shared" ref="G230" si="261">G211</f>
        <v>0.18055555555555555</v>
      </c>
      <c r="H230" s="167">
        <v>4.75</v>
      </c>
      <c r="I230" s="168"/>
      <c r="J230" s="169"/>
      <c r="K230" s="170"/>
      <c r="L230" s="170"/>
      <c r="M230" s="170"/>
      <c r="N230" s="170"/>
      <c r="O230" s="169"/>
      <c r="P230" s="154">
        <f t="shared" ref="P230:W230" si="262">P211</f>
        <v>3</v>
      </c>
      <c r="Q230" s="62">
        <f t="shared" si="262"/>
        <v>0</v>
      </c>
      <c r="R230" s="155">
        <f t="shared" si="262"/>
        <v>0</v>
      </c>
      <c r="S230" s="62">
        <f t="shared" si="262"/>
        <v>1</v>
      </c>
      <c r="T230" s="62">
        <f t="shared" si="262"/>
        <v>0</v>
      </c>
      <c r="U230" s="62">
        <f t="shared" si="262"/>
        <v>0</v>
      </c>
      <c r="V230" s="62">
        <f t="shared" si="262"/>
        <v>2</v>
      </c>
      <c r="W230" s="63">
        <f t="shared" si="262"/>
        <v>0</v>
      </c>
    </row>
    <row r="231" spans="1:23" x14ac:dyDescent="0.15">
      <c r="A231" s="274"/>
      <c r="B231" s="42">
        <v>10</v>
      </c>
      <c r="C231" s="111" t="str">
        <f t="shared" si="258"/>
        <v>BERLIN</v>
      </c>
      <c r="D231" s="31" t="str">
        <f t="shared" ref="D231" si="263">D212</f>
        <v>BROCKHAMPTON</v>
      </c>
      <c r="E231" s="31">
        <v>2018</v>
      </c>
      <c r="F231" s="164" t="str">
        <f t="shared" ref="F231" si="264">F212</f>
        <v>Hip-Hop/Rap</v>
      </c>
      <c r="G231" s="153">
        <f t="shared" ref="G231" si="265">G212</f>
        <v>0.13819444444444443</v>
      </c>
      <c r="H231" s="167">
        <f t="shared" si="258"/>
        <v>4</v>
      </c>
      <c r="I231" s="168"/>
      <c r="J231" s="169"/>
      <c r="K231" s="170"/>
      <c r="L231" s="170"/>
      <c r="M231" s="170"/>
      <c r="N231" s="170"/>
      <c r="O231" s="169"/>
      <c r="P231" s="154">
        <f t="shared" ref="P231:W231" si="266">P212</f>
        <v>5</v>
      </c>
      <c r="Q231" s="62">
        <f t="shared" si="266"/>
        <v>0</v>
      </c>
      <c r="R231" s="155">
        <f t="shared" si="266"/>
        <v>0</v>
      </c>
      <c r="S231" s="62">
        <f t="shared" si="266"/>
        <v>3</v>
      </c>
      <c r="T231" s="62">
        <f t="shared" si="266"/>
        <v>0</v>
      </c>
      <c r="U231" s="62">
        <f t="shared" si="266"/>
        <v>0</v>
      </c>
      <c r="V231" s="62">
        <f t="shared" si="266"/>
        <v>2</v>
      </c>
      <c r="W231" s="63">
        <f t="shared" si="266"/>
        <v>0</v>
      </c>
    </row>
    <row r="232" spans="1:23" x14ac:dyDescent="0.15">
      <c r="A232" s="274"/>
      <c r="B232" s="42">
        <v>11</v>
      </c>
      <c r="C232" s="111" t="str">
        <f t="shared" si="258"/>
        <v>JUNKY</v>
      </c>
      <c r="D232" s="31" t="str">
        <f t="shared" ref="D232" si="267">D213</f>
        <v>BROCKHAMPTON</v>
      </c>
      <c r="E232" s="31">
        <v>2017</v>
      </c>
      <c r="F232" s="164" t="str">
        <f t="shared" ref="F232" si="268">F213</f>
        <v>Hip-Hop/Rap</v>
      </c>
      <c r="G232" s="153">
        <f t="shared" ref="G232" si="269">G213</f>
        <v>0.17291666666666669</v>
      </c>
      <c r="H232" s="167">
        <f t="shared" si="258"/>
        <v>4.75</v>
      </c>
      <c r="I232" s="168"/>
      <c r="J232" s="169"/>
      <c r="K232" s="170"/>
      <c r="L232" s="170"/>
      <c r="M232" s="170"/>
      <c r="N232" s="170"/>
      <c r="O232" s="169"/>
      <c r="P232" s="154">
        <f t="shared" ref="P232:W232" si="270">P213</f>
        <v>6</v>
      </c>
      <c r="Q232" s="62">
        <f t="shared" si="270"/>
        <v>0</v>
      </c>
      <c r="R232" s="155">
        <f t="shared" si="270"/>
        <v>0</v>
      </c>
      <c r="S232" s="62">
        <f t="shared" si="270"/>
        <v>2</v>
      </c>
      <c r="T232" s="62">
        <f t="shared" si="270"/>
        <v>0</v>
      </c>
      <c r="U232" s="62">
        <f t="shared" si="270"/>
        <v>0</v>
      </c>
      <c r="V232" s="62">
        <f t="shared" si="270"/>
        <v>3</v>
      </c>
      <c r="W232" s="63">
        <f t="shared" si="270"/>
        <v>1</v>
      </c>
    </row>
    <row r="233" spans="1:23" x14ac:dyDescent="0.15">
      <c r="A233" s="274"/>
      <c r="B233" s="42">
        <v>12</v>
      </c>
      <c r="C233" s="111" t="str">
        <f t="shared" si="258"/>
        <v>BOYS</v>
      </c>
      <c r="D233" s="31" t="str">
        <f t="shared" ref="D233" si="271">D214</f>
        <v>BROCKHAMPTON</v>
      </c>
      <c r="E233" s="31">
        <v>2017</v>
      </c>
      <c r="F233" s="164" t="str">
        <f t="shared" ref="F233" si="272">F214</f>
        <v>Hip-Hop/Rap</v>
      </c>
      <c r="G233" s="153">
        <f t="shared" ref="G233" si="273">G214</f>
        <v>0.19305555555555554</v>
      </c>
      <c r="H233" s="167">
        <f t="shared" si="258"/>
        <v>5</v>
      </c>
      <c r="I233" s="168"/>
      <c r="J233" s="169"/>
      <c r="K233" s="170"/>
      <c r="L233" s="170"/>
      <c r="M233" s="170"/>
      <c r="N233" s="170"/>
      <c r="O233" s="169"/>
      <c r="P233" s="154">
        <f t="shared" ref="P233:W233" si="274">P214</f>
        <v>6</v>
      </c>
      <c r="Q233" s="62">
        <f t="shared" si="274"/>
        <v>0</v>
      </c>
      <c r="R233" s="155">
        <f t="shared" si="274"/>
        <v>0</v>
      </c>
      <c r="S233" s="62">
        <f t="shared" si="274"/>
        <v>2</v>
      </c>
      <c r="T233" s="62">
        <f t="shared" si="274"/>
        <v>0</v>
      </c>
      <c r="U233" s="62">
        <f t="shared" si="274"/>
        <v>0</v>
      </c>
      <c r="V233" s="62">
        <f t="shared" si="274"/>
        <v>3</v>
      </c>
      <c r="W233" s="63">
        <f t="shared" si="274"/>
        <v>1</v>
      </c>
    </row>
    <row r="234" spans="1:23" x14ac:dyDescent="0.15">
      <c r="A234" s="274"/>
      <c r="B234" s="42">
        <v>13</v>
      </c>
      <c r="C234" s="111" t="str">
        <f t="shared" ref="C234:H237" si="275">C218</f>
        <v>FAKE</v>
      </c>
      <c r="D234" s="31" t="str">
        <f t="shared" ref="D234" si="276">D218</f>
        <v>BROCKHAMPTON</v>
      </c>
      <c r="E234" s="31">
        <v>2017</v>
      </c>
      <c r="F234" s="164" t="str">
        <f t="shared" ref="F234" si="277">F218</f>
        <v>Hip-Hop/Rap</v>
      </c>
      <c r="G234" s="153">
        <f t="shared" ref="G234" si="278">G218</f>
        <v>0.19166666666666665</v>
      </c>
      <c r="H234" s="167">
        <f t="shared" si="275"/>
        <v>5</v>
      </c>
      <c r="I234" s="168"/>
      <c r="J234" s="169"/>
      <c r="K234" s="170"/>
      <c r="L234" s="170"/>
      <c r="M234" s="170"/>
      <c r="N234" s="170"/>
      <c r="O234" s="169"/>
      <c r="P234" s="154">
        <f t="shared" ref="P234:W234" si="279">P218</f>
        <v>4</v>
      </c>
      <c r="Q234" s="62">
        <f t="shared" si="279"/>
        <v>0</v>
      </c>
      <c r="R234" s="155">
        <f t="shared" si="279"/>
        <v>0</v>
      </c>
      <c r="S234" s="62">
        <f t="shared" si="279"/>
        <v>0</v>
      </c>
      <c r="T234" s="62">
        <f t="shared" si="279"/>
        <v>0</v>
      </c>
      <c r="U234" s="62">
        <f t="shared" si="279"/>
        <v>0</v>
      </c>
      <c r="V234" s="62">
        <f t="shared" si="279"/>
        <v>3</v>
      </c>
      <c r="W234" s="63">
        <f t="shared" si="279"/>
        <v>1</v>
      </c>
    </row>
    <row r="235" spans="1:23" x14ac:dyDescent="0.15">
      <c r="A235" s="274"/>
      <c r="B235" s="42">
        <v>14</v>
      </c>
      <c r="C235" s="111" t="str">
        <f t="shared" si="275"/>
        <v>JELLO</v>
      </c>
      <c r="D235" s="31" t="str">
        <f t="shared" ref="D235" si="280">D219</f>
        <v>BROCKHAMPTON</v>
      </c>
      <c r="E235" s="31">
        <v>2017</v>
      </c>
      <c r="F235" s="164" t="str">
        <f t="shared" ref="F235" si="281">F219</f>
        <v>Hip-Hop/Rap</v>
      </c>
      <c r="G235" s="153">
        <f t="shared" ref="G235" si="282">G219</f>
        <v>0.16666666666666666</v>
      </c>
      <c r="H235" s="167">
        <f t="shared" si="275"/>
        <v>4</v>
      </c>
      <c r="I235" s="168"/>
      <c r="J235" s="169"/>
      <c r="K235" s="170"/>
      <c r="L235" s="170"/>
      <c r="M235" s="170"/>
      <c r="N235" s="170"/>
      <c r="O235" s="169"/>
      <c r="P235" s="154">
        <f t="shared" ref="P235:W235" si="283">P219</f>
        <v>5</v>
      </c>
      <c r="Q235" s="62">
        <f t="shared" si="283"/>
        <v>0</v>
      </c>
      <c r="R235" s="155">
        <f t="shared" si="283"/>
        <v>0</v>
      </c>
      <c r="S235" s="62">
        <f t="shared" si="283"/>
        <v>2</v>
      </c>
      <c r="T235" s="62">
        <f t="shared" si="283"/>
        <v>0</v>
      </c>
      <c r="U235" s="62">
        <f t="shared" si="283"/>
        <v>0</v>
      </c>
      <c r="V235" s="62">
        <f t="shared" si="283"/>
        <v>3</v>
      </c>
      <c r="W235" s="63">
        <f t="shared" si="283"/>
        <v>0</v>
      </c>
    </row>
    <row r="236" spans="1:23" x14ac:dyDescent="0.15">
      <c r="A236" s="274"/>
      <c r="B236" s="42">
        <v>15</v>
      </c>
      <c r="C236" s="111" t="str">
        <f t="shared" si="275"/>
        <v>TEAM</v>
      </c>
      <c r="D236" s="31" t="str">
        <f t="shared" ref="D236" si="284">D220</f>
        <v>BROCKHAMPTON</v>
      </c>
      <c r="E236" s="31">
        <v>2017</v>
      </c>
      <c r="F236" s="164" t="str">
        <f t="shared" ref="F236" si="285">F220</f>
        <v>Hip-Hop/Rap</v>
      </c>
      <c r="G236" s="153">
        <f t="shared" ref="G236" si="286">G220</f>
        <v>0.19027777777777777</v>
      </c>
      <c r="H236" s="167">
        <f t="shared" si="275"/>
        <v>4.75</v>
      </c>
      <c r="I236" s="168"/>
      <c r="J236" s="169"/>
      <c r="K236" s="170"/>
      <c r="L236" s="170"/>
      <c r="M236" s="170"/>
      <c r="N236" s="170"/>
      <c r="O236" s="169"/>
      <c r="P236" s="154">
        <f t="shared" ref="P236:W236" si="287">P220</f>
        <v>5</v>
      </c>
      <c r="Q236" s="62">
        <f t="shared" si="287"/>
        <v>0</v>
      </c>
      <c r="R236" s="155">
        <f t="shared" si="287"/>
        <v>0</v>
      </c>
      <c r="S236" s="62">
        <f t="shared" si="287"/>
        <v>2</v>
      </c>
      <c r="T236" s="62">
        <f t="shared" si="287"/>
        <v>0</v>
      </c>
      <c r="U236" s="62">
        <f t="shared" si="287"/>
        <v>0</v>
      </c>
      <c r="V236" s="62">
        <f t="shared" si="287"/>
        <v>3</v>
      </c>
      <c r="W236" s="63">
        <f t="shared" si="287"/>
        <v>0</v>
      </c>
    </row>
    <row r="237" spans="1:23" x14ac:dyDescent="0.15">
      <c r="A237" s="274"/>
      <c r="B237" s="42">
        <v>16</v>
      </c>
      <c r="C237" s="111" t="str">
        <f t="shared" si="275"/>
        <v>TOKYO</v>
      </c>
      <c r="D237" s="31" t="str">
        <f t="shared" ref="D237" si="288">D221</f>
        <v>BROCKHAMPTON</v>
      </c>
      <c r="E237" s="31">
        <v>2017</v>
      </c>
      <c r="F237" s="164" t="str">
        <f t="shared" ref="F237" si="289">F221</f>
        <v>Hip-Hop/Rap</v>
      </c>
      <c r="G237" s="153">
        <f t="shared" ref="G237" si="290">G221</f>
        <v>0.13333333333333333</v>
      </c>
      <c r="H237" s="167">
        <f t="shared" si="275"/>
        <v>4.75</v>
      </c>
      <c r="I237" s="168"/>
      <c r="J237" s="169"/>
      <c r="K237" s="170"/>
      <c r="L237" s="170"/>
      <c r="M237" s="170"/>
      <c r="N237" s="170"/>
      <c r="O237" s="169"/>
      <c r="P237" s="154">
        <f t="shared" ref="P237:W237" si="291">P221</f>
        <v>4</v>
      </c>
      <c r="Q237" s="62">
        <f t="shared" si="291"/>
        <v>0</v>
      </c>
      <c r="R237" s="155">
        <f t="shared" si="291"/>
        <v>0</v>
      </c>
      <c r="S237" s="62">
        <f t="shared" si="291"/>
        <v>1</v>
      </c>
      <c r="T237" s="62">
        <f t="shared" si="291"/>
        <v>0</v>
      </c>
      <c r="U237" s="62">
        <f t="shared" si="291"/>
        <v>0</v>
      </c>
      <c r="V237" s="62">
        <f t="shared" si="291"/>
        <v>3</v>
      </c>
      <c r="W237" s="63">
        <f t="shared" si="291"/>
        <v>0</v>
      </c>
    </row>
    <row r="238" spans="1:23" x14ac:dyDescent="0.15">
      <c r="A238" s="274"/>
      <c r="B238" s="42">
        <v>17</v>
      </c>
      <c r="C238" s="111" t="s">
        <v>148</v>
      </c>
      <c r="D238" s="31" t="s">
        <v>518</v>
      </c>
      <c r="E238" s="31">
        <v>2017</v>
      </c>
      <c r="F238" s="164" t="s">
        <v>348</v>
      </c>
      <c r="G238" s="153">
        <v>0.18124999999999999</v>
      </c>
      <c r="H238" s="167">
        <v>4</v>
      </c>
      <c r="I238" s="168"/>
      <c r="J238" s="169"/>
      <c r="K238" s="170"/>
      <c r="L238" s="170"/>
      <c r="M238" s="170"/>
      <c r="N238" s="170"/>
      <c r="O238" s="169"/>
      <c r="P238" s="154">
        <v>6</v>
      </c>
      <c r="Q238" s="62">
        <v>0</v>
      </c>
      <c r="R238" s="155">
        <v>0</v>
      </c>
      <c r="S238" s="62">
        <v>2</v>
      </c>
      <c r="T238" s="62">
        <v>0</v>
      </c>
      <c r="U238" s="62">
        <v>0</v>
      </c>
      <c r="V238" s="62">
        <v>3</v>
      </c>
      <c r="W238" s="63">
        <v>1</v>
      </c>
    </row>
    <row r="239" spans="1:23" x14ac:dyDescent="0.15">
      <c r="A239" s="274"/>
      <c r="B239" s="42">
        <v>18</v>
      </c>
      <c r="C239" s="111" t="s">
        <v>149</v>
      </c>
      <c r="D239" s="31" t="s">
        <v>518</v>
      </c>
      <c r="E239" s="31">
        <v>2017</v>
      </c>
      <c r="F239" s="164" t="s">
        <v>348</v>
      </c>
      <c r="G239" s="153">
        <v>0.17500000000000002</v>
      </c>
      <c r="H239" s="167">
        <v>4</v>
      </c>
      <c r="I239" s="168"/>
      <c r="J239" s="169"/>
      <c r="K239" s="170"/>
      <c r="L239" s="170"/>
      <c r="M239" s="170"/>
      <c r="N239" s="170"/>
      <c r="O239" s="169"/>
      <c r="P239" s="154">
        <v>6</v>
      </c>
      <c r="Q239" s="62">
        <v>0</v>
      </c>
      <c r="R239" s="155">
        <v>0</v>
      </c>
      <c r="S239" s="62">
        <v>2</v>
      </c>
      <c r="T239" s="62">
        <v>0</v>
      </c>
      <c r="U239" s="62">
        <v>0</v>
      </c>
      <c r="V239" s="62">
        <v>3</v>
      </c>
      <c r="W239" s="63">
        <v>1</v>
      </c>
    </row>
    <row r="240" spans="1:23" x14ac:dyDescent="0.15">
      <c r="A240" s="274"/>
      <c r="B240" s="42">
        <v>19</v>
      </c>
      <c r="C240" s="111" t="s">
        <v>150</v>
      </c>
      <c r="D240" s="31" t="s">
        <v>518</v>
      </c>
      <c r="E240" s="31">
        <v>2017</v>
      </c>
      <c r="F240" s="164" t="s">
        <v>348</v>
      </c>
      <c r="G240" s="153">
        <v>0.13819444444444443</v>
      </c>
      <c r="H240" s="167">
        <v>4.5</v>
      </c>
      <c r="I240" s="168"/>
      <c r="J240" s="169"/>
      <c r="K240" s="170"/>
      <c r="L240" s="170"/>
      <c r="M240" s="170"/>
      <c r="N240" s="170"/>
      <c r="O240" s="169"/>
      <c r="P240" s="154">
        <v>4</v>
      </c>
      <c r="Q240" s="62">
        <v>0</v>
      </c>
      <c r="R240" s="155">
        <v>0</v>
      </c>
      <c r="S240" s="62">
        <v>2</v>
      </c>
      <c r="T240" s="62">
        <v>0</v>
      </c>
      <c r="U240" s="62">
        <v>0</v>
      </c>
      <c r="V240" s="62">
        <v>2</v>
      </c>
      <c r="W240" s="63">
        <v>0</v>
      </c>
    </row>
    <row r="241" spans="1:23" x14ac:dyDescent="0.15">
      <c r="A241" s="274"/>
      <c r="B241" s="42">
        <v>20</v>
      </c>
      <c r="C241" s="111" t="s">
        <v>151</v>
      </c>
      <c r="D241" s="31" t="s">
        <v>518</v>
      </c>
      <c r="E241" s="31">
        <v>2017</v>
      </c>
      <c r="F241" s="164" t="s">
        <v>348</v>
      </c>
      <c r="G241" s="153">
        <v>0.12569444444444444</v>
      </c>
      <c r="H241" s="167">
        <v>4.75</v>
      </c>
      <c r="I241" s="168"/>
      <c r="J241" s="169"/>
      <c r="K241" s="170"/>
      <c r="L241" s="170"/>
      <c r="M241" s="170"/>
      <c r="N241" s="170"/>
      <c r="O241" s="169"/>
      <c r="P241" s="154">
        <v>4</v>
      </c>
      <c r="Q241" s="62">
        <v>0</v>
      </c>
      <c r="R241" s="155">
        <v>0</v>
      </c>
      <c r="S241" s="62">
        <v>0</v>
      </c>
      <c r="T241" s="62">
        <v>0</v>
      </c>
      <c r="U241" s="62">
        <v>0</v>
      </c>
      <c r="V241" s="62">
        <v>3</v>
      </c>
      <c r="W241" s="63">
        <v>1</v>
      </c>
    </row>
    <row r="242" spans="1:23" x14ac:dyDescent="0.15">
      <c r="A242" s="274"/>
      <c r="B242" s="42">
        <v>21</v>
      </c>
      <c r="C242" s="111" t="s">
        <v>152</v>
      </c>
      <c r="D242" s="31" t="s">
        <v>518</v>
      </c>
      <c r="E242" s="31">
        <v>2018</v>
      </c>
      <c r="F242" s="164" t="s">
        <v>348</v>
      </c>
      <c r="G242" s="153">
        <v>0.19305555555555554</v>
      </c>
      <c r="H242" s="167">
        <v>4</v>
      </c>
      <c r="I242" s="168"/>
      <c r="J242" s="169"/>
      <c r="K242" s="170"/>
      <c r="L242" s="170"/>
      <c r="M242" s="170"/>
      <c r="N242" s="170"/>
      <c r="O242" s="169"/>
      <c r="P242" s="154">
        <v>9</v>
      </c>
      <c r="Q242" s="62">
        <v>0</v>
      </c>
      <c r="R242" s="155">
        <v>0</v>
      </c>
      <c r="S242" s="62">
        <v>3</v>
      </c>
      <c r="T242" s="62">
        <v>1</v>
      </c>
      <c r="U242" s="62">
        <v>1</v>
      </c>
      <c r="V242" s="62">
        <v>3</v>
      </c>
      <c r="W242" s="63">
        <v>1</v>
      </c>
    </row>
    <row r="243" spans="1:23" x14ac:dyDescent="0.15">
      <c r="A243" s="274"/>
      <c r="B243" s="42">
        <v>22</v>
      </c>
      <c r="C243" s="111" t="s">
        <v>153</v>
      </c>
      <c r="D243" s="31" t="s">
        <v>518</v>
      </c>
      <c r="E243" s="31">
        <v>2018</v>
      </c>
      <c r="F243" s="164" t="s">
        <v>348</v>
      </c>
      <c r="G243" s="153">
        <v>0.16874999999999998</v>
      </c>
      <c r="H243" s="167">
        <v>4</v>
      </c>
      <c r="I243" s="168"/>
      <c r="J243" s="169"/>
      <c r="K243" s="170"/>
      <c r="L243" s="170"/>
      <c r="M243" s="170"/>
      <c r="N243" s="170"/>
      <c r="O243" s="169"/>
      <c r="P243" s="154">
        <v>7</v>
      </c>
      <c r="Q243" s="62">
        <v>0</v>
      </c>
      <c r="R243" s="155">
        <v>0</v>
      </c>
      <c r="S243" s="62">
        <v>3</v>
      </c>
      <c r="T243" s="62">
        <v>0</v>
      </c>
      <c r="U243" s="62">
        <v>1</v>
      </c>
      <c r="V243" s="62">
        <v>2</v>
      </c>
      <c r="W243" s="63">
        <v>1</v>
      </c>
    </row>
    <row r="244" spans="1:23" x14ac:dyDescent="0.15">
      <c r="A244" s="274"/>
      <c r="B244" s="42">
        <v>23</v>
      </c>
      <c r="C244" s="111" t="s">
        <v>154</v>
      </c>
      <c r="D244" s="31" t="s">
        <v>518</v>
      </c>
      <c r="E244" s="31">
        <v>2018</v>
      </c>
      <c r="F244" s="164" t="s">
        <v>348</v>
      </c>
      <c r="G244" s="153">
        <v>7.9861111111111105E-2</v>
      </c>
      <c r="H244" s="167">
        <v>4.5</v>
      </c>
      <c r="I244" s="168"/>
      <c r="J244" s="169"/>
      <c r="K244" s="170"/>
      <c r="L244" s="170"/>
      <c r="M244" s="170"/>
      <c r="N244" s="170"/>
      <c r="O244" s="169"/>
      <c r="P244" s="154">
        <v>2</v>
      </c>
      <c r="Q244" s="62">
        <v>0</v>
      </c>
      <c r="R244" s="155">
        <v>0</v>
      </c>
      <c r="S244" s="62">
        <v>1</v>
      </c>
      <c r="T244" s="62">
        <v>0</v>
      </c>
      <c r="U244" s="62">
        <v>0</v>
      </c>
      <c r="V244" s="62">
        <v>0</v>
      </c>
      <c r="W244" s="63">
        <v>1</v>
      </c>
    </row>
    <row r="245" spans="1:23" x14ac:dyDescent="0.15">
      <c r="A245" s="274"/>
      <c r="B245" s="42">
        <v>24</v>
      </c>
      <c r="C245" s="111" t="s">
        <v>155</v>
      </c>
      <c r="D245" s="31" t="s">
        <v>518</v>
      </c>
      <c r="E245" s="31">
        <v>2017</v>
      </c>
      <c r="F245" s="164" t="s">
        <v>348</v>
      </c>
      <c r="G245" s="153">
        <v>0.14027777777777778</v>
      </c>
      <c r="H245" s="167">
        <v>4.5</v>
      </c>
      <c r="I245" s="168"/>
      <c r="J245" s="169"/>
      <c r="K245" s="170"/>
      <c r="L245" s="170"/>
      <c r="M245" s="170"/>
      <c r="N245" s="170"/>
      <c r="O245" s="169"/>
      <c r="P245" s="154">
        <v>4</v>
      </c>
      <c r="Q245" s="62">
        <v>0</v>
      </c>
      <c r="R245" s="155">
        <v>0</v>
      </c>
      <c r="S245" s="62">
        <v>2</v>
      </c>
      <c r="T245" s="62">
        <v>0</v>
      </c>
      <c r="U245" s="62">
        <v>0</v>
      </c>
      <c r="V245" s="62">
        <v>2</v>
      </c>
      <c r="W245" s="63">
        <v>0</v>
      </c>
    </row>
    <row r="246" spans="1:23" x14ac:dyDescent="0.15">
      <c r="A246" s="274"/>
      <c r="B246" s="42">
        <v>25</v>
      </c>
      <c r="C246" s="111" t="s">
        <v>156</v>
      </c>
      <c r="D246" s="31" t="s">
        <v>518</v>
      </c>
      <c r="E246" s="31">
        <v>2017</v>
      </c>
      <c r="F246" s="164" t="s">
        <v>348</v>
      </c>
      <c r="G246" s="153">
        <v>0.17500000000000002</v>
      </c>
      <c r="H246" s="167">
        <v>4.5</v>
      </c>
      <c r="I246" s="168"/>
      <c r="J246" s="169"/>
      <c r="K246" s="170"/>
      <c r="L246" s="170"/>
      <c r="M246" s="170"/>
      <c r="N246" s="170"/>
      <c r="O246" s="169"/>
      <c r="P246" s="154">
        <v>5</v>
      </c>
      <c r="Q246" s="62">
        <v>0</v>
      </c>
      <c r="R246" s="155">
        <v>0</v>
      </c>
      <c r="S246" s="62">
        <v>2</v>
      </c>
      <c r="T246" s="62">
        <v>0</v>
      </c>
      <c r="U246" s="62">
        <v>0</v>
      </c>
      <c r="V246" s="62">
        <v>3</v>
      </c>
      <c r="W246" s="63">
        <v>0</v>
      </c>
    </row>
    <row r="247" spans="1:23" x14ac:dyDescent="0.15">
      <c r="A247" s="274"/>
      <c r="B247" s="42">
        <v>26</v>
      </c>
      <c r="C247" s="111" t="s">
        <v>157</v>
      </c>
      <c r="D247" s="31" t="s">
        <v>518</v>
      </c>
      <c r="E247" s="31">
        <v>2017</v>
      </c>
      <c r="F247" s="164" t="s">
        <v>348</v>
      </c>
      <c r="G247" s="153">
        <v>5.6944444444444443E-2</v>
      </c>
      <c r="H247" s="167">
        <v>4.5</v>
      </c>
      <c r="I247" s="168"/>
      <c r="J247" s="169"/>
      <c r="K247" s="170"/>
      <c r="L247" s="170"/>
      <c r="M247" s="170"/>
      <c r="N247" s="170"/>
      <c r="O247" s="169"/>
      <c r="P247" s="154">
        <v>5</v>
      </c>
      <c r="Q247" s="62">
        <v>0</v>
      </c>
      <c r="R247" s="155">
        <v>0</v>
      </c>
      <c r="S247" s="62">
        <v>1</v>
      </c>
      <c r="T247" s="62">
        <v>0</v>
      </c>
      <c r="U247" s="62">
        <v>0</v>
      </c>
      <c r="V247" s="62">
        <v>3</v>
      </c>
      <c r="W247" s="63">
        <v>1</v>
      </c>
    </row>
    <row r="248" spans="1:23" x14ac:dyDescent="0.15">
      <c r="A248" s="274"/>
      <c r="B248" s="42">
        <v>27</v>
      </c>
      <c r="C248" s="111" t="s">
        <v>158</v>
      </c>
      <c r="D248" s="31" t="s">
        <v>518</v>
      </c>
      <c r="E248" s="31">
        <v>2018</v>
      </c>
      <c r="F248" s="164" t="s">
        <v>348</v>
      </c>
      <c r="G248" s="153">
        <v>0.1451388888888889</v>
      </c>
      <c r="H248" s="167">
        <v>4</v>
      </c>
      <c r="I248" s="168"/>
      <c r="J248" s="169"/>
      <c r="K248" s="170"/>
      <c r="L248" s="170"/>
      <c r="M248" s="170"/>
      <c r="N248" s="170"/>
      <c r="O248" s="169"/>
      <c r="P248" s="154">
        <v>4</v>
      </c>
      <c r="Q248" s="62">
        <v>0</v>
      </c>
      <c r="R248" s="155">
        <v>0</v>
      </c>
      <c r="S248" s="62">
        <v>2</v>
      </c>
      <c r="T248" s="62">
        <v>0</v>
      </c>
      <c r="U248" s="62">
        <v>0</v>
      </c>
      <c r="V248" s="62">
        <v>2</v>
      </c>
      <c r="W248" s="63">
        <v>0</v>
      </c>
    </row>
    <row r="249" spans="1:23" x14ac:dyDescent="0.15">
      <c r="A249" s="274"/>
      <c r="B249" s="42">
        <v>28</v>
      </c>
      <c r="C249" s="111" t="s">
        <v>159</v>
      </c>
      <c r="D249" s="31" t="s">
        <v>518</v>
      </c>
      <c r="E249" s="31">
        <v>2018</v>
      </c>
      <c r="F249" s="164" t="s">
        <v>348</v>
      </c>
      <c r="G249" s="153">
        <v>9.9999999999999992E-2</v>
      </c>
      <c r="H249" s="167">
        <v>5</v>
      </c>
      <c r="I249" s="168"/>
      <c r="J249" s="169"/>
      <c r="K249" s="170"/>
      <c r="L249" s="170"/>
      <c r="M249" s="170"/>
      <c r="N249" s="170"/>
      <c r="O249" s="169"/>
      <c r="P249" s="154">
        <v>4</v>
      </c>
      <c r="Q249" s="62">
        <v>0</v>
      </c>
      <c r="R249" s="155">
        <v>0</v>
      </c>
      <c r="S249" s="62">
        <v>2</v>
      </c>
      <c r="T249" s="62">
        <v>0</v>
      </c>
      <c r="U249" s="62">
        <v>0</v>
      </c>
      <c r="V249" s="62">
        <v>2</v>
      </c>
      <c r="W249" s="63">
        <v>0</v>
      </c>
    </row>
    <row r="250" spans="1:23" x14ac:dyDescent="0.15">
      <c r="A250" s="274"/>
      <c r="B250" s="42">
        <v>29</v>
      </c>
      <c r="C250" s="111" t="s">
        <v>160</v>
      </c>
      <c r="D250" s="31" t="s">
        <v>518</v>
      </c>
      <c r="E250" s="31">
        <v>2017</v>
      </c>
      <c r="F250" s="164" t="s">
        <v>348</v>
      </c>
      <c r="G250" s="153">
        <v>0.12430555555555556</v>
      </c>
      <c r="H250" s="167">
        <v>5</v>
      </c>
      <c r="I250" s="168"/>
      <c r="J250" s="169"/>
      <c r="K250" s="170"/>
      <c r="L250" s="170"/>
      <c r="M250" s="170"/>
      <c r="N250" s="170"/>
      <c r="O250" s="169"/>
      <c r="P250" s="154">
        <v>5</v>
      </c>
      <c r="Q250" s="62">
        <v>0</v>
      </c>
      <c r="R250" s="155">
        <v>0</v>
      </c>
      <c r="S250" s="62">
        <v>2</v>
      </c>
      <c r="T250" s="62">
        <v>1</v>
      </c>
      <c r="U250" s="62">
        <v>0</v>
      </c>
      <c r="V250" s="62">
        <v>2</v>
      </c>
      <c r="W250" s="63">
        <v>0</v>
      </c>
    </row>
    <row r="251" spans="1:23" ht="14" thickBot="1" x14ac:dyDescent="0.2">
      <c r="A251" s="275"/>
      <c r="B251" s="171">
        <v>30</v>
      </c>
      <c r="C251" s="112" t="s">
        <v>161</v>
      </c>
      <c r="D251" s="32" t="s">
        <v>518</v>
      </c>
      <c r="E251" s="32">
        <v>2018</v>
      </c>
      <c r="F251" s="165" t="s">
        <v>348</v>
      </c>
      <c r="G251" s="161">
        <v>8.5416666666666655E-2</v>
      </c>
      <c r="H251" s="172">
        <v>3.95</v>
      </c>
      <c r="I251" s="173"/>
      <c r="J251" s="174"/>
      <c r="K251" s="175"/>
      <c r="L251" s="175"/>
      <c r="M251" s="175"/>
      <c r="N251" s="175"/>
      <c r="O251" s="174"/>
      <c r="P251" s="162">
        <v>2</v>
      </c>
      <c r="Q251" s="65">
        <v>0</v>
      </c>
      <c r="R251" s="163">
        <v>0</v>
      </c>
      <c r="S251" s="65">
        <v>1</v>
      </c>
      <c r="T251" s="65">
        <v>0</v>
      </c>
      <c r="U251" s="65">
        <v>0</v>
      </c>
      <c r="V251" s="65">
        <v>1</v>
      </c>
      <c r="W251" s="66">
        <v>0</v>
      </c>
    </row>
    <row r="252" spans="1:23" x14ac:dyDescent="0.15">
      <c r="A252" s="273" t="s">
        <v>364</v>
      </c>
      <c r="B252" s="166">
        <v>1</v>
      </c>
      <c r="C252" s="110" t="s">
        <v>162</v>
      </c>
      <c r="D252" s="30" t="s">
        <v>518</v>
      </c>
      <c r="E252" s="30">
        <v>2017</v>
      </c>
      <c r="F252" s="180" t="s">
        <v>348</v>
      </c>
      <c r="G252" s="145">
        <v>0.25347222222222221</v>
      </c>
      <c r="H252" s="135">
        <v>5</v>
      </c>
      <c r="I252" s="176"/>
      <c r="J252" s="177"/>
      <c r="K252" s="178"/>
      <c r="L252" s="178"/>
      <c r="M252" s="178"/>
      <c r="N252" s="178"/>
      <c r="O252" s="177"/>
      <c r="P252" s="146">
        <v>7</v>
      </c>
      <c r="Q252" s="60">
        <v>0</v>
      </c>
      <c r="R252" s="147">
        <v>0</v>
      </c>
      <c r="S252" s="60">
        <v>3</v>
      </c>
      <c r="T252" s="60">
        <v>0</v>
      </c>
      <c r="U252" s="60">
        <v>0</v>
      </c>
      <c r="V252" s="60">
        <v>3</v>
      </c>
      <c r="W252" s="61">
        <v>1</v>
      </c>
    </row>
    <row r="253" spans="1:23" x14ac:dyDescent="0.15">
      <c r="A253" s="274"/>
      <c r="B253" s="42">
        <v>2</v>
      </c>
      <c r="C253" s="111" t="s">
        <v>163</v>
      </c>
      <c r="D253" s="31" t="s">
        <v>518</v>
      </c>
      <c r="E253" s="31">
        <v>2018</v>
      </c>
      <c r="F253" s="164" t="s">
        <v>348</v>
      </c>
      <c r="G253" s="153">
        <v>0.16250000000000001</v>
      </c>
      <c r="H253" s="167">
        <v>4</v>
      </c>
      <c r="I253" s="168"/>
      <c r="J253" s="169"/>
      <c r="K253" s="170"/>
      <c r="L253" s="170"/>
      <c r="M253" s="170"/>
      <c r="N253" s="170"/>
      <c r="O253" s="169"/>
      <c r="P253" s="154">
        <v>4</v>
      </c>
      <c r="Q253" s="62">
        <v>0</v>
      </c>
      <c r="R253" s="155">
        <v>0</v>
      </c>
      <c r="S253" s="62">
        <v>2</v>
      </c>
      <c r="T253" s="62">
        <v>0</v>
      </c>
      <c r="U253" s="62">
        <v>0</v>
      </c>
      <c r="V253" s="62">
        <v>1</v>
      </c>
      <c r="W253" s="63">
        <v>1</v>
      </c>
    </row>
    <row r="254" spans="1:23" x14ac:dyDescent="0.15">
      <c r="A254" s="274"/>
      <c r="B254" s="42">
        <v>3</v>
      </c>
      <c r="C254" s="111" t="str">
        <f>C244</f>
        <v>WHERE THE CASH AT</v>
      </c>
      <c r="D254" s="31" t="str">
        <f>D244</f>
        <v>BROCKHAMPTON</v>
      </c>
      <c r="E254" s="31">
        <v>2018</v>
      </c>
      <c r="F254" s="164" t="str">
        <f t="shared" ref="F254" si="292">F244</f>
        <v>Hip-Hop/Rap</v>
      </c>
      <c r="G254" s="153">
        <f t="shared" ref="G254" si="293">G244</f>
        <v>7.9861111111111105E-2</v>
      </c>
      <c r="H254" s="167">
        <f>H244</f>
        <v>4.5</v>
      </c>
      <c r="I254" s="168"/>
      <c r="J254" s="169"/>
      <c r="K254" s="170"/>
      <c r="L254" s="170"/>
      <c r="M254" s="170"/>
      <c r="N254" s="170"/>
      <c r="O254" s="169"/>
      <c r="P254" s="154">
        <f t="shared" ref="P254:W254" si="294">P244</f>
        <v>2</v>
      </c>
      <c r="Q254" s="62">
        <f t="shared" si="294"/>
        <v>0</v>
      </c>
      <c r="R254" s="155">
        <f t="shared" si="294"/>
        <v>0</v>
      </c>
      <c r="S254" s="62">
        <f t="shared" si="294"/>
        <v>1</v>
      </c>
      <c r="T254" s="62">
        <f t="shared" si="294"/>
        <v>0</v>
      </c>
      <c r="U254" s="62">
        <f t="shared" si="294"/>
        <v>0</v>
      </c>
      <c r="V254" s="62">
        <f t="shared" si="294"/>
        <v>0</v>
      </c>
      <c r="W254" s="63">
        <f t="shared" si="294"/>
        <v>1</v>
      </c>
    </row>
    <row r="255" spans="1:23" x14ac:dyDescent="0.15">
      <c r="A255" s="274"/>
      <c r="B255" s="42">
        <v>4</v>
      </c>
      <c r="C255" s="111" t="s">
        <v>164</v>
      </c>
      <c r="D255" s="31" t="s">
        <v>518</v>
      </c>
      <c r="E255" s="31">
        <v>2017</v>
      </c>
      <c r="F255" s="164" t="s">
        <v>348</v>
      </c>
      <c r="G255" s="153">
        <v>0.10972222222222222</v>
      </c>
      <c r="H255" s="167">
        <v>5</v>
      </c>
      <c r="I255" s="168"/>
      <c r="J255" s="169"/>
      <c r="K255" s="170"/>
      <c r="L255" s="170"/>
      <c r="M255" s="170"/>
      <c r="N255" s="170"/>
      <c r="O255" s="169"/>
      <c r="P255" s="154">
        <v>5</v>
      </c>
      <c r="Q255" s="62">
        <v>0</v>
      </c>
      <c r="R255" s="155">
        <v>0</v>
      </c>
      <c r="S255" s="62">
        <v>1</v>
      </c>
      <c r="T255" s="62">
        <v>0</v>
      </c>
      <c r="U255" s="62">
        <v>0</v>
      </c>
      <c r="V255" s="62">
        <v>3</v>
      </c>
      <c r="W255" s="63">
        <v>1</v>
      </c>
    </row>
    <row r="256" spans="1:23" x14ac:dyDescent="0.15">
      <c r="A256" s="274"/>
      <c r="B256" s="42">
        <v>5</v>
      </c>
      <c r="C256" s="111" t="s">
        <v>165</v>
      </c>
      <c r="D256" s="31" t="s">
        <v>518</v>
      </c>
      <c r="E256" s="31">
        <v>2017</v>
      </c>
      <c r="F256" s="164" t="s">
        <v>348</v>
      </c>
      <c r="G256" s="153">
        <v>0.1361111111111111</v>
      </c>
      <c r="H256" s="167">
        <v>4</v>
      </c>
      <c r="I256" s="168"/>
      <c r="J256" s="169"/>
      <c r="K256" s="170"/>
      <c r="L256" s="170"/>
      <c r="M256" s="170"/>
      <c r="N256" s="170"/>
      <c r="O256" s="169"/>
      <c r="P256" s="154">
        <v>3</v>
      </c>
      <c r="Q256" s="62">
        <v>0</v>
      </c>
      <c r="R256" s="155">
        <v>0</v>
      </c>
      <c r="S256" s="62">
        <v>0</v>
      </c>
      <c r="T256" s="62">
        <v>0</v>
      </c>
      <c r="U256" s="62">
        <v>0</v>
      </c>
      <c r="V256" s="62">
        <v>3</v>
      </c>
      <c r="W256" s="63">
        <v>0</v>
      </c>
    </row>
    <row r="257" spans="1:23" x14ac:dyDescent="0.15">
      <c r="A257" s="274"/>
      <c r="B257" s="42">
        <v>6</v>
      </c>
      <c r="C257" s="111" t="s">
        <v>166</v>
      </c>
      <c r="D257" s="31" t="s">
        <v>518</v>
      </c>
      <c r="E257" s="31">
        <v>2017</v>
      </c>
      <c r="F257" s="164" t="s">
        <v>348</v>
      </c>
      <c r="G257" s="153">
        <v>0.17986111111111111</v>
      </c>
      <c r="H257" s="167">
        <v>4.5</v>
      </c>
      <c r="I257" s="168"/>
      <c r="J257" s="169"/>
      <c r="K257" s="170"/>
      <c r="L257" s="170"/>
      <c r="M257" s="170"/>
      <c r="N257" s="170"/>
      <c r="O257" s="169"/>
      <c r="P257" s="154">
        <v>4</v>
      </c>
      <c r="Q257" s="62">
        <v>0</v>
      </c>
      <c r="R257" s="155">
        <v>0</v>
      </c>
      <c r="S257" s="62">
        <v>2</v>
      </c>
      <c r="T257" s="62">
        <v>0</v>
      </c>
      <c r="U257" s="62">
        <v>0</v>
      </c>
      <c r="V257" s="62">
        <v>2</v>
      </c>
      <c r="W257" s="63">
        <v>0</v>
      </c>
    </row>
    <row r="258" spans="1:23" x14ac:dyDescent="0.15">
      <c r="A258" s="274"/>
      <c r="B258" s="42">
        <v>7</v>
      </c>
      <c r="C258" s="111" t="s">
        <v>167</v>
      </c>
      <c r="D258" s="31" t="s">
        <v>518</v>
      </c>
      <c r="E258" s="31">
        <v>2018</v>
      </c>
      <c r="F258" s="164" t="s">
        <v>348</v>
      </c>
      <c r="G258" s="153">
        <v>0.19930555555555554</v>
      </c>
      <c r="H258" s="167">
        <v>3.95</v>
      </c>
      <c r="I258" s="168"/>
      <c r="J258" s="169"/>
      <c r="K258" s="170"/>
      <c r="L258" s="170"/>
      <c r="M258" s="170"/>
      <c r="N258" s="170"/>
      <c r="O258" s="169"/>
      <c r="P258" s="154">
        <v>5</v>
      </c>
      <c r="Q258" s="62">
        <v>0</v>
      </c>
      <c r="R258" s="155">
        <v>0</v>
      </c>
      <c r="S258" s="62">
        <v>3</v>
      </c>
      <c r="T258" s="62">
        <v>0</v>
      </c>
      <c r="U258" s="62">
        <v>0</v>
      </c>
      <c r="V258" s="62">
        <v>2</v>
      </c>
      <c r="W258" s="63">
        <v>0</v>
      </c>
    </row>
    <row r="259" spans="1:23" x14ac:dyDescent="0.15">
      <c r="A259" s="274"/>
      <c r="B259" s="42">
        <v>8</v>
      </c>
      <c r="C259" s="111" t="s">
        <v>168</v>
      </c>
      <c r="D259" s="31" t="s">
        <v>518</v>
      </c>
      <c r="E259" s="31">
        <v>2017</v>
      </c>
      <c r="F259" s="164" t="s">
        <v>348</v>
      </c>
      <c r="G259" s="153">
        <v>5.5555555555555552E-2</v>
      </c>
      <c r="H259" s="167">
        <v>4.75</v>
      </c>
      <c r="I259" s="168"/>
      <c r="J259" s="169"/>
      <c r="K259" s="170"/>
      <c r="L259" s="170"/>
      <c r="M259" s="170"/>
      <c r="N259" s="170"/>
      <c r="O259" s="169"/>
      <c r="P259" s="154">
        <v>1</v>
      </c>
      <c r="Q259" s="62">
        <v>0</v>
      </c>
      <c r="R259" s="155">
        <v>0</v>
      </c>
      <c r="S259" s="62">
        <v>0</v>
      </c>
      <c r="T259" s="62">
        <v>0</v>
      </c>
      <c r="U259" s="62">
        <v>0</v>
      </c>
      <c r="V259" s="62">
        <v>1</v>
      </c>
      <c r="W259" s="63">
        <v>0</v>
      </c>
    </row>
    <row r="260" spans="1:23" x14ac:dyDescent="0.15">
      <c r="A260" s="274"/>
      <c r="B260" s="42">
        <v>9</v>
      </c>
      <c r="C260" s="111" t="str">
        <f>C247</f>
        <v>LIQUID</v>
      </c>
      <c r="D260" s="31" t="str">
        <f>D247</f>
        <v>BROCKHAMPTON</v>
      </c>
      <c r="E260" s="31">
        <v>2017</v>
      </c>
      <c r="F260" s="164" t="str">
        <f t="shared" ref="F260" si="295">F247</f>
        <v>Hip-Hop/Rap</v>
      </c>
      <c r="G260" s="153">
        <f t="shared" ref="G260" si="296">G247</f>
        <v>5.6944444444444443E-2</v>
      </c>
      <c r="H260" s="167">
        <f>H247</f>
        <v>4.5</v>
      </c>
      <c r="I260" s="168"/>
      <c r="J260" s="169"/>
      <c r="K260" s="170"/>
      <c r="L260" s="170"/>
      <c r="M260" s="170"/>
      <c r="N260" s="170"/>
      <c r="O260" s="169"/>
      <c r="P260" s="154">
        <f t="shared" ref="P260:W260" si="297">P247</f>
        <v>5</v>
      </c>
      <c r="Q260" s="62">
        <f t="shared" si="297"/>
        <v>0</v>
      </c>
      <c r="R260" s="155">
        <f t="shared" si="297"/>
        <v>0</v>
      </c>
      <c r="S260" s="62">
        <f t="shared" si="297"/>
        <v>1</v>
      </c>
      <c r="T260" s="62">
        <f t="shared" si="297"/>
        <v>0</v>
      </c>
      <c r="U260" s="62">
        <f t="shared" si="297"/>
        <v>0</v>
      </c>
      <c r="V260" s="62">
        <f t="shared" si="297"/>
        <v>3</v>
      </c>
      <c r="W260" s="63">
        <f t="shared" si="297"/>
        <v>1</v>
      </c>
    </row>
    <row r="261" spans="1:23" x14ac:dyDescent="0.15">
      <c r="A261" s="274"/>
      <c r="B261" s="42">
        <v>10</v>
      </c>
      <c r="C261" s="111" t="s">
        <v>169</v>
      </c>
      <c r="D261" s="31" t="s">
        <v>518</v>
      </c>
      <c r="E261" s="31">
        <v>2017</v>
      </c>
      <c r="F261" s="164" t="s">
        <v>348</v>
      </c>
      <c r="G261" s="153">
        <v>0.14791666666666667</v>
      </c>
      <c r="H261" s="167">
        <v>4</v>
      </c>
      <c r="I261" s="168"/>
      <c r="J261" s="169"/>
      <c r="K261" s="170"/>
      <c r="L261" s="170"/>
      <c r="M261" s="170"/>
      <c r="N261" s="170"/>
      <c r="O261" s="169"/>
      <c r="P261" s="154">
        <v>4</v>
      </c>
      <c r="Q261" s="62">
        <v>0</v>
      </c>
      <c r="R261" s="155">
        <v>0</v>
      </c>
      <c r="S261" s="62">
        <v>1</v>
      </c>
      <c r="T261" s="62">
        <v>0</v>
      </c>
      <c r="U261" s="62">
        <v>0</v>
      </c>
      <c r="V261" s="62">
        <v>2</v>
      </c>
      <c r="W261" s="63">
        <v>1</v>
      </c>
    </row>
    <row r="262" spans="1:23" x14ac:dyDescent="0.15">
      <c r="A262" s="274"/>
      <c r="B262" s="42">
        <v>11</v>
      </c>
      <c r="C262" s="111" t="s">
        <v>170</v>
      </c>
      <c r="D262" s="31" t="s">
        <v>518</v>
      </c>
      <c r="E262" s="31">
        <v>2017</v>
      </c>
      <c r="F262" s="164" t="s">
        <v>348</v>
      </c>
      <c r="G262" s="153">
        <v>0.14166666666666666</v>
      </c>
      <c r="H262" s="167">
        <v>5</v>
      </c>
      <c r="I262" s="168"/>
      <c r="J262" s="169"/>
      <c r="K262" s="170"/>
      <c r="L262" s="170"/>
      <c r="M262" s="170"/>
      <c r="N262" s="170"/>
      <c r="O262" s="169"/>
      <c r="P262" s="154">
        <v>4</v>
      </c>
      <c r="Q262" s="62">
        <v>0</v>
      </c>
      <c r="R262" s="155">
        <v>0</v>
      </c>
      <c r="S262" s="62">
        <v>1</v>
      </c>
      <c r="T262" s="62">
        <v>0</v>
      </c>
      <c r="U262" s="62">
        <v>0</v>
      </c>
      <c r="V262" s="62">
        <v>3</v>
      </c>
      <c r="W262" s="63">
        <v>0</v>
      </c>
    </row>
    <row r="263" spans="1:23" x14ac:dyDescent="0.15">
      <c r="A263" s="274"/>
      <c r="B263" s="42">
        <v>12</v>
      </c>
      <c r="C263" s="111" t="s">
        <v>171</v>
      </c>
      <c r="D263" s="31" t="s">
        <v>518</v>
      </c>
      <c r="E263" s="31">
        <v>2017</v>
      </c>
      <c r="F263" s="164" t="s">
        <v>348</v>
      </c>
      <c r="G263" s="153">
        <v>5.5555555555555552E-2</v>
      </c>
      <c r="H263" s="167">
        <v>5</v>
      </c>
      <c r="I263" s="168"/>
      <c r="J263" s="169"/>
      <c r="K263" s="170"/>
      <c r="L263" s="170"/>
      <c r="M263" s="170"/>
      <c r="N263" s="170"/>
      <c r="O263" s="169"/>
      <c r="P263" s="154">
        <v>2</v>
      </c>
      <c r="Q263" s="62">
        <v>0</v>
      </c>
      <c r="R263" s="155">
        <v>0</v>
      </c>
      <c r="S263" s="62">
        <v>1</v>
      </c>
      <c r="T263" s="62">
        <v>0</v>
      </c>
      <c r="U263" s="62">
        <v>0</v>
      </c>
      <c r="V263" s="62">
        <v>1</v>
      </c>
      <c r="W263" s="63">
        <v>0</v>
      </c>
    </row>
    <row r="264" spans="1:23" x14ac:dyDescent="0.15">
      <c r="A264" s="274"/>
      <c r="B264" s="42">
        <v>13</v>
      </c>
      <c r="C264" s="111" t="str">
        <f>C246</f>
        <v>JOHNNY</v>
      </c>
      <c r="D264" s="31" t="str">
        <f>D246</f>
        <v>BROCKHAMPTON</v>
      </c>
      <c r="E264" s="31">
        <v>2017</v>
      </c>
      <c r="F264" s="164" t="str">
        <f t="shared" ref="F264" si="298">F246</f>
        <v>Hip-Hop/Rap</v>
      </c>
      <c r="G264" s="153">
        <f t="shared" ref="G264" si="299">G246</f>
        <v>0.17500000000000002</v>
      </c>
      <c r="H264" s="167">
        <f>H246</f>
        <v>4.5</v>
      </c>
      <c r="I264" s="168"/>
      <c r="J264" s="169"/>
      <c r="K264" s="170"/>
      <c r="L264" s="170"/>
      <c r="M264" s="170"/>
      <c r="N264" s="170"/>
      <c r="O264" s="169"/>
      <c r="P264" s="154">
        <f t="shared" ref="P264:W264" si="300">P246</f>
        <v>5</v>
      </c>
      <c r="Q264" s="62">
        <f t="shared" si="300"/>
        <v>0</v>
      </c>
      <c r="R264" s="155">
        <f t="shared" si="300"/>
        <v>0</v>
      </c>
      <c r="S264" s="62">
        <f t="shared" si="300"/>
        <v>2</v>
      </c>
      <c r="T264" s="62">
        <f t="shared" si="300"/>
        <v>0</v>
      </c>
      <c r="U264" s="62">
        <f t="shared" si="300"/>
        <v>0</v>
      </c>
      <c r="V264" s="62">
        <f t="shared" si="300"/>
        <v>3</v>
      </c>
      <c r="W264" s="63">
        <f t="shared" si="300"/>
        <v>0</v>
      </c>
    </row>
    <row r="265" spans="1:23" x14ac:dyDescent="0.15">
      <c r="A265" s="274"/>
      <c r="B265" s="42">
        <v>14</v>
      </c>
      <c r="C265" s="111" t="s">
        <v>172</v>
      </c>
      <c r="D265" s="31" t="s">
        <v>518</v>
      </c>
      <c r="E265" s="31">
        <v>2017</v>
      </c>
      <c r="F265" s="164" t="s">
        <v>348</v>
      </c>
      <c r="G265" s="153">
        <v>0.10694444444444444</v>
      </c>
      <c r="H265" s="167">
        <v>4.5</v>
      </c>
      <c r="I265" s="168"/>
      <c r="J265" s="169"/>
      <c r="K265" s="170"/>
      <c r="L265" s="170"/>
      <c r="M265" s="170"/>
      <c r="N265" s="170"/>
      <c r="O265" s="169"/>
      <c r="P265" s="154">
        <v>2</v>
      </c>
      <c r="Q265" s="62">
        <v>0</v>
      </c>
      <c r="R265" s="155">
        <v>0</v>
      </c>
      <c r="S265" s="62">
        <v>1</v>
      </c>
      <c r="T265" s="69">
        <v>1</v>
      </c>
      <c r="U265" s="62">
        <v>0</v>
      </c>
      <c r="V265" s="62">
        <v>0</v>
      </c>
      <c r="W265" s="63">
        <v>0</v>
      </c>
    </row>
    <row r="266" spans="1:23" x14ac:dyDescent="0.15">
      <c r="A266" s="274"/>
      <c r="B266" s="42">
        <v>15</v>
      </c>
      <c r="C266" s="111" t="str">
        <f>C240</f>
        <v>ALASKA</v>
      </c>
      <c r="D266" s="31" t="str">
        <f>D240</f>
        <v>BROCKHAMPTON</v>
      </c>
      <c r="E266" s="31">
        <v>2017</v>
      </c>
      <c r="F266" s="164" t="str">
        <f t="shared" ref="F266" si="301">F240</f>
        <v>Hip-Hop/Rap</v>
      </c>
      <c r="G266" s="153">
        <f t="shared" ref="G266" si="302">G240</f>
        <v>0.13819444444444443</v>
      </c>
      <c r="H266" s="167">
        <f>H240</f>
        <v>4.5</v>
      </c>
      <c r="I266" s="168"/>
      <c r="J266" s="169"/>
      <c r="K266" s="170"/>
      <c r="L266" s="170"/>
      <c r="M266" s="170"/>
      <c r="N266" s="170"/>
      <c r="O266" s="169"/>
      <c r="P266" s="154">
        <f t="shared" ref="P266:W266" si="303">P240</f>
        <v>4</v>
      </c>
      <c r="Q266" s="62">
        <f t="shared" si="303"/>
        <v>0</v>
      </c>
      <c r="R266" s="155">
        <f t="shared" si="303"/>
        <v>0</v>
      </c>
      <c r="S266" s="62">
        <f t="shared" si="303"/>
        <v>2</v>
      </c>
      <c r="T266" s="62">
        <f t="shared" si="303"/>
        <v>0</v>
      </c>
      <c r="U266" s="62">
        <f t="shared" si="303"/>
        <v>0</v>
      </c>
      <c r="V266" s="62">
        <f t="shared" si="303"/>
        <v>2</v>
      </c>
      <c r="W266" s="63">
        <f t="shared" si="303"/>
        <v>0</v>
      </c>
    </row>
    <row r="267" spans="1:23" x14ac:dyDescent="0.15">
      <c r="A267" s="274"/>
      <c r="B267" s="42">
        <v>16</v>
      </c>
      <c r="C267" s="111" t="str">
        <f>C241</f>
        <v>FIGHT</v>
      </c>
      <c r="D267" s="31" t="str">
        <f>D241</f>
        <v>BROCKHAMPTON</v>
      </c>
      <c r="E267" s="31">
        <v>2017</v>
      </c>
      <c r="F267" s="164" t="str">
        <f t="shared" ref="F267" si="304">F241</f>
        <v>Hip-Hop/Rap</v>
      </c>
      <c r="G267" s="153">
        <f t="shared" ref="G267" si="305">G241</f>
        <v>0.12569444444444444</v>
      </c>
      <c r="H267" s="167">
        <f>H241</f>
        <v>4.75</v>
      </c>
      <c r="I267" s="168"/>
      <c r="J267" s="169"/>
      <c r="K267" s="170"/>
      <c r="L267" s="170"/>
      <c r="M267" s="170"/>
      <c r="N267" s="170"/>
      <c r="O267" s="169"/>
      <c r="P267" s="154">
        <f t="shared" ref="P267:W267" si="306">P241</f>
        <v>4</v>
      </c>
      <c r="Q267" s="62">
        <f t="shared" si="306"/>
        <v>0</v>
      </c>
      <c r="R267" s="155">
        <f t="shared" si="306"/>
        <v>0</v>
      </c>
      <c r="S267" s="62">
        <f t="shared" si="306"/>
        <v>0</v>
      </c>
      <c r="T267" s="62">
        <f t="shared" si="306"/>
        <v>0</v>
      </c>
      <c r="U267" s="62">
        <f t="shared" si="306"/>
        <v>0</v>
      </c>
      <c r="V267" s="62">
        <f t="shared" si="306"/>
        <v>3</v>
      </c>
      <c r="W267" s="63">
        <f t="shared" si="306"/>
        <v>1</v>
      </c>
    </row>
    <row r="268" spans="1:23" x14ac:dyDescent="0.15">
      <c r="A268" s="274"/>
      <c r="B268" s="42">
        <v>17</v>
      </c>
      <c r="C268" s="111" t="str">
        <f>C245</f>
        <v>GAMBA</v>
      </c>
      <c r="D268" s="31" t="str">
        <f>D245</f>
        <v>BROCKHAMPTON</v>
      </c>
      <c r="E268" s="31">
        <v>2017</v>
      </c>
      <c r="F268" s="164" t="str">
        <f t="shared" ref="F268" si="307">F245</f>
        <v>Hip-Hop/Rap</v>
      </c>
      <c r="G268" s="153">
        <f t="shared" ref="G268" si="308">G245</f>
        <v>0.14027777777777778</v>
      </c>
      <c r="H268" s="167">
        <f>H245</f>
        <v>4.5</v>
      </c>
      <c r="I268" s="168"/>
      <c r="J268" s="169"/>
      <c r="K268" s="170"/>
      <c r="L268" s="170"/>
      <c r="M268" s="170"/>
      <c r="N268" s="170"/>
      <c r="O268" s="169"/>
      <c r="P268" s="154">
        <f>P245</f>
        <v>4</v>
      </c>
      <c r="Q268" s="62">
        <f t="shared" ref="Q268:W268" si="309">Q245</f>
        <v>0</v>
      </c>
      <c r="R268" s="155">
        <f t="shared" si="309"/>
        <v>0</v>
      </c>
      <c r="S268" s="62">
        <f t="shared" si="309"/>
        <v>2</v>
      </c>
      <c r="T268" s="62">
        <f t="shared" si="309"/>
        <v>0</v>
      </c>
      <c r="U268" s="62">
        <f t="shared" si="309"/>
        <v>0</v>
      </c>
      <c r="V268" s="62">
        <f t="shared" si="309"/>
        <v>2</v>
      </c>
      <c r="W268" s="63">
        <f t="shared" si="309"/>
        <v>0</v>
      </c>
    </row>
    <row r="269" spans="1:23" x14ac:dyDescent="0.15">
      <c r="A269" s="274"/>
      <c r="B269" s="42">
        <v>18</v>
      </c>
      <c r="C269" s="111" t="str">
        <f>C249</f>
        <v>VIVID</v>
      </c>
      <c r="D269" s="31" t="str">
        <f>D249</f>
        <v>BROCKHAMPTON</v>
      </c>
      <c r="E269" s="31">
        <v>2018</v>
      </c>
      <c r="F269" s="164" t="str">
        <f t="shared" ref="F269" si="310">F249</f>
        <v>Hip-Hop/Rap</v>
      </c>
      <c r="G269" s="153">
        <f t="shared" ref="G269" si="311">G249</f>
        <v>9.9999999999999992E-2</v>
      </c>
      <c r="H269" s="167">
        <f>H249</f>
        <v>5</v>
      </c>
      <c r="I269" s="168"/>
      <c r="J269" s="169"/>
      <c r="K269" s="170"/>
      <c r="L269" s="170"/>
      <c r="M269" s="170"/>
      <c r="N269" s="170"/>
      <c r="O269" s="169"/>
      <c r="P269" s="154">
        <f t="shared" ref="P269:W269" si="312">P249</f>
        <v>4</v>
      </c>
      <c r="Q269" s="62">
        <f t="shared" si="312"/>
        <v>0</v>
      </c>
      <c r="R269" s="155">
        <f t="shared" si="312"/>
        <v>0</v>
      </c>
      <c r="S269" s="62">
        <f t="shared" si="312"/>
        <v>2</v>
      </c>
      <c r="T269" s="62">
        <f t="shared" si="312"/>
        <v>0</v>
      </c>
      <c r="U269" s="62">
        <f t="shared" si="312"/>
        <v>0</v>
      </c>
      <c r="V269" s="62">
        <f t="shared" si="312"/>
        <v>2</v>
      </c>
      <c r="W269" s="63">
        <f t="shared" si="312"/>
        <v>0</v>
      </c>
    </row>
    <row r="270" spans="1:23" ht="14" thickBot="1" x14ac:dyDescent="0.2">
      <c r="A270" s="275"/>
      <c r="B270" s="171">
        <v>19</v>
      </c>
      <c r="C270" s="112" t="str">
        <f>C250</f>
        <v>STAINS</v>
      </c>
      <c r="D270" s="32" t="str">
        <f>D250</f>
        <v>BROCKHAMPTON</v>
      </c>
      <c r="E270" s="32">
        <v>2017</v>
      </c>
      <c r="F270" s="165" t="str">
        <f t="shared" ref="F270" si="313">F250</f>
        <v>Hip-Hop/Rap</v>
      </c>
      <c r="G270" s="161">
        <f t="shared" ref="G270" si="314">G250</f>
        <v>0.12430555555555556</v>
      </c>
      <c r="H270" s="172">
        <f>H250</f>
        <v>5</v>
      </c>
      <c r="I270" s="173"/>
      <c r="J270" s="174"/>
      <c r="K270" s="175"/>
      <c r="L270" s="175"/>
      <c r="M270" s="175"/>
      <c r="N270" s="175"/>
      <c r="O270" s="174"/>
      <c r="P270" s="162">
        <f t="shared" ref="P270:W270" si="315">P250</f>
        <v>5</v>
      </c>
      <c r="Q270" s="65">
        <f t="shared" si="315"/>
        <v>0</v>
      </c>
      <c r="R270" s="163">
        <f t="shared" si="315"/>
        <v>0</v>
      </c>
      <c r="S270" s="65">
        <f t="shared" si="315"/>
        <v>2</v>
      </c>
      <c r="T270" s="70">
        <f t="shared" si="315"/>
        <v>1</v>
      </c>
      <c r="U270" s="65">
        <f t="shared" si="315"/>
        <v>0</v>
      </c>
      <c r="V270" s="65">
        <f t="shared" si="315"/>
        <v>2</v>
      </c>
      <c r="W270" s="66">
        <f t="shared" si="315"/>
        <v>0</v>
      </c>
    </row>
    <row r="271" spans="1:23" x14ac:dyDescent="0.15">
      <c r="A271" s="273" t="s">
        <v>365</v>
      </c>
      <c r="B271" s="166">
        <v>1</v>
      </c>
      <c r="C271" s="110" t="s">
        <v>173</v>
      </c>
      <c r="D271" s="30" t="s">
        <v>1028</v>
      </c>
      <c r="E271" s="30">
        <v>2018</v>
      </c>
      <c r="F271" s="180" t="s">
        <v>392</v>
      </c>
      <c r="G271" s="145">
        <v>9.4444444444444442E-2</v>
      </c>
      <c r="H271" s="135">
        <v>5</v>
      </c>
      <c r="I271" s="176"/>
      <c r="J271" s="177"/>
      <c r="K271" s="178"/>
      <c r="L271" s="178"/>
      <c r="M271" s="178"/>
      <c r="N271" s="178"/>
      <c r="O271" s="177"/>
      <c r="P271" s="146">
        <v>0</v>
      </c>
      <c r="Q271" s="60">
        <v>2</v>
      </c>
      <c r="R271" s="147">
        <v>0</v>
      </c>
      <c r="S271" s="60">
        <v>1</v>
      </c>
      <c r="T271" s="60">
        <v>1</v>
      </c>
      <c r="U271" s="60">
        <v>0</v>
      </c>
      <c r="V271" s="60">
        <v>0</v>
      </c>
      <c r="W271" s="61">
        <v>0</v>
      </c>
    </row>
    <row r="272" spans="1:23" x14ac:dyDescent="0.15">
      <c r="A272" s="274"/>
      <c r="B272" s="42">
        <v>2</v>
      </c>
      <c r="C272" s="111" t="s">
        <v>174</v>
      </c>
      <c r="D272" s="31" t="s">
        <v>476</v>
      </c>
      <c r="E272" s="31">
        <v>2015</v>
      </c>
      <c r="F272" s="164" t="s">
        <v>392</v>
      </c>
      <c r="G272" s="153">
        <v>0.15416666666666667</v>
      </c>
      <c r="H272" s="167">
        <v>4</v>
      </c>
      <c r="I272" s="168"/>
      <c r="J272" s="169"/>
      <c r="K272" s="170"/>
      <c r="L272" s="170"/>
      <c r="M272" s="170"/>
      <c r="N272" s="170"/>
      <c r="O272" s="169"/>
      <c r="P272" s="154">
        <v>0</v>
      </c>
      <c r="Q272" s="62">
        <v>1</v>
      </c>
      <c r="R272" s="155">
        <v>0</v>
      </c>
      <c r="S272" s="62">
        <v>0</v>
      </c>
      <c r="T272" s="62">
        <v>1</v>
      </c>
      <c r="U272" s="62">
        <v>0</v>
      </c>
      <c r="V272" s="62">
        <v>0</v>
      </c>
      <c r="W272" s="63">
        <v>0</v>
      </c>
    </row>
    <row r="273" spans="1:23" x14ac:dyDescent="0.15">
      <c r="A273" s="274"/>
      <c r="B273" s="42">
        <v>3</v>
      </c>
      <c r="C273" s="111" t="s">
        <v>175</v>
      </c>
      <c r="D273" s="31" t="s">
        <v>471</v>
      </c>
      <c r="E273" s="31">
        <v>2018</v>
      </c>
      <c r="F273" s="164" t="s">
        <v>348</v>
      </c>
      <c r="G273" s="153">
        <v>0.1277777777777778</v>
      </c>
      <c r="H273" s="167">
        <v>4.25</v>
      </c>
      <c r="I273" s="168"/>
      <c r="J273" s="169"/>
      <c r="K273" s="170"/>
      <c r="L273" s="170"/>
      <c r="M273" s="170"/>
      <c r="N273" s="170"/>
      <c r="O273" s="169"/>
      <c r="P273" s="154">
        <v>0</v>
      </c>
      <c r="Q273" s="62">
        <v>1</v>
      </c>
      <c r="R273" s="155">
        <v>0</v>
      </c>
      <c r="S273" s="62">
        <v>0</v>
      </c>
      <c r="T273" s="62">
        <v>0</v>
      </c>
      <c r="U273" s="62">
        <v>1</v>
      </c>
      <c r="V273" s="62">
        <v>0</v>
      </c>
      <c r="W273" s="63">
        <v>0</v>
      </c>
    </row>
    <row r="274" spans="1:23" x14ac:dyDescent="0.15">
      <c r="A274" s="274"/>
      <c r="B274" s="42">
        <v>4</v>
      </c>
      <c r="C274" s="111" t="s">
        <v>176</v>
      </c>
      <c r="D274" s="31" t="s">
        <v>1029</v>
      </c>
      <c r="E274" s="31">
        <v>2018</v>
      </c>
      <c r="F274" s="164" t="s">
        <v>392</v>
      </c>
      <c r="G274" s="153">
        <v>0.10416666666666667</v>
      </c>
      <c r="H274" s="167">
        <v>4</v>
      </c>
      <c r="I274" s="168"/>
      <c r="J274" s="169"/>
      <c r="K274" s="170"/>
      <c r="L274" s="170"/>
      <c r="M274" s="170"/>
      <c r="N274" s="170"/>
      <c r="O274" s="169"/>
      <c r="P274" s="154">
        <v>0</v>
      </c>
      <c r="Q274" s="62">
        <v>1</v>
      </c>
      <c r="R274" s="155">
        <v>0</v>
      </c>
      <c r="S274" s="62">
        <v>1</v>
      </c>
      <c r="T274" s="62">
        <v>0</v>
      </c>
      <c r="U274" s="62">
        <v>0</v>
      </c>
      <c r="V274" s="62">
        <v>0</v>
      </c>
      <c r="W274" s="63">
        <v>0</v>
      </c>
    </row>
    <row r="275" spans="1:23" x14ac:dyDescent="0.15">
      <c r="A275" s="274"/>
      <c r="B275" s="42">
        <v>5</v>
      </c>
      <c r="C275" s="111" t="s">
        <v>177</v>
      </c>
      <c r="D275" s="31" t="s">
        <v>1030</v>
      </c>
      <c r="E275" s="31">
        <v>2017</v>
      </c>
      <c r="F275" s="164" t="s">
        <v>733</v>
      </c>
      <c r="G275" s="153">
        <v>0.13055555555555556</v>
      </c>
      <c r="H275" s="167">
        <v>5</v>
      </c>
      <c r="I275" s="168"/>
      <c r="J275" s="169"/>
      <c r="K275" s="170"/>
      <c r="L275" s="170"/>
      <c r="M275" s="170"/>
      <c r="N275" s="170"/>
      <c r="O275" s="169"/>
      <c r="P275" s="154">
        <v>0</v>
      </c>
      <c r="Q275" s="62">
        <v>2</v>
      </c>
      <c r="R275" s="155">
        <v>0</v>
      </c>
      <c r="S275" s="62">
        <v>0</v>
      </c>
      <c r="T275" s="62">
        <v>2</v>
      </c>
      <c r="U275" s="62">
        <v>0</v>
      </c>
      <c r="V275" s="62">
        <v>0</v>
      </c>
      <c r="W275" s="63">
        <v>0</v>
      </c>
    </row>
    <row r="276" spans="1:23" x14ac:dyDescent="0.15">
      <c r="A276" s="274"/>
      <c r="B276" s="42">
        <v>6</v>
      </c>
      <c r="C276" s="111" t="s">
        <v>178</v>
      </c>
      <c r="D276" s="31" t="s">
        <v>476</v>
      </c>
      <c r="E276" s="31">
        <v>2015</v>
      </c>
      <c r="F276" s="164" t="s">
        <v>392</v>
      </c>
      <c r="G276" s="153">
        <v>0.19583333333333333</v>
      </c>
      <c r="H276" s="167">
        <v>5</v>
      </c>
      <c r="I276" s="168"/>
      <c r="J276" s="169"/>
      <c r="K276" s="170"/>
      <c r="L276" s="170"/>
      <c r="M276" s="170"/>
      <c r="N276" s="170"/>
      <c r="O276" s="169"/>
      <c r="P276" s="154">
        <v>0</v>
      </c>
      <c r="Q276" s="62">
        <v>1</v>
      </c>
      <c r="R276" s="155">
        <v>0</v>
      </c>
      <c r="S276" s="62">
        <v>0</v>
      </c>
      <c r="T276" s="62">
        <v>1</v>
      </c>
      <c r="U276" s="62">
        <v>0</v>
      </c>
      <c r="V276" s="62">
        <v>0</v>
      </c>
      <c r="W276" s="63">
        <v>0</v>
      </c>
    </row>
    <row r="277" spans="1:23" x14ac:dyDescent="0.15">
      <c r="A277" s="274"/>
      <c r="B277" s="42">
        <v>7</v>
      </c>
      <c r="C277" s="111" t="s">
        <v>179</v>
      </c>
      <c r="D277" s="31" t="s">
        <v>476</v>
      </c>
      <c r="E277" s="31">
        <v>2018</v>
      </c>
      <c r="F277" s="164" t="s">
        <v>733</v>
      </c>
      <c r="G277" s="153">
        <v>0.14444444444444446</v>
      </c>
      <c r="H277" s="167">
        <v>5</v>
      </c>
      <c r="I277" s="168"/>
      <c r="J277" s="169"/>
      <c r="K277" s="170"/>
      <c r="L277" s="170"/>
      <c r="M277" s="170"/>
      <c r="N277" s="170"/>
      <c r="O277" s="169"/>
      <c r="P277" s="154">
        <v>0</v>
      </c>
      <c r="Q277" s="62">
        <v>1</v>
      </c>
      <c r="R277" s="155">
        <v>0</v>
      </c>
      <c r="S277" s="62">
        <v>0</v>
      </c>
      <c r="T277" s="62">
        <v>1</v>
      </c>
      <c r="U277" s="62">
        <v>0</v>
      </c>
      <c r="V277" s="62">
        <v>0</v>
      </c>
      <c r="W277" s="63">
        <v>0</v>
      </c>
    </row>
    <row r="278" spans="1:23" x14ac:dyDescent="0.15">
      <c r="A278" s="274"/>
      <c r="B278" s="42">
        <v>8</v>
      </c>
      <c r="C278" s="111" t="s">
        <v>180</v>
      </c>
      <c r="D278" s="31" t="s">
        <v>1029</v>
      </c>
      <c r="E278" s="31">
        <v>2018</v>
      </c>
      <c r="F278" s="164" t="s">
        <v>392</v>
      </c>
      <c r="G278" s="153">
        <v>6.5277777777777782E-2</v>
      </c>
      <c r="H278" s="167">
        <v>4.5</v>
      </c>
      <c r="I278" s="168"/>
      <c r="J278" s="169"/>
      <c r="K278" s="170"/>
      <c r="L278" s="170"/>
      <c r="M278" s="170"/>
      <c r="N278" s="170"/>
      <c r="O278" s="169"/>
      <c r="P278" s="154">
        <v>0</v>
      </c>
      <c r="Q278" s="62">
        <v>1</v>
      </c>
      <c r="R278" s="155">
        <v>0</v>
      </c>
      <c r="S278" s="62">
        <v>0</v>
      </c>
      <c r="T278" s="62">
        <v>1</v>
      </c>
      <c r="U278" s="62">
        <v>0</v>
      </c>
      <c r="V278" s="62">
        <v>0</v>
      </c>
      <c r="W278" s="63">
        <v>0</v>
      </c>
    </row>
    <row r="279" spans="1:23" x14ac:dyDescent="0.15">
      <c r="A279" s="274"/>
      <c r="B279" s="42">
        <v>9</v>
      </c>
      <c r="C279" s="111" t="s">
        <v>181</v>
      </c>
      <c r="D279" s="31" t="s">
        <v>428</v>
      </c>
      <c r="E279" s="31">
        <v>2015</v>
      </c>
      <c r="F279" s="164" t="s">
        <v>345</v>
      </c>
      <c r="G279" s="153">
        <v>0.14791666666666667</v>
      </c>
      <c r="H279" s="167">
        <v>5</v>
      </c>
      <c r="I279" s="168"/>
      <c r="J279" s="169"/>
      <c r="K279" s="170"/>
      <c r="L279" s="170"/>
      <c r="M279" s="170"/>
      <c r="N279" s="170"/>
      <c r="O279" s="169"/>
      <c r="P279" s="154">
        <v>0</v>
      </c>
      <c r="Q279" s="62">
        <v>1</v>
      </c>
      <c r="R279" s="155">
        <v>0</v>
      </c>
      <c r="S279" s="62">
        <v>1</v>
      </c>
      <c r="T279" s="62">
        <v>0</v>
      </c>
      <c r="U279" s="62">
        <v>0</v>
      </c>
      <c r="V279" s="62">
        <v>0</v>
      </c>
      <c r="W279" s="63">
        <v>0</v>
      </c>
    </row>
    <row r="280" spans="1:23" x14ac:dyDescent="0.15">
      <c r="A280" s="274"/>
      <c r="B280" s="42">
        <v>10</v>
      </c>
      <c r="C280" s="111" t="s">
        <v>182</v>
      </c>
      <c r="D280" s="31" t="s">
        <v>428</v>
      </c>
      <c r="E280" s="31">
        <v>2015</v>
      </c>
      <c r="F280" s="164" t="s">
        <v>345</v>
      </c>
      <c r="G280" s="153">
        <v>0.12638888888888888</v>
      </c>
      <c r="H280" s="167">
        <v>5</v>
      </c>
      <c r="I280" s="168"/>
      <c r="J280" s="169"/>
      <c r="K280" s="170"/>
      <c r="L280" s="170"/>
      <c r="M280" s="170"/>
      <c r="N280" s="170"/>
      <c r="O280" s="169"/>
      <c r="P280" s="154">
        <v>0</v>
      </c>
      <c r="Q280" s="62">
        <v>1</v>
      </c>
      <c r="R280" s="155">
        <v>0</v>
      </c>
      <c r="S280" s="62">
        <v>1</v>
      </c>
      <c r="T280" s="62">
        <v>0</v>
      </c>
      <c r="U280" s="62">
        <v>0</v>
      </c>
      <c r="V280" s="62">
        <v>0</v>
      </c>
      <c r="W280" s="63">
        <v>0</v>
      </c>
    </row>
    <row r="281" spans="1:23" x14ac:dyDescent="0.15">
      <c r="A281" s="274"/>
      <c r="B281" s="42">
        <v>11</v>
      </c>
      <c r="C281" s="111" t="s">
        <v>183</v>
      </c>
      <c r="D281" s="31" t="s">
        <v>1031</v>
      </c>
      <c r="E281" s="31">
        <v>2018</v>
      </c>
      <c r="F281" s="164" t="s">
        <v>346</v>
      </c>
      <c r="G281" s="153">
        <v>0.20972222222222223</v>
      </c>
      <c r="H281" s="167">
        <v>4</v>
      </c>
      <c r="I281" s="168"/>
      <c r="J281" s="169"/>
      <c r="K281" s="170"/>
      <c r="L281" s="170"/>
      <c r="M281" s="170"/>
      <c r="N281" s="170"/>
      <c r="O281" s="169"/>
      <c r="P281" s="154">
        <v>0</v>
      </c>
      <c r="Q281" s="62">
        <v>2</v>
      </c>
      <c r="R281" s="155">
        <v>0</v>
      </c>
      <c r="S281" s="62">
        <v>0</v>
      </c>
      <c r="T281" s="62">
        <v>0</v>
      </c>
      <c r="U281" s="62">
        <v>1</v>
      </c>
      <c r="V281" s="62">
        <v>1</v>
      </c>
      <c r="W281" s="63">
        <v>0</v>
      </c>
    </row>
    <row r="282" spans="1:23" x14ac:dyDescent="0.15">
      <c r="A282" s="274"/>
      <c r="B282" s="42">
        <v>12</v>
      </c>
      <c r="C282" s="111" t="s">
        <v>184</v>
      </c>
      <c r="D282" s="31" t="s">
        <v>532</v>
      </c>
      <c r="E282" s="31">
        <v>2018</v>
      </c>
      <c r="F282" s="164" t="s">
        <v>348</v>
      </c>
      <c r="G282" s="153">
        <v>0.19444444444444445</v>
      </c>
      <c r="H282" s="167">
        <v>4.25</v>
      </c>
      <c r="I282" s="168"/>
      <c r="J282" s="169"/>
      <c r="K282" s="170"/>
      <c r="L282" s="170"/>
      <c r="M282" s="170"/>
      <c r="N282" s="170"/>
      <c r="O282" s="169"/>
      <c r="P282" s="154">
        <v>0</v>
      </c>
      <c r="Q282" s="62">
        <v>1</v>
      </c>
      <c r="R282" s="155">
        <v>0</v>
      </c>
      <c r="S282" s="62">
        <v>0</v>
      </c>
      <c r="T282" s="62">
        <v>0</v>
      </c>
      <c r="U282" s="62">
        <v>1</v>
      </c>
      <c r="V282" s="62">
        <v>0</v>
      </c>
      <c r="W282" s="63">
        <v>0</v>
      </c>
    </row>
    <row r="283" spans="1:23" x14ac:dyDescent="0.15">
      <c r="A283" s="274"/>
      <c r="B283" s="42">
        <v>13</v>
      </c>
      <c r="C283" s="111" t="s">
        <v>185</v>
      </c>
      <c r="D283" s="31" t="s">
        <v>533</v>
      </c>
      <c r="E283" s="31">
        <v>2019</v>
      </c>
      <c r="F283" s="164" t="s">
        <v>346</v>
      </c>
      <c r="G283" s="153">
        <v>0.13194444444444445</v>
      </c>
      <c r="H283" s="167">
        <v>4.5</v>
      </c>
      <c r="I283" s="168"/>
      <c r="J283" s="169"/>
      <c r="K283" s="170"/>
      <c r="L283" s="170"/>
      <c r="M283" s="170"/>
      <c r="N283" s="170"/>
      <c r="O283" s="169"/>
      <c r="P283" s="154">
        <v>0</v>
      </c>
      <c r="Q283" s="62">
        <v>1</v>
      </c>
      <c r="R283" s="155">
        <v>0</v>
      </c>
      <c r="S283" s="62">
        <v>0</v>
      </c>
      <c r="T283" s="62">
        <v>0</v>
      </c>
      <c r="U283" s="62">
        <v>1</v>
      </c>
      <c r="V283" s="62">
        <v>0</v>
      </c>
      <c r="W283" s="63">
        <v>0</v>
      </c>
    </row>
    <row r="284" spans="1:23" x14ac:dyDescent="0.15">
      <c r="A284" s="274"/>
      <c r="B284" s="42">
        <v>14</v>
      </c>
      <c r="C284" s="111" t="str">
        <f>C107</f>
        <v>Me &amp; Mr. Jones</v>
      </c>
      <c r="D284" s="31" t="str">
        <f>D107</f>
        <v>Amy Winehouse</v>
      </c>
      <c r="E284" s="31">
        <v>2006</v>
      </c>
      <c r="F284" s="164" t="str">
        <f>F107</f>
        <v>R&amp;B/Soul</v>
      </c>
      <c r="G284" s="153">
        <f t="shared" ref="G284" si="316">G107</f>
        <v>0.10625</v>
      </c>
      <c r="H284" s="167">
        <f>H107</f>
        <v>5</v>
      </c>
      <c r="I284" s="168"/>
      <c r="J284" s="169"/>
      <c r="K284" s="170"/>
      <c r="L284" s="170"/>
      <c r="M284" s="170"/>
      <c r="N284" s="170"/>
      <c r="O284" s="169"/>
      <c r="P284" s="154">
        <f t="shared" ref="P284:W284" si="317">P107</f>
        <v>0</v>
      </c>
      <c r="Q284" s="62">
        <f t="shared" si="317"/>
        <v>1</v>
      </c>
      <c r="R284" s="155">
        <f t="shared" si="317"/>
        <v>0</v>
      </c>
      <c r="S284" s="62">
        <f t="shared" si="317"/>
        <v>1</v>
      </c>
      <c r="T284" s="62">
        <f t="shared" si="317"/>
        <v>0</v>
      </c>
      <c r="U284" s="62">
        <f t="shared" si="317"/>
        <v>0</v>
      </c>
      <c r="V284" s="62">
        <f t="shared" si="317"/>
        <v>0</v>
      </c>
      <c r="W284" s="63">
        <f t="shared" si="317"/>
        <v>0</v>
      </c>
    </row>
    <row r="285" spans="1:23" x14ac:dyDescent="0.15">
      <c r="A285" s="274"/>
      <c r="B285" s="42">
        <v>15</v>
      </c>
      <c r="C285" s="111" t="str">
        <f>C98</f>
        <v>Just Friends</v>
      </c>
      <c r="D285" s="31" t="str">
        <f>D98</f>
        <v>Amy Winehouse</v>
      </c>
      <c r="E285" s="31">
        <v>2006</v>
      </c>
      <c r="F285" s="164" t="str">
        <f t="shared" ref="F285" si="318">F98</f>
        <v>R&amp;B/Soul</v>
      </c>
      <c r="G285" s="153">
        <f t="shared" ref="G285" si="319">G98</f>
        <v>0.13402777777777777</v>
      </c>
      <c r="H285" s="167">
        <f>H98</f>
        <v>4.5</v>
      </c>
      <c r="I285" s="168"/>
      <c r="J285" s="169"/>
      <c r="K285" s="170"/>
      <c r="L285" s="170"/>
      <c r="M285" s="170"/>
      <c r="N285" s="170"/>
      <c r="O285" s="169"/>
      <c r="P285" s="154">
        <f t="shared" ref="P285:W285" si="320">P98</f>
        <v>0</v>
      </c>
      <c r="Q285" s="62">
        <f t="shared" si="320"/>
        <v>1</v>
      </c>
      <c r="R285" s="155">
        <f t="shared" si="320"/>
        <v>0</v>
      </c>
      <c r="S285" s="62">
        <f t="shared" si="320"/>
        <v>1</v>
      </c>
      <c r="T285" s="62">
        <f t="shared" si="320"/>
        <v>0</v>
      </c>
      <c r="U285" s="62">
        <f t="shared" si="320"/>
        <v>0</v>
      </c>
      <c r="V285" s="62">
        <f t="shared" si="320"/>
        <v>0</v>
      </c>
      <c r="W285" s="63">
        <f t="shared" si="320"/>
        <v>0</v>
      </c>
    </row>
    <row r="286" spans="1:23" ht="14" thickBot="1" x14ac:dyDescent="0.2">
      <c r="A286" s="275"/>
      <c r="B286" s="171">
        <v>16</v>
      </c>
      <c r="C286" s="112" t="str">
        <f>C69</f>
        <v>Sober</v>
      </c>
      <c r="D286" s="32" t="str">
        <f>D69</f>
        <v>Lorde</v>
      </c>
      <c r="E286" s="32">
        <v>2017</v>
      </c>
      <c r="F286" s="165" t="str">
        <f t="shared" ref="F286" si="321">F69</f>
        <v>Alternative</v>
      </c>
      <c r="G286" s="161">
        <f t="shared" ref="G286" si="322">G69</f>
        <v>0.13680555555555554</v>
      </c>
      <c r="H286" s="172">
        <f>H69</f>
        <v>4</v>
      </c>
      <c r="I286" s="173"/>
      <c r="J286" s="174"/>
      <c r="K286" s="175"/>
      <c r="L286" s="175"/>
      <c r="M286" s="175"/>
      <c r="N286" s="175"/>
      <c r="O286" s="174"/>
      <c r="P286" s="162">
        <f t="shared" ref="P286:W286" si="323">P69</f>
        <v>0</v>
      </c>
      <c r="Q286" s="65">
        <f t="shared" si="323"/>
        <v>1</v>
      </c>
      <c r="R286" s="163">
        <f t="shared" si="323"/>
        <v>0</v>
      </c>
      <c r="S286" s="65">
        <f t="shared" si="323"/>
        <v>1</v>
      </c>
      <c r="T286" s="65">
        <f t="shared" si="323"/>
        <v>0</v>
      </c>
      <c r="U286" s="65">
        <f t="shared" si="323"/>
        <v>0</v>
      </c>
      <c r="V286" s="65">
        <f t="shared" si="323"/>
        <v>0</v>
      </c>
      <c r="W286" s="66">
        <f t="shared" si="323"/>
        <v>0</v>
      </c>
    </row>
    <row r="287" spans="1:23" x14ac:dyDescent="0.15">
      <c r="A287" s="273" t="s">
        <v>366</v>
      </c>
      <c r="B287" s="166">
        <v>1</v>
      </c>
      <c r="C287" s="110" t="s">
        <v>186</v>
      </c>
      <c r="D287" s="30" t="s">
        <v>1032</v>
      </c>
      <c r="E287" s="30">
        <v>2019</v>
      </c>
      <c r="F287" s="180" t="s">
        <v>393</v>
      </c>
      <c r="G287" s="145">
        <v>0.13402777777777777</v>
      </c>
      <c r="H287" s="135">
        <v>4</v>
      </c>
      <c r="I287" s="176"/>
      <c r="J287" s="177"/>
      <c r="K287" s="178"/>
      <c r="L287" s="178"/>
      <c r="M287" s="178"/>
      <c r="N287" s="178"/>
      <c r="O287" s="177"/>
      <c r="P287" s="146">
        <v>1</v>
      </c>
      <c r="Q287" s="60">
        <v>0</v>
      </c>
      <c r="R287" s="147">
        <v>0</v>
      </c>
      <c r="S287" s="60">
        <v>0</v>
      </c>
      <c r="T287" s="60">
        <v>1</v>
      </c>
      <c r="U287" s="60">
        <v>0</v>
      </c>
      <c r="V287" s="60">
        <v>0</v>
      </c>
      <c r="W287" s="61">
        <v>0</v>
      </c>
    </row>
    <row r="288" spans="1:23" x14ac:dyDescent="0.15">
      <c r="A288" s="274"/>
      <c r="B288" s="42">
        <v>2</v>
      </c>
      <c r="C288" s="111" t="str">
        <f t="shared" ref="C288:H289" si="324">C276</f>
        <v>Estoy Lista</v>
      </c>
      <c r="D288" s="31" t="str">
        <f t="shared" ref="D288" si="325">D276</f>
        <v>Natalia Lafourcade</v>
      </c>
      <c r="E288" s="31">
        <v>2015</v>
      </c>
      <c r="F288" s="164" t="str">
        <f t="shared" ref="F288" si="326">F276</f>
        <v>Pop Latino</v>
      </c>
      <c r="G288" s="153">
        <f t="shared" ref="G288" si="327">G276</f>
        <v>0.19583333333333333</v>
      </c>
      <c r="H288" s="167">
        <f t="shared" si="324"/>
        <v>5</v>
      </c>
      <c r="I288" s="168"/>
      <c r="J288" s="169"/>
      <c r="K288" s="170"/>
      <c r="L288" s="170"/>
      <c r="M288" s="170"/>
      <c r="N288" s="170"/>
      <c r="O288" s="169"/>
      <c r="P288" s="154">
        <f t="shared" ref="P288:W288" si="328">P276</f>
        <v>0</v>
      </c>
      <c r="Q288" s="62">
        <f t="shared" si="328"/>
        <v>1</v>
      </c>
      <c r="R288" s="155">
        <f t="shared" si="328"/>
        <v>0</v>
      </c>
      <c r="S288" s="62">
        <f t="shared" si="328"/>
        <v>0</v>
      </c>
      <c r="T288" s="62">
        <f t="shared" si="328"/>
        <v>1</v>
      </c>
      <c r="U288" s="62">
        <f t="shared" si="328"/>
        <v>0</v>
      </c>
      <c r="V288" s="62">
        <f t="shared" si="328"/>
        <v>0</v>
      </c>
      <c r="W288" s="63">
        <f t="shared" si="328"/>
        <v>0</v>
      </c>
    </row>
    <row r="289" spans="1:23" x14ac:dyDescent="0.15">
      <c r="A289" s="274"/>
      <c r="B289" s="42">
        <v>3</v>
      </c>
      <c r="C289" s="111" t="str">
        <f t="shared" si="324"/>
        <v>Te Sigo</v>
      </c>
      <c r="D289" s="31" t="str">
        <f t="shared" ref="D289" si="329">D277</f>
        <v>Natalia Lafourcade</v>
      </c>
      <c r="E289" s="31">
        <v>2018</v>
      </c>
      <c r="F289" s="164" t="str">
        <f t="shared" ref="F289" si="330">F277</f>
        <v>Folclórico</v>
      </c>
      <c r="G289" s="153">
        <f t="shared" ref="G289" si="331">G277</f>
        <v>0.14444444444444446</v>
      </c>
      <c r="H289" s="167">
        <f t="shared" si="324"/>
        <v>5</v>
      </c>
      <c r="I289" s="168"/>
      <c r="J289" s="169"/>
      <c r="K289" s="170"/>
      <c r="L289" s="170"/>
      <c r="M289" s="170"/>
      <c r="N289" s="170"/>
      <c r="O289" s="169"/>
      <c r="P289" s="154">
        <f t="shared" ref="P289:W289" si="332">P277</f>
        <v>0</v>
      </c>
      <c r="Q289" s="62">
        <f t="shared" si="332"/>
        <v>1</v>
      </c>
      <c r="R289" s="155">
        <f t="shared" si="332"/>
        <v>0</v>
      </c>
      <c r="S289" s="62">
        <f t="shared" si="332"/>
        <v>0</v>
      </c>
      <c r="T289" s="62">
        <f t="shared" si="332"/>
        <v>1</v>
      </c>
      <c r="U289" s="62">
        <f t="shared" si="332"/>
        <v>0</v>
      </c>
      <c r="V289" s="62">
        <f t="shared" si="332"/>
        <v>0</v>
      </c>
      <c r="W289" s="63">
        <f t="shared" si="332"/>
        <v>0</v>
      </c>
    </row>
    <row r="290" spans="1:23" x14ac:dyDescent="0.15">
      <c r="A290" s="274"/>
      <c r="B290" s="42">
        <v>4</v>
      </c>
      <c r="C290" s="111" t="str">
        <f>C274</f>
        <v>MALAMENTE (Cap.1: Augurio)</v>
      </c>
      <c r="D290" s="31" t="str">
        <f>D274</f>
        <v>ROSALÍA (Mononymous)</v>
      </c>
      <c r="E290" s="31">
        <v>2018</v>
      </c>
      <c r="F290" s="164" t="str">
        <f t="shared" ref="F290" si="333">F274</f>
        <v>Pop Latino</v>
      </c>
      <c r="G290" s="153">
        <f t="shared" ref="G290" si="334">G274</f>
        <v>0.10416666666666667</v>
      </c>
      <c r="H290" s="167">
        <f>H274</f>
        <v>4</v>
      </c>
      <c r="I290" s="168"/>
      <c r="J290" s="169"/>
      <c r="K290" s="170"/>
      <c r="L290" s="170"/>
      <c r="M290" s="170"/>
      <c r="N290" s="170"/>
      <c r="O290" s="169"/>
      <c r="P290" s="154">
        <f t="shared" ref="P290:W290" si="335">P274</f>
        <v>0</v>
      </c>
      <c r="Q290" s="62">
        <f t="shared" si="335"/>
        <v>1</v>
      </c>
      <c r="R290" s="155">
        <f t="shared" si="335"/>
        <v>0</v>
      </c>
      <c r="S290" s="62">
        <f t="shared" si="335"/>
        <v>1</v>
      </c>
      <c r="T290" s="62">
        <f t="shared" si="335"/>
        <v>0</v>
      </c>
      <c r="U290" s="62">
        <f t="shared" si="335"/>
        <v>0</v>
      </c>
      <c r="V290" s="62">
        <f t="shared" si="335"/>
        <v>0</v>
      </c>
      <c r="W290" s="63">
        <f t="shared" si="335"/>
        <v>0</v>
      </c>
    </row>
    <row r="291" spans="1:23" x14ac:dyDescent="0.15">
      <c r="A291" s="274"/>
      <c r="B291" s="42">
        <v>5</v>
      </c>
      <c r="C291" s="111" t="s">
        <v>187</v>
      </c>
      <c r="D291" s="31" t="s">
        <v>505</v>
      </c>
      <c r="E291" s="31">
        <v>2018</v>
      </c>
      <c r="F291" s="164" t="s">
        <v>345</v>
      </c>
      <c r="G291" s="153">
        <v>0.17986111111111111</v>
      </c>
      <c r="H291" s="167">
        <v>3.7</v>
      </c>
      <c r="I291" s="168"/>
      <c r="J291" s="169"/>
      <c r="K291" s="170"/>
      <c r="L291" s="170"/>
      <c r="M291" s="170"/>
      <c r="N291" s="170"/>
      <c r="O291" s="169"/>
      <c r="P291" s="154">
        <v>1</v>
      </c>
      <c r="Q291" s="62">
        <v>0</v>
      </c>
      <c r="R291" s="155">
        <v>0</v>
      </c>
      <c r="S291" s="62">
        <v>0</v>
      </c>
      <c r="T291" s="62">
        <v>1</v>
      </c>
      <c r="U291" s="62">
        <v>0</v>
      </c>
      <c r="V291" s="62">
        <v>0</v>
      </c>
      <c r="W291" s="63">
        <v>0</v>
      </c>
    </row>
    <row r="292" spans="1:23" x14ac:dyDescent="0.15">
      <c r="A292" s="274"/>
      <c r="B292" s="42">
        <v>6</v>
      </c>
      <c r="C292" s="111" t="s">
        <v>188</v>
      </c>
      <c r="D292" s="31" t="s">
        <v>505</v>
      </c>
      <c r="E292" s="31">
        <v>2018</v>
      </c>
      <c r="F292" s="164" t="s">
        <v>345</v>
      </c>
      <c r="G292" s="153">
        <v>0.15902777777777777</v>
      </c>
      <c r="H292" s="167">
        <v>3.7</v>
      </c>
      <c r="I292" s="168"/>
      <c r="J292" s="169"/>
      <c r="K292" s="170"/>
      <c r="L292" s="170"/>
      <c r="M292" s="170"/>
      <c r="N292" s="170"/>
      <c r="O292" s="169"/>
      <c r="P292" s="154">
        <v>1</v>
      </c>
      <c r="Q292" s="62">
        <v>0</v>
      </c>
      <c r="R292" s="155">
        <v>0</v>
      </c>
      <c r="S292" s="62">
        <v>0</v>
      </c>
      <c r="T292" s="62">
        <v>1</v>
      </c>
      <c r="U292" s="62">
        <v>0</v>
      </c>
      <c r="V292" s="62">
        <v>0</v>
      </c>
      <c r="W292" s="63">
        <v>0</v>
      </c>
    </row>
    <row r="293" spans="1:23" x14ac:dyDescent="0.15">
      <c r="A293" s="274"/>
      <c r="B293" s="42">
        <v>7</v>
      </c>
      <c r="C293" s="111" t="str">
        <f>C283</f>
        <v>break up with your girlfriend, i'm bored</v>
      </c>
      <c r="D293" s="31" t="str">
        <f>D283</f>
        <v>Ariana Grande</v>
      </c>
      <c r="E293" s="31">
        <v>2019</v>
      </c>
      <c r="F293" s="164" t="str">
        <f t="shared" ref="F293" si="336">F283</f>
        <v>Pop</v>
      </c>
      <c r="G293" s="153">
        <f t="shared" ref="G293" si="337">G283</f>
        <v>0.13194444444444445</v>
      </c>
      <c r="H293" s="167">
        <v>4.5</v>
      </c>
      <c r="I293" s="168"/>
      <c r="J293" s="169"/>
      <c r="K293" s="170"/>
      <c r="L293" s="170"/>
      <c r="M293" s="170"/>
      <c r="N293" s="170"/>
      <c r="O293" s="169"/>
      <c r="P293" s="154">
        <f t="shared" ref="P293:W293" si="338">P283</f>
        <v>0</v>
      </c>
      <c r="Q293" s="62">
        <f t="shared" si="338"/>
        <v>1</v>
      </c>
      <c r="R293" s="155">
        <f t="shared" si="338"/>
        <v>0</v>
      </c>
      <c r="S293" s="62">
        <f t="shared" si="338"/>
        <v>0</v>
      </c>
      <c r="T293" s="62">
        <f t="shared" si="338"/>
        <v>0</v>
      </c>
      <c r="U293" s="62">
        <f t="shared" si="338"/>
        <v>1</v>
      </c>
      <c r="V293" s="62">
        <f t="shared" si="338"/>
        <v>0</v>
      </c>
      <c r="W293" s="63">
        <f t="shared" si="338"/>
        <v>0</v>
      </c>
    </row>
    <row r="294" spans="1:23" x14ac:dyDescent="0.15">
      <c r="A294" s="274"/>
      <c r="B294" s="42">
        <v>8</v>
      </c>
      <c r="C294" s="111" t="s">
        <v>189</v>
      </c>
      <c r="D294" s="31" t="s">
        <v>1006</v>
      </c>
      <c r="E294" s="31">
        <v>2016</v>
      </c>
      <c r="F294" s="164" t="s">
        <v>347</v>
      </c>
      <c r="G294" s="153">
        <v>0.13819444444444443</v>
      </c>
      <c r="H294" s="167">
        <v>4</v>
      </c>
      <c r="I294" s="168"/>
      <c r="J294" s="169"/>
      <c r="K294" s="170"/>
      <c r="L294" s="170"/>
      <c r="M294" s="170"/>
      <c r="N294" s="170"/>
      <c r="O294" s="169"/>
      <c r="P294" s="154">
        <v>1</v>
      </c>
      <c r="Q294" s="62">
        <v>0</v>
      </c>
      <c r="R294" s="155">
        <v>0</v>
      </c>
      <c r="S294" s="62">
        <v>0</v>
      </c>
      <c r="T294" s="62">
        <v>0</v>
      </c>
      <c r="U294" s="62">
        <v>0</v>
      </c>
      <c r="V294" s="62">
        <v>1</v>
      </c>
      <c r="W294" s="63">
        <v>0</v>
      </c>
    </row>
    <row r="295" spans="1:23" x14ac:dyDescent="0.15">
      <c r="A295" s="274"/>
      <c r="B295" s="42">
        <v>9</v>
      </c>
      <c r="C295" s="111" t="s">
        <v>190</v>
      </c>
      <c r="D295" s="31" t="s">
        <v>533</v>
      </c>
      <c r="E295" s="31">
        <v>2019</v>
      </c>
      <c r="F295" s="164" t="s">
        <v>346</v>
      </c>
      <c r="G295" s="153">
        <v>0.12430555555555556</v>
      </c>
      <c r="H295" s="167">
        <v>4</v>
      </c>
      <c r="I295" s="168"/>
      <c r="J295" s="169"/>
      <c r="K295" s="170"/>
      <c r="L295" s="170"/>
      <c r="M295" s="170"/>
      <c r="N295" s="170"/>
      <c r="O295" s="169"/>
      <c r="P295" s="154">
        <v>0</v>
      </c>
      <c r="Q295" s="62">
        <v>1</v>
      </c>
      <c r="R295" s="155">
        <v>0</v>
      </c>
      <c r="S295" s="62">
        <v>0</v>
      </c>
      <c r="T295" s="62">
        <v>0</v>
      </c>
      <c r="U295" s="62">
        <v>1</v>
      </c>
      <c r="V295" s="62">
        <v>0</v>
      </c>
      <c r="W295" s="63">
        <v>0</v>
      </c>
    </row>
    <row r="296" spans="1:23" x14ac:dyDescent="0.15">
      <c r="A296" s="274"/>
      <c r="B296" s="42">
        <v>10</v>
      </c>
      <c r="C296" s="111" t="s">
        <v>191</v>
      </c>
      <c r="D296" s="31" t="s">
        <v>533</v>
      </c>
      <c r="E296" s="31">
        <v>2016</v>
      </c>
      <c r="F296" s="164" t="s">
        <v>346</v>
      </c>
      <c r="G296" s="153">
        <v>0.14930555555555555</v>
      </c>
      <c r="H296" s="167">
        <v>4.25</v>
      </c>
      <c r="I296" s="168"/>
      <c r="J296" s="169"/>
      <c r="K296" s="170"/>
      <c r="L296" s="170"/>
      <c r="M296" s="170"/>
      <c r="N296" s="170"/>
      <c r="O296" s="169"/>
      <c r="P296" s="154">
        <v>0</v>
      </c>
      <c r="Q296" s="62">
        <v>1</v>
      </c>
      <c r="R296" s="155">
        <v>0</v>
      </c>
      <c r="S296" s="62">
        <v>0</v>
      </c>
      <c r="T296" s="62">
        <v>0</v>
      </c>
      <c r="U296" s="62">
        <v>1</v>
      </c>
      <c r="V296" s="62">
        <v>0</v>
      </c>
      <c r="W296" s="63">
        <v>0</v>
      </c>
    </row>
    <row r="297" spans="1:23" ht="14" thickBot="1" x14ac:dyDescent="0.2">
      <c r="A297" s="275"/>
      <c r="B297" s="171">
        <v>11</v>
      </c>
      <c r="C297" s="112" t="s">
        <v>192</v>
      </c>
      <c r="D297" s="32" t="s">
        <v>490</v>
      </c>
      <c r="E297" s="32">
        <v>2018</v>
      </c>
      <c r="F297" s="165" t="s">
        <v>393</v>
      </c>
      <c r="G297" s="161">
        <v>0.15902777777777777</v>
      </c>
      <c r="H297" s="172">
        <v>4.2</v>
      </c>
      <c r="I297" s="173"/>
      <c r="J297" s="174"/>
      <c r="K297" s="175"/>
      <c r="L297" s="175"/>
      <c r="M297" s="175"/>
      <c r="N297" s="175"/>
      <c r="O297" s="174"/>
      <c r="P297" s="162">
        <v>1</v>
      </c>
      <c r="Q297" s="65">
        <v>0</v>
      </c>
      <c r="R297" s="163">
        <v>0</v>
      </c>
      <c r="S297" s="65">
        <v>0</v>
      </c>
      <c r="T297" s="65">
        <v>1</v>
      </c>
      <c r="U297" s="65">
        <v>0</v>
      </c>
      <c r="V297" s="65">
        <v>0</v>
      </c>
      <c r="W297" s="66">
        <v>0</v>
      </c>
    </row>
    <row r="298" spans="1:23" x14ac:dyDescent="0.15">
      <c r="A298" s="262" t="s">
        <v>367</v>
      </c>
      <c r="B298" s="166">
        <v>1</v>
      </c>
      <c r="C298" s="110" t="s">
        <v>193</v>
      </c>
      <c r="D298" s="30" t="s">
        <v>534</v>
      </c>
      <c r="E298" s="30">
        <v>2009</v>
      </c>
      <c r="F298" s="180" t="s">
        <v>345</v>
      </c>
      <c r="G298" s="145">
        <v>0.14097222222222222</v>
      </c>
      <c r="H298" s="135">
        <v>5</v>
      </c>
      <c r="I298" s="176"/>
      <c r="J298" s="177"/>
      <c r="K298" s="178"/>
      <c r="L298" s="178"/>
      <c r="M298" s="178"/>
      <c r="N298" s="178"/>
      <c r="O298" s="177"/>
      <c r="P298" s="146">
        <v>1</v>
      </c>
      <c r="Q298" s="60">
        <v>0</v>
      </c>
      <c r="R298" s="147">
        <v>0</v>
      </c>
      <c r="S298" s="60">
        <v>1</v>
      </c>
      <c r="T298" s="60">
        <v>0</v>
      </c>
      <c r="U298" s="60">
        <v>0</v>
      </c>
      <c r="V298" s="60">
        <v>0</v>
      </c>
      <c r="W298" s="61">
        <v>0</v>
      </c>
    </row>
    <row r="299" spans="1:23" x14ac:dyDescent="0.15">
      <c r="A299" s="251"/>
      <c r="B299" s="42">
        <v>2</v>
      </c>
      <c r="C299" s="111" t="str">
        <f>C256</f>
        <v>BANK</v>
      </c>
      <c r="D299" s="31" t="str">
        <f>D256</f>
        <v>BROCKHAMPTON</v>
      </c>
      <c r="E299" s="31">
        <v>2017</v>
      </c>
      <c r="F299" s="164" t="str">
        <f t="shared" ref="F299" si="339">F256</f>
        <v>Hip-Hop/Rap</v>
      </c>
      <c r="G299" s="153">
        <f t="shared" ref="G299" si="340">G256</f>
        <v>0.1361111111111111</v>
      </c>
      <c r="H299" s="167">
        <f>H256</f>
        <v>4</v>
      </c>
      <c r="I299" s="168"/>
      <c r="J299" s="169"/>
      <c r="K299" s="170"/>
      <c r="L299" s="170"/>
      <c r="M299" s="170"/>
      <c r="N299" s="170"/>
      <c r="O299" s="169"/>
      <c r="P299" s="154">
        <f t="shared" ref="P299:W299" si="341">P256</f>
        <v>3</v>
      </c>
      <c r="Q299" s="62">
        <f t="shared" si="341"/>
        <v>0</v>
      </c>
      <c r="R299" s="155">
        <f t="shared" si="341"/>
        <v>0</v>
      </c>
      <c r="S299" s="62">
        <f t="shared" si="341"/>
        <v>0</v>
      </c>
      <c r="T299" s="62">
        <f t="shared" si="341"/>
        <v>0</v>
      </c>
      <c r="U299" s="62">
        <f t="shared" si="341"/>
        <v>0</v>
      </c>
      <c r="V299" s="62">
        <f t="shared" si="341"/>
        <v>3</v>
      </c>
      <c r="W299" s="63">
        <f t="shared" si="341"/>
        <v>0</v>
      </c>
    </row>
    <row r="300" spans="1:23" x14ac:dyDescent="0.15">
      <c r="A300" s="251"/>
      <c r="B300" s="42">
        <v>3</v>
      </c>
      <c r="C300" s="111" t="s">
        <v>194</v>
      </c>
      <c r="D300" s="31" t="s">
        <v>533</v>
      </c>
      <c r="E300" s="31">
        <v>2019</v>
      </c>
      <c r="F300" s="164" t="s">
        <v>346</v>
      </c>
      <c r="G300" s="153">
        <v>0.12638888888888888</v>
      </c>
      <c r="H300" s="167">
        <v>4.5</v>
      </c>
      <c r="I300" s="168"/>
      <c r="J300" s="169"/>
      <c r="K300" s="170"/>
      <c r="L300" s="170"/>
      <c r="M300" s="170"/>
      <c r="N300" s="170"/>
      <c r="O300" s="169"/>
      <c r="P300" s="154">
        <v>0</v>
      </c>
      <c r="Q300" s="62">
        <v>1</v>
      </c>
      <c r="R300" s="155">
        <v>0</v>
      </c>
      <c r="S300" s="62">
        <v>0</v>
      </c>
      <c r="T300" s="62">
        <v>0</v>
      </c>
      <c r="U300" s="62">
        <v>1</v>
      </c>
      <c r="V300" s="62">
        <v>0</v>
      </c>
      <c r="W300" s="63">
        <v>0</v>
      </c>
    </row>
    <row r="301" spans="1:23" x14ac:dyDescent="0.15">
      <c r="A301" s="251"/>
      <c r="B301" s="42">
        <v>4</v>
      </c>
      <c r="C301" s="111" t="str">
        <f>C226</f>
        <v>HEAT</v>
      </c>
      <c r="D301" s="31" t="str">
        <f>D226</f>
        <v>BROCKHAMPTON</v>
      </c>
      <c r="E301" s="31">
        <v>2017</v>
      </c>
      <c r="F301" s="164" t="str">
        <f t="shared" ref="F301" si="342">F226</f>
        <v>Hip-Hop/Rap</v>
      </c>
      <c r="G301" s="153">
        <f t="shared" ref="G301" si="343">G226</f>
        <v>0.18888888888888888</v>
      </c>
      <c r="H301" s="167">
        <f>H226</f>
        <v>4.5</v>
      </c>
      <c r="I301" s="168"/>
      <c r="J301" s="169"/>
      <c r="K301" s="170"/>
      <c r="L301" s="170"/>
      <c r="M301" s="170"/>
      <c r="N301" s="170"/>
      <c r="O301" s="169"/>
      <c r="P301" s="154">
        <f t="shared" ref="P301:W301" si="344">P226</f>
        <v>5</v>
      </c>
      <c r="Q301" s="62">
        <f t="shared" si="344"/>
        <v>0</v>
      </c>
      <c r="R301" s="155">
        <f t="shared" si="344"/>
        <v>0</v>
      </c>
      <c r="S301" s="62">
        <f t="shared" si="344"/>
        <v>2</v>
      </c>
      <c r="T301" s="62">
        <f t="shared" si="344"/>
        <v>0</v>
      </c>
      <c r="U301" s="62">
        <f t="shared" si="344"/>
        <v>0</v>
      </c>
      <c r="V301" s="62">
        <f t="shared" si="344"/>
        <v>2</v>
      </c>
      <c r="W301" s="63">
        <f t="shared" si="344"/>
        <v>1</v>
      </c>
    </row>
    <row r="302" spans="1:23" x14ac:dyDescent="0.15">
      <c r="A302" s="251"/>
      <c r="B302" s="42">
        <v>5</v>
      </c>
      <c r="C302" s="111" t="str">
        <f>C297</f>
        <v>Caro</v>
      </c>
      <c r="D302" s="31" t="str">
        <f>D297</f>
        <v>Bad Bunny</v>
      </c>
      <c r="E302" s="31">
        <v>2018</v>
      </c>
      <c r="F302" s="164" t="str">
        <f t="shared" ref="F302" si="345">F297</f>
        <v>Urbano</v>
      </c>
      <c r="G302" s="153">
        <f t="shared" ref="G302" si="346">G297</f>
        <v>0.15902777777777777</v>
      </c>
      <c r="H302" s="167">
        <f>H297</f>
        <v>4.2</v>
      </c>
      <c r="I302" s="168"/>
      <c r="J302" s="169"/>
      <c r="K302" s="170"/>
      <c r="L302" s="170"/>
      <c r="M302" s="170"/>
      <c r="N302" s="170"/>
      <c r="O302" s="169"/>
      <c r="P302" s="154">
        <f t="shared" ref="P302:W302" si="347">P297</f>
        <v>1</v>
      </c>
      <c r="Q302" s="62">
        <f t="shared" si="347"/>
        <v>0</v>
      </c>
      <c r="R302" s="155">
        <f t="shared" si="347"/>
        <v>0</v>
      </c>
      <c r="S302" s="62">
        <f t="shared" si="347"/>
        <v>0</v>
      </c>
      <c r="T302" s="62">
        <f t="shared" si="347"/>
        <v>1</v>
      </c>
      <c r="U302" s="62">
        <f t="shared" si="347"/>
        <v>0</v>
      </c>
      <c r="V302" s="62">
        <f t="shared" si="347"/>
        <v>0</v>
      </c>
      <c r="W302" s="63">
        <f t="shared" si="347"/>
        <v>0</v>
      </c>
    </row>
    <row r="303" spans="1:23" x14ac:dyDescent="0.15">
      <c r="A303" s="251"/>
      <c r="B303" s="42">
        <v>6</v>
      </c>
      <c r="C303" s="111" t="str">
        <f>C253</f>
        <v>J'OUVERT</v>
      </c>
      <c r="D303" s="31" t="str">
        <f>D253</f>
        <v>BROCKHAMPTON</v>
      </c>
      <c r="E303" s="31">
        <v>2018</v>
      </c>
      <c r="F303" s="164" t="str">
        <f t="shared" ref="F303" si="348">F253</f>
        <v>Hip-Hop/Rap</v>
      </c>
      <c r="G303" s="153">
        <f t="shared" ref="G303" si="349">G253</f>
        <v>0.16250000000000001</v>
      </c>
      <c r="H303" s="167">
        <f>H253</f>
        <v>4</v>
      </c>
      <c r="I303" s="168"/>
      <c r="J303" s="169"/>
      <c r="K303" s="170"/>
      <c r="L303" s="170"/>
      <c r="M303" s="170"/>
      <c r="N303" s="170"/>
      <c r="O303" s="169"/>
      <c r="P303" s="154">
        <f t="shared" ref="P303:W303" si="350">P253</f>
        <v>4</v>
      </c>
      <c r="Q303" s="62">
        <f t="shared" si="350"/>
        <v>0</v>
      </c>
      <c r="R303" s="155">
        <f t="shared" si="350"/>
        <v>0</v>
      </c>
      <c r="S303" s="62">
        <f t="shared" si="350"/>
        <v>2</v>
      </c>
      <c r="T303" s="62">
        <f t="shared" si="350"/>
        <v>0</v>
      </c>
      <c r="U303" s="62">
        <f t="shared" si="350"/>
        <v>0</v>
      </c>
      <c r="V303" s="62">
        <f t="shared" si="350"/>
        <v>1</v>
      </c>
      <c r="W303" s="63">
        <f t="shared" si="350"/>
        <v>1</v>
      </c>
    </row>
    <row r="304" spans="1:23" x14ac:dyDescent="0.15">
      <c r="A304" s="251"/>
      <c r="B304" s="42">
        <v>7</v>
      </c>
      <c r="C304" s="111" t="str">
        <f>C255</f>
        <v>BUMP</v>
      </c>
      <c r="D304" s="31" t="str">
        <f>D255</f>
        <v>BROCKHAMPTON</v>
      </c>
      <c r="E304" s="31">
        <v>2017</v>
      </c>
      <c r="F304" s="164" t="str">
        <f t="shared" ref="F304" si="351">F255</f>
        <v>Hip-Hop/Rap</v>
      </c>
      <c r="G304" s="153">
        <f t="shared" ref="G304" si="352">G255</f>
        <v>0.10972222222222222</v>
      </c>
      <c r="H304" s="167">
        <f>H255</f>
        <v>5</v>
      </c>
      <c r="I304" s="168"/>
      <c r="J304" s="169"/>
      <c r="K304" s="170"/>
      <c r="L304" s="170"/>
      <c r="M304" s="170"/>
      <c r="N304" s="170"/>
      <c r="O304" s="169"/>
      <c r="P304" s="154">
        <f t="shared" ref="P304:W304" si="353">P255</f>
        <v>5</v>
      </c>
      <c r="Q304" s="62">
        <f t="shared" si="353"/>
        <v>0</v>
      </c>
      <c r="R304" s="155">
        <f t="shared" si="353"/>
        <v>0</v>
      </c>
      <c r="S304" s="62">
        <f t="shared" si="353"/>
        <v>1</v>
      </c>
      <c r="T304" s="62">
        <f t="shared" si="353"/>
        <v>0</v>
      </c>
      <c r="U304" s="62">
        <f t="shared" si="353"/>
        <v>0</v>
      </c>
      <c r="V304" s="62">
        <f t="shared" si="353"/>
        <v>3</v>
      </c>
      <c r="W304" s="63">
        <f t="shared" si="353"/>
        <v>1</v>
      </c>
    </row>
    <row r="305" spans="1:23" x14ac:dyDescent="0.15">
      <c r="A305" s="251"/>
      <c r="B305" s="42">
        <v>8</v>
      </c>
      <c r="C305" s="111" t="str">
        <f t="shared" ref="C305:H306" si="354">C262</f>
        <v>CHICK</v>
      </c>
      <c r="D305" s="31" t="str">
        <f t="shared" ref="D305" si="355">D262</f>
        <v>BROCKHAMPTON</v>
      </c>
      <c r="E305" s="31">
        <v>2017</v>
      </c>
      <c r="F305" s="164" t="str">
        <f t="shared" ref="F305" si="356">F262</f>
        <v>Hip-Hop/Rap</v>
      </c>
      <c r="G305" s="153">
        <f t="shared" ref="G305" si="357">G262</f>
        <v>0.14166666666666666</v>
      </c>
      <c r="H305" s="167">
        <f t="shared" si="354"/>
        <v>5</v>
      </c>
      <c r="I305" s="168"/>
      <c r="J305" s="169"/>
      <c r="K305" s="170"/>
      <c r="L305" s="170"/>
      <c r="M305" s="170"/>
      <c r="N305" s="170"/>
      <c r="O305" s="169"/>
      <c r="P305" s="154">
        <f t="shared" ref="P305:W305" si="358">P262</f>
        <v>4</v>
      </c>
      <c r="Q305" s="62">
        <f t="shared" si="358"/>
        <v>0</v>
      </c>
      <c r="R305" s="155">
        <f t="shared" si="358"/>
        <v>0</v>
      </c>
      <c r="S305" s="62">
        <f t="shared" si="358"/>
        <v>1</v>
      </c>
      <c r="T305" s="62">
        <f t="shared" si="358"/>
        <v>0</v>
      </c>
      <c r="U305" s="62">
        <f t="shared" si="358"/>
        <v>0</v>
      </c>
      <c r="V305" s="62">
        <f t="shared" si="358"/>
        <v>3</v>
      </c>
      <c r="W305" s="63">
        <f t="shared" si="358"/>
        <v>0</v>
      </c>
    </row>
    <row r="306" spans="1:23" x14ac:dyDescent="0.15">
      <c r="A306" s="251"/>
      <c r="B306" s="42">
        <v>9</v>
      </c>
      <c r="C306" s="111" t="str">
        <f t="shared" si="354"/>
        <v>JESUS</v>
      </c>
      <c r="D306" s="31" t="str">
        <f t="shared" ref="D306" si="359">D263</f>
        <v>BROCKHAMPTON</v>
      </c>
      <c r="E306" s="31">
        <v>2017</v>
      </c>
      <c r="F306" s="164" t="str">
        <f t="shared" ref="F306" si="360">F263</f>
        <v>Hip-Hop/Rap</v>
      </c>
      <c r="G306" s="153">
        <f t="shared" ref="G306" si="361">G263</f>
        <v>5.5555555555555552E-2</v>
      </c>
      <c r="H306" s="167">
        <f t="shared" si="354"/>
        <v>5</v>
      </c>
      <c r="I306" s="168"/>
      <c r="J306" s="169"/>
      <c r="K306" s="170"/>
      <c r="L306" s="170"/>
      <c r="M306" s="170"/>
      <c r="N306" s="170"/>
      <c r="O306" s="169"/>
      <c r="P306" s="154">
        <f t="shared" ref="P306:W306" si="362">P263</f>
        <v>2</v>
      </c>
      <c r="Q306" s="62">
        <f t="shared" si="362"/>
        <v>0</v>
      </c>
      <c r="R306" s="155">
        <f t="shared" si="362"/>
        <v>0</v>
      </c>
      <c r="S306" s="62">
        <f t="shared" si="362"/>
        <v>1</v>
      </c>
      <c r="T306" s="62">
        <f t="shared" si="362"/>
        <v>0</v>
      </c>
      <c r="U306" s="62">
        <f t="shared" si="362"/>
        <v>0</v>
      </c>
      <c r="V306" s="62">
        <f t="shared" si="362"/>
        <v>1</v>
      </c>
      <c r="W306" s="63">
        <f t="shared" si="362"/>
        <v>0</v>
      </c>
    </row>
    <row r="307" spans="1:23" ht="14" thickBot="1" x14ac:dyDescent="0.2">
      <c r="A307" s="252"/>
      <c r="B307" s="171">
        <v>10</v>
      </c>
      <c r="C307" s="112" t="s">
        <v>195</v>
      </c>
      <c r="D307" s="32" t="s">
        <v>535</v>
      </c>
      <c r="E307" s="32">
        <v>2017</v>
      </c>
      <c r="F307" s="165" t="s">
        <v>347</v>
      </c>
      <c r="G307" s="161">
        <v>0.16250000000000001</v>
      </c>
      <c r="H307" s="172">
        <v>4.5</v>
      </c>
      <c r="I307" s="173"/>
      <c r="J307" s="174"/>
      <c r="K307" s="175"/>
      <c r="L307" s="175"/>
      <c r="M307" s="175"/>
      <c r="N307" s="175"/>
      <c r="O307" s="174"/>
      <c r="P307" s="162">
        <v>1</v>
      </c>
      <c r="Q307" s="65">
        <v>0</v>
      </c>
      <c r="R307" s="163">
        <v>0</v>
      </c>
      <c r="S307" s="65">
        <v>1</v>
      </c>
      <c r="T307" s="65">
        <v>0</v>
      </c>
      <c r="U307" s="65">
        <v>0</v>
      </c>
      <c r="V307" s="65">
        <v>0</v>
      </c>
      <c r="W307" s="66">
        <v>0</v>
      </c>
    </row>
    <row r="308" spans="1:23" x14ac:dyDescent="0.15">
      <c r="A308" s="262" t="s">
        <v>368</v>
      </c>
      <c r="B308" s="166">
        <v>1</v>
      </c>
      <c r="C308" s="110" t="s">
        <v>196</v>
      </c>
      <c r="D308" s="30" t="s">
        <v>536</v>
      </c>
      <c r="E308" s="30">
        <v>1986</v>
      </c>
      <c r="F308" s="180" t="s">
        <v>348</v>
      </c>
      <c r="G308" s="145">
        <v>0.12708333333333333</v>
      </c>
      <c r="H308" s="135">
        <v>4</v>
      </c>
      <c r="I308" s="176"/>
      <c r="J308" s="177"/>
      <c r="K308" s="178"/>
      <c r="L308" s="178"/>
      <c r="M308" s="178"/>
      <c r="N308" s="178"/>
      <c r="O308" s="177"/>
      <c r="P308" s="146">
        <v>1</v>
      </c>
      <c r="Q308" s="60">
        <v>0</v>
      </c>
      <c r="R308" s="147">
        <v>0</v>
      </c>
      <c r="S308" s="60">
        <v>0</v>
      </c>
      <c r="T308" s="60">
        <v>0</v>
      </c>
      <c r="U308" s="60">
        <v>0</v>
      </c>
      <c r="V308" s="60">
        <v>1</v>
      </c>
      <c r="W308" s="61">
        <v>0</v>
      </c>
    </row>
    <row r="309" spans="1:23" x14ac:dyDescent="0.15">
      <c r="A309" s="251"/>
      <c r="B309" s="42">
        <v>2</v>
      </c>
      <c r="C309" s="111" t="s">
        <v>197</v>
      </c>
      <c r="D309" s="31" t="s">
        <v>1033</v>
      </c>
      <c r="E309" s="31">
        <v>2014</v>
      </c>
      <c r="F309" s="164" t="s">
        <v>348</v>
      </c>
      <c r="G309" s="153">
        <v>0.21666666666666667</v>
      </c>
      <c r="H309" s="167">
        <v>3.95</v>
      </c>
      <c r="I309" s="168"/>
      <c r="J309" s="169"/>
      <c r="K309" s="170"/>
      <c r="L309" s="170"/>
      <c r="M309" s="170"/>
      <c r="N309" s="170"/>
      <c r="O309" s="169"/>
      <c r="P309" s="154">
        <v>3</v>
      </c>
      <c r="Q309" s="62">
        <v>1</v>
      </c>
      <c r="R309" s="155">
        <v>0</v>
      </c>
      <c r="S309" s="62">
        <v>0</v>
      </c>
      <c r="T309" s="62">
        <v>0</v>
      </c>
      <c r="U309" s="62">
        <v>2</v>
      </c>
      <c r="V309" s="62">
        <v>2</v>
      </c>
      <c r="W309" s="63">
        <v>0</v>
      </c>
    </row>
    <row r="310" spans="1:23" x14ac:dyDescent="0.15">
      <c r="A310" s="251"/>
      <c r="B310" s="42">
        <v>3</v>
      </c>
      <c r="C310" s="111" t="s">
        <v>198</v>
      </c>
      <c r="D310" s="31" t="s">
        <v>1034</v>
      </c>
      <c r="E310" s="31">
        <v>2014</v>
      </c>
      <c r="F310" s="164" t="s">
        <v>346</v>
      </c>
      <c r="G310" s="153">
        <v>0.22152777777777777</v>
      </c>
      <c r="H310" s="167">
        <v>4.5</v>
      </c>
      <c r="I310" s="168"/>
      <c r="J310" s="169"/>
      <c r="K310" s="170"/>
      <c r="L310" s="170"/>
      <c r="M310" s="170"/>
      <c r="N310" s="170"/>
      <c r="O310" s="169"/>
      <c r="P310" s="154">
        <v>0</v>
      </c>
      <c r="Q310" s="62">
        <v>1</v>
      </c>
      <c r="R310" s="155">
        <v>0</v>
      </c>
      <c r="S310" s="62">
        <v>0</v>
      </c>
      <c r="T310" s="62">
        <v>0</v>
      </c>
      <c r="U310" s="62">
        <v>1</v>
      </c>
      <c r="V310" s="62">
        <v>0</v>
      </c>
      <c r="W310" s="63">
        <v>0</v>
      </c>
    </row>
    <row r="311" spans="1:23" x14ac:dyDescent="0.15">
      <c r="A311" s="251"/>
      <c r="B311" s="42">
        <v>4</v>
      </c>
      <c r="C311" s="111" t="str">
        <f t="shared" ref="C311:H312" si="363">C305</f>
        <v>CHICK</v>
      </c>
      <c r="D311" s="31" t="str">
        <f t="shared" ref="D311" si="364">D305</f>
        <v>BROCKHAMPTON</v>
      </c>
      <c r="E311" s="31">
        <v>2017</v>
      </c>
      <c r="F311" s="164" t="str">
        <f t="shared" ref="F311" si="365">F305</f>
        <v>Hip-Hop/Rap</v>
      </c>
      <c r="G311" s="153">
        <f t="shared" ref="G311" si="366">G305</f>
        <v>0.14166666666666666</v>
      </c>
      <c r="H311" s="167">
        <f t="shared" si="363"/>
        <v>5</v>
      </c>
      <c r="I311" s="168"/>
      <c r="J311" s="169"/>
      <c r="K311" s="170"/>
      <c r="L311" s="170"/>
      <c r="M311" s="170"/>
      <c r="N311" s="170"/>
      <c r="O311" s="169"/>
      <c r="P311" s="154">
        <f t="shared" ref="P311:W311" si="367">P305</f>
        <v>4</v>
      </c>
      <c r="Q311" s="62">
        <f t="shared" si="367"/>
        <v>0</v>
      </c>
      <c r="R311" s="155">
        <f t="shared" si="367"/>
        <v>0</v>
      </c>
      <c r="S311" s="62">
        <f t="shared" si="367"/>
        <v>1</v>
      </c>
      <c r="T311" s="62">
        <f t="shared" si="367"/>
        <v>0</v>
      </c>
      <c r="U311" s="62">
        <f t="shared" si="367"/>
        <v>0</v>
      </c>
      <c r="V311" s="62">
        <f t="shared" si="367"/>
        <v>3</v>
      </c>
      <c r="W311" s="63">
        <f t="shared" si="367"/>
        <v>0</v>
      </c>
    </row>
    <row r="312" spans="1:23" x14ac:dyDescent="0.15">
      <c r="A312" s="251"/>
      <c r="B312" s="42">
        <v>5</v>
      </c>
      <c r="C312" s="111" t="str">
        <f t="shared" si="363"/>
        <v>JESUS</v>
      </c>
      <c r="D312" s="31" t="str">
        <f t="shared" ref="D312" si="368">D306</f>
        <v>BROCKHAMPTON</v>
      </c>
      <c r="E312" s="31">
        <v>2017</v>
      </c>
      <c r="F312" s="164" t="str">
        <f t="shared" ref="F312" si="369">F306</f>
        <v>Hip-Hop/Rap</v>
      </c>
      <c r="G312" s="153">
        <f t="shared" ref="G312" si="370">G306</f>
        <v>5.5555555555555552E-2</v>
      </c>
      <c r="H312" s="167">
        <f t="shared" si="363"/>
        <v>5</v>
      </c>
      <c r="I312" s="168"/>
      <c r="J312" s="169"/>
      <c r="K312" s="170"/>
      <c r="L312" s="170"/>
      <c r="M312" s="170"/>
      <c r="N312" s="170"/>
      <c r="O312" s="169"/>
      <c r="P312" s="154">
        <f t="shared" ref="P312:W312" si="371">P306</f>
        <v>2</v>
      </c>
      <c r="Q312" s="62">
        <f t="shared" si="371"/>
        <v>0</v>
      </c>
      <c r="R312" s="155">
        <f t="shared" si="371"/>
        <v>0</v>
      </c>
      <c r="S312" s="62">
        <f t="shared" si="371"/>
        <v>1</v>
      </c>
      <c r="T312" s="62">
        <f t="shared" si="371"/>
        <v>0</v>
      </c>
      <c r="U312" s="62">
        <f t="shared" si="371"/>
        <v>0</v>
      </c>
      <c r="V312" s="62">
        <f t="shared" si="371"/>
        <v>1</v>
      </c>
      <c r="W312" s="63">
        <f t="shared" si="371"/>
        <v>0</v>
      </c>
    </row>
    <row r="313" spans="1:23" x14ac:dyDescent="0.15">
      <c r="A313" s="251"/>
      <c r="B313" s="42">
        <v>6</v>
      </c>
      <c r="C313" s="111" t="str">
        <f>C266</f>
        <v>ALASKA</v>
      </c>
      <c r="D313" s="31" t="str">
        <f>D266</f>
        <v>BROCKHAMPTON</v>
      </c>
      <c r="E313" s="31">
        <v>2017</v>
      </c>
      <c r="F313" s="164" t="str">
        <f t="shared" ref="F313" si="372">F266</f>
        <v>Hip-Hop/Rap</v>
      </c>
      <c r="G313" s="153">
        <f t="shared" ref="G313" si="373">G266</f>
        <v>0.13819444444444443</v>
      </c>
      <c r="H313" s="167">
        <f>H266</f>
        <v>4.5</v>
      </c>
      <c r="I313" s="168"/>
      <c r="J313" s="169"/>
      <c r="K313" s="170"/>
      <c r="L313" s="170"/>
      <c r="M313" s="170"/>
      <c r="N313" s="170"/>
      <c r="O313" s="169"/>
      <c r="P313" s="154">
        <f t="shared" ref="P313:W313" si="374">P266</f>
        <v>4</v>
      </c>
      <c r="Q313" s="62">
        <f t="shared" si="374"/>
        <v>0</v>
      </c>
      <c r="R313" s="155">
        <f t="shared" si="374"/>
        <v>0</v>
      </c>
      <c r="S313" s="62">
        <f t="shared" si="374"/>
        <v>2</v>
      </c>
      <c r="T313" s="62">
        <f t="shared" si="374"/>
        <v>0</v>
      </c>
      <c r="U313" s="62">
        <f t="shared" si="374"/>
        <v>0</v>
      </c>
      <c r="V313" s="62">
        <f t="shared" si="374"/>
        <v>2</v>
      </c>
      <c r="W313" s="63">
        <f t="shared" si="374"/>
        <v>0</v>
      </c>
    </row>
    <row r="314" spans="1:23" x14ac:dyDescent="0.15">
      <c r="A314" s="251"/>
      <c r="B314" s="42">
        <v>7</v>
      </c>
      <c r="C314" s="111" t="s">
        <v>199</v>
      </c>
      <c r="D314" s="31" t="s">
        <v>489</v>
      </c>
      <c r="E314" s="31">
        <v>2015</v>
      </c>
      <c r="F314" s="164" t="s">
        <v>348</v>
      </c>
      <c r="G314" s="153">
        <v>0.19930555555555554</v>
      </c>
      <c r="H314" s="167">
        <v>4.25</v>
      </c>
      <c r="I314" s="168"/>
      <c r="J314" s="169"/>
      <c r="K314" s="170"/>
      <c r="L314" s="170"/>
      <c r="M314" s="170"/>
      <c r="N314" s="170"/>
      <c r="O314" s="169"/>
      <c r="P314" s="154">
        <v>1</v>
      </c>
      <c r="Q314" s="62">
        <v>0</v>
      </c>
      <c r="R314" s="155">
        <v>0</v>
      </c>
      <c r="S314" s="62">
        <v>0</v>
      </c>
      <c r="T314" s="62">
        <v>0</v>
      </c>
      <c r="U314" s="62">
        <v>0</v>
      </c>
      <c r="V314" s="62">
        <v>1</v>
      </c>
      <c r="W314" s="63">
        <v>0</v>
      </c>
    </row>
    <row r="315" spans="1:23" x14ac:dyDescent="0.15">
      <c r="A315" s="251"/>
      <c r="B315" s="42">
        <v>8</v>
      </c>
      <c r="C315" s="111" t="s">
        <v>200</v>
      </c>
      <c r="D315" s="31" t="s">
        <v>489</v>
      </c>
      <c r="E315" s="31">
        <v>2015</v>
      </c>
      <c r="F315" s="164" t="s">
        <v>348</v>
      </c>
      <c r="G315" s="153">
        <v>0.16319444444444445</v>
      </c>
      <c r="H315" s="167">
        <v>5</v>
      </c>
      <c r="I315" s="168"/>
      <c r="J315" s="169"/>
      <c r="K315" s="170"/>
      <c r="L315" s="170"/>
      <c r="M315" s="170"/>
      <c r="N315" s="170"/>
      <c r="O315" s="169"/>
      <c r="P315" s="154">
        <v>1</v>
      </c>
      <c r="Q315" s="62">
        <v>0</v>
      </c>
      <c r="R315" s="155">
        <v>0</v>
      </c>
      <c r="S315" s="62">
        <v>0</v>
      </c>
      <c r="T315" s="62">
        <v>0</v>
      </c>
      <c r="U315" s="62">
        <v>0</v>
      </c>
      <c r="V315" s="62">
        <v>1</v>
      </c>
      <c r="W315" s="63">
        <v>0</v>
      </c>
    </row>
    <row r="316" spans="1:23" ht="14" thickBot="1" x14ac:dyDescent="0.2">
      <c r="A316" s="252"/>
      <c r="B316" s="171">
        <v>9</v>
      </c>
      <c r="C316" s="112" t="s">
        <v>201</v>
      </c>
      <c r="D316" s="32" t="s">
        <v>1035</v>
      </c>
      <c r="E316" s="32">
        <v>2008</v>
      </c>
      <c r="F316" s="165" t="s">
        <v>346</v>
      </c>
      <c r="G316" s="161">
        <v>0.19791666666666666</v>
      </c>
      <c r="H316" s="172">
        <v>4.25</v>
      </c>
      <c r="I316" s="173"/>
      <c r="J316" s="174"/>
      <c r="K316" s="175"/>
      <c r="L316" s="175"/>
      <c r="M316" s="175"/>
      <c r="N316" s="175"/>
      <c r="O316" s="174"/>
      <c r="P316" s="162">
        <v>1</v>
      </c>
      <c r="Q316" s="65">
        <v>1</v>
      </c>
      <c r="R316" s="163">
        <v>0</v>
      </c>
      <c r="S316" s="65">
        <v>0</v>
      </c>
      <c r="T316" s="65">
        <v>0</v>
      </c>
      <c r="U316" s="65">
        <v>0</v>
      </c>
      <c r="V316" s="65">
        <v>2</v>
      </c>
      <c r="W316" s="66">
        <v>0</v>
      </c>
    </row>
    <row r="317" spans="1:23" x14ac:dyDescent="0.15">
      <c r="A317" s="262" t="s">
        <v>369</v>
      </c>
      <c r="B317" s="166">
        <v>1</v>
      </c>
      <c r="C317" s="110" t="s">
        <v>202</v>
      </c>
      <c r="D317" s="30" t="s">
        <v>1005</v>
      </c>
      <c r="E317" s="30">
        <v>1994</v>
      </c>
      <c r="F317" s="180" t="s">
        <v>392</v>
      </c>
      <c r="G317" s="145">
        <v>0.14652777777777778</v>
      </c>
      <c r="H317" s="135">
        <v>4</v>
      </c>
      <c r="I317" s="176"/>
      <c r="J317" s="177"/>
      <c r="K317" s="178"/>
      <c r="L317" s="178"/>
      <c r="M317" s="178"/>
      <c r="N317" s="178"/>
      <c r="O317" s="177"/>
      <c r="P317" s="146">
        <v>0</v>
      </c>
      <c r="Q317" s="60">
        <v>1</v>
      </c>
      <c r="R317" s="147">
        <v>0</v>
      </c>
      <c r="S317" s="60">
        <v>0</v>
      </c>
      <c r="T317" s="60">
        <v>1</v>
      </c>
      <c r="U317" s="60">
        <v>0</v>
      </c>
      <c r="V317" s="60">
        <v>0</v>
      </c>
      <c r="W317" s="61">
        <v>0</v>
      </c>
    </row>
    <row r="318" spans="1:23" x14ac:dyDescent="0.15">
      <c r="A318" s="251"/>
      <c r="B318" s="42">
        <v>2</v>
      </c>
      <c r="C318" s="111" t="s">
        <v>203</v>
      </c>
      <c r="D318" s="31" t="s">
        <v>1005</v>
      </c>
      <c r="E318" s="31">
        <v>1994</v>
      </c>
      <c r="F318" s="164" t="s">
        <v>392</v>
      </c>
      <c r="G318" s="153">
        <v>0.15763888888888888</v>
      </c>
      <c r="H318" s="167">
        <v>4.75</v>
      </c>
      <c r="I318" s="168"/>
      <c r="J318" s="169"/>
      <c r="K318" s="170"/>
      <c r="L318" s="170"/>
      <c r="M318" s="170"/>
      <c r="N318" s="170"/>
      <c r="O318" s="169"/>
      <c r="P318" s="154">
        <v>0</v>
      </c>
      <c r="Q318" s="62">
        <v>1</v>
      </c>
      <c r="R318" s="155">
        <v>0</v>
      </c>
      <c r="S318" s="62">
        <v>0</v>
      </c>
      <c r="T318" s="62">
        <v>1</v>
      </c>
      <c r="U318" s="62">
        <v>0</v>
      </c>
      <c r="V318" s="62">
        <v>0</v>
      </c>
      <c r="W318" s="63">
        <v>0</v>
      </c>
    </row>
    <row r="319" spans="1:23" x14ac:dyDescent="0.15">
      <c r="A319" s="251"/>
      <c r="B319" s="42">
        <v>3</v>
      </c>
      <c r="C319" s="111" t="str">
        <f>C315</f>
        <v>King Kunta</v>
      </c>
      <c r="D319" s="31" t="str">
        <f>D315</f>
        <v>Kendrick Lamar</v>
      </c>
      <c r="E319" s="31">
        <v>2015</v>
      </c>
      <c r="F319" s="164" t="str">
        <f t="shared" ref="F319" si="375">F315</f>
        <v>Hip-Hop/Rap</v>
      </c>
      <c r="G319" s="153">
        <f t="shared" ref="G319" si="376">G315</f>
        <v>0.16319444444444445</v>
      </c>
      <c r="H319" s="167">
        <f>H315</f>
        <v>5</v>
      </c>
      <c r="I319" s="168"/>
      <c r="J319" s="169"/>
      <c r="K319" s="170"/>
      <c r="L319" s="170"/>
      <c r="M319" s="170"/>
      <c r="N319" s="170"/>
      <c r="O319" s="169"/>
      <c r="P319" s="154">
        <f t="shared" ref="P319:W319" si="377">P315</f>
        <v>1</v>
      </c>
      <c r="Q319" s="62">
        <f t="shared" si="377"/>
        <v>0</v>
      </c>
      <c r="R319" s="155">
        <f t="shared" si="377"/>
        <v>0</v>
      </c>
      <c r="S319" s="62">
        <f t="shared" si="377"/>
        <v>0</v>
      </c>
      <c r="T319" s="62">
        <f t="shared" si="377"/>
        <v>0</v>
      </c>
      <c r="U319" s="62">
        <f t="shared" si="377"/>
        <v>0</v>
      </c>
      <c r="V319" s="62">
        <f t="shared" si="377"/>
        <v>1</v>
      </c>
      <c r="W319" s="63">
        <f t="shared" si="377"/>
        <v>0</v>
      </c>
    </row>
    <row r="320" spans="1:23" x14ac:dyDescent="0.15">
      <c r="A320" s="251"/>
      <c r="B320" s="42">
        <v>4</v>
      </c>
      <c r="C320" s="111" t="s">
        <v>204</v>
      </c>
      <c r="D320" s="31" t="s">
        <v>1007</v>
      </c>
      <c r="E320" s="31">
        <v>2002</v>
      </c>
      <c r="F320" s="164" t="s">
        <v>345</v>
      </c>
      <c r="G320" s="153">
        <v>0.23472222222222219</v>
      </c>
      <c r="H320" s="167">
        <v>3.95</v>
      </c>
      <c r="I320" s="168"/>
      <c r="J320" s="169"/>
      <c r="K320" s="170"/>
      <c r="L320" s="170"/>
      <c r="M320" s="170"/>
      <c r="N320" s="170"/>
      <c r="O320" s="169"/>
      <c r="P320" s="154">
        <v>1</v>
      </c>
      <c r="Q320" s="62">
        <v>0</v>
      </c>
      <c r="R320" s="155">
        <v>0</v>
      </c>
      <c r="S320" s="62">
        <v>1</v>
      </c>
      <c r="T320" s="62">
        <v>0</v>
      </c>
      <c r="U320" s="62">
        <v>0</v>
      </c>
      <c r="V320" s="62">
        <v>0</v>
      </c>
      <c r="W320" s="63">
        <v>0</v>
      </c>
    </row>
    <row r="321" spans="1:23" x14ac:dyDescent="0.15">
      <c r="A321" s="251"/>
      <c r="B321" s="42">
        <v>5</v>
      </c>
      <c r="C321" s="111" t="s">
        <v>205</v>
      </c>
      <c r="D321" s="31" t="s">
        <v>1007</v>
      </c>
      <c r="E321" s="31">
        <v>2002</v>
      </c>
      <c r="F321" s="164" t="s">
        <v>345</v>
      </c>
      <c r="G321" s="153">
        <v>0.19166666666666665</v>
      </c>
      <c r="H321" s="167">
        <v>4</v>
      </c>
      <c r="I321" s="168"/>
      <c r="J321" s="169"/>
      <c r="K321" s="170"/>
      <c r="L321" s="170"/>
      <c r="M321" s="170"/>
      <c r="N321" s="170"/>
      <c r="O321" s="169"/>
      <c r="P321" s="154">
        <v>1</v>
      </c>
      <c r="Q321" s="62">
        <v>0</v>
      </c>
      <c r="R321" s="155">
        <v>0</v>
      </c>
      <c r="S321" s="62">
        <v>1</v>
      </c>
      <c r="T321" s="62">
        <v>0</v>
      </c>
      <c r="U321" s="62">
        <v>0</v>
      </c>
      <c r="V321" s="62">
        <v>0</v>
      </c>
      <c r="W321" s="63">
        <v>0</v>
      </c>
    </row>
    <row r="322" spans="1:23" x14ac:dyDescent="0.15">
      <c r="A322" s="251"/>
      <c r="B322" s="42">
        <v>6</v>
      </c>
      <c r="C322" s="111" t="s">
        <v>206</v>
      </c>
      <c r="D322" s="31" t="s">
        <v>1007</v>
      </c>
      <c r="E322" s="31">
        <v>1996</v>
      </c>
      <c r="F322" s="164" t="s">
        <v>345</v>
      </c>
      <c r="G322" s="153">
        <v>0.17500000000000002</v>
      </c>
      <c r="H322" s="167">
        <v>3.95</v>
      </c>
      <c r="I322" s="168"/>
      <c r="J322" s="169"/>
      <c r="K322" s="170"/>
      <c r="L322" s="170"/>
      <c r="M322" s="170"/>
      <c r="N322" s="170"/>
      <c r="O322" s="169"/>
      <c r="P322" s="154">
        <v>1</v>
      </c>
      <c r="Q322" s="62">
        <v>0</v>
      </c>
      <c r="R322" s="155">
        <v>0</v>
      </c>
      <c r="S322" s="62">
        <v>1</v>
      </c>
      <c r="T322" s="62">
        <v>0</v>
      </c>
      <c r="U322" s="62">
        <v>0</v>
      </c>
      <c r="V322" s="62">
        <v>0</v>
      </c>
      <c r="W322" s="63">
        <v>0</v>
      </c>
    </row>
    <row r="323" spans="1:23" x14ac:dyDescent="0.15">
      <c r="A323" s="251"/>
      <c r="B323" s="42">
        <v>7</v>
      </c>
      <c r="C323" s="111" t="s">
        <v>207</v>
      </c>
      <c r="D323" s="31" t="s">
        <v>1007</v>
      </c>
      <c r="E323" s="31">
        <v>1996</v>
      </c>
      <c r="F323" s="164" t="s">
        <v>345</v>
      </c>
      <c r="G323" s="153">
        <v>0.15972222222222224</v>
      </c>
      <c r="H323" s="167">
        <v>4.25</v>
      </c>
      <c r="I323" s="168"/>
      <c r="J323" s="169"/>
      <c r="K323" s="170"/>
      <c r="L323" s="170"/>
      <c r="M323" s="170"/>
      <c r="N323" s="170"/>
      <c r="O323" s="169"/>
      <c r="P323" s="154">
        <v>1</v>
      </c>
      <c r="Q323" s="62">
        <v>0</v>
      </c>
      <c r="R323" s="155">
        <v>0</v>
      </c>
      <c r="S323" s="62">
        <v>1</v>
      </c>
      <c r="T323" s="62">
        <v>0</v>
      </c>
      <c r="U323" s="62">
        <v>0</v>
      </c>
      <c r="V323" s="62">
        <v>0</v>
      </c>
      <c r="W323" s="63">
        <v>0</v>
      </c>
    </row>
    <row r="324" spans="1:23" x14ac:dyDescent="0.15">
      <c r="A324" s="251"/>
      <c r="B324" s="42">
        <v>8</v>
      </c>
      <c r="C324" s="111" t="s">
        <v>208</v>
      </c>
      <c r="D324" s="31" t="s">
        <v>1007</v>
      </c>
      <c r="E324" s="31">
        <v>1996</v>
      </c>
      <c r="F324" s="164" t="s">
        <v>345</v>
      </c>
      <c r="G324" s="153">
        <v>0.2298611111111111</v>
      </c>
      <c r="H324" s="167">
        <v>3.75</v>
      </c>
      <c r="I324" s="168"/>
      <c r="J324" s="169"/>
      <c r="K324" s="170"/>
      <c r="L324" s="170"/>
      <c r="M324" s="170"/>
      <c r="N324" s="170"/>
      <c r="O324" s="169"/>
      <c r="P324" s="154">
        <v>1</v>
      </c>
      <c r="Q324" s="62">
        <v>0</v>
      </c>
      <c r="R324" s="155">
        <v>0</v>
      </c>
      <c r="S324" s="62">
        <v>1</v>
      </c>
      <c r="T324" s="62">
        <v>0</v>
      </c>
      <c r="U324" s="62">
        <v>0</v>
      </c>
      <c r="V324" s="62">
        <v>0</v>
      </c>
      <c r="W324" s="63">
        <v>0</v>
      </c>
    </row>
    <row r="325" spans="1:23" x14ac:dyDescent="0.15">
      <c r="A325" s="251"/>
      <c r="B325" s="42">
        <v>9</v>
      </c>
      <c r="C325" s="111" t="s">
        <v>209</v>
      </c>
      <c r="D325" s="31" t="s">
        <v>1007</v>
      </c>
      <c r="E325" s="31">
        <v>1996</v>
      </c>
      <c r="F325" s="164" t="s">
        <v>345</v>
      </c>
      <c r="G325" s="153">
        <v>0.25833333333333336</v>
      </c>
      <c r="H325" s="167">
        <v>4.25</v>
      </c>
      <c r="I325" s="168"/>
      <c r="J325" s="169"/>
      <c r="K325" s="170"/>
      <c r="L325" s="170"/>
      <c r="M325" s="170"/>
      <c r="N325" s="170"/>
      <c r="O325" s="169"/>
      <c r="P325" s="154">
        <v>1</v>
      </c>
      <c r="Q325" s="62">
        <v>0</v>
      </c>
      <c r="R325" s="155">
        <v>0</v>
      </c>
      <c r="S325" s="62">
        <v>1</v>
      </c>
      <c r="T325" s="62">
        <v>0</v>
      </c>
      <c r="U325" s="62">
        <v>0</v>
      </c>
      <c r="V325" s="62">
        <v>0</v>
      </c>
      <c r="W325" s="63">
        <v>0</v>
      </c>
    </row>
    <row r="326" spans="1:23" x14ac:dyDescent="0.15">
      <c r="A326" s="251"/>
      <c r="B326" s="42">
        <v>10</v>
      </c>
      <c r="C326" s="111" t="s">
        <v>210</v>
      </c>
      <c r="D326" s="31" t="s">
        <v>1007</v>
      </c>
      <c r="E326" s="31">
        <v>1998</v>
      </c>
      <c r="F326" s="164" t="s">
        <v>345</v>
      </c>
      <c r="G326" s="153">
        <v>0.15486111111111112</v>
      </c>
      <c r="H326" s="167">
        <v>4</v>
      </c>
      <c r="I326" s="168"/>
      <c r="J326" s="169"/>
      <c r="K326" s="170"/>
      <c r="L326" s="170"/>
      <c r="M326" s="170"/>
      <c r="N326" s="170"/>
      <c r="O326" s="169"/>
      <c r="P326" s="154">
        <v>1</v>
      </c>
      <c r="Q326" s="62">
        <v>0</v>
      </c>
      <c r="R326" s="155">
        <v>0</v>
      </c>
      <c r="S326" s="62">
        <v>1</v>
      </c>
      <c r="T326" s="62">
        <v>0</v>
      </c>
      <c r="U326" s="62">
        <v>0</v>
      </c>
      <c r="V326" s="62">
        <v>0</v>
      </c>
      <c r="W326" s="63">
        <v>0</v>
      </c>
    </row>
    <row r="327" spans="1:23" x14ac:dyDescent="0.15">
      <c r="A327" s="251"/>
      <c r="B327" s="42">
        <v>11</v>
      </c>
      <c r="C327" s="111" t="s">
        <v>211</v>
      </c>
      <c r="D327" s="31" t="s">
        <v>1007</v>
      </c>
      <c r="E327" s="31">
        <v>2014</v>
      </c>
      <c r="F327" s="164" t="s">
        <v>345</v>
      </c>
      <c r="G327" s="153">
        <v>0.22222222222222221</v>
      </c>
      <c r="H327" s="167">
        <v>3.75</v>
      </c>
      <c r="I327" s="168"/>
      <c r="J327" s="169"/>
      <c r="K327" s="170"/>
      <c r="L327" s="170"/>
      <c r="M327" s="170"/>
      <c r="N327" s="170"/>
      <c r="O327" s="169"/>
      <c r="P327" s="154">
        <v>1</v>
      </c>
      <c r="Q327" s="62">
        <v>0</v>
      </c>
      <c r="R327" s="155">
        <v>0</v>
      </c>
      <c r="S327" s="62">
        <v>1</v>
      </c>
      <c r="T327" s="62">
        <v>0</v>
      </c>
      <c r="U327" s="62">
        <v>0</v>
      </c>
      <c r="V327" s="62">
        <v>0</v>
      </c>
      <c r="W327" s="63">
        <v>0</v>
      </c>
    </row>
    <row r="328" spans="1:23" x14ac:dyDescent="0.15">
      <c r="A328" s="251"/>
      <c r="B328" s="42">
        <v>12</v>
      </c>
      <c r="C328" s="111" t="s">
        <v>212</v>
      </c>
      <c r="D328" s="31" t="s">
        <v>1007</v>
      </c>
      <c r="E328" s="31">
        <v>2008</v>
      </c>
      <c r="F328" s="164" t="s">
        <v>345</v>
      </c>
      <c r="G328" s="153">
        <v>0.12291666666666667</v>
      </c>
      <c r="H328" s="167">
        <v>3.75</v>
      </c>
      <c r="I328" s="168"/>
      <c r="J328" s="169"/>
      <c r="K328" s="170"/>
      <c r="L328" s="170"/>
      <c r="M328" s="170"/>
      <c r="N328" s="170"/>
      <c r="O328" s="169"/>
      <c r="P328" s="154">
        <v>1</v>
      </c>
      <c r="Q328" s="62">
        <v>0</v>
      </c>
      <c r="R328" s="155">
        <v>0</v>
      </c>
      <c r="S328" s="62">
        <v>1</v>
      </c>
      <c r="T328" s="62">
        <v>0</v>
      </c>
      <c r="U328" s="62">
        <v>0</v>
      </c>
      <c r="V328" s="62">
        <v>0</v>
      </c>
      <c r="W328" s="63">
        <v>0</v>
      </c>
    </row>
    <row r="329" spans="1:23" x14ac:dyDescent="0.15">
      <c r="A329" s="251"/>
      <c r="B329" s="42">
        <v>13</v>
      </c>
      <c r="C329" s="111" t="s">
        <v>213</v>
      </c>
      <c r="D329" s="31" t="s">
        <v>1007</v>
      </c>
      <c r="E329" s="31">
        <v>2008</v>
      </c>
      <c r="F329" s="164" t="s">
        <v>345</v>
      </c>
      <c r="G329" s="153">
        <v>0.19444444444444445</v>
      </c>
      <c r="H329" s="167">
        <v>3.75</v>
      </c>
      <c r="I329" s="168"/>
      <c r="J329" s="169"/>
      <c r="K329" s="170"/>
      <c r="L329" s="170"/>
      <c r="M329" s="170"/>
      <c r="N329" s="170"/>
      <c r="O329" s="169"/>
      <c r="P329" s="154">
        <v>1</v>
      </c>
      <c r="Q329" s="62">
        <v>0</v>
      </c>
      <c r="R329" s="155">
        <v>0</v>
      </c>
      <c r="S329" s="62">
        <v>1</v>
      </c>
      <c r="T329" s="62">
        <v>0</v>
      </c>
      <c r="U329" s="62">
        <v>0</v>
      </c>
      <c r="V329" s="62">
        <v>0</v>
      </c>
      <c r="W329" s="63">
        <v>0</v>
      </c>
    </row>
    <row r="330" spans="1:23" x14ac:dyDescent="0.15">
      <c r="A330" s="251"/>
      <c r="B330" s="42">
        <v>14</v>
      </c>
      <c r="C330" s="111" t="s">
        <v>214</v>
      </c>
      <c r="D330" s="31" t="s">
        <v>1007</v>
      </c>
      <c r="E330" s="31">
        <v>1994</v>
      </c>
      <c r="F330" s="164" t="s">
        <v>345</v>
      </c>
      <c r="G330" s="153">
        <v>0.16319444444444445</v>
      </c>
      <c r="H330" s="167">
        <v>4.1500000000000004</v>
      </c>
      <c r="I330" s="168"/>
      <c r="J330" s="169"/>
      <c r="K330" s="170"/>
      <c r="L330" s="170"/>
      <c r="M330" s="170"/>
      <c r="N330" s="170"/>
      <c r="O330" s="169"/>
      <c r="P330" s="154">
        <v>1</v>
      </c>
      <c r="Q330" s="62">
        <v>0</v>
      </c>
      <c r="R330" s="155">
        <v>0</v>
      </c>
      <c r="S330" s="62">
        <v>1</v>
      </c>
      <c r="T330" s="62">
        <v>0</v>
      </c>
      <c r="U330" s="62">
        <v>0</v>
      </c>
      <c r="V330" s="62">
        <v>0</v>
      </c>
      <c r="W330" s="63">
        <v>0</v>
      </c>
    </row>
    <row r="331" spans="1:23" x14ac:dyDescent="0.15">
      <c r="A331" s="251"/>
      <c r="B331" s="42">
        <v>15</v>
      </c>
      <c r="C331" s="111" t="s">
        <v>215</v>
      </c>
      <c r="D331" s="31" t="s">
        <v>1007</v>
      </c>
      <c r="E331" s="31">
        <v>2006</v>
      </c>
      <c r="F331" s="164" t="s">
        <v>345</v>
      </c>
      <c r="G331" s="153">
        <v>0.12083333333333333</v>
      </c>
      <c r="H331" s="167">
        <v>5</v>
      </c>
      <c r="I331" s="168"/>
      <c r="J331" s="169"/>
      <c r="K331" s="170"/>
      <c r="L331" s="170"/>
      <c r="M331" s="170"/>
      <c r="N331" s="170"/>
      <c r="O331" s="169"/>
      <c r="P331" s="154">
        <v>1</v>
      </c>
      <c r="Q331" s="62">
        <v>0</v>
      </c>
      <c r="R331" s="155">
        <v>0</v>
      </c>
      <c r="S331" s="62">
        <v>1</v>
      </c>
      <c r="T331" s="62">
        <v>0</v>
      </c>
      <c r="U331" s="62">
        <v>0</v>
      </c>
      <c r="V331" s="62">
        <v>0</v>
      </c>
      <c r="W331" s="63">
        <v>0</v>
      </c>
    </row>
    <row r="332" spans="1:23" x14ac:dyDescent="0.15">
      <c r="A332" s="251"/>
      <c r="B332" s="42">
        <v>16</v>
      </c>
      <c r="C332" s="111" t="s">
        <v>216</v>
      </c>
      <c r="D332" s="31" t="s">
        <v>1007</v>
      </c>
      <c r="E332" s="31">
        <v>2006</v>
      </c>
      <c r="F332" s="164" t="s">
        <v>345</v>
      </c>
      <c r="G332" s="153">
        <v>0.1986111111111111</v>
      </c>
      <c r="H332" s="167">
        <v>3.95</v>
      </c>
      <c r="I332" s="168"/>
      <c r="J332" s="169"/>
      <c r="K332" s="170"/>
      <c r="L332" s="170"/>
      <c r="M332" s="170"/>
      <c r="N332" s="170"/>
      <c r="O332" s="169"/>
      <c r="P332" s="154">
        <v>1</v>
      </c>
      <c r="Q332" s="62">
        <v>0</v>
      </c>
      <c r="R332" s="155">
        <v>0</v>
      </c>
      <c r="S332" s="62">
        <v>1</v>
      </c>
      <c r="T332" s="62">
        <v>0</v>
      </c>
      <c r="U332" s="62">
        <v>0</v>
      </c>
      <c r="V332" s="62">
        <v>0</v>
      </c>
      <c r="W332" s="63">
        <v>0</v>
      </c>
    </row>
    <row r="333" spans="1:23" x14ac:dyDescent="0.15">
      <c r="A333" s="251"/>
      <c r="B333" s="42">
        <v>17</v>
      </c>
      <c r="C333" s="111" t="s">
        <v>217</v>
      </c>
      <c r="D333" s="31" t="s">
        <v>1007</v>
      </c>
      <c r="E333" s="31">
        <v>2005</v>
      </c>
      <c r="F333" s="164" t="s">
        <v>345</v>
      </c>
      <c r="G333" s="153">
        <v>0.1451388888888889</v>
      </c>
      <c r="H333" s="167">
        <v>5</v>
      </c>
      <c r="I333" s="168"/>
      <c r="J333" s="169"/>
      <c r="K333" s="170"/>
      <c r="L333" s="170"/>
      <c r="M333" s="170"/>
      <c r="N333" s="170"/>
      <c r="O333" s="169"/>
      <c r="P333" s="154">
        <v>1</v>
      </c>
      <c r="Q333" s="62">
        <v>0</v>
      </c>
      <c r="R333" s="155">
        <v>0</v>
      </c>
      <c r="S333" s="62">
        <v>1</v>
      </c>
      <c r="T333" s="62">
        <v>0</v>
      </c>
      <c r="U333" s="62">
        <v>0</v>
      </c>
      <c r="V333" s="62">
        <v>0</v>
      </c>
      <c r="W333" s="63">
        <v>0</v>
      </c>
    </row>
    <row r="334" spans="1:23" x14ac:dyDescent="0.15">
      <c r="A334" s="251"/>
      <c r="B334" s="42">
        <v>18</v>
      </c>
      <c r="C334" s="111" t="s">
        <v>18</v>
      </c>
      <c r="D334" s="31" t="s">
        <v>1007</v>
      </c>
      <c r="E334" s="31">
        <v>2005</v>
      </c>
      <c r="F334" s="164" t="s">
        <v>345</v>
      </c>
      <c r="G334" s="153">
        <v>0.12916666666666668</v>
      </c>
      <c r="H334" s="167">
        <v>5</v>
      </c>
      <c r="I334" s="168"/>
      <c r="J334" s="169"/>
      <c r="K334" s="170"/>
      <c r="L334" s="170"/>
      <c r="M334" s="170"/>
      <c r="N334" s="170"/>
      <c r="O334" s="169"/>
      <c r="P334" s="154">
        <v>1</v>
      </c>
      <c r="Q334" s="62">
        <v>0</v>
      </c>
      <c r="R334" s="155">
        <v>0</v>
      </c>
      <c r="S334" s="62">
        <v>1</v>
      </c>
      <c r="T334" s="62">
        <v>0</v>
      </c>
      <c r="U334" s="62">
        <v>0</v>
      </c>
      <c r="V334" s="62">
        <v>0</v>
      </c>
      <c r="W334" s="63">
        <v>0</v>
      </c>
    </row>
    <row r="335" spans="1:23" x14ac:dyDescent="0.15">
      <c r="A335" s="251"/>
      <c r="B335" s="42">
        <v>19</v>
      </c>
      <c r="C335" s="111" t="s">
        <v>218</v>
      </c>
      <c r="D335" s="31" t="s">
        <v>1007</v>
      </c>
      <c r="E335" s="31">
        <v>2017</v>
      </c>
      <c r="F335" s="164" t="s">
        <v>345</v>
      </c>
      <c r="G335" s="153">
        <v>0.18194444444444444</v>
      </c>
      <c r="H335" s="167">
        <v>3.75</v>
      </c>
      <c r="I335" s="168"/>
      <c r="J335" s="169"/>
      <c r="K335" s="170"/>
      <c r="L335" s="170"/>
      <c r="M335" s="170"/>
      <c r="N335" s="170"/>
      <c r="O335" s="169"/>
      <c r="P335" s="154">
        <v>1</v>
      </c>
      <c r="Q335" s="62">
        <v>0</v>
      </c>
      <c r="R335" s="155">
        <v>0</v>
      </c>
      <c r="S335" s="62">
        <v>1</v>
      </c>
      <c r="T335" s="62">
        <v>0</v>
      </c>
      <c r="U335" s="62">
        <v>0</v>
      </c>
      <c r="V335" s="62">
        <v>0</v>
      </c>
      <c r="W335" s="63">
        <v>0</v>
      </c>
    </row>
    <row r="336" spans="1:23" x14ac:dyDescent="0.15">
      <c r="A336" s="251"/>
      <c r="B336" s="42">
        <v>20</v>
      </c>
      <c r="C336" s="111" t="s">
        <v>423</v>
      </c>
      <c r="D336" s="31" t="s">
        <v>1007</v>
      </c>
      <c r="E336" s="31">
        <v>2017</v>
      </c>
      <c r="F336" s="164" t="s">
        <v>345</v>
      </c>
      <c r="G336" s="153">
        <v>0.21805555555555556</v>
      </c>
      <c r="H336" s="167">
        <v>3.75</v>
      </c>
      <c r="I336" s="168"/>
      <c r="J336" s="169"/>
      <c r="K336" s="170"/>
      <c r="L336" s="170"/>
      <c r="M336" s="170"/>
      <c r="N336" s="170"/>
      <c r="O336" s="169"/>
      <c r="P336" s="154">
        <v>1</v>
      </c>
      <c r="Q336" s="62">
        <v>0</v>
      </c>
      <c r="R336" s="155">
        <v>0</v>
      </c>
      <c r="S336" s="62">
        <v>1</v>
      </c>
      <c r="T336" s="62">
        <v>0</v>
      </c>
      <c r="U336" s="62">
        <v>0</v>
      </c>
      <c r="V336" s="62">
        <v>0</v>
      </c>
      <c r="W336" s="63">
        <v>0</v>
      </c>
    </row>
    <row r="337" spans="1:23" x14ac:dyDescent="0.15">
      <c r="A337" s="251"/>
      <c r="B337" s="42">
        <v>21</v>
      </c>
      <c r="C337" s="111" t="s">
        <v>219</v>
      </c>
      <c r="D337" s="31" t="s">
        <v>1007</v>
      </c>
      <c r="E337" s="31">
        <v>2017</v>
      </c>
      <c r="F337" s="164" t="s">
        <v>345</v>
      </c>
      <c r="G337" s="153">
        <v>0.13194444444444445</v>
      </c>
      <c r="H337" s="167">
        <v>3.75</v>
      </c>
      <c r="I337" s="168"/>
      <c r="J337" s="169"/>
      <c r="K337" s="170"/>
      <c r="L337" s="170"/>
      <c r="M337" s="170"/>
      <c r="N337" s="170"/>
      <c r="O337" s="169"/>
      <c r="P337" s="154">
        <v>1</v>
      </c>
      <c r="Q337" s="62">
        <v>0</v>
      </c>
      <c r="R337" s="155">
        <v>0</v>
      </c>
      <c r="S337" s="62">
        <v>1</v>
      </c>
      <c r="T337" s="62">
        <v>0</v>
      </c>
      <c r="U337" s="62">
        <v>0</v>
      </c>
      <c r="V337" s="62">
        <v>0</v>
      </c>
      <c r="W337" s="63">
        <v>0</v>
      </c>
    </row>
    <row r="338" spans="1:23" x14ac:dyDescent="0.15">
      <c r="A338" s="251"/>
      <c r="B338" s="42">
        <v>22</v>
      </c>
      <c r="C338" s="111" t="s">
        <v>220</v>
      </c>
      <c r="D338" s="31" t="s">
        <v>540</v>
      </c>
      <c r="E338" s="31">
        <v>2019</v>
      </c>
      <c r="F338" s="164" t="s">
        <v>346</v>
      </c>
      <c r="G338" s="153">
        <v>0.13263888888888889</v>
      </c>
      <c r="H338" s="167">
        <v>4</v>
      </c>
      <c r="I338" s="168"/>
      <c r="J338" s="169"/>
      <c r="K338" s="170"/>
      <c r="L338" s="170"/>
      <c r="M338" s="170"/>
      <c r="N338" s="170"/>
      <c r="O338" s="169"/>
      <c r="P338" s="154">
        <v>1</v>
      </c>
      <c r="Q338" s="62">
        <v>0</v>
      </c>
      <c r="R338" s="155">
        <v>0</v>
      </c>
      <c r="S338" s="62">
        <v>1</v>
      </c>
      <c r="T338" s="62">
        <v>0</v>
      </c>
      <c r="U338" s="62">
        <v>0</v>
      </c>
      <c r="V338" s="62">
        <v>0</v>
      </c>
      <c r="W338" s="63">
        <v>0</v>
      </c>
    </row>
    <row r="339" spans="1:23" ht="14" thickBot="1" x14ac:dyDescent="0.2">
      <c r="A339" s="252"/>
      <c r="B339" s="171">
        <v>23</v>
      </c>
      <c r="C339" s="112" t="s">
        <v>221</v>
      </c>
      <c r="D339" s="32" t="s">
        <v>541</v>
      </c>
      <c r="E339" s="32">
        <v>2019</v>
      </c>
      <c r="F339" s="165" t="s">
        <v>344</v>
      </c>
      <c r="G339" s="161">
        <v>0.14861111111111111</v>
      </c>
      <c r="H339" s="172">
        <v>5</v>
      </c>
      <c r="I339" s="173"/>
      <c r="J339" s="174"/>
      <c r="K339" s="175"/>
      <c r="L339" s="175"/>
      <c r="M339" s="175"/>
      <c r="N339" s="175"/>
      <c r="O339" s="174"/>
      <c r="P339" s="162">
        <v>0</v>
      </c>
      <c r="Q339" s="65">
        <v>1</v>
      </c>
      <c r="R339" s="163">
        <v>0</v>
      </c>
      <c r="S339" s="65">
        <v>0</v>
      </c>
      <c r="T339" s="65">
        <v>0</v>
      </c>
      <c r="U339" s="65">
        <v>0</v>
      </c>
      <c r="V339" s="65">
        <v>1</v>
      </c>
      <c r="W339" s="66">
        <v>0</v>
      </c>
    </row>
    <row r="340" spans="1:23" x14ac:dyDescent="0.15">
      <c r="A340" s="262" t="s">
        <v>372</v>
      </c>
      <c r="B340" s="166">
        <v>1</v>
      </c>
      <c r="C340" s="110" t="str">
        <f>C339</f>
        <v>Not Evil</v>
      </c>
      <c r="D340" s="30" t="str">
        <f>D339</f>
        <v>Tiffany Haddish</v>
      </c>
      <c r="E340" s="30">
        <v>2019</v>
      </c>
      <c r="F340" s="180" t="str">
        <f t="shared" ref="F340" si="378">F339</f>
        <v>Soundtrack</v>
      </c>
      <c r="G340" s="145">
        <f t="shared" ref="G340" si="379">G339</f>
        <v>0.14861111111111111</v>
      </c>
      <c r="H340" s="135">
        <f>H339</f>
        <v>5</v>
      </c>
      <c r="I340" s="176"/>
      <c r="J340" s="177"/>
      <c r="K340" s="178"/>
      <c r="L340" s="178"/>
      <c r="M340" s="178"/>
      <c r="N340" s="178"/>
      <c r="O340" s="177"/>
      <c r="P340" s="146">
        <f t="shared" ref="P340:W340" si="380">P339</f>
        <v>0</v>
      </c>
      <c r="Q340" s="60">
        <f t="shared" si="380"/>
        <v>1</v>
      </c>
      <c r="R340" s="147">
        <f t="shared" si="380"/>
        <v>0</v>
      </c>
      <c r="S340" s="60">
        <f t="shared" si="380"/>
        <v>0</v>
      </c>
      <c r="T340" s="60">
        <f t="shared" si="380"/>
        <v>0</v>
      </c>
      <c r="U340" s="60">
        <f t="shared" si="380"/>
        <v>0</v>
      </c>
      <c r="V340" s="60">
        <f t="shared" si="380"/>
        <v>1</v>
      </c>
      <c r="W340" s="61">
        <f t="shared" si="380"/>
        <v>0</v>
      </c>
    </row>
    <row r="341" spans="1:23" x14ac:dyDescent="0.15">
      <c r="A341" s="251"/>
      <c r="B341" s="42">
        <v>2</v>
      </c>
      <c r="C341" s="111" t="str">
        <f>C338</f>
        <v>If I Can't Have You</v>
      </c>
      <c r="D341" s="31" t="str">
        <f>D338</f>
        <v>Shawn Mendes</v>
      </c>
      <c r="E341" s="31">
        <v>2019</v>
      </c>
      <c r="F341" s="164" t="str">
        <f t="shared" ref="F341" si="381">F338</f>
        <v>Pop</v>
      </c>
      <c r="G341" s="153">
        <f t="shared" ref="G341" si="382">G338</f>
        <v>0.13263888888888889</v>
      </c>
      <c r="H341" s="167">
        <f>H338</f>
        <v>4</v>
      </c>
      <c r="I341" s="168"/>
      <c r="J341" s="169"/>
      <c r="K341" s="170"/>
      <c r="L341" s="170"/>
      <c r="M341" s="170"/>
      <c r="N341" s="170"/>
      <c r="O341" s="169"/>
      <c r="P341" s="154">
        <f t="shared" ref="P341:W341" si="383">P338</f>
        <v>1</v>
      </c>
      <c r="Q341" s="62">
        <f t="shared" si="383"/>
        <v>0</v>
      </c>
      <c r="R341" s="155">
        <f t="shared" si="383"/>
        <v>0</v>
      </c>
      <c r="S341" s="62">
        <f t="shared" si="383"/>
        <v>1</v>
      </c>
      <c r="T341" s="62">
        <f t="shared" si="383"/>
        <v>0</v>
      </c>
      <c r="U341" s="62">
        <f t="shared" si="383"/>
        <v>0</v>
      </c>
      <c r="V341" s="62">
        <f t="shared" si="383"/>
        <v>0</v>
      </c>
      <c r="W341" s="63">
        <f t="shared" si="383"/>
        <v>0</v>
      </c>
    </row>
    <row r="342" spans="1:23" x14ac:dyDescent="0.15">
      <c r="A342" s="251"/>
      <c r="B342" s="42">
        <v>3</v>
      </c>
      <c r="C342" s="111" t="s">
        <v>222</v>
      </c>
      <c r="D342" s="31" t="s">
        <v>542</v>
      </c>
      <c r="E342" s="31">
        <v>2019</v>
      </c>
      <c r="F342" s="164" t="s">
        <v>348</v>
      </c>
      <c r="G342" s="153">
        <v>0.11875000000000001</v>
      </c>
      <c r="H342" s="167">
        <v>4.25</v>
      </c>
      <c r="I342" s="168"/>
      <c r="J342" s="169"/>
      <c r="K342" s="170"/>
      <c r="L342" s="170"/>
      <c r="M342" s="170"/>
      <c r="N342" s="170"/>
      <c r="O342" s="169"/>
      <c r="P342" s="154">
        <v>0</v>
      </c>
      <c r="Q342" s="62">
        <v>1</v>
      </c>
      <c r="R342" s="155">
        <v>0</v>
      </c>
      <c r="S342" s="62">
        <v>0</v>
      </c>
      <c r="T342" s="62">
        <v>1</v>
      </c>
      <c r="U342" s="62">
        <v>0</v>
      </c>
      <c r="V342" s="62">
        <v>0</v>
      </c>
      <c r="W342" s="63">
        <v>0</v>
      </c>
    </row>
    <row r="343" spans="1:23" x14ac:dyDescent="0.15">
      <c r="A343" s="251"/>
      <c r="B343" s="42">
        <v>4</v>
      </c>
      <c r="C343" s="111" t="str">
        <f>C320</f>
        <v>Lonesome Tears</v>
      </c>
      <c r="D343" s="31" t="str">
        <f>D320</f>
        <v>Beck (Mononymous)</v>
      </c>
      <c r="E343" s="31">
        <v>2002</v>
      </c>
      <c r="F343" s="164" t="str">
        <f t="shared" ref="F343" si="384">F320</f>
        <v>Alternative</v>
      </c>
      <c r="G343" s="153">
        <f t="shared" ref="G343" si="385">G320</f>
        <v>0.23472222222222219</v>
      </c>
      <c r="H343" s="167">
        <f>H320</f>
        <v>3.95</v>
      </c>
      <c r="I343" s="168"/>
      <c r="J343" s="169"/>
      <c r="K343" s="170"/>
      <c r="L343" s="170"/>
      <c r="M343" s="170"/>
      <c r="N343" s="170"/>
      <c r="O343" s="169"/>
      <c r="P343" s="154">
        <f t="shared" ref="P343:W343" si="386">P320</f>
        <v>1</v>
      </c>
      <c r="Q343" s="62">
        <f t="shared" si="386"/>
        <v>0</v>
      </c>
      <c r="R343" s="155">
        <f t="shared" si="386"/>
        <v>0</v>
      </c>
      <c r="S343" s="62">
        <f t="shared" si="386"/>
        <v>1</v>
      </c>
      <c r="T343" s="62">
        <f t="shared" si="386"/>
        <v>0</v>
      </c>
      <c r="U343" s="62">
        <f t="shared" si="386"/>
        <v>0</v>
      </c>
      <c r="V343" s="62">
        <f t="shared" si="386"/>
        <v>0</v>
      </c>
      <c r="W343" s="63">
        <f t="shared" si="386"/>
        <v>0</v>
      </c>
    </row>
    <row r="344" spans="1:23" x14ac:dyDescent="0.15">
      <c r="A344" s="251"/>
      <c r="B344" s="42">
        <v>5</v>
      </c>
      <c r="C344" s="111" t="str">
        <f t="shared" ref="C344:H346" si="387">C323</f>
        <v>Hotwax</v>
      </c>
      <c r="D344" s="31" t="str">
        <f t="shared" ref="D344" si="388">D323</f>
        <v>Beck (Mononymous)</v>
      </c>
      <c r="E344" s="31">
        <v>1996</v>
      </c>
      <c r="F344" s="164" t="str">
        <f t="shared" ref="F344" si="389">F323</f>
        <v>Alternative</v>
      </c>
      <c r="G344" s="153">
        <f t="shared" ref="G344" si="390">G323</f>
        <v>0.15972222222222224</v>
      </c>
      <c r="H344" s="167">
        <f t="shared" si="387"/>
        <v>4.25</v>
      </c>
      <c r="I344" s="168"/>
      <c r="J344" s="169"/>
      <c r="K344" s="170"/>
      <c r="L344" s="170"/>
      <c r="M344" s="170"/>
      <c r="N344" s="170"/>
      <c r="O344" s="169"/>
      <c r="P344" s="154">
        <f t="shared" ref="P344:W344" si="391">P323</f>
        <v>1</v>
      </c>
      <c r="Q344" s="62">
        <f t="shared" si="391"/>
        <v>0</v>
      </c>
      <c r="R344" s="155">
        <f t="shared" si="391"/>
        <v>0</v>
      </c>
      <c r="S344" s="62">
        <f t="shared" si="391"/>
        <v>1</v>
      </c>
      <c r="T344" s="62">
        <f t="shared" si="391"/>
        <v>0</v>
      </c>
      <c r="U344" s="62">
        <f t="shared" si="391"/>
        <v>0</v>
      </c>
      <c r="V344" s="62">
        <f t="shared" si="391"/>
        <v>0</v>
      </c>
      <c r="W344" s="63">
        <f t="shared" si="391"/>
        <v>0</v>
      </c>
    </row>
    <row r="345" spans="1:23" x14ac:dyDescent="0.15">
      <c r="A345" s="251"/>
      <c r="B345" s="42">
        <v>6</v>
      </c>
      <c r="C345" s="111" t="str">
        <f t="shared" si="387"/>
        <v>Where It's At</v>
      </c>
      <c r="D345" s="31" t="str">
        <f t="shared" ref="D345" si="392">D324</f>
        <v>Beck (Mononymous)</v>
      </c>
      <c r="E345" s="31">
        <v>1996</v>
      </c>
      <c r="F345" s="164" t="str">
        <f t="shared" ref="F345" si="393">F324</f>
        <v>Alternative</v>
      </c>
      <c r="G345" s="153">
        <f t="shared" ref="G345" si="394">G324</f>
        <v>0.2298611111111111</v>
      </c>
      <c r="H345" s="167">
        <f t="shared" si="387"/>
        <v>3.75</v>
      </c>
      <c r="I345" s="168"/>
      <c r="J345" s="169"/>
      <c r="K345" s="170"/>
      <c r="L345" s="170"/>
      <c r="M345" s="170"/>
      <c r="N345" s="170"/>
      <c r="O345" s="169"/>
      <c r="P345" s="154">
        <f t="shared" ref="P345:W345" si="395">P324</f>
        <v>1</v>
      </c>
      <c r="Q345" s="62">
        <f t="shared" si="395"/>
        <v>0</v>
      </c>
      <c r="R345" s="155">
        <f t="shared" si="395"/>
        <v>0</v>
      </c>
      <c r="S345" s="62">
        <f t="shared" si="395"/>
        <v>1</v>
      </c>
      <c r="T345" s="62">
        <f t="shared" si="395"/>
        <v>0</v>
      </c>
      <c r="U345" s="62">
        <f t="shared" si="395"/>
        <v>0</v>
      </c>
      <c r="V345" s="62">
        <f t="shared" si="395"/>
        <v>0</v>
      </c>
      <c r="W345" s="63">
        <f t="shared" si="395"/>
        <v>0</v>
      </c>
    </row>
    <row r="346" spans="1:23" x14ac:dyDescent="0.15">
      <c r="A346" s="251"/>
      <c r="B346" s="42">
        <v>7</v>
      </c>
      <c r="C346" s="111" t="str">
        <f t="shared" si="387"/>
        <v>Deadweight</v>
      </c>
      <c r="D346" s="31" t="str">
        <f t="shared" ref="D346" si="396">D325</f>
        <v>Beck (Mononymous)</v>
      </c>
      <c r="E346" s="31">
        <v>1996</v>
      </c>
      <c r="F346" s="164" t="str">
        <f t="shared" ref="F346" si="397">F325</f>
        <v>Alternative</v>
      </c>
      <c r="G346" s="153">
        <f t="shared" ref="G346" si="398">G325</f>
        <v>0.25833333333333336</v>
      </c>
      <c r="H346" s="167">
        <f t="shared" si="387"/>
        <v>4.25</v>
      </c>
      <c r="I346" s="168"/>
      <c r="J346" s="169"/>
      <c r="K346" s="170"/>
      <c r="L346" s="170"/>
      <c r="M346" s="170"/>
      <c r="N346" s="170"/>
      <c r="O346" s="169"/>
      <c r="P346" s="154">
        <f t="shared" ref="P346:W346" si="399">P325</f>
        <v>1</v>
      </c>
      <c r="Q346" s="62">
        <f t="shared" si="399"/>
        <v>0</v>
      </c>
      <c r="R346" s="155">
        <f t="shared" si="399"/>
        <v>0</v>
      </c>
      <c r="S346" s="62">
        <f t="shared" si="399"/>
        <v>1</v>
      </c>
      <c r="T346" s="62">
        <f t="shared" si="399"/>
        <v>0</v>
      </c>
      <c r="U346" s="62">
        <f t="shared" si="399"/>
        <v>0</v>
      </c>
      <c r="V346" s="62">
        <f t="shared" si="399"/>
        <v>0</v>
      </c>
      <c r="W346" s="63">
        <f t="shared" si="399"/>
        <v>0</v>
      </c>
    </row>
    <row r="347" spans="1:23" x14ac:dyDescent="0.15">
      <c r="A347" s="251"/>
      <c r="B347" s="42">
        <v>8</v>
      </c>
      <c r="C347" s="111" t="str">
        <f t="shared" ref="C347:H348" si="400">C327</f>
        <v>Morning</v>
      </c>
      <c r="D347" s="31" t="str">
        <f t="shared" ref="D347" si="401">D327</f>
        <v>Beck (Mononymous)</v>
      </c>
      <c r="E347" s="31">
        <v>2014</v>
      </c>
      <c r="F347" s="164" t="str">
        <f t="shared" ref="F347" si="402">F327</f>
        <v>Alternative</v>
      </c>
      <c r="G347" s="153">
        <f t="shared" ref="G347" si="403">G327</f>
        <v>0.22222222222222221</v>
      </c>
      <c r="H347" s="167">
        <f t="shared" si="400"/>
        <v>3.75</v>
      </c>
      <c r="I347" s="168"/>
      <c r="J347" s="169"/>
      <c r="K347" s="170"/>
      <c r="L347" s="170"/>
      <c r="M347" s="170"/>
      <c r="N347" s="170"/>
      <c r="O347" s="169"/>
      <c r="P347" s="154">
        <f t="shared" ref="P347:W347" si="404">P327</f>
        <v>1</v>
      </c>
      <c r="Q347" s="62">
        <f t="shared" si="404"/>
        <v>0</v>
      </c>
      <c r="R347" s="155">
        <f t="shared" si="404"/>
        <v>0</v>
      </c>
      <c r="S347" s="62">
        <f t="shared" si="404"/>
        <v>1</v>
      </c>
      <c r="T347" s="62">
        <f t="shared" si="404"/>
        <v>0</v>
      </c>
      <c r="U347" s="62">
        <f t="shared" si="404"/>
        <v>0</v>
      </c>
      <c r="V347" s="62">
        <f t="shared" si="404"/>
        <v>0</v>
      </c>
      <c r="W347" s="63">
        <f t="shared" si="404"/>
        <v>0</v>
      </c>
    </row>
    <row r="348" spans="1:23" x14ac:dyDescent="0.15">
      <c r="A348" s="251"/>
      <c r="B348" s="42">
        <v>9</v>
      </c>
      <c r="C348" s="111" t="str">
        <f t="shared" si="400"/>
        <v>Gamma Ray</v>
      </c>
      <c r="D348" s="31" t="str">
        <f t="shared" ref="D348" si="405">D328</f>
        <v>Beck (Mononymous)</v>
      </c>
      <c r="E348" s="31">
        <v>2008</v>
      </c>
      <c r="F348" s="164" t="str">
        <f t="shared" ref="F348" si="406">F328</f>
        <v>Alternative</v>
      </c>
      <c r="G348" s="153">
        <f t="shared" ref="G348" si="407">G328</f>
        <v>0.12291666666666667</v>
      </c>
      <c r="H348" s="167">
        <f t="shared" si="400"/>
        <v>3.75</v>
      </c>
      <c r="I348" s="168"/>
      <c r="J348" s="169"/>
      <c r="K348" s="170"/>
      <c r="L348" s="170"/>
      <c r="M348" s="170"/>
      <c r="N348" s="170"/>
      <c r="O348" s="169"/>
      <c r="P348" s="154">
        <f t="shared" ref="P348:W348" si="408">P328</f>
        <v>1</v>
      </c>
      <c r="Q348" s="62">
        <f t="shared" si="408"/>
        <v>0</v>
      </c>
      <c r="R348" s="155">
        <f t="shared" si="408"/>
        <v>0</v>
      </c>
      <c r="S348" s="62">
        <f t="shared" si="408"/>
        <v>1</v>
      </c>
      <c r="T348" s="62">
        <f t="shared" si="408"/>
        <v>0</v>
      </c>
      <c r="U348" s="62">
        <f t="shared" si="408"/>
        <v>0</v>
      </c>
      <c r="V348" s="62">
        <f t="shared" si="408"/>
        <v>0</v>
      </c>
      <c r="W348" s="63">
        <f t="shared" si="408"/>
        <v>0</v>
      </c>
    </row>
    <row r="349" spans="1:23" x14ac:dyDescent="0.15">
      <c r="A349" s="251"/>
      <c r="B349" s="42">
        <v>10</v>
      </c>
      <c r="C349" s="111" t="str">
        <f t="shared" ref="C349:H356" si="409">C330</f>
        <v>Loser</v>
      </c>
      <c r="D349" s="31" t="str">
        <f t="shared" ref="D349" si="410">D330</f>
        <v>Beck (Mononymous)</v>
      </c>
      <c r="E349" s="31">
        <v>1994</v>
      </c>
      <c r="F349" s="164" t="str">
        <f t="shared" ref="F349" si="411">F330</f>
        <v>Alternative</v>
      </c>
      <c r="G349" s="153">
        <f t="shared" ref="G349" si="412">G330</f>
        <v>0.16319444444444445</v>
      </c>
      <c r="H349" s="167">
        <f t="shared" si="409"/>
        <v>4.1500000000000004</v>
      </c>
      <c r="I349" s="168"/>
      <c r="J349" s="169"/>
      <c r="K349" s="170"/>
      <c r="L349" s="170"/>
      <c r="M349" s="170"/>
      <c r="N349" s="170"/>
      <c r="O349" s="169"/>
      <c r="P349" s="154">
        <f t="shared" ref="P349:W349" si="413">P330</f>
        <v>1</v>
      </c>
      <c r="Q349" s="62">
        <f t="shared" si="413"/>
        <v>0</v>
      </c>
      <c r="R349" s="155">
        <f t="shared" si="413"/>
        <v>0</v>
      </c>
      <c r="S349" s="62">
        <f t="shared" si="413"/>
        <v>1</v>
      </c>
      <c r="T349" s="62">
        <f t="shared" si="413"/>
        <v>0</v>
      </c>
      <c r="U349" s="62">
        <f t="shared" si="413"/>
        <v>0</v>
      </c>
      <c r="V349" s="62">
        <f t="shared" si="413"/>
        <v>0</v>
      </c>
      <c r="W349" s="63">
        <f t="shared" si="413"/>
        <v>0</v>
      </c>
    </row>
    <row r="350" spans="1:23" x14ac:dyDescent="0.15">
      <c r="A350" s="251"/>
      <c r="B350" s="42">
        <v>11</v>
      </c>
      <c r="C350" s="111" t="str">
        <f t="shared" si="409"/>
        <v>Nausea</v>
      </c>
      <c r="D350" s="31" t="str">
        <f t="shared" ref="D350" si="414">D331</f>
        <v>Beck (Mononymous)</v>
      </c>
      <c r="E350" s="31">
        <v>2006</v>
      </c>
      <c r="F350" s="164" t="str">
        <f t="shared" ref="F350" si="415">F331</f>
        <v>Alternative</v>
      </c>
      <c r="G350" s="153">
        <f t="shared" ref="G350" si="416">G331</f>
        <v>0.12083333333333333</v>
      </c>
      <c r="H350" s="167">
        <f t="shared" si="409"/>
        <v>5</v>
      </c>
      <c r="I350" s="168"/>
      <c r="J350" s="169"/>
      <c r="K350" s="170"/>
      <c r="L350" s="170"/>
      <c r="M350" s="170"/>
      <c r="N350" s="170"/>
      <c r="O350" s="169"/>
      <c r="P350" s="154">
        <f t="shared" ref="P350:W350" si="417">P331</f>
        <v>1</v>
      </c>
      <c r="Q350" s="62">
        <f t="shared" si="417"/>
        <v>0</v>
      </c>
      <c r="R350" s="155">
        <f t="shared" si="417"/>
        <v>0</v>
      </c>
      <c r="S350" s="62">
        <f t="shared" si="417"/>
        <v>1</v>
      </c>
      <c r="T350" s="62">
        <f t="shared" si="417"/>
        <v>0</v>
      </c>
      <c r="U350" s="62">
        <f t="shared" si="417"/>
        <v>0</v>
      </c>
      <c r="V350" s="62">
        <f t="shared" si="417"/>
        <v>0</v>
      </c>
      <c r="W350" s="63">
        <f t="shared" si="417"/>
        <v>0</v>
      </c>
    </row>
    <row r="351" spans="1:23" x14ac:dyDescent="0.15">
      <c r="A351" s="251"/>
      <c r="B351" s="42">
        <v>12</v>
      </c>
      <c r="C351" s="111" t="str">
        <f t="shared" si="409"/>
        <v>Cellphone's Dead</v>
      </c>
      <c r="D351" s="31" t="str">
        <f t="shared" ref="D351" si="418">D332</f>
        <v>Beck (Mononymous)</v>
      </c>
      <c r="E351" s="31">
        <v>2006</v>
      </c>
      <c r="F351" s="164" t="str">
        <f t="shared" ref="F351" si="419">F332</f>
        <v>Alternative</v>
      </c>
      <c r="G351" s="153">
        <f t="shared" ref="G351" si="420">G332</f>
        <v>0.1986111111111111</v>
      </c>
      <c r="H351" s="167">
        <f t="shared" si="409"/>
        <v>3.95</v>
      </c>
      <c r="I351" s="168"/>
      <c r="J351" s="169"/>
      <c r="K351" s="170"/>
      <c r="L351" s="170"/>
      <c r="M351" s="170"/>
      <c r="N351" s="170"/>
      <c r="O351" s="169"/>
      <c r="P351" s="154">
        <f t="shared" ref="P351:W351" si="421">P332</f>
        <v>1</v>
      </c>
      <c r="Q351" s="62">
        <f t="shared" si="421"/>
        <v>0</v>
      </c>
      <c r="R351" s="155">
        <f t="shared" si="421"/>
        <v>0</v>
      </c>
      <c r="S351" s="62">
        <f t="shared" si="421"/>
        <v>1</v>
      </c>
      <c r="T351" s="62">
        <f t="shared" si="421"/>
        <v>0</v>
      </c>
      <c r="U351" s="62">
        <f t="shared" si="421"/>
        <v>0</v>
      </c>
      <c r="V351" s="62">
        <f t="shared" si="421"/>
        <v>0</v>
      </c>
      <c r="W351" s="63">
        <f t="shared" si="421"/>
        <v>0</v>
      </c>
    </row>
    <row r="352" spans="1:23" x14ac:dyDescent="0.15">
      <c r="A352" s="251"/>
      <c r="B352" s="42">
        <v>13</v>
      </c>
      <c r="C352" s="111" t="str">
        <f t="shared" si="409"/>
        <v>Que' Onda Guero</v>
      </c>
      <c r="D352" s="31" t="str">
        <f t="shared" ref="D352" si="422">D333</f>
        <v>Beck (Mononymous)</v>
      </c>
      <c r="E352" s="31">
        <v>2005</v>
      </c>
      <c r="F352" s="164" t="str">
        <f t="shared" ref="F352" si="423">F333</f>
        <v>Alternative</v>
      </c>
      <c r="G352" s="153">
        <f t="shared" ref="G352" si="424">G333</f>
        <v>0.1451388888888889</v>
      </c>
      <c r="H352" s="167">
        <f t="shared" si="409"/>
        <v>5</v>
      </c>
      <c r="I352" s="168"/>
      <c r="J352" s="169"/>
      <c r="K352" s="170"/>
      <c r="L352" s="170"/>
      <c r="M352" s="170"/>
      <c r="N352" s="170"/>
      <c r="O352" s="169"/>
      <c r="P352" s="154">
        <f t="shared" ref="P352:W352" si="425">P333</f>
        <v>1</v>
      </c>
      <c r="Q352" s="62">
        <f t="shared" si="425"/>
        <v>0</v>
      </c>
      <c r="R352" s="155">
        <f t="shared" si="425"/>
        <v>0</v>
      </c>
      <c r="S352" s="62">
        <f t="shared" si="425"/>
        <v>1</v>
      </c>
      <c r="T352" s="62">
        <f t="shared" si="425"/>
        <v>0</v>
      </c>
      <c r="U352" s="62">
        <f t="shared" si="425"/>
        <v>0</v>
      </c>
      <c r="V352" s="62">
        <f t="shared" si="425"/>
        <v>0</v>
      </c>
      <c r="W352" s="63">
        <f t="shared" si="425"/>
        <v>0</v>
      </c>
    </row>
    <row r="353" spans="1:24" x14ac:dyDescent="0.15">
      <c r="A353" s="251"/>
      <c r="B353" s="42">
        <v>14</v>
      </c>
      <c r="C353" s="111" t="str">
        <f t="shared" si="409"/>
        <v>Rental Car</v>
      </c>
      <c r="D353" s="31" t="str">
        <f t="shared" ref="D353" si="426">D334</f>
        <v>Beck (Mononymous)</v>
      </c>
      <c r="E353" s="31">
        <v>2005</v>
      </c>
      <c r="F353" s="164" t="str">
        <f t="shared" ref="F353" si="427">F334</f>
        <v>Alternative</v>
      </c>
      <c r="G353" s="153">
        <f t="shared" ref="G353" si="428">G334</f>
        <v>0.12916666666666668</v>
      </c>
      <c r="H353" s="167">
        <f t="shared" si="409"/>
        <v>5</v>
      </c>
      <c r="I353" s="168"/>
      <c r="J353" s="169"/>
      <c r="K353" s="170"/>
      <c r="L353" s="170"/>
      <c r="M353" s="170"/>
      <c r="N353" s="170"/>
      <c r="O353" s="169"/>
      <c r="P353" s="154">
        <f t="shared" ref="P353:W353" si="429">P334</f>
        <v>1</v>
      </c>
      <c r="Q353" s="62">
        <f t="shared" si="429"/>
        <v>0</v>
      </c>
      <c r="R353" s="155">
        <f t="shared" si="429"/>
        <v>0</v>
      </c>
      <c r="S353" s="62">
        <f t="shared" si="429"/>
        <v>1</v>
      </c>
      <c r="T353" s="62">
        <f t="shared" si="429"/>
        <v>0</v>
      </c>
      <c r="U353" s="62">
        <f t="shared" si="429"/>
        <v>0</v>
      </c>
      <c r="V353" s="62">
        <f t="shared" si="429"/>
        <v>0</v>
      </c>
      <c r="W353" s="63">
        <f t="shared" si="429"/>
        <v>0</v>
      </c>
    </row>
    <row r="354" spans="1:24" x14ac:dyDescent="0.15">
      <c r="A354" s="251"/>
      <c r="B354" s="42">
        <v>15</v>
      </c>
      <c r="C354" s="111" t="str">
        <f t="shared" si="409"/>
        <v>Colors</v>
      </c>
      <c r="D354" s="31" t="str">
        <f t="shared" ref="D354" si="430">D335</f>
        <v>Beck (Mononymous)</v>
      </c>
      <c r="E354" s="31">
        <v>2017</v>
      </c>
      <c r="F354" s="164" t="str">
        <f t="shared" ref="F354" si="431">F335</f>
        <v>Alternative</v>
      </c>
      <c r="G354" s="153">
        <f t="shared" ref="G354" si="432">G335</f>
        <v>0.18194444444444444</v>
      </c>
      <c r="H354" s="167">
        <f t="shared" si="409"/>
        <v>3.75</v>
      </c>
      <c r="I354" s="168"/>
      <c r="J354" s="169"/>
      <c r="K354" s="170"/>
      <c r="L354" s="170"/>
      <c r="M354" s="170"/>
      <c r="N354" s="170"/>
      <c r="O354" s="169"/>
      <c r="P354" s="154">
        <f t="shared" ref="P354:W354" si="433">P335</f>
        <v>1</v>
      </c>
      <c r="Q354" s="62">
        <f t="shared" si="433"/>
        <v>0</v>
      </c>
      <c r="R354" s="155">
        <f t="shared" si="433"/>
        <v>0</v>
      </c>
      <c r="S354" s="62">
        <f t="shared" si="433"/>
        <v>1</v>
      </c>
      <c r="T354" s="62">
        <f t="shared" si="433"/>
        <v>0</v>
      </c>
      <c r="U354" s="62">
        <f t="shared" si="433"/>
        <v>0</v>
      </c>
      <c r="V354" s="62">
        <f t="shared" si="433"/>
        <v>0</v>
      </c>
      <c r="W354" s="63">
        <f t="shared" si="433"/>
        <v>0</v>
      </c>
    </row>
    <row r="355" spans="1:24" x14ac:dyDescent="0.15">
      <c r="A355" s="251"/>
      <c r="B355" s="42">
        <v>16</v>
      </c>
      <c r="C355" s="111" t="str">
        <f t="shared" si="409"/>
        <v>Dreams (Beck)</v>
      </c>
      <c r="D355" s="31" t="str">
        <f t="shared" ref="D355" si="434">D336</f>
        <v>Beck (Mononymous)</v>
      </c>
      <c r="E355" s="31">
        <v>2017</v>
      </c>
      <c r="F355" s="164" t="str">
        <f t="shared" ref="F355" si="435">F336</f>
        <v>Alternative</v>
      </c>
      <c r="G355" s="153">
        <f t="shared" ref="G355" si="436">G336</f>
        <v>0.21805555555555556</v>
      </c>
      <c r="H355" s="167">
        <f t="shared" si="409"/>
        <v>3.75</v>
      </c>
      <c r="I355" s="168"/>
      <c r="J355" s="169"/>
      <c r="K355" s="170"/>
      <c r="L355" s="170"/>
      <c r="M355" s="170"/>
      <c r="N355" s="170"/>
      <c r="O355" s="169"/>
      <c r="P355" s="154">
        <f t="shared" ref="P355:W355" si="437">P336</f>
        <v>1</v>
      </c>
      <c r="Q355" s="62">
        <f t="shared" si="437"/>
        <v>0</v>
      </c>
      <c r="R355" s="155">
        <f t="shared" si="437"/>
        <v>0</v>
      </c>
      <c r="S355" s="62">
        <f t="shared" si="437"/>
        <v>1</v>
      </c>
      <c r="T355" s="62">
        <f t="shared" si="437"/>
        <v>0</v>
      </c>
      <c r="U355" s="62">
        <f t="shared" si="437"/>
        <v>0</v>
      </c>
      <c r="V355" s="62">
        <f t="shared" si="437"/>
        <v>0</v>
      </c>
      <c r="W355" s="63">
        <f t="shared" si="437"/>
        <v>0</v>
      </c>
    </row>
    <row r="356" spans="1:24" x14ac:dyDescent="0.15">
      <c r="A356" s="251"/>
      <c r="B356" s="42">
        <v>17</v>
      </c>
      <c r="C356" s="111" t="str">
        <f t="shared" si="409"/>
        <v>Up All Night</v>
      </c>
      <c r="D356" s="31" t="str">
        <f t="shared" ref="D356" si="438">D337</f>
        <v>Beck (Mononymous)</v>
      </c>
      <c r="E356" s="31">
        <v>2017</v>
      </c>
      <c r="F356" s="164" t="str">
        <f t="shared" ref="F356" si="439">F337</f>
        <v>Alternative</v>
      </c>
      <c r="G356" s="153">
        <f t="shared" ref="G356" si="440">G337</f>
        <v>0.13194444444444445</v>
      </c>
      <c r="H356" s="167">
        <f t="shared" si="409"/>
        <v>3.75</v>
      </c>
      <c r="I356" s="168"/>
      <c r="J356" s="169"/>
      <c r="K356" s="170"/>
      <c r="L356" s="170"/>
      <c r="M356" s="170"/>
      <c r="N356" s="170"/>
      <c r="O356" s="169"/>
      <c r="P356" s="154">
        <f t="shared" ref="P356:W356" si="441">P337</f>
        <v>1</v>
      </c>
      <c r="Q356" s="62">
        <f t="shared" si="441"/>
        <v>0</v>
      </c>
      <c r="R356" s="155">
        <f t="shared" si="441"/>
        <v>0</v>
      </c>
      <c r="S356" s="62">
        <f t="shared" si="441"/>
        <v>1</v>
      </c>
      <c r="T356" s="62">
        <f t="shared" si="441"/>
        <v>0</v>
      </c>
      <c r="U356" s="62">
        <f t="shared" si="441"/>
        <v>0</v>
      </c>
      <c r="V356" s="62">
        <f t="shared" si="441"/>
        <v>0</v>
      </c>
      <c r="W356" s="63">
        <f t="shared" si="441"/>
        <v>0</v>
      </c>
      <c r="X356" s="62">
        <f>MIN(H:H)</f>
        <v>3</v>
      </c>
    </row>
    <row r="357" spans="1:24" ht="14" thickBot="1" x14ac:dyDescent="0.2">
      <c r="A357" s="252"/>
      <c r="B357" s="171">
        <v>18</v>
      </c>
      <c r="C357" s="112" t="s">
        <v>223</v>
      </c>
      <c r="D357" s="32" t="s">
        <v>543</v>
      </c>
      <c r="E357" s="32">
        <v>1967</v>
      </c>
      <c r="F357" s="165" t="s">
        <v>345</v>
      </c>
      <c r="G357" s="161">
        <v>0.10486111111111111</v>
      </c>
      <c r="H357" s="172">
        <v>5</v>
      </c>
      <c r="I357" s="173"/>
      <c r="J357" s="174"/>
      <c r="K357" s="175"/>
      <c r="L357" s="175"/>
      <c r="M357" s="175"/>
      <c r="N357" s="175"/>
      <c r="O357" s="174"/>
      <c r="P357" s="162">
        <v>0</v>
      </c>
      <c r="Q357" s="65">
        <v>1</v>
      </c>
      <c r="R357" s="163">
        <v>0</v>
      </c>
      <c r="S357" s="65">
        <v>1</v>
      </c>
      <c r="T357" s="65">
        <v>0</v>
      </c>
      <c r="U357" s="65">
        <v>0</v>
      </c>
      <c r="V357" s="65">
        <v>0</v>
      </c>
      <c r="W357" s="66">
        <v>0</v>
      </c>
    </row>
    <row r="358" spans="1:24" x14ac:dyDescent="0.15">
      <c r="A358" s="273" t="s">
        <v>370</v>
      </c>
      <c r="B358" s="166">
        <v>1</v>
      </c>
      <c r="C358" s="110" t="s">
        <v>224</v>
      </c>
      <c r="D358" s="30" t="s">
        <v>476</v>
      </c>
      <c r="E358" s="30">
        <v>2018</v>
      </c>
      <c r="F358" s="180" t="s">
        <v>733</v>
      </c>
      <c r="G358" s="145">
        <v>0.1423611111111111</v>
      </c>
      <c r="H358" s="135">
        <v>5</v>
      </c>
      <c r="I358" s="176"/>
      <c r="J358" s="177"/>
      <c r="K358" s="178"/>
      <c r="L358" s="178"/>
      <c r="M358" s="178"/>
      <c r="N358" s="178"/>
      <c r="O358" s="177"/>
      <c r="P358" s="146">
        <v>0</v>
      </c>
      <c r="Q358" s="60">
        <v>1</v>
      </c>
      <c r="R358" s="147">
        <v>0</v>
      </c>
      <c r="S358" s="60">
        <v>0</v>
      </c>
      <c r="T358" s="60">
        <v>1</v>
      </c>
      <c r="U358" s="60">
        <v>0</v>
      </c>
      <c r="V358" s="60">
        <v>0</v>
      </c>
      <c r="W358" s="61">
        <v>0</v>
      </c>
    </row>
    <row r="359" spans="1:24" x14ac:dyDescent="0.15">
      <c r="A359" s="274"/>
      <c r="B359" s="42">
        <v>2</v>
      </c>
      <c r="C359" s="111" t="s">
        <v>225</v>
      </c>
      <c r="D359" s="31" t="s">
        <v>476</v>
      </c>
      <c r="E359" s="31">
        <v>2017</v>
      </c>
      <c r="F359" s="164" t="s">
        <v>733</v>
      </c>
      <c r="G359" s="153">
        <v>0.20833333333333334</v>
      </c>
      <c r="H359" s="167">
        <v>4.1500000000000004</v>
      </c>
      <c r="I359" s="168"/>
      <c r="J359" s="169"/>
      <c r="K359" s="170"/>
      <c r="L359" s="170"/>
      <c r="M359" s="170"/>
      <c r="N359" s="170"/>
      <c r="O359" s="169"/>
      <c r="P359" s="154">
        <v>0</v>
      </c>
      <c r="Q359" s="62">
        <v>1</v>
      </c>
      <c r="R359" s="155">
        <v>0</v>
      </c>
      <c r="S359" s="62">
        <v>0</v>
      </c>
      <c r="T359" s="62">
        <v>1</v>
      </c>
      <c r="U359" s="62">
        <v>0</v>
      </c>
      <c r="V359" s="62">
        <v>0</v>
      </c>
      <c r="W359" s="63">
        <v>0</v>
      </c>
    </row>
    <row r="360" spans="1:24" x14ac:dyDescent="0.15">
      <c r="A360" s="274"/>
      <c r="B360" s="42">
        <v>3</v>
      </c>
      <c r="C360" s="111" t="str">
        <f>C346</f>
        <v>Deadweight</v>
      </c>
      <c r="D360" s="31" t="str">
        <f>D346</f>
        <v>Beck (Mononymous)</v>
      </c>
      <c r="E360" s="31">
        <v>1996</v>
      </c>
      <c r="F360" s="164" t="str">
        <f t="shared" ref="F360" si="442">F346</f>
        <v>Alternative</v>
      </c>
      <c r="G360" s="153">
        <f t="shared" ref="G360" si="443">G346</f>
        <v>0.25833333333333336</v>
      </c>
      <c r="H360" s="167">
        <f>H346</f>
        <v>4.25</v>
      </c>
      <c r="I360" s="168"/>
      <c r="J360" s="169"/>
      <c r="K360" s="170"/>
      <c r="L360" s="170"/>
      <c r="M360" s="170"/>
      <c r="N360" s="170"/>
      <c r="O360" s="169"/>
      <c r="P360" s="154">
        <f t="shared" ref="P360:W360" si="444">P346</f>
        <v>1</v>
      </c>
      <c r="Q360" s="62">
        <f t="shared" si="444"/>
        <v>0</v>
      </c>
      <c r="R360" s="155">
        <f t="shared" si="444"/>
        <v>0</v>
      </c>
      <c r="S360" s="62">
        <f t="shared" si="444"/>
        <v>1</v>
      </c>
      <c r="T360" s="62">
        <f t="shared" si="444"/>
        <v>0</v>
      </c>
      <c r="U360" s="62">
        <f t="shared" si="444"/>
        <v>0</v>
      </c>
      <c r="V360" s="62">
        <f t="shared" si="444"/>
        <v>0</v>
      </c>
      <c r="W360" s="63">
        <f t="shared" si="444"/>
        <v>0</v>
      </c>
    </row>
    <row r="361" spans="1:24" x14ac:dyDescent="0.15">
      <c r="A361" s="274"/>
      <c r="B361" s="42">
        <v>4</v>
      </c>
      <c r="C361" s="111" t="s">
        <v>226</v>
      </c>
      <c r="D361" s="31" t="s">
        <v>476</v>
      </c>
      <c r="E361" s="31">
        <v>2015</v>
      </c>
      <c r="F361" s="164" t="s">
        <v>392</v>
      </c>
      <c r="G361" s="153">
        <v>0.15763888888888888</v>
      </c>
      <c r="H361" s="167">
        <v>5</v>
      </c>
      <c r="I361" s="168"/>
      <c r="J361" s="169"/>
      <c r="K361" s="170"/>
      <c r="L361" s="170"/>
      <c r="M361" s="170"/>
      <c r="N361" s="170"/>
      <c r="O361" s="169"/>
      <c r="P361" s="154">
        <v>0</v>
      </c>
      <c r="Q361" s="62">
        <v>1</v>
      </c>
      <c r="R361" s="155">
        <v>0</v>
      </c>
      <c r="S361" s="62">
        <v>0</v>
      </c>
      <c r="T361" s="62">
        <v>1</v>
      </c>
      <c r="U361" s="62">
        <v>0</v>
      </c>
      <c r="V361" s="62">
        <v>0</v>
      </c>
      <c r="W361" s="63">
        <v>0</v>
      </c>
    </row>
    <row r="362" spans="1:24" x14ac:dyDescent="0.15">
      <c r="A362" s="274"/>
      <c r="B362" s="42">
        <v>5</v>
      </c>
      <c r="C362" s="111" t="str">
        <f>C344</f>
        <v>Hotwax</v>
      </c>
      <c r="D362" s="31" t="str">
        <f>D344</f>
        <v>Beck (Mononymous)</v>
      </c>
      <c r="E362" s="31">
        <v>1996</v>
      </c>
      <c r="F362" s="164" t="str">
        <f t="shared" ref="F362" si="445">F344</f>
        <v>Alternative</v>
      </c>
      <c r="G362" s="153">
        <f t="shared" ref="G362" si="446">G344</f>
        <v>0.15972222222222224</v>
      </c>
      <c r="H362" s="167">
        <f>H344</f>
        <v>4.25</v>
      </c>
      <c r="I362" s="168"/>
      <c r="J362" s="169"/>
      <c r="K362" s="170"/>
      <c r="L362" s="170"/>
      <c r="M362" s="170"/>
      <c r="N362" s="170"/>
      <c r="O362" s="169"/>
      <c r="P362" s="154">
        <f t="shared" ref="P362:W362" si="447">P344</f>
        <v>1</v>
      </c>
      <c r="Q362" s="62">
        <f t="shared" si="447"/>
        <v>0</v>
      </c>
      <c r="R362" s="155">
        <f t="shared" si="447"/>
        <v>0</v>
      </c>
      <c r="S362" s="62">
        <f t="shared" si="447"/>
        <v>1</v>
      </c>
      <c r="T362" s="62">
        <f t="shared" si="447"/>
        <v>0</v>
      </c>
      <c r="U362" s="62">
        <f t="shared" si="447"/>
        <v>0</v>
      </c>
      <c r="V362" s="62">
        <f t="shared" si="447"/>
        <v>0</v>
      </c>
      <c r="W362" s="63">
        <f t="shared" si="447"/>
        <v>0</v>
      </c>
    </row>
    <row r="363" spans="1:24" x14ac:dyDescent="0.15">
      <c r="A363" s="274"/>
      <c r="B363" s="42">
        <v>6</v>
      </c>
      <c r="C363" s="111" t="str">
        <f>C357</f>
        <v>White Rabbit</v>
      </c>
      <c r="D363" s="31" t="str">
        <f>D357</f>
        <v>Jefferson Airplane</v>
      </c>
      <c r="E363" s="31">
        <v>1967</v>
      </c>
      <c r="F363" s="164" t="str">
        <f t="shared" ref="F363" si="448">F357</f>
        <v>Alternative</v>
      </c>
      <c r="G363" s="153">
        <f t="shared" ref="G363" si="449">G357</f>
        <v>0.10486111111111111</v>
      </c>
      <c r="H363" s="167">
        <f>H357</f>
        <v>5</v>
      </c>
      <c r="I363" s="168"/>
      <c r="J363" s="169"/>
      <c r="K363" s="170"/>
      <c r="L363" s="170"/>
      <c r="M363" s="170"/>
      <c r="N363" s="170"/>
      <c r="O363" s="169"/>
      <c r="P363" s="154">
        <f t="shared" ref="P363:W363" si="450">P357</f>
        <v>0</v>
      </c>
      <c r="Q363" s="62">
        <f t="shared" si="450"/>
        <v>1</v>
      </c>
      <c r="R363" s="155">
        <f t="shared" si="450"/>
        <v>0</v>
      </c>
      <c r="S363" s="62">
        <f t="shared" si="450"/>
        <v>1</v>
      </c>
      <c r="T363" s="62">
        <f t="shared" si="450"/>
        <v>0</v>
      </c>
      <c r="U363" s="62">
        <f t="shared" si="450"/>
        <v>0</v>
      </c>
      <c r="V363" s="62">
        <f t="shared" si="450"/>
        <v>0</v>
      </c>
      <c r="W363" s="63">
        <f t="shared" si="450"/>
        <v>0</v>
      </c>
    </row>
    <row r="364" spans="1:24" ht="14" thickBot="1" x14ac:dyDescent="0.2">
      <c r="A364" s="275"/>
      <c r="B364" s="171">
        <v>7</v>
      </c>
      <c r="C364" s="112" t="s">
        <v>227</v>
      </c>
      <c r="D364" s="32" t="s">
        <v>1089</v>
      </c>
      <c r="E364" s="32">
        <v>2019</v>
      </c>
      <c r="F364" s="165" t="s">
        <v>393</v>
      </c>
      <c r="G364" s="161">
        <v>0.1125</v>
      </c>
      <c r="H364" s="172">
        <v>4</v>
      </c>
      <c r="I364" s="173"/>
      <c r="J364" s="174"/>
      <c r="K364" s="175"/>
      <c r="L364" s="175"/>
      <c r="M364" s="175"/>
      <c r="N364" s="175"/>
      <c r="O364" s="174"/>
      <c r="P364" s="162">
        <v>1</v>
      </c>
      <c r="Q364" s="65">
        <v>1</v>
      </c>
      <c r="R364" s="163">
        <v>0</v>
      </c>
      <c r="S364" s="65">
        <v>1</v>
      </c>
      <c r="T364" s="65">
        <v>1</v>
      </c>
      <c r="U364" s="65">
        <v>0</v>
      </c>
      <c r="V364" s="65">
        <v>0</v>
      </c>
      <c r="W364" s="66">
        <v>0</v>
      </c>
    </row>
    <row r="365" spans="1:24" x14ac:dyDescent="0.15">
      <c r="A365" s="250" t="s">
        <v>371</v>
      </c>
      <c r="B365" s="166">
        <v>1</v>
      </c>
      <c r="C365" s="110" t="s">
        <v>228</v>
      </c>
      <c r="D365" s="30" t="s">
        <v>518</v>
      </c>
      <c r="E365" s="30">
        <v>2019</v>
      </c>
      <c r="F365" s="180" t="s">
        <v>348</v>
      </c>
      <c r="G365" s="145">
        <v>9.8611111111111108E-2</v>
      </c>
      <c r="H365" s="135">
        <v>5</v>
      </c>
      <c r="I365" s="176"/>
      <c r="J365" s="177"/>
      <c r="K365" s="178"/>
      <c r="L365" s="178"/>
      <c r="M365" s="178"/>
      <c r="N365" s="178"/>
      <c r="O365" s="177"/>
      <c r="P365" s="146">
        <v>6</v>
      </c>
      <c r="Q365" s="60">
        <v>0</v>
      </c>
      <c r="R365" s="147">
        <v>0</v>
      </c>
      <c r="S365" s="60">
        <v>3</v>
      </c>
      <c r="T365" s="60">
        <v>0</v>
      </c>
      <c r="U365" s="60">
        <v>0</v>
      </c>
      <c r="V365" s="60">
        <v>2</v>
      </c>
      <c r="W365" s="61">
        <v>1</v>
      </c>
    </row>
    <row r="366" spans="1:24" x14ac:dyDescent="0.15">
      <c r="A366" s="251"/>
      <c r="B366" s="42">
        <v>2</v>
      </c>
      <c r="C366" s="111" t="s">
        <v>229</v>
      </c>
      <c r="D366" s="31" t="s">
        <v>518</v>
      </c>
      <c r="E366" s="31">
        <v>2019</v>
      </c>
      <c r="F366" s="164" t="s">
        <v>348</v>
      </c>
      <c r="G366" s="153">
        <v>0.15277777777777776</v>
      </c>
      <c r="H366" s="167">
        <v>5</v>
      </c>
      <c r="I366" s="168"/>
      <c r="J366" s="169"/>
      <c r="K366" s="170"/>
      <c r="L366" s="170"/>
      <c r="M366" s="170"/>
      <c r="N366" s="170"/>
      <c r="O366" s="169"/>
      <c r="P366" s="154">
        <v>7</v>
      </c>
      <c r="Q366" s="62">
        <v>0</v>
      </c>
      <c r="R366" s="155">
        <v>0</v>
      </c>
      <c r="S366" s="62">
        <v>3</v>
      </c>
      <c r="T366" s="62">
        <v>0</v>
      </c>
      <c r="U366" s="62">
        <v>0</v>
      </c>
      <c r="V366" s="62">
        <v>3</v>
      </c>
      <c r="W366" s="63">
        <v>1</v>
      </c>
    </row>
    <row r="367" spans="1:24" x14ac:dyDescent="0.15">
      <c r="A367" s="251"/>
      <c r="B367" s="42">
        <v>3</v>
      </c>
      <c r="C367" s="111" t="str">
        <f>C56</f>
        <v>Finesse (Remix)</v>
      </c>
      <c r="D367" s="31" t="str">
        <f>D56</f>
        <v>Bruno Mars, Cardi B</v>
      </c>
      <c r="E367" s="31">
        <v>2018</v>
      </c>
      <c r="F367" s="164" t="str">
        <f t="shared" ref="F367" si="451">F56</f>
        <v>R&amp;B/Soul</v>
      </c>
      <c r="G367" s="153">
        <f t="shared" ref="G367" si="452">G56</f>
        <v>0.15069444444444444</v>
      </c>
      <c r="H367" s="167">
        <f>H56</f>
        <v>4</v>
      </c>
      <c r="I367" s="168"/>
      <c r="J367" s="169"/>
      <c r="K367" s="170"/>
      <c r="L367" s="170"/>
      <c r="M367" s="170"/>
      <c r="N367" s="170"/>
      <c r="O367" s="169"/>
      <c r="P367" s="154">
        <f t="shared" ref="P367:W367" si="453">P56</f>
        <v>1</v>
      </c>
      <c r="Q367" s="62">
        <f t="shared" si="453"/>
        <v>1</v>
      </c>
      <c r="R367" s="155">
        <f t="shared" si="453"/>
        <v>0</v>
      </c>
      <c r="S367" s="62">
        <f t="shared" si="453"/>
        <v>0</v>
      </c>
      <c r="T367" s="62">
        <f t="shared" si="453"/>
        <v>0</v>
      </c>
      <c r="U367" s="62">
        <f t="shared" si="453"/>
        <v>2</v>
      </c>
      <c r="V367" s="62">
        <f t="shared" si="453"/>
        <v>0</v>
      </c>
      <c r="W367" s="63">
        <f t="shared" si="453"/>
        <v>0</v>
      </c>
    </row>
    <row r="368" spans="1:24" x14ac:dyDescent="0.15">
      <c r="A368" s="251"/>
      <c r="B368" s="42">
        <v>4</v>
      </c>
      <c r="C368" s="111" t="s">
        <v>230</v>
      </c>
      <c r="D368" s="31" t="s">
        <v>545</v>
      </c>
      <c r="E368" s="31">
        <v>1971</v>
      </c>
      <c r="F368" s="164" t="s">
        <v>349</v>
      </c>
      <c r="G368" s="153">
        <v>0.16388888888888889</v>
      </c>
      <c r="H368" s="167">
        <v>4.125</v>
      </c>
      <c r="I368" s="168"/>
      <c r="J368" s="169"/>
      <c r="K368" s="170"/>
      <c r="L368" s="170"/>
      <c r="M368" s="170"/>
      <c r="N368" s="170"/>
      <c r="O368" s="169"/>
      <c r="P368" s="154">
        <v>1</v>
      </c>
      <c r="Q368" s="62">
        <v>0</v>
      </c>
      <c r="R368" s="155">
        <v>0</v>
      </c>
      <c r="S368" s="62">
        <v>1</v>
      </c>
      <c r="T368" s="62">
        <v>0</v>
      </c>
      <c r="U368" s="62">
        <v>0</v>
      </c>
      <c r="V368" s="62">
        <v>0</v>
      </c>
      <c r="W368" s="63">
        <v>0</v>
      </c>
    </row>
    <row r="369" spans="1:23" x14ac:dyDescent="0.15">
      <c r="A369" s="251"/>
      <c r="B369" s="42">
        <v>5</v>
      </c>
      <c r="C369" s="111" t="s">
        <v>231</v>
      </c>
      <c r="D369" s="31" t="s">
        <v>1091</v>
      </c>
      <c r="E369" s="31">
        <v>1996</v>
      </c>
      <c r="F369" s="164" t="s">
        <v>348</v>
      </c>
      <c r="G369" s="153">
        <v>0.19999999999999998</v>
      </c>
      <c r="H369" s="167">
        <v>4.5</v>
      </c>
      <c r="I369" s="168"/>
      <c r="J369" s="169"/>
      <c r="K369" s="170"/>
      <c r="L369" s="170"/>
      <c r="M369" s="170"/>
      <c r="N369" s="170"/>
      <c r="O369" s="169"/>
      <c r="P369" s="154">
        <v>1</v>
      </c>
      <c r="Q369" s="62">
        <v>0</v>
      </c>
      <c r="R369" s="155">
        <v>0</v>
      </c>
      <c r="S369" s="62">
        <v>0</v>
      </c>
      <c r="T369" s="62">
        <v>0</v>
      </c>
      <c r="U369" s="62">
        <v>0</v>
      </c>
      <c r="V369" s="62">
        <v>1</v>
      </c>
      <c r="W369" s="63">
        <v>0</v>
      </c>
    </row>
    <row r="370" spans="1:23" x14ac:dyDescent="0.15">
      <c r="A370" s="251"/>
      <c r="B370" s="42">
        <v>6</v>
      </c>
      <c r="C370" s="111" t="s">
        <v>232</v>
      </c>
      <c r="D370" s="31" t="s">
        <v>1036</v>
      </c>
      <c r="E370" s="31">
        <v>2019</v>
      </c>
      <c r="F370" s="164" t="s">
        <v>344</v>
      </c>
      <c r="G370" s="153">
        <v>0.14166666666666666</v>
      </c>
      <c r="H370" s="167">
        <v>4.125</v>
      </c>
      <c r="I370" s="168"/>
      <c r="J370" s="169"/>
      <c r="K370" s="170"/>
      <c r="L370" s="170"/>
      <c r="M370" s="170"/>
      <c r="N370" s="170"/>
      <c r="O370" s="169"/>
      <c r="P370" s="154">
        <v>4</v>
      </c>
      <c r="Q370" s="62">
        <v>1</v>
      </c>
      <c r="R370" s="155">
        <v>0</v>
      </c>
      <c r="S370" s="62">
        <v>5</v>
      </c>
      <c r="T370" s="62">
        <v>0</v>
      </c>
      <c r="U370" s="62">
        <v>0</v>
      </c>
      <c r="V370" s="62">
        <v>0</v>
      </c>
      <c r="W370" s="63">
        <v>0</v>
      </c>
    </row>
    <row r="371" spans="1:23" x14ac:dyDescent="0.15">
      <c r="A371" s="251"/>
      <c r="B371" s="42">
        <v>7</v>
      </c>
      <c r="C371" s="111" t="s">
        <v>233</v>
      </c>
      <c r="D371" s="31" t="s">
        <v>549</v>
      </c>
      <c r="E371" s="31">
        <v>2005</v>
      </c>
      <c r="F371" s="164" t="s">
        <v>344</v>
      </c>
      <c r="G371" s="153">
        <v>0.30972222222222223</v>
      </c>
      <c r="H371" s="167">
        <v>3.95</v>
      </c>
      <c r="I371" s="168"/>
      <c r="J371" s="169"/>
      <c r="K371" s="170"/>
      <c r="L371" s="170"/>
      <c r="M371" s="170"/>
      <c r="N371" s="170"/>
      <c r="O371" s="169"/>
      <c r="P371" s="154">
        <v>5</v>
      </c>
      <c r="Q371" s="62">
        <v>3</v>
      </c>
      <c r="R371" s="155">
        <v>0</v>
      </c>
      <c r="S371" s="62">
        <v>0</v>
      </c>
      <c r="T371" s="62">
        <v>7</v>
      </c>
      <c r="U371" s="62">
        <v>1</v>
      </c>
      <c r="V371" s="62">
        <v>0</v>
      </c>
      <c r="W371" s="63">
        <v>0</v>
      </c>
    </row>
    <row r="372" spans="1:23" ht="14" thickBot="1" x14ac:dyDescent="0.2">
      <c r="A372" s="252"/>
      <c r="B372" s="171">
        <v>8</v>
      </c>
      <c r="C372" s="112" t="str">
        <f>C278</f>
        <v>A NINGÚN HOMBRE (Cap.11: Poder)</v>
      </c>
      <c r="D372" s="32" t="str">
        <f>D278</f>
        <v>ROSALÍA (Mononymous)</v>
      </c>
      <c r="E372" s="32">
        <v>2018</v>
      </c>
      <c r="F372" s="165" t="str">
        <f t="shared" ref="F372" si="454">F278</f>
        <v>Pop Latino</v>
      </c>
      <c r="G372" s="161">
        <f t="shared" ref="G372" si="455">G278</f>
        <v>6.5277777777777782E-2</v>
      </c>
      <c r="H372" s="172">
        <f>H278</f>
        <v>4.5</v>
      </c>
      <c r="I372" s="173"/>
      <c r="J372" s="174"/>
      <c r="K372" s="175"/>
      <c r="L372" s="175"/>
      <c r="M372" s="175"/>
      <c r="N372" s="175"/>
      <c r="O372" s="174"/>
      <c r="P372" s="162">
        <f t="shared" ref="P372:W372" si="456">P278</f>
        <v>0</v>
      </c>
      <c r="Q372" s="65">
        <f t="shared" si="456"/>
        <v>1</v>
      </c>
      <c r="R372" s="163">
        <f t="shared" si="456"/>
        <v>0</v>
      </c>
      <c r="S372" s="65">
        <f t="shared" si="456"/>
        <v>0</v>
      </c>
      <c r="T372" s="65">
        <f t="shared" si="456"/>
        <v>1</v>
      </c>
      <c r="U372" s="65">
        <f t="shared" si="456"/>
        <v>0</v>
      </c>
      <c r="V372" s="65">
        <f t="shared" si="456"/>
        <v>0</v>
      </c>
      <c r="W372" s="66">
        <f t="shared" si="456"/>
        <v>0</v>
      </c>
    </row>
    <row r="373" spans="1:23" x14ac:dyDescent="0.15">
      <c r="A373" s="262" t="s">
        <v>373</v>
      </c>
      <c r="B373" s="166">
        <v>1</v>
      </c>
      <c r="C373" s="110" t="str">
        <f>C372</f>
        <v>A NINGÚN HOMBRE (Cap.11: Poder)</v>
      </c>
      <c r="D373" s="30" t="str">
        <f>D372</f>
        <v>ROSALÍA (Mononymous)</v>
      </c>
      <c r="E373" s="30">
        <v>2018</v>
      </c>
      <c r="F373" s="180" t="str">
        <f t="shared" ref="F373" si="457">F372</f>
        <v>Pop Latino</v>
      </c>
      <c r="G373" s="145">
        <f t="shared" ref="G373" si="458">G372</f>
        <v>6.5277777777777782E-2</v>
      </c>
      <c r="H373" s="135">
        <f>H372</f>
        <v>4.5</v>
      </c>
      <c r="I373" s="176"/>
      <c r="J373" s="177"/>
      <c r="K373" s="178"/>
      <c r="L373" s="178"/>
      <c r="M373" s="178"/>
      <c r="N373" s="178"/>
      <c r="O373" s="177"/>
      <c r="P373" s="146">
        <f t="shared" ref="P373:W373" si="459">P372</f>
        <v>0</v>
      </c>
      <c r="Q373" s="60">
        <f t="shared" si="459"/>
        <v>1</v>
      </c>
      <c r="R373" s="147">
        <f t="shared" si="459"/>
        <v>0</v>
      </c>
      <c r="S373" s="60">
        <f t="shared" si="459"/>
        <v>0</v>
      </c>
      <c r="T373" s="60">
        <f t="shared" si="459"/>
        <v>1</v>
      </c>
      <c r="U373" s="60">
        <f t="shared" si="459"/>
        <v>0</v>
      </c>
      <c r="V373" s="60">
        <f t="shared" si="459"/>
        <v>0</v>
      </c>
      <c r="W373" s="61">
        <f t="shared" si="459"/>
        <v>0</v>
      </c>
    </row>
    <row r="374" spans="1:23" x14ac:dyDescent="0.15">
      <c r="A374" s="251"/>
      <c r="B374" s="42">
        <v>2</v>
      </c>
      <c r="C374" s="111" t="str">
        <f>C259</f>
        <v>TEETH</v>
      </c>
      <c r="D374" s="31" t="str">
        <f>D259</f>
        <v>BROCKHAMPTON</v>
      </c>
      <c r="E374" s="31">
        <v>2017</v>
      </c>
      <c r="F374" s="164" t="str">
        <f t="shared" ref="F374" si="460">F259</f>
        <v>Hip-Hop/Rap</v>
      </c>
      <c r="G374" s="153">
        <f t="shared" ref="G374" si="461">G259</f>
        <v>5.5555555555555552E-2</v>
      </c>
      <c r="H374" s="167">
        <f>H259</f>
        <v>4.75</v>
      </c>
      <c r="I374" s="168"/>
      <c r="J374" s="169"/>
      <c r="K374" s="170"/>
      <c r="L374" s="170"/>
      <c r="M374" s="170"/>
      <c r="N374" s="170"/>
      <c r="O374" s="169"/>
      <c r="P374" s="154">
        <f t="shared" ref="P374:W374" si="462">P259</f>
        <v>1</v>
      </c>
      <c r="Q374" s="62">
        <f t="shared" si="462"/>
        <v>0</v>
      </c>
      <c r="R374" s="155">
        <f t="shared" si="462"/>
        <v>0</v>
      </c>
      <c r="S374" s="62">
        <f t="shared" si="462"/>
        <v>0</v>
      </c>
      <c r="T374" s="62">
        <f t="shared" si="462"/>
        <v>0</v>
      </c>
      <c r="U374" s="62">
        <f t="shared" si="462"/>
        <v>0</v>
      </c>
      <c r="V374" s="62">
        <f t="shared" si="462"/>
        <v>1</v>
      </c>
      <c r="W374" s="63">
        <f t="shared" si="462"/>
        <v>0</v>
      </c>
    </row>
    <row r="375" spans="1:23" x14ac:dyDescent="0.15">
      <c r="A375" s="251"/>
      <c r="B375" s="42">
        <v>3</v>
      </c>
      <c r="C375" s="111" t="s">
        <v>234</v>
      </c>
      <c r="D375" s="31" t="s">
        <v>519</v>
      </c>
      <c r="E375" s="31">
        <v>2014</v>
      </c>
      <c r="F375" s="164" t="s">
        <v>392</v>
      </c>
      <c r="G375" s="153">
        <v>0.18333333333333335</v>
      </c>
      <c r="H375" s="167">
        <v>4</v>
      </c>
      <c r="I375" s="168"/>
      <c r="J375" s="169"/>
      <c r="K375" s="170"/>
      <c r="L375" s="170"/>
      <c r="M375" s="170"/>
      <c r="N375" s="170"/>
      <c r="O375" s="169"/>
      <c r="P375" s="154">
        <v>1</v>
      </c>
      <c r="Q375" s="62">
        <v>0</v>
      </c>
      <c r="R375" s="155">
        <v>0</v>
      </c>
      <c r="S375" s="62">
        <v>0</v>
      </c>
      <c r="T375" s="62">
        <v>1</v>
      </c>
      <c r="U375" s="62">
        <v>0</v>
      </c>
      <c r="V375" s="62">
        <v>0</v>
      </c>
      <c r="W375" s="63">
        <v>0</v>
      </c>
    </row>
    <row r="376" spans="1:23" x14ac:dyDescent="0.15">
      <c r="A376" s="251"/>
      <c r="B376" s="42">
        <v>4</v>
      </c>
      <c r="C376" s="111" t="s">
        <v>235</v>
      </c>
      <c r="D376" s="31" t="s">
        <v>518</v>
      </c>
      <c r="E376" s="31">
        <v>2019</v>
      </c>
      <c r="F376" s="164" t="s">
        <v>348</v>
      </c>
      <c r="G376" s="153">
        <v>0.19444444444444445</v>
      </c>
      <c r="H376" s="167">
        <v>5</v>
      </c>
      <c r="I376" s="168"/>
      <c r="J376" s="169"/>
      <c r="K376" s="170"/>
      <c r="L376" s="170"/>
      <c r="M376" s="170"/>
      <c r="N376" s="170"/>
      <c r="O376" s="169"/>
      <c r="P376" s="154">
        <v>4</v>
      </c>
      <c r="Q376" s="62">
        <v>0</v>
      </c>
      <c r="R376" s="155">
        <v>0</v>
      </c>
      <c r="S376" s="62">
        <v>2</v>
      </c>
      <c r="T376" s="62">
        <v>0</v>
      </c>
      <c r="U376" s="62">
        <v>0</v>
      </c>
      <c r="V376" s="62">
        <v>2</v>
      </c>
      <c r="W376" s="63">
        <v>0</v>
      </c>
    </row>
    <row r="377" spans="1:23" x14ac:dyDescent="0.15">
      <c r="A377" s="251"/>
      <c r="B377" s="42">
        <v>5</v>
      </c>
      <c r="C377" s="111" t="s">
        <v>236</v>
      </c>
      <c r="D377" s="31" t="s">
        <v>550</v>
      </c>
      <c r="E377" s="31">
        <v>2019</v>
      </c>
      <c r="F377" s="164" t="s">
        <v>348</v>
      </c>
      <c r="G377" s="153">
        <v>0.12291666666666667</v>
      </c>
      <c r="H377" s="167">
        <v>5</v>
      </c>
      <c r="I377" s="168"/>
      <c r="J377" s="169"/>
      <c r="K377" s="170"/>
      <c r="L377" s="170"/>
      <c r="M377" s="170"/>
      <c r="N377" s="170"/>
      <c r="O377" s="169"/>
      <c r="P377" s="154">
        <v>4</v>
      </c>
      <c r="Q377" s="62">
        <v>0</v>
      </c>
      <c r="R377" s="155">
        <v>0</v>
      </c>
      <c r="S377" s="62">
        <v>2</v>
      </c>
      <c r="T377" s="62">
        <v>0</v>
      </c>
      <c r="U377" s="62">
        <v>1</v>
      </c>
      <c r="V377" s="62">
        <v>1</v>
      </c>
      <c r="W377" s="63">
        <v>0</v>
      </c>
    </row>
    <row r="378" spans="1:23" x14ac:dyDescent="0.15">
      <c r="A378" s="251"/>
      <c r="B378" s="42">
        <v>6</v>
      </c>
      <c r="C378" s="111" t="s">
        <v>237</v>
      </c>
      <c r="D378" s="31" t="s">
        <v>1037</v>
      </c>
      <c r="E378" s="31">
        <v>2004</v>
      </c>
      <c r="F378" s="164" t="s">
        <v>348</v>
      </c>
      <c r="G378" s="153">
        <v>0.17361111111111113</v>
      </c>
      <c r="H378" s="167">
        <v>3.95</v>
      </c>
      <c r="I378" s="168"/>
      <c r="J378" s="169"/>
      <c r="K378" s="170"/>
      <c r="L378" s="170"/>
      <c r="M378" s="170"/>
      <c r="N378" s="170"/>
      <c r="O378" s="169"/>
      <c r="P378" s="154">
        <v>3</v>
      </c>
      <c r="Q378" s="62">
        <v>0</v>
      </c>
      <c r="R378" s="155">
        <v>0</v>
      </c>
      <c r="S378" s="62">
        <v>0</v>
      </c>
      <c r="T378" s="62">
        <v>0</v>
      </c>
      <c r="U378" s="62">
        <v>0</v>
      </c>
      <c r="V378" s="62">
        <v>3</v>
      </c>
      <c r="W378" s="63">
        <v>0</v>
      </c>
    </row>
    <row r="379" spans="1:23" x14ac:dyDescent="0.15">
      <c r="A379" s="251"/>
      <c r="B379" s="42">
        <v>7</v>
      </c>
      <c r="C379" s="111" t="s">
        <v>238</v>
      </c>
      <c r="D379" s="31" t="s">
        <v>554</v>
      </c>
      <c r="E379" s="31">
        <v>2019</v>
      </c>
      <c r="F379" s="164" t="s">
        <v>348</v>
      </c>
      <c r="G379" s="153">
        <v>0.15486111111111112</v>
      </c>
      <c r="H379" s="167">
        <v>4</v>
      </c>
      <c r="I379" s="168"/>
      <c r="J379" s="169"/>
      <c r="K379" s="170"/>
      <c r="L379" s="170"/>
      <c r="M379" s="170"/>
      <c r="N379" s="170"/>
      <c r="O379" s="169"/>
      <c r="P379" s="154">
        <v>4</v>
      </c>
      <c r="Q379" s="62">
        <v>0</v>
      </c>
      <c r="R379" s="155">
        <v>0</v>
      </c>
      <c r="S379" s="62">
        <v>0</v>
      </c>
      <c r="T379" s="62">
        <v>4</v>
      </c>
      <c r="U379" s="62">
        <v>0</v>
      </c>
      <c r="V379" s="62">
        <v>0</v>
      </c>
      <c r="W379" s="63">
        <v>0</v>
      </c>
    </row>
    <row r="380" spans="1:23" ht="14" thickBot="1" x14ac:dyDescent="0.2">
      <c r="A380" s="252"/>
      <c r="B380" s="171">
        <v>8</v>
      </c>
      <c r="C380" s="112" t="s">
        <v>239</v>
      </c>
      <c r="D380" s="32" t="s">
        <v>476</v>
      </c>
      <c r="E380" s="32">
        <v>2017</v>
      </c>
      <c r="F380" s="165" t="s">
        <v>344</v>
      </c>
      <c r="G380" s="161">
        <v>0.11388888888888889</v>
      </c>
      <c r="H380" s="172">
        <v>5</v>
      </c>
      <c r="I380" s="173"/>
      <c r="J380" s="174"/>
      <c r="K380" s="175"/>
      <c r="L380" s="175"/>
      <c r="M380" s="175"/>
      <c r="N380" s="175"/>
      <c r="O380" s="174"/>
      <c r="P380" s="162">
        <v>0</v>
      </c>
      <c r="Q380" s="65">
        <v>1</v>
      </c>
      <c r="R380" s="163">
        <v>0</v>
      </c>
      <c r="S380" s="65">
        <v>0</v>
      </c>
      <c r="T380" s="65">
        <v>1</v>
      </c>
      <c r="U380" s="65">
        <v>0</v>
      </c>
      <c r="V380" s="65">
        <v>0</v>
      </c>
      <c r="W380" s="66">
        <v>0</v>
      </c>
    </row>
    <row r="381" spans="1:23" x14ac:dyDescent="0.15">
      <c r="A381" s="262" t="s">
        <v>374</v>
      </c>
      <c r="B381" s="166">
        <v>1</v>
      </c>
      <c r="C381" s="110" t="str">
        <f>C380</f>
        <v>Recuérdame</v>
      </c>
      <c r="D381" s="30" t="str">
        <f>D380</f>
        <v>Natalia Lafourcade</v>
      </c>
      <c r="E381" s="30">
        <v>2017</v>
      </c>
      <c r="F381" s="180" t="str">
        <f t="shared" ref="F381" si="463">F380</f>
        <v>Soundtrack</v>
      </c>
      <c r="G381" s="145">
        <f t="shared" ref="G381" si="464">G380</f>
        <v>0.11388888888888889</v>
      </c>
      <c r="H381" s="135">
        <f>H380</f>
        <v>5</v>
      </c>
      <c r="I381" s="176"/>
      <c r="J381" s="177"/>
      <c r="K381" s="178"/>
      <c r="L381" s="178"/>
      <c r="M381" s="178"/>
      <c r="N381" s="178"/>
      <c r="O381" s="177"/>
      <c r="P381" s="146">
        <f t="shared" ref="P381:W381" si="465">P380</f>
        <v>0</v>
      </c>
      <c r="Q381" s="60">
        <f t="shared" si="465"/>
        <v>1</v>
      </c>
      <c r="R381" s="147">
        <f t="shared" si="465"/>
        <v>0</v>
      </c>
      <c r="S381" s="60">
        <f t="shared" si="465"/>
        <v>0</v>
      </c>
      <c r="T381" s="60">
        <f t="shared" si="465"/>
        <v>1</v>
      </c>
      <c r="U381" s="60">
        <f t="shared" si="465"/>
        <v>0</v>
      </c>
      <c r="V381" s="60">
        <f t="shared" si="465"/>
        <v>0</v>
      </c>
      <c r="W381" s="61">
        <f t="shared" si="465"/>
        <v>0</v>
      </c>
    </row>
    <row r="382" spans="1:23" x14ac:dyDescent="0.15">
      <c r="A382" s="251"/>
      <c r="B382" s="42">
        <v>2</v>
      </c>
      <c r="C382" s="111" t="str">
        <f t="shared" ref="C382:W382" si="466">C358</f>
        <v>Hoy Mi Día Uno</v>
      </c>
      <c r="D382" s="31" t="str">
        <f t="shared" ref="D382" si="467">D358</f>
        <v>Natalia Lafourcade</v>
      </c>
      <c r="E382" s="31">
        <v>2018</v>
      </c>
      <c r="F382" s="164" t="str">
        <f t="shared" ref="F382" si="468">F358</f>
        <v>Folclórico</v>
      </c>
      <c r="G382" s="153">
        <f t="shared" ref="G382" si="469">G358</f>
        <v>0.1423611111111111</v>
      </c>
      <c r="H382" s="167">
        <f t="shared" si="466"/>
        <v>5</v>
      </c>
      <c r="I382" s="168"/>
      <c r="J382" s="169"/>
      <c r="K382" s="170"/>
      <c r="L382" s="170"/>
      <c r="M382" s="170"/>
      <c r="N382" s="170"/>
      <c r="O382" s="169"/>
      <c r="P382" s="154">
        <f t="shared" si="466"/>
        <v>0</v>
      </c>
      <c r="Q382" s="62">
        <f t="shared" si="466"/>
        <v>1</v>
      </c>
      <c r="R382" s="155">
        <f t="shared" si="466"/>
        <v>0</v>
      </c>
      <c r="S382" s="62">
        <f t="shared" si="466"/>
        <v>0</v>
      </c>
      <c r="T382" s="62">
        <f t="shared" si="466"/>
        <v>1</v>
      </c>
      <c r="U382" s="62">
        <f t="shared" si="466"/>
        <v>0</v>
      </c>
      <c r="V382" s="62">
        <f t="shared" si="466"/>
        <v>0</v>
      </c>
      <c r="W382" s="63">
        <f t="shared" si="466"/>
        <v>0</v>
      </c>
    </row>
    <row r="383" spans="1:23" x14ac:dyDescent="0.15">
      <c r="A383" s="251"/>
      <c r="B383" s="42">
        <v>3</v>
      </c>
      <c r="C383" s="111" t="str">
        <f t="shared" ref="C383:W383" si="470">C361</f>
        <v>Para Qué Sufrir</v>
      </c>
      <c r="D383" s="31" t="str">
        <f t="shared" ref="D383" si="471">D361</f>
        <v>Natalia Lafourcade</v>
      </c>
      <c r="E383" s="31">
        <v>2015</v>
      </c>
      <c r="F383" s="164" t="str">
        <f t="shared" ref="F383" si="472">F361</f>
        <v>Pop Latino</v>
      </c>
      <c r="G383" s="153">
        <f t="shared" ref="G383" si="473">G361</f>
        <v>0.15763888888888888</v>
      </c>
      <c r="H383" s="167">
        <f t="shared" si="470"/>
        <v>5</v>
      </c>
      <c r="I383" s="168"/>
      <c r="J383" s="169"/>
      <c r="K383" s="170"/>
      <c r="L383" s="170"/>
      <c r="M383" s="170"/>
      <c r="N383" s="170"/>
      <c r="O383" s="169"/>
      <c r="P383" s="154">
        <f t="shared" si="470"/>
        <v>0</v>
      </c>
      <c r="Q383" s="62">
        <f t="shared" si="470"/>
        <v>1</v>
      </c>
      <c r="R383" s="155">
        <f t="shared" si="470"/>
        <v>0</v>
      </c>
      <c r="S383" s="62">
        <f t="shared" si="470"/>
        <v>0</v>
      </c>
      <c r="T383" s="62">
        <f t="shared" si="470"/>
        <v>1</v>
      </c>
      <c r="U383" s="62">
        <f t="shared" si="470"/>
        <v>0</v>
      </c>
      <c r="V383" s="62">
        <f t="shared" si="470"/>
        <v>0</v>
      </c>
      <c r="W383" s="63">
        <f t="shared" si="470"/>
        <v>0</v>
      </c>
    </row>
    <row r="384" spans="1:23" x14ac:dyDescent="0.15">
      <c r="A384" s="251"/>
      <c r="B384" s="42">
        <v>4</v>
      </c>
      <c r="C384" s="111" t="str">
        <f t="shared" ref="C384:H384" si="474">C289</f>
        <v>Te Sigo</v>
      </c>
      <c r="D384" s="31" t="str">
        <f t="shared" ref="D384" si="475">D289</f>
        <v>Natalia Lafourcade</v>
      </c>
      <c r="E384" s="31">
        <v>2018</v>
      </c>
      <c r="F384" s="164" t="str">
        <f t="shared" ref="F384" si="476">F289</f>
        <v>Folclórico</v>
      </c>
      <c r="G384" s="153">
        <f t="shared" ref="G384" si="477">G289</f>
        <v>0.14444444444444446</v>
      </c>
      <c r="H384" s="167">
        <f t="shared" si="474"/>
        <v>5</v>
      </c>
      <c r="I384" s="168"/>
      <c r="J384" s="169"/>
      <c r="K384" s="170"/>
      <c r="L384" s="170"/>
      <c r="M384" s="170"/>
      <c r="N384" s="170"/>
      <c r="O384" s="169"/>
      <c r="P384" s="154">
        <f t="shared" ref="P384:W384" si="478">P289</f>
        <v>0</v>
      </c>
      <c r="Q384" s="62">
        <f t="shared" si="478"/>
        <v>1</v>
      </c>
      <c r="R384" s="155">
        <f t="shared" si="478"/>
        <v>0</v>
      </c>
      <c r="S384" s="62">
        <f t="shared" si="478"/>
        <v>0</v>
      </c>
      <c r="T384" s="62">
        <f t="shared" si="478"/>
        <v>1</v>
      </c>
      <c r="U384" s="62">
        <f t="shared" si="478"/>
        <v>0</v>
      </c>
      <c r="V384" s="62">
        <f t="shared" si="478"/>
        <v>0</v>
      </c>
      <c r="W384" s="63">
        <f t="shared" si="478"/>
        <v>0</v>
      </c>
    </row>
    <row r="385" spans="1:23" x14ac:dyDescent="0.15">
      <c r="A385" s="251"/>
      <c r="B385" s="42">
        <v>5</v>
      </c>
      <c r="C385" s="111" t="str">
        <f t="shared" ref="C385:H385" si="479">C302</f>
        <v>Caro</v>
      </c>
      <c r="D385" s="31" t="str">
        <f t="shared" ref="D385" si="480">D302</f>
        <v>Bad Bunny</v>
      </c>
      <c r="E385" s="31">
        <v>2018</v>
      </c>
      <c r="F385" s="164" t="str">
        <f t="shared" ref="F385" si="481">F302</f>
        <v>Urbano</v>
      </c>
      <c r="G385" s="153">
        <f t="shared" ref="G385" si="482">G302</f>
        <v>0.15902777777777777</v>
      </c>
      <c r="H385" s="167">
        <f t="shared" si="479"/>
        <v>4.2</v>
      </c>
      <c r="I385" s="168"/>
      <c r="J385" s="169"/>
      <c r="K385" s="170"/>
      <c r="L385" s="170"/>
      <c r="M385" s="170"/>
      <c r="N385" s="170"/>
      <c r="O385" s="169"/>
      <c r="P385" s="154">
        <f t="shared" ref="P385:W385" si="483">P302</f>
        <v>1</v>
      </c>
      <c r="Q385" s="62">
        <f t="shared" si="483"/>
        <v>0</v>
      </c>
      <c r="R385" s="155">
        <f t="shared" si="483"/>
        <v>0</v>
      </c>
      <c r="S385" s="62">
        <f t="shared" si="483"/>
        <v>0</v>
      </c>
      <c r="T385" s="62">
        <f t="shared" si="483"/>
        <v>1</v>
      </c>
      <c r="U385" s="62">
        <f t="shared" si="483"/>
        <v>0</v>
      </c>
      <c r="V385" s="62">
        <f t="shared" si="483"/>
        <v>0</v>
      </c>
      <c r="W385" s="63">
        <f t="shared" si="483"/>
        <v>0</v>
      </c>
    </row>
    <row r="386" spans="1:23" x14ac:dyDescent="0.15">
      <c r="A386" s="251"/>
      <c r="B386" s="42">
        <v>6</v>
      </c>
      <c r="C386" s="111" t="s">
        <v>240</v>
      </c>
      <c r="D386" s="31" t="s">
        <v>1038</v>
      </c>
      <c r="E386" s="31">
        <v>2019</v>
      </c>
      <c r="F386" s="164" t="s">
        <v>394</v>
      </c>
      <c r="G386" s="153">
        <v>0.12986111111111112</v>
      </c>
      <c r="H386" s="167">
        <v>4.25</v>
      </c>
      <c r="I386" s="168"/>
      <c r="J386" s="169"/>
      <c r="K386" s="170"/>
      <c r="L386" s="170"/>
      <c r="M386" s="170"/>
      <c r="N386" s="170"/>
      <c r="O386" s="169"/>
      <c r="P386" s="154">
        <v>0</v>
      </c>
      <c r="Q386" s="62">
        <v>1</v>
      </c>
      <c r="R386" s="155">
        <v>0</v>
      </c>
      <c r="S386" s="62">
        <v>0</v>
      </c>
      <c r="T386" s="62">
        <v>1</v>
      </c>
      <c r="U386" s="62">
        <v>0</v>
      </c>
      <c r="V386" s="62">
        <v>0</v>
      </c>
      <c r="W386" s="63">
        <v>0</v>
      </c>
    </row>
    <row r="387" spans="1:23" ht="14" thickBot="1" x14ac:dyDescent="0.2">
      <c r="A387" s="252"/>
      <c r="B387" s="171">
        <v>7</v>
      </c>
      <c r="C387" s="112" t="s">
        <v>241</v>
      </c>
      <c r="D387" s="32" t="s">
        <v>556</v>
      </c>
      <c r="E387" s="32">
        <v>1971</v>
      </c>
      <c r="F387" s="165" t="s">
        <v>734</v>
      </c>
      <c r="G387" s="161">
        <v>8.9583333333333334E-2</v>
      </c>
      <c r="H387" s="172">
        <v>4</v>
      </c>
      <c r="I387" s="173"/>
      <c r="J387" s="174"/>
      <c r="K387" s="175"/>
      <c r="L387" s="175"/>
      <c r="M387" s="175"/>
      <c r="N387" s="175"/>
      <c r="O387" s="174"/>
      <c r="P387" s="162">
        <v>1</v>
      </c>
      <c r="Q387" s="65">
        <v>0</v>
      </c>
      <c r="R387" s="163">
        <v>0</v>
      </c>
      <c r="S387" s="65">
        <v>0</v>
      </c>
      <c r="T387" s="65">
        <v>1</v>
      </c>
      <c r="U387" s="65">
        <v>0</v>
      </c>
      <c r="V387" s="65">
        <v>0</v>
      </c>
      <c r="W387" s="66">
        <v>0</v>
      </c>
    </row>
    <row r="388" spans="1:23" x14ac:dyDescent="0.15">
      <c r="A388" s="262" t="s">
        <v>375</v>
      </c>
      <c r="B388" s="166">
        <v>1</v>
      </c>
      <c r="C388" s="110" t="s">
        <v>242</v>
      </c>
      <c r="D388" s="30" t="s">
        <v>557</v>
      </c>
      <c r="E388" s="30">
        <v>2017</v>
      </c>
      <c r="F388" s="180" t="s">
        <v>347</v>
      </c>
      <c r="G388" s="145">
        <v>0.14583333333333334</v>
      </c>
      <c r="H388" s="135">
        <v>5</v>
      </c>
      <c r="I388" s="176"/>
      <c r="J388" s="177"/>
      <c r="K388" s="178"/>
      <c r="L388" s="178"/>
      <c r="M388" s="178"/>
      <c r="N388" s="178"/>
      <c r="O388" s="177"/>
      <c r="P388" s="146">
        <v>1</v>
      </c>
      <c r="Q388" s="60">
        <v>0</v>
      </c>
      <c r="R388" s="147">
        <v>0</v>
      </c>
      <c r="S388" s="60">
        <v>0</v>
      </c>
      <c r="T388" s="60">
        <v>0</v>
      </c>
      <c r="U388" s="60">
        <v>0</v>
      </c>
      <c r="V388" s="60">
        <v>1</v>
      </c>
      <c r="W388" s="61">
        <v>0</v>
      </c>
    </row>
    <row r="389" spans="1:23" x14ac:dyDescent="0.15">
      <c r="A389" s="251"/>
      <c r="B389" s="42">
        <v>2</v>
      </c>
      <c r="C389" s="111" t="str">
        <f t="shared" ref="C389:H389" si="484">C377</f>
        <v>Peach</v>
      </c>
      <c r="D389" s="31" t="str">
        <f t="shared" ref="D389" si="485">D377</f>
        <v>Kevin Abstract</v>
      </c>
      <c r="E389" s="31">
        <v>2019</v>
      </c>
      <c r="F389" s="164" t="str">
        <f t="shared" ref="F389" si="486">F377</f>
        <v>Hip-Hop/Rap</v>
      </c>
      <c r="G389" s="153">
        <f t="shared" ref="G389" si="487">G377</f>
        <v>0.12291666666666667</v>
      </c>
      <c r="H389" s="167">
        <f t="shared" si="484"/>
        <v>5</v>
      </c>
      <c r="I389" s="168"/>
      <c r="J389" s="169"/>
      <c r="K389" s="170"/>
      <c r="L389" s="170"/>
      <c r="M389" s="170"/>
      <c r="N389" s="170"/>
      <c r="O389" s="169"/>
      <c r="P389" s="154">
        <f t="shared" ref="P389:W389" si="488">P377</f>
        <v>4</v>
      </c>
      <c r="Q389" s="62">
        <f t="shared" si="488"/>
        <v>0</v>
      </c>
      <c r="R389" s="155">
        <f t="shared" si="488"/>
        <v>0</v>
      </c>
      <c r="S389" s="62">
        <f t="shared" si="488"/>
        <v>2</v>
      </c>
      <c r="T389" s="62">
        <f t="shared" si="488"/>
        <v>0</v>
      </c>
      <c r="U389" s="62">
        <f t="shared" si="488"/>
        <v>1</v>
      </c>
      <c r="V389" s="62">
        <f t="shared" si="488"/>
        <v>1</v>
      </c>
      <c r="W389" s="63">
        <f t="shared" si="488"/>
        <v>0</v>
      </c>
    </row>
    <row r="390" spans="1:23" x14ac:dyDescent="0.15">
      <c r="A390" s="251"/>
      <c r="B390" s="42">
        <v>3</v>
      </c>
      <c r="C390" s="111" t="str">
        <f t="shared" ref="C390:H390" si="489">C386</f>
        <v>Ñe Ñe Ñé</v>
      </c>
      <c r="D390" s="31" t="str">
        <f>D386</f>
        <v>iLe (Mononymous)</v>
      </c>
      <c r="E390" s="31">
        <v>2019</v>
      </c>
      <c r="F390" s="164" t="str">
        <f t="shared" ref="F390" si="490">F386</f>
        <v>Alternativo</v>
      </c>
      <c r="G390" s="153">
        <f t="shared" ref="G390" si="491">G386</f>
        <v>0.12986111111111112</v>
      </c>
      <c r="H390" s="167">
        <f t="shared" si="489"/>
        <v>4.25</v>
      </c>
      <c r="I390" s="168"/>
      <c r="J390" s="169"/>
      <c r="K390" s="170"/>
      <c r="L390" s="170"/>
      <c r="M390" s="170"/>
      <c r="N390" s="170"/>
      <c r="O390" s="169"/>
      <c r="P390" s="154">
        <f t="shared" ref="P390:W390" si="492">P386</f>
        <v>0</v>
      </c>
      <c r="Q390" s="62">
        <f t="shared" si="492"/>
        <v>1</v>
      </c>
      <c r="R390" s="155">
        <f t="shared" si="492"/>
        <v>0</v>
      </c>
      <c r="S390" s="62">
        <f t="shared" si="492"/>
        <v>0</v>
      </c>
      <c r="T390" s="62">
        <f t="shared" si="492"/>
        <v>1</v>
      </c>
      <c r="U390" s="62">
        <f t="shared" si="492"/>
        <v>0</v>
      </c>
      <c r="V390" s="62">
        <f t="shared" si="492"/>
        <v>0</v>
      </c>
      <c r="W390" s="63">
        <f t="shared" si="492"/>
        <v>0</v>
      </c>
    </row>
    <row r="391" spans="1:23" x14ac:dyDescent="0.15">
      <c r="A391" s="251"/>
      <c r="B391" s="42">
        <v>4</v>
      </c>
      <c r="C391" s="111" t="s">
        <v>243</v>
      </c>
      <c r="D391" s="31" t="s">
        <v>1039</v>
      </c>
      <c r="E391" s="31">
        <v>2018</v>
      </c>
      <c r="F391" s="164" t="s">
        <v>345</v>
      </c>
      <c r="G391" s="153">
        <v>0.1451388888888889</v>
      </c>
      <c r="H391" s="167">
        <f>4-0.125</f>
        <v>3.875</v>
      </c>
      <c r="I391" s="168"/>
      <c r="J391" s="169"/>
      <c r="K391" s="170"/>
      <c r="L391" s="170"/>
      <c r="M391" s="170"/>
      <c r="N391" s="170"/>
      <c r="O391" s="169"/>
      <c r="P391" s="154">
        <v>1</v>
      </c>
      <c r="Q391" s="62">
        <v>0</v>
      </c>
      <c r="R391" s="155">
        <v>0</v>
      </c>
      <c r="S391" s="62">
        <v>0</v>
      </c>
      <c r="T391" s="62">
        <v>1</v>
      </c>
      <c r="U391" s="62">
        <v>0</v>
      </c>
      <c r="V391" s="62">
        <v>0</v>
      </c>
      <c r="W391" s="63">
        <v>0</v>
      </c>
    </row>
    <row r="392" spans="1:23" x14ac:dyDescent="0.15">
      <c r="A392" s="251"/>
      <c r="B392" s="42">
        <v>5</v>
      </c>
      <c r="C392" s="111" t="s">
        <v>244</v>
      </c>
      <c r="D392" s="31" t="s">
        <v>1040</v>
      </c>
      <c r="E392" s="31">
        <v>2019</v>
      </c>
      <c r="F392" s="164" t="s">
        <v>348</v>
      </c>
      <c r="G392" s="153">
        <v>0.11180555555555556</v>
      </c>
      <c r="H392" s="167">
        <v>3.5</v>
      </c>
      <c r="I392" s="168"/>
      <c r="J392" s="169"/>
      <c r="K392" s="170"/>
      <c r="L392" s="170"/>
      <c r="M392" s="170"/>
      <c r="N392" s="170"/>
      <c r="O392" s="169"/>
      <c r="P392" s="154">
        <v>2</v>
      </c>
      <c r="Q392" s="62">
        <v>0</v>
      </c>
      <c r="R392" s="155">
        <v>0</v>
      </c>
      <c r="S392" s="62">
        <v>2</v>
      </c>
      <c r="T392" s="62">
        <v>0</v>
      </c>
      <c r="U392" s="62">
        <v>0</v>
      </c>
      <c r="V392" s="62">
        <v>0</v>
      </c>
      <c r="W392" s="63">
        <v>0</v>
      </c>
    </row>
    <row r="393" spans="1:23" x14ac:dyDescent="0.15">
      <c r="A393" s="251"/>
      <c r="B393" s="42">
        <v>6</v>
      </c>
      <c r="C393" s="111" t="s">
        <v>245</v>
      </c>
      <c r="D393" s="31" t="s">
        <v>1041</v>
      </c>
      <c r="E393" s="31">
        <v>2019</v>
      </c>
      <c r="F393" s="164" t="s">
        <v>348</v>
      </c>
      <c r="G393" s="153">
        <v>0.14722222222222223</v>
      </c>
      <c r="H393" s="167">
        <f>4-0.125</f>
        <v>3.875</v>
      </c>
      <c r="I393" s="168"/>
      <c r="J393" s="169"/>
      <c r="K393" s="170"/>
      <c r="L393" s="170"/>
      <c r="M393" s="170"/>
      <c r="N393" s="170"/>
      <c r="O393" s="169"/>
      <c r="P393" s="154">
        <v>0</v>
      </c>
      <c r="Q393" s="62">
        <v>2</v>
      </c>
      <c r="R393" s="155">
        <v>0</v>
      </c>
      <c r="S393" s="62">
        <v>0</v>
      </c>
      <c r="T393" s="62">
        <v>0</v>
      </c>
      <c r="U393" s="62">
        <v>1</v>
      </c>
      <c r="V393" s="62">
        <v>1</v>
      </c>
      <c r="W393" s="63">
        <v>0</v>
      </c>
    </row>
    <row r="394" spans="1:23" x14ac:dyDescent="0.15">
      <c r="A394" s="251"/>
      <c r="B394" s="42">
        <v>7</v>
      </c>
      <c r="C394" s="111" t="str">
        <f t="shared" ref="C394:W394" si="493">C385</f>
        <v>Caro</v>
      </c>
      <c r="D394" s="31" t="str">
        <f t="shared" ref="D394" si="494">D385</f>
        <v>Bad Bunny</v>
      </c>
      <c r="E394" s="31">
        <v>2018</v>
      </c>
      <c r="F394" s="164" t="str">
        <f t="shared" ref="F394" si="495">F385</f>
        <v>Urbano</v>
      </c>
      <c r="G394" s="153">
        <f t="shared" ref="G394" si="496">G385</f>
        <v>0.15902777777777777</v>
      </c>
      <c r="H394" s="167">
        <f t="shared" si="493"/>
        <v>4.2</v>
      </c>
      <c r="I394" s="168"/>
      <c r="J394" s="169"/>
      <c r="K394" s="170"/>
      <c r="L394" s="170"/>
      <c r="M394" s="170"/>
      <c r="N394" s="170"/>
      <c r="O394" s="169"/>
      <c r="P394" s="154">
        <f t="shared" si="493"/>
        <v>1</v>
      </c>
      <c r="Q394" s="62">
        <f t="shared" si="493"/>
        <v>0</v>
      </c>
      <c r="R394" s="155">
        <f t="shared" si="493"/>
        <v>0</v>
      </c>
      <c r="S394" s="62">
        <f t="shared" si="493"/>
        <v>0</v>
      </c>
      <c r="T394" s="62">
        <f t="shared" si="493"/>
        <v>1</v>
      </c>
      <c r="U394" s="62">
        <f t="shared" si="493"/>
        <v>0</v>
      </c>
      <c r="V394" s="62">
        <f t="shared" si="493"/>
        <v>0</v>
      </c>
      <c r="W394" s="63">
        <f t="shared" si="493"/>
        <v>0</v>
      </c>
    </row>
    <row r="395" spans="1:23" ht="14" thickBot="1" x14ac:dyDescent="0.2">
      <c r="A395" s="252"/>
      <c r="B395" s="171">
        <v>8</v>
      </c>
      <c r="C395" s="112" t="s">
        <v>246</v>
      </c>
      <c r="D395" s="32" t="s">
        <v>563</v>
      </c>
      <c r="E395" s="32">
        <v>2019</v>
      </c>
      <c r="F395" s="165" t="s">
        <v>348</v>
      </c>
      <c r="G395" s="161">
        <v>0.11041666666666666</v>
      </c>
      <c r="H395" s="172">
        <v>4.125</v>
      </c>
      <c r="I395" s="173"/>
      <c r="J395" s="174"/>
      <c r="K395" s="175"/>
      <c r="L395" s="175"/>
      <c r="M395" s="175"/>
      <c r="N395" s="175"/>
      <c r="O395" s="174"/>
      <c r="P395" s="162">
        <v>1</v>
      </c>
      <c r="Q395" s="65">
        <v>0</v>
      </c>
      <c r="R395" s="163">
        <v>0</v>
      </c>
      <c r="S395" s="65">
        <v>0</v>
      </c>
      <c r="T395" s="65">
        <v>0</v>
      </c>
      <c r="U395" s="65">
        <v>0</v>
      </c>
      <c r="V395" s="65">
        <v>1</v>
      </c>
      <c r="W395" s="66">
        <v>0</v>
      </c>
    </row>
    <row r="396" spans="1:23" x14ac:dyDescent="0.15">
      <c r="A396" s="262" t="s">
        <v>387</v>
      </c>
      <c r="B396" s="166">
        <v>1</v>
      </c>
      <c r="C396" s="110" t="s">
        <v>247</v>
      </c>
      <c r="D396" s="30" t="s">
        <v>564</v>
      </c>
      <c r="E396" s="30">
        <v>2014</v>
      </c>
      <c r="F396" s="180" t="s">
        <v>394</v>
      </c>
      <c r="G396" s="145">
        <v>0.14652777777777778</v>
      </c>
      <c r="H396" s="135">
        <v>4</v>
      </c>
      <c r="I396" s="176"/>
      <c r="J396" s="177"/>
      <c r="K396" s="178"/>
      <c r="L396" s="178"/>
      <c r="M396" s="178"/>
      <c r="N396" s="178"/>
      <c r="O396" s="177"/>
      <c r="P396" s="146">
        <v>1</v>
      </c>
      <c r="Q396" s="60">
        <v>0</v>
      </c>
      <c r="R396" s="147">
        <v>0</v>
      </c>
      <c r="S396" s="60">
        <v>1</v>
      </c>
      <c r="T396" s="60">
        <v>0</v>
      </c>
      <c r="U396" s="60">
        <v>0</v>
      </c>
      <c r="V396" s="60">
        <v>0</v>
      </c>
      <c r="W396" s="61">
        <v>0</v>
      </c>
    </row>
    <row r="397" spans="1:23" x14ac:dyDescent="0.15">
      <c r="A397" s="251"/>
      <c r="B397" s="42">
        <v>2</v>
      </c>
      <c r="C397" s="111" t="s">
        <v>248</v>
      </c>
      <c r="D397" s="31" t="s">
        <v>1042</v>
      </c>
      <c r="E397" s="31">
        <v>2019</v>
      </c>
      <c r="F397" s="164" t="s">
        <v>348</v>
      </c>
      <c r="G397" s="153">
        <v>0.13819444444444443</v>
      </c>
      <c r="H397" s="167">
        <v>5</v>
      </c>
      <c r="I397" s="168"/>
      <c r="J397" s="169"/>
      <c r="K397" s="170"/>
      <c r="L397" s="170"/>
      <c r="M397" s="170"/>
      <c r="N397" s="170"/>
      <c r="O397" s="169"/>
      <c r="P397" s="154">
        <v>1</v>
      </c>
      <c r="Q397" s="62">
        <v>2</v>
      </c>
      <c r="R397" s="155">
        <v>0</v>
      </c>
      <c r="S397" s="62">
        <v>0</v>
      </c>
      <c r="T397" s="62">
        <v>0</v>
      </c>
      <c r="U397" s="62">
        <v>1</v>
      </c>
      <c r="V397" s="62">
        <v>2</v>
      </c>
      <c r="W397" s="63">
        <v>0</v>
      </c>
    </row>
    <row r="398" spans="1:23" x14ac:dyDescent="0.15">
      <c r="A398" s="251"/>
      <c r="B398" s="42">
        <v>3</v>
      </c>
      <c r="C398" s="111" t="s">
        <v>249</v>
      </c>
      <c r="D398" s="31" t="s">
        <v>567</v>
      </c>
      <c r="E398" s="31">
        <v>2019</v>
      </c>
      <c r="F398" s="164" t="s">
        <v>348</v>
      </c>
      <c r="G398" s="153">
        <v>0.10277777777777779</v>
      </c>
      <c r="H398" s="167">
        <f>5-0.125</f>
        <v>4.875</v>
      </c>
      <c r="I398" s="168"/>
      <c r="J398" s="169"/>
      <c r="K398" s="170"/>
      <c r="L398" s="170"/>
      <c r="M398" s="170"/>
      <c r="N398" s="170"/>
      <c r="O398" s="169"/>
      <c r="P398" s="154">
        <v>1</v>
      </c>
      <c r="Q398" s="62">
        <v>0</v>
      </c>
      <c r="R398" s="155">
        <v>0</v>
      </c>
      <c r="S398" s="62">
        <v>0</v>
      </c>
      <c r="T398" s="62">
        <v>0</v>
      </c>
      <c r="U398" s="62">
        <v>0</v>
      </c>
      <c r="V398" s="62">
        <v>1</v>
      </c>
      <c r="W398" s="63">
        <v>0</v>
      </c>
    </row>
    <row r="399" spans="1:23" x14ac:dyDescent="0.15">
      <c r="A399" s="251"/>
      <c r="B399" s="42">
        <v>4</v>
      </c>
      <c r="C399" s="111" t="s">
        <v>250</v>
      </c>
      <c r="D399" s="31" t="s">
        <v>519</v>
      </c>
      <c r="E399" s="31">
        <v>2014</v>
      </c>
      <c r="F399" s="164" t="s">
        <v>392</v>
      </c>
      <c r="G399" s="153">
        <v>0.20069444444444443</v>
      </c>
      <c r="H399" s="167">
        <v>4.25</v>
      </c>
      <c r="I399" s="168"/>
      <c r="J399" s="169"/>
      <c r="K399" s="170"/>
      <c r="L399" s="170"/>
      <c r="M399" s="170"/>
      <c r="N399" s="170"/>
      <c r="O399" s="169"/>
      <c r="P399" s="154">
        <v>1</v>
      </c>
      <c r="Q399" s="62">
        <v>0</v>
      </c>
      <c r="R399" s="155">
        <v>0</v>
      </c>
      <c r="S399" s="62">
        <v>0</v>
      </c>
      <c r="T399" s="62">
        <v>1</v>
      </c>
      <c r="U399" s="62">
        <v>0</v>
      </c>
      <c r="V399" s="62">
        <v>0</v>
      </c>
      <c r="W399" s="63">
        <v>0</v>
      </c>
    </row>
    <row r="400" spans="1:23" x14ac:dyDescent="0.15">
      <c r="A400" s="251"/>
      <c r="B400" s="42">
        <v>5</v>
      </c>
      <c r="C400" s="111" t="s">
        <v>251</v>
      </c>
      <c r="D400" s="31" t="s">
        <v>428</v>
      </c>
      <c r="E400" s="31">
        <v>2015</v>
      </c>
      <c r="F400" s="164" t="s">
        <v>345</v>
      </c>
      <c r="G400" s="153">
        <v>0.28263888888888888</v>
      </c>
      <c r="H400" s="167">
        <v>4.5</v>
      </c>
      <c r="I400" s="168"/>
      <c r="J400" s="169"/>
      <c r="K400" s="170"/>
      <c r="L400" s="170"/>
      <c r="M400" s="170"/>
      <c r="N400" s="170"/>
      <c r="O400" s="169"/>
      <c r="P400" s="154">
        <v>0</v>
      </c>
      <c r="Q400" s="62">
        <v>1</v>
      </c>
      <c r="R400" s="155">
        <v>0</v>
      </c>
      <c r="S400" s="62">
        <v>1</v>
      </c>
      <c r="T400" s="62">
        <v>0</v>
      </c>
      <c r="U400" s="62">
        <v>0</v>
      </c>
      <c r="V400" s="62">
        <v>0</v>
      </c>
      <c r="W400" s="63">
        <v>0</v>
      </c>
    </row>
    <row r="401" spans="1:27" x14ac:dyDescent="0.15">
      <c r="A401" s="251"/>
      <c r="B401" s="42">
        <v>6</v>
      </c>
      <c r="C401" s="111" t="str">
        <f>C314</f>
        <v>Wesley's Theory</v>
      </c>
      <c r="D401" s="31" t="str">
        <f>D314</f>
        <v>Kendrick Lamar</v>
      </c>
      <c r="E401" s="31">
        <v>2015</v>
      </c>
      <c r="F401" s="164" t="str">
        <f t="shared" ref="F401" si="497">F314</f>
        <v>Hip-Hop/Rap</v>
      </c>
      <c r="G401" s="153">
        <f t="shared" ref="G401" si="498">G314</f>
        <v>0.19930555555555554</v>
      </c>
      <c r="H401" s="167">
        <f>H314</f>
        <v>4.25</v>
      </c>
      <c r="I401" s="168"/>
      <c r="J401" s="169"/>
      <c r="K401" s="170"/>
      <c r="L401" s="170"/>
      <c r="M401" s="170"/>
      <c r="N401" s="170"/>
      <c r="O401" s="169"/>
      <c r="P401" s="154">
        <f t="shared" ref="P401:W401" si="499">P314</f>
        <v>1</v>
      </c>
      <c r="Q401" s="62">
        <f t="shared" si="499"/>
        <v>0</v>
      </c>
      <c r="R401" s="155">
        <f t="shared" si="499"/>
        <v>0</v>
      </c>
      <c r="S401" s="62">
        <f t="shared" si="499"/>
        <v>0</v>
      </c>
      <c r="T401" s="62">
        <f t="shared" si="499"/>
        <v>0</v>
      </c>
      <c r="U401" s="62">
        <f t="shared" si="499"/>
        <v>0</v>
      </c>
      <c r="V401" s="62">
        <f t="shared" si="499"/>
        <v>1</v>
      </c>
      <c r="W401" s="63">
        <f t="shared" si="499"/>
        <v>0</v>
      </c>
    </row>
    <row r="402" spans="1:27" x14ac:dyDescent="0.15">
      <c r="A402" s="251"/>
      <c r="B402" s="42">
        <v>7</v>
      </c>
      <c r="C402" s="111" t="s">
        <v>252</v>
      </c>
      <c r="D402" s="31" t="s">
        <v>1026</v>
      </c>
      <c r="E402" s="31">
        <v>2008</v>
      </c>
      <c r="F402" s="164" t="s">
        <v>346</v>
      </c>
      <c r="G402" s="153">
        <v>0.17986111111111111</v>
      </c>
      <c r="H402" s="167">
        <v>4</v>
      </c>
      <c r="I402" s="168"/>
      <c r="J402" s="169"/>
      <c r="K402" s="170"/>
      <c r="L402" s="170"/>
      <c r="M402" s="170"/>
      <c r="N402" s="170"/>
      <c r="O402" s="169"/>
      <c r="P402" s="154">
        <v>0</v>
      </c>
      <c r="Q402" s="62">
        <v>1</v>
      </c>
      <c r="R402" s="155">
        <v>0</v>
      </c>
      <c r="S402" s="62">
        <v>1</v>
      </c>
      <c r="T402" s="62">
        <v>0</v>
      </c>
      <c r="U402" s="62">
        <v>0</v>
      </c>
      <c r="V402" s="62">
        <v>0</v>
      </c>
      <c r="W402" s="63">
        <v>0</v>
      </c>
    </row>
    <row r="403" spans="1:27" ht="14" thickBot="1" x14ac:dyDescent="0.2">
      <c r="A403" s="252"/>
      <c r="B403" s="171">
        <v>8</v>
      </c>
      <c r="C403" s="112" t="s">
        <v>253</v>
      </c>
      <c r="D403" s="32" t="s">
        <v>561</v>
      </c>
      <c r="E403" s="32">
        <v>2019</v>
      </c>
      <c r="F403" s="165" t="s">
        <v>347</v>
      </c>
      <c r="G403" s="161">
        <v>0.16527777777777777</v>
      </c>
      <c r="H403" s="172">
        <v>4</v>
      </c>
      <c r="I403" s="173"/>
      <c r="J403" s="174"/>
      <c r="K403" s="175"/>
      <c r="L403" s="175"/>
      <c r="M403" s="175"/>
      <c r="N403" s="175"/>
      <c r="O403" s="174"/>
      <c r="P403" s="162">
        <v>0</v>
      </c>
      <c r="Q403" s="65">
        <v>1</v>
      </c>
      <c r="R403" s="163">
        <v>0</v>
      </c>
      <c r="S403" s="65">
        <v>0</v>
      </c>
      <c r="T403" s="65">
        <v>0</v>
      </c>
      <c r="U403" s="65">
        <v>1</v>
      </c>
      <c r="V403" s="65">
        <v>0</v>
      </c>
      <c r="W403" s="66">
        <v>0</v>
      </c>
    </row>
    <row r="404" spans="1:27" x14ac:dyDescent="0.15">
      <c r="A404" s="262" t="s">
        <v>376</v>
      </c>
      <c r="B404" s="166">
        <v>1</v>
      </c>
      <c r="C404" s="110" t="s">
        <v>254</v>
      </c>
      <c r="D404" s="30" t="s">
        <v>430</v>
      </c>
      <c r="E404" s="30">
        <v>2019</v>
      </c>
      <c r="F404" s="180" t="s">
        <v>346</v>
      </c>
      <c r="G404" s="145">
        <v>0.12708333333333333</v>
      </c>
      <c r="H404" s="135">
        <v>4</v>
      </c>
      <c r="I404" s="176"/>
      <c r="J404" s="177"/>
      <c r="K404" s="178"/>
      <c r="L404" s="178"/>
      <c r="M404" s="178"/>
      <c r="N404" s="178"/>
      <c r="O404" s="177"/>
      <c r="P404" s="146">
        <v>0</v>
      </c>
      <c r="Q404" s="60">
        <v>1</v>
      </c>
      <c r="R404" s="147">
        <v>0</v>
      </c>
      <c r="S404" s="60">
        <v>1</v>
      </c>
      <c r="T404" s="60">
        <v>0</v>
      </c>
      <c r="U404" s="60">
        <v>0</v>
      </c>
      <c r="V404" s="60">
        <v>0</v>
      </c>
      <c r="W404" s="61">
        <v>0</v>
      </c>
    </row>
    <row r="405" spans="1:27" x14ac:dyDescent="0.15">
      <c r="A405" s="251"/>
      <c r="B405" s="42">
        <v>2</v>
      </c>
      <c r="C405" s="111" t="s">
        <v>255</v>
      </c>
      <c r="D405" s="31" t="s">
        <v>568</v>
      </c>
      <c r="E405" s="31">
        <v>2018</v>
      </c>
      <c r="F405" s="164" t="s">
        <v>392</v>
      </c>
      <c r="G405" s="153">
        <v>0.17986111111111111</v>
      </c>
      <c r="H405" s="167">
        <v>4</v>
      </c>
      <c r="I405" s="168"/>
      <c r="J405" s="169"/>
      <c r="K405" s="170"/>
      <c r="L405" s="170"/>
      <c r="M405" s="170"/>
      <c r="N405" s="170"/>
      <c r="O405" s="169"/>
      <c r="P405" s="154">
        <v>0</v>
      </c>
      <c r="Q405" s="62">
        <v>1</v>
      </c>
      <c r="R405" s="155">
        <v>0</v>
      </c>
      <c r="S405" s="62">
        <v>1</v>
      </c>
      <c r="T405" s="62">
        <v>0</v>
      </c>
      <c r="U405" s="62">
        <v>0</v>
      </c>
      <c r="V405" s="62">
        <v>0</v>
      </c>
      <c r="W405" s="63">
        <v>0</v>
      </c>
    </row>
    <row r="406" spans="1:27" x14ac:dyDescent="0.15">
      <c r="A406" s="251"/>
      <c r="B406" s="42">
        <v>3</v>
      </c>
      <c r="C406" s="111" t="s">
        <v>256</v>
      </c>
      <c r="D406" s="31" t="s">
        <v>569</v>
      </c>
      <c r="E406" s="31">
        <v>2016</v>
      </c>
      <c r="F406" s="164" t="s">
        <v>347</v>
      </c>
      <c r="G406" s="153">
        <v>9.930555555555555E-2</v>
      </c>
      <c r="H406" s="167">
        <v>5</v>
      </c>
      <c r="I406" s="168"/>
      <c r="J406" s="169"/>
      <c r="K406" s="170"/>
      <c r="L406" s="170"/>
      <c r="M406" s="170"/>
      <c r="N406" s="170"/>
      <c r="O406" s="169"/>
      <c r="P406" s="154">
        <v>0</v>
      </c>
      <c r="Q406" s="62">
        <v>1</v>
      </c>
      <c r="R406" s="155">
        <v>0</v>
      </c>
      <c r="S406" s="62">
        <v>0</v>
      </c>
      <c r="T406" s="62">
        <v>0</v>
      </c>
      <c r="U406" s="62">
        <v>0</v>
      </c>
      <c r="V406" s="62">
        <v>1</v>
      </c>
      <c r="W406" s="63">
        <v>0</v>
      </c>
    </row>
    <row r="407" spans="1:27" x14ac:dyDescent="0.15">
      <c r="A407" s="251"/>
      <c r="B407" s="42">
        <v>4</v>
      </c>
      <c r="C407" s="111" t="s">
        <v>257</v>
      </c>
      <c r="D407" s="31" t="s">
        <v>568</v>
      </c>
      <c r="E407" s="31">
        <v>2017</v>
      </c>
      <c r="F407" s="164" t="s">
        <v>392</v>
      </c>
      <c r="G407" s="153">
        <v>0.12291666666666667</v>
      </c>
      <c r="H407" s="167">
        <v>4</v>
      </c>
      <c r="I407" s="168"/>
      <c r="J407" s="169"/>
      <c r="K407" s="170"/>
      <c r="L407" s="170"/>
      <c r="M407" s="170"/>
      <c r="N407" s="170"/>
      <c r="O407" s="169"/>
      <c r="P407" s="154">
        <v>0</v>
      </c>
      <c r="Q407" s="62">
        <v>1</v>
      </c>
      <c r="R407" s="155">
        <v>0</v>
      </c>
      <c r="S407" s="62">
        <v>1</v>
      </c>
      <c r="T407" s="62">
        <v>0</v>
      </c>
      <c r="U407" s="62">
        <v>0</v>
      </c>
      <c r="V407" s="62">
        <v>0</v>
      </c>
      <c r="W407" s="63">
        <v>0</v>
      </c>
    </row>
    <row r="408" spans="1:27" x14ac:dyDescent="0.15">
      <c r="A408" s="251"/>
      <c r="B408" s="42">
        <v>5</v>
      </c>
      <c r="C408" s="111" t="s">
        <v>258</v>
      </c>
      <c r="D408" s="31" t="s">
        <v>569</v>
      </c>
      <c r="E408" s="31">
        <v>2019</v>
      </c>
      <c r="F408" s="164" t="s">
        <v>347</v>
      </c>
      <c r="G408" s="153">
        <v>0.15625</v>
      </c>
      <c r="H408" s="167">
        <v>4.5</v>
      </c>
      <c r="I408" s="168"/>
      <c r="J408" s="169"/>
      <c r="K408" s="170"/>
      <c r="L408" s="170"/>
      <c r="M408" s="170"/>
      <c r="N408" s="170"/>
      <c r="O408" s="169"/>
      <c r="P408" s="154">
        <v>0</v>
      </c>
      <c r="Q408" s="62">
        <v>1</v>
      </c>
      <c r="R408" s="155">
        <v>0</v>
      </c>
      <c r="S408" s="62">
        <v>0</v>
      </c>
      <c r="T408" s="62">
        <v>0</v>
      </c>
      <c r="U408" s="62">
        <v>0</v>
      </c>
      <c r="V408" s="62">
        <v>1</v>
      </c>
      <c r="W408" s="63">
        <v>0</v>
      </c>
    </row>
    <row r="409" spans="1:27" x14ac:dyDescent="0.15">
      <c r="A409" s="251"/>
      <c r="B409" s="42">
        <v>6</v>
      </c>
      <c r="C409" s="111" t="s">
        <v>259</v>
      </c>
      <c r="D409" s="31" t="s">
        <v>570</v>
      </c>
      <c r="E409" s="31">
        <v>2018</v>
      </c>
      <c r="F409" s="164" t="s">
        <v>347</v>
      </c>
      <c r="G409" s="153">
        <v>0.12083333333333333</v>
      </c>
      <c r="H409" s="167">
        <f>4+(1/3)</f>
        <v>4.333333333333333</v>
      </c>
      <c r="I409" s="168"/>
      <c r="J409" s="169"/>
      <c r="K409" s="170"/>
      <c r="L409" s="170"/>
      <c r="M409" s="170"/>
      <c r="N409" s="170"/>
      <c r="O409" s="169"/>
      <c r="P409" s="154">
        <v>0</v>
      </c>
      <c r="Q409" s="62">
        <v>1</v>
      </c>
      <c r="R409" s="155">
        <v>0</v>
      </c>
      <c r="S409" s="62">
        <v>0</v>
      </c>
      <c r="T409" s="62">
        <v>0</v>
      </c>
      <c r="U409" s="62">
        <v>0</v>
      </c>
      <c r="V409" s="62">
        <v>1</v>
      </c>
      <c r="W409" s="63">
        <v>0</v>
      </c>
    </row>
    <row r="410" spans="1:27" x14ac:dyDescent="0.15">
      <c r="A410" s="251"/>
      <c r="B410" s="42">
        <v>7</v>
      </c>
      <c r="C410" s="111" t="s">
        <v>260</v>
      </c>
      <c r="D410" s="31" t="s">
        <v>485</v>
      </c>
      <c r="E410" s="31">
        <v>2017</v>
      </c>
      <c r="F410" s="164" t="s">
        <v>347</v>
      </c>
      <c r="G410" s="153">
        <v>0.12569444444444444</v>
      </c>
      <c r="H410" s="167">
        <v>4.75</v>
      </c>
      <c r="I410" s="168"/>
      <c r="J410" s="169"/>
      <c r="K410" s="170"/>
      <c r="L410" s="170"/>
      <c r="M410" s="170"/>
      <c r="N410" s="170"/>
      <c r="O410" s="169"/>
      <c r="P410" s="154">
        <v>0</v>
      </c>
      <c r="Q410" s="62">
        <v>1</v>
      </c>
      <c r="R410" s="155">
        <v>0</v>
      </c>
      <c r="S410" s="62">
        <v>0</v>
      </c>
      <c r="T410" s="62">
        <v>0</v>
      </c>
      <c r="U410" s="62">
        <v>0</v>
      </c>
      <c r="V410" s="62">
        <v>1</v>
      </c>
      <c r="W410" s="63">
        <v>0</v>
      </c>
    </row>
    <row r="411" spans="1:27" x14ac:dyDescent="0.15">
      <c r="A411" s="251"/>
      <c r="B411" s="42">
        <v>8</v>
      </c>
      <c r="C411" s="111" t="s">
        <v>261</v>
      </c>
      <c r="D411" s="31" t="s">
        <v>565</v>
      </c>
      <c r="E411" s="31">
        <v>2019</v>
      </c>
      <c r="F411" s="164" t="s">
        <v>348</v>
      </c>
      <c r="G411" s="153">
        <v>8.6805555555555566E-2</v>
      </c>
      <c r="H411" s="167">
        <v>4.5</v>
      </c>
      <c r="I411" s="168"/>
      <c r="J411" s="169"/>
      <c r="K411" s="170"/>
      <c r="L411" s="170"/>
      <c r="M411" s="170"/>
      <c r="N411" s="170"/>
      <c r="O411" s="169"/>
      <c r="P411" s="154">
        <v>0</v>
      </c>
      <c r="Q411" s="62">
        <v>1</v>
      </c>
      <c r="R411" s="155">
        <v>0</v>
      </c>
      <c r="S411" s="62">
        <v>0</v>
      </c>
      <c r="T411" s="62">
        <v>0</v>
      </c>
      <c r="U411" s="62">
        <v>0</v>
      </c>
      <c r="V411" s="62">
        <v>1</v>
      </c>
      <c r="W411" s="63">
        <v>0</v>
      </c>
    </row>
    <row r="412" spans="1:27" x14ac:dyDescent="0.15">
      <c r="A412" s="251"/>
      <c r="B412" s="42">
        <v>9</v>
      </c>
      <c r="C412" s="111" t="str">
        <f>C275</f>
        <v>Tú Me Acostumbraste</v>
      </c>
      <c r="D412" s="31" t="str">
        <f>D275</f>
        <v>Natalia Lafourcade, Omara Portuondo</v>
      </c>
      <c r="E412" s="31">
        <v>2017</v>
      </c>
      <c r="F412" s="164" t="str">
        <f t="shared" ref="F412" si="500">F275</f>
        <v>Folclórico</v>
      </c>
      <c r="G412" s="153">
        <f t="shared" ref="G412" si="501">G275</f>
        <v>0.13055555555555556</v>
      </c>
      <c r="H412" s="167">
        <f t="shared" ref="H412:W412" si="502">H275</f>
        <v>5</v>
      </c>
      <c r="I412" s="168"/>
      <c r="J412" s="169"/>
      <c r="K412" s="170"/>
      <c r="L412" s="170"/>
      <c r="M412" s="170"/>
      <c r="N412" s="170"/>
      <c r="O412" s="169"/>
      <c r="P412" s="154">
        <f t="shared" si="502"/>
        <v>0</v>
      </c>
      <c r="Q412" s="62">
        <f t="shared" si="502"/>
        <v>2</v>
      </c>
      <c r="R412" s="155">
        <f t="shared" si="502"/>
        <v>0</v>
      </c>
      <c r="S412" s="62">
        <f t="shared" si="502"/>
        <v>0</v>
      </c>
      <c r="T412" s="62">
        <f t="shared" si="502"/>
        <v>2</v>
      </c>
      <c r="U412" s="62">
        <f t="shared" si="502"/>
        <v>0</v>
      </c>
      <c r="V412" s="62">
        <f t="shared" si="502"/>
        <v>0</v>
      </c>
      <c r="W412" s="63">
        <f t="shared" si="502"/>
        <v>0</v>
      </c>
    </row>
    <row r="413" spans="1:27" x14ac:dyDescent="0.15">
      <c r="A413" s="251"/>
      <c r="B413" s="42">
        <v>10</v>
      </c>
      <c r="C413" s="111" t="str">
        <f>C390</f>
        <v>Ñe Ñe Ñé</v>
      </c>
      <c r="D413" s="31" t="str">
        <f>D390</f>
        <v>iLe (Mononymous)</v>
      </c>
      <c r="E413" s="31">
        <v>2019</v>
      </c>
      <c r="F413" s="164" t="str">
        <f t="shared" ref="F413" si="503">F386</f>
        <v>Alternativo</v>
      </c>
      <c r="G413" s="153">
        <f t="shared" ref="G413" si="504">G386</f>
        <v>0.12986111111111112</v>
      </c>
      <c r="H413" s="167">
        <f>H386</f>
        <v>4.25</v>
      </c>
      <c r="I413" s="168"/>
      <c r="J413" s="169"/>
      <c r="K413" s="170"/>
      <c r="L413" s="170"/>
      <c r="M413" s="170"/>
      <c r="N413" s="170"/>
      <c r="O413" s="169"/>
      <c r="P413" s="154">
        <f t="shared" ref="P413:W413" si="505">P386</f>
        <v>0</v>
      </c>
      <c r="Q413" s="62">
        <f t="shared" si="505"/>
        <v>1</v>
      </c>
      <c r="R413" s="155">
        <f t="shared" si="505"/>
        <v>0</v>
      </c>
      <c r="S413" s="62">
        <f t="shared" si="505"/>
        <v>0</v>
      </c>
      <c r="T413" s="62">
        <f t="shared" si="505"/>
        <v>1</v>
      </c>
      <c r="U413" s="62">
        <f t="shared" si="505"/>
        <v>0</v>
      </c>
      <c r="V413" s="62">
        <f t="shared" si="505"/>
        <v>0</v>
      </c>
      <c r="W413" s="63">
        <f t="shared" si="505"/>
        <v>0</v>
      </c>
    </row>
    <row r="414" spans="1:27" ht="14" thickBot="1" x14ac:dyDescent="0.2">
      <c r="A414" s="252"/>
      <c r="B414" s="171">
        <v>11</v>
      </c>
      <c r="C414" s="112" t="s">
        <v>262</v>
      </c>
      <c r="D414" s="32" t="s">
        <v>485</v>
      </c>
      <c r="E414" s="32">
        <v>2017</v>
      </c>
      <c r="F414" s="165" t="s">
        <v>347</v>
      </c>
      <c r="G414" s="161">
        <v>0.16041666666666668</v>
      </c>
      <c r="H414" s="172">
        <v>4.5</v>
      </c>
      <c r="I414" s="173"/>
      <c r="J414" s="174"/>
      <c r="K414" s="175"/>
      <c r="L414" s="175"/>
      <c r="M414" s="175"/>
      <c r="N414" s="175"/>
      <c r="O414" s="174"/>
      <c r="P414" s="162">
        <v>0</v>
      </c>
      <c r="Q414" s="65">
        <v>1</v>
      </c>
      <c r="R414" s="163">
        <v>0</v>
      </c>
      <c r="S414" s="65">
        <v>0</v>
      </c>
      <c r="T414" s="65">
        <v>0</v>
      </c>
      <c r="U414" s="65">
        <v>0</v>
      </c>
      <c r="V414" s="65">
        <v>1</v>
      </c>
      <c r="W414" s="66">
        <v>0</v>
      </c>
    </row>
    <row r="415" spans="1:27" x14ac:dyDescent="0.15">
      <c r="A415" s="262" t="s">
        <v>377</v>
      </c>
      <c r="B415" s="166">
        <v>1</v>
      </c>
      <c r="C415" s="110" t="str">
        <f>C287</f>
        <v>Con Calma</v>
      </c>
      <c r="D415" s="30" t="str">
        <f>D287</f>
        <v>Daddy Yankee, Snow (Mononymous)</v>
      </c>
      <c r="E415" s="30">
        <v>2019</v>
      </c>
      <c r="F415" s="30" t="str">
        <f t="shared" ref="F415" si="506">F287</f>
        <v>Urbano</v>
      </c>
      <c r="G415" s="153">
        <f t="shared" ref="G415" si="507">G287</f>
        <v>0.13402777777777777</v>
      </c>
      <c r="H415" s="30">
        <f t="shared" ref="H415:W415" si="508">H287</f>
        <v>4</v>
      </c>
      <c r="I415" s="109">
        <f t="shared" si="508"/>
        <v>0</v>
      </c>
      <c r="J415" s="109">
        <f t="shared" si="508"/>
        <v>0</v>
      </c>
      <c r="K415" s="109">
        <f t="shared" si="508"/>
        <v>0</v>
      </c>
      <c r="L415" s="109"/>
      <c r="M415" s="109"/>
      <c r="N415" s="109"/>
      <c r="O415" s="109"/>
      <c r="P415" s="68">
        <f t="shared" si="508"/>
        <v>1</v>
      </c>
      <c r="Q415" s="68">
        <f t="shared" si="508"/>
        <v>0</v>
      </c>
      <c r="R415" s="68">
        <f t="shared" si="508"/>
        <v>0</v>
      </c>
      <c r="S415" s="68">
        <f t="shared" si="508"/>
        <v>0</v>
      </c>
      <c r="T415" s="68">
        <f t="shared" si="508"/>
        <v>1</v>
      </c>
      <c r="U415" s="68">
        <f t="shared" si="508"/>
        <v>0</v>
      </c>
      <c r="V415" s="68">
        <f t="shared" si="508"/>
        <v>0</v>
      </c>
      <c r="W415" s="68">
        <f t="shared" si="508"/>
        <v>0</v>
      </c>
      <c r="X415" s="31"/>
      <c r="Y415" s="31"/>
      <c r="Z415" s="31"/>
      <c r="AA415" s="31"/>
    </row>
    <row r="416" spans="1:27" x14ac:dyDescent="0.15">
      <c r="A416" s="251"/>
      <c r="B416" s="42">
        <v>2</v>
      </c>
      <c r="C416" s="111" t="s">
        <v>263</v>
      </c>
      <c r="D416" s="31" t="s">
        <v>571</v>
      </c>
      <c r="E416" s="31">
        <v>2019</v>
      </c>
      <c r="F416" s="164" t="s">
        <v>392</v>
      </c>
      <c r="G416" s="153">
        <v>0.13680555555555554</v>
      </c>
      <c r="H416" s="167">
        <v>4</v>
      </c>
      <c r="I416" s="168"/>
      <c r="J416" s="169"/>
      <c r="K416" s="170"/>
      <c r="L416" s="170"/>
      <c r="M416" s="170"/>
      <c r="N416" s="170"/>
      <c r="O416" s="169"/>
      <c r="P416" s="154">
        <v>1</v>
      </c>
      <c r="Q416" s="62">
        <v>0</v>
      </c>
      <c r="R416" s="155">
        <v>0</v>
      </c>
      <c r="S416" s="62">
        <v>1</v>
      </c>
      <c r="T416" s="62">
        <v>0</v>
      </c>
      <c r="U416" s="62">
        <v>0</v>
      </c>
      <c r="V416" s="62">
        <v>0</v>
      </c>
      <c r="W416" s="63">
        <v>0</v>
      </c>
    </row>
    <row r="417" spans="1:23" x14ac:dyDescent="0.15">
      <c r="A417" s="251"/>
      <c r="B417" s="42">
        <v>3</v>
      </c>
      <c r="C417" s="111" t="s">
        <v>264</v>
      </c>
      <c r="D417" s="31" t="s">
        <v>572</v>
      </c>
      <c r="E417" s="31">
        <v>2009</v>
      </c>
      <c r="F417" s="164" t="s">
        <v>394</v>
      </c>
      <c r="G417" s="153">
        <v>0.15416666666666667</v>
      </c>
      <c r="H417" s="167">
        <v>4</v>
      </c>
      <c r="I417" s="168"/>
      <c r="J417" s="169"/>
      <c r="K417" s="170"/>
      <c r="L417" s="170"/>
      <c r="M417" s="170"/>
      <c r="N417" s="170"/>
      <c r="O417" s="169"/>
      <c r="P417" s="154">
        <v>1</v>
      </c>
      <c r="Q417" s="62">
        <v>0</v>
      </c>
      <c r="R417" s="155">
        <v>0</v>
      </c>
      <c r="S417" s="62">
        <v>1</v>
      </c>
      <c r="T417" s="62">
        <v>0</v>
      </c>
      <c r="U417" s="62">
        <v>0</v>
      </c>
      <c r="V417" s="62">
        <v>0</v>
      </c>
      <c r="W417" s="63">
        <v>0</v>
      </c>
    </row>
    <row r="418" spans="1:23" x14ac:dyDescent="0.15">
      <c r="A418" s="251"/>
      <c r="B418" s="42">
        <v>4</v>
      </c>
      <c r="C418" s="111" t="s">
        <v>265</v>
      </c>
      <c r="D418" s="31" t="s">
        <v>518</v>
      </c>
      <c r="E418" s="31">
        <v>2019</v>
      </c>
      <c r="F418" s="164" t="s">
        <v>348</v>
      </c>
      <c r="G418" s="153">
        <v>6.25E-2</v>
      </c>
      <c r="H418" s="167">
        <v>4.5</v>
      </c>
      <c r="I418" s="168"/>
      <c r="J418" s="169"/>
      <c r="K418" s="170"/>
      <c r="L418" s="170"/>
      <c r="M418" s="170"/>
      <c r="N418" s="170"/>
      <c r="O418" s="169"/>
      <c r="P418" s="154">
        <v>1</v>
      </c>
      <c r="Q418" s="62">
        <v>0</v>
      </c>
      <c r="R418" s="155">
        <v>0</v>
      </c>
      <c r="S418" s="62">
        <v>0</v>
      </c>
      <c r="T418" s="62">
        <v>0</v>
      </c>
      <c r="U418" s="62">
        <v>0</v>
      </c>
      <c r="V418" s="62">
        <v>1</v>
      </c>
      <c r="W418" s="63">
        <v>0</v>
      </c>
    </row>
    <row r="419" spans="1:23" x14ac:dyDescent="0.15">
      <c r="A419" s="251"/>
      <c r="B419" s="42">
        <v>5</v>
      </c>
      <c r="C419" s="111" t="str">
        <f>C364</f>
        <v>Con Altura</v>
      </c>
      <c r="D419" s="31" t="str">
        <f>D364</f>
        <v>ROSALÍA (Mononymous), J Balvin, El Guincho</v>
      </c>
      <c r="E419" s="31">
        <v>2019</v>
      </c>
      <c r="F419" s="164" t="str">
        <f t="shared" ref="F419" si="509">F364</f>
        <v>Urbano</v>
      </c>
      <c r="G419" s="153">
        <f t="shared" ref="G419" si="510">G364</f>
        <v>0.1125</v>
      </c>
      <c r="H419" s="167">
        <f>H364</f>
        <v>4</v>
      </c>
      <c r="I419" s="168"/>
      <c r="J419" s="169"/>
      <c r="K419" s="170"/>
      <c r="L419" s="170"/>
      <c r="M419" s="170"/>
      <c r="N419" s="170"/>
      <c r="O419" s="169"/>
      <c r="P419" s="154">
        <f t="shared" ref="P419:W419" si="511">P364</f>
        <v>1</v>
      </c>
      <c r="Q419" s="62">
        <f t="shared" si="511"/>
        <v>1</v>
      </c>
      <c r="R419" s="155">
        <f t="shared" si="511"/>
        <v>0</v>
      </c>
      <c r="S419" s="62">
        <f t="shared" si="511"/>
        <v>1</v>
      </c>
      <c r="T419" s="62">
        <f t="shared" si="511"/>
        <v>1</v>
      </c>
      <c r="U419" s="62">
        <f t="shared" si="511"/>
        <v>0</v>
      </c>
      <c r="V419" s="62">
        <f t="shared" si="511"/>
        <v>0</v>
      </c>
      <c r="W419" s="63">
        <f t="shared" si="511"/>
        <v>0</v>
      </c>
    </row>
    <row r="420" spans="1:23" x14ac:dyDescent="0.15">
      <c r="A420" s="251"/>
      <c r="B420" s="42">
        <v>6</v>
      </c>
      <c r="C420" s="111" t="s">
        <v>266</v>
      </c>
      <c r="D420" s="31" t="s">
        <v>573</v>
      </c>
      <c r="E420" s="31">
        <v>2018</v>
      </c>
      <c r="F420" s="164" t="s">
        <v>392</v>
      </c>
      <c r="G420" s="153">
        <v>0.14930555555555555</v>
      </c>
      <c r="H420" s="167">
        <v>4</v>
      </c>
      <c r="I420" s="168"/>
      <c r="J420" s="169"/>
      <c r="K420" s="170"/>
      <c r="L420" s="170"/>
      <c r="M420" s="170"/>
      <c r="N420" s="170"/>
      <c r="O420" s="169"/>
      <c r="P420" s="154">
        <v>0</v>
      </c>
      <c r="Q420" s="62">
        <v>1</v>
      </c>
      <c r="R420" s="155">
        <v>0</v>
      </c>
      <c r="S420" s="62">
        <v>0</v>
      </c>
      <c r="T420" s="62">
        <v>1</v>
      </c>
      <c r="U420" s="62">
        <v>0</v>
      </c>
      <c r="V420" s="62">
        <v>0</v>
      </c>
      <c r="W420" s="63">
        <v>0</v>
      </c>
    </row>
    <row r="421" spans="1:23" x14ac:dyDescent="0.15">
      <c r="A421" s="251"/>
      <c r="B421" s="42">
        <v>7</v>
      </c>
      <c r="C421" s="111" t="s">
        <v>267</v>
      </c>
      <c r="D421" s="31" t="s">
        <v>574</v>
      </c>
      <c r="E421" s="31">
        <v>1976</v>
      </c>
      <c r="F421" s="164" t="s">
        <v>346</v>
      </c>
      <c r="G421" s="153">
        <v>9.930555555555555E-2</v>
      </c>
      <c r="H421" s="167">
        <v>4</v>
      </c>
      <c r="I421" s="168"/>
      <c r="J421" s="169"/>
      <c r="K421" s="170"/>
      <c r="L421" s="170"/>
      <c r="M421" s="170"/>
      <c r="N421" s="170"/>
      <c r="O421" s="169"/>
      <c r="P421" s="154">
        <v>2</v>
      </c>
      <c r="Q421" s="62">
        <v>0</v>
      </c>
      <c r="R421" s="155">
        <v>0</v>
      </c>
      <c r="S421" s="62">
        <v>2</v>
      </c>
      <c r="T421" s="71">
        <v>0</v>
      </c>
      <c r="U421" s="62">
        <v>0</v>
      </c>
      <c r="V421" s="62">
        <v>0</v>
      </c>
      <c r="W421" s="63">
        <v>0</v>
      </c>
    </row>
    <row r="422" spans="1:23" x14ac:dyDescent="0.15">
      <c r="A422" s="251"/>
      <c r="B422" s="42">
        <v>8</v>
      </c>
      <c r="C422" s="111" t="s">
        <v>268</v>
      </c>
      <c r="D422" s="31" t="s">
        <v>1043</v>
      </c>
      <c r="E422" s="31">
        <v>2019</v>
      </c>
      <c r="F422" s="164" t="s">
        <v>393</v>
      </c>
      <c r="G422" s="153">
        <v>0.13958333333333334</v>
      </c>
      <c r="H422" s="167">
        <f>4-0.125</f>
        <v>3.875</v>
      </c>
      <c r="I422" s="168"/>
      <c r="J422" s="169"/>
      <c r="K422" s="170"/>
      <c r="L422" s="170"/>
      <c r="M422" s="170"/>
      <c r="N422" s="170"/>
      <c r="O422" s="169"/>
      <c r="P422" s="154">
        <v>1</v>
      </c>
      <c r="Q422" s="62">
        <v>1</v>
      </c>
      <c r="R422" s="155">
        <v>0</v>
      </c>
      <c r="S422" s="62">
        <v>1</v>
      </c>
      <c r="T422" s="62">
        <v>0</v>
      </c>
      <c r="U422" s="62">
        <v>1</v>
      </c>
      <c r="V422" s="62">
        <v>0</v>
      </c>
      <c r="W422" s="63">
        <v>0</v>
      </c>
    </row>
    <row r="423" spans="1:23" x14ac:dyDescent="0.15">
      <c r="A423" s="251"/>
      <c r="B423" s="42">
        <v>9</v>
      </c>
      <c r="C423" s="111" t="s">
        <v>269</v>
      </c>
      <c r="D423" s="31" t="s">
        <v>490</v>
      </c>
      <c r="E423" s="31">
        <v>2018</v>
      </c>
      <c r="F423" s="164" t="s">
        <v>393</v>
      </c>
      <c r="G423" s="153">
        <v>0.20902777777777778</v>
      </c>
      <c r="H423" s="167">
        <v>4.25</v>
      </c>
      <c r="I423" s="168"/>
      <c r="J423" s="169"/>
      <c r="K423" s="170"/>
      <c r="L423" s="170"/>
      <c r="M423" s="170"/>
      <c r="N423" s="170"/>
      <c r="O423" s="169"/>
      <c r="P423" s="154">
        <v>2</v>
      </c>
      <c r="Q423" s="62">
        <v>0</v>
      </c>
      <c r="R423" s="155">
        <v>0</v>
      </c>
      <c r="S423" s="62">
        <v>0</v>
      </c>
      <c r="T423" s="62">
        <v>2</v>
      </c>
      <c r="U423" s="62">
        <v>0</v>
      </c>
      <c r="V423" s="62">
        <v>0</v>
      </c>
      <c r="W423" s="63">
        <v>0</v>
      </c>
    </row>
    <row r="424" spans="1:23" x14ac:dyDescent="0.15">
      <c r="A424" s="251"/>
      <c r="B424" s="42">
        <v>10</v>
      </c>
      <c r="C424" s="113" t="s">
        <v>776</v>
      </c>
      <c r="D424" s="31" t="s">
        <v>573</v>
      </c>
      <c r="E424" s="31">
        <v>2018</v>
      </c>
      <c r="F424" s="164" t="s">
        <v>392</v>
      </c>
      <c r="G424" s="153">
        <v>0.11944444444444445</v>
      </c>
      <c r="H424" s="167">
        <v>4</v>
      </c>
      <c r="I424" s="168"/>
      <c r="J424" s="169"/>
      <c r="K424" s="170"/>
      <c r="L424" s="170"/>
      <c r="M424" s="170"/>
      <c r="N424" s="170"/>
      <c r="O424" s="169"/>
      <c r="P424" s="154">
        <v>0</v>
      </c>
      <c r="Q424" s="62">
        <v>1</v>
      </c>
      <c r="R424" s="155">
        <v>0</v>
      </c>
      <c r="S424" s="62">
        <v>0</v>
      </c>
      <c r="T424" s="62">
        <v>1</v>
      </c>
      <c r="U424" s="62">
        <v>0</v>
      </c>
      <c r="V424" s="62">
        <v>0</v>
      </c>
      <c r="W424" s="63">
        <v>0</v>
      </c>
    </row>
    <row r="425" spans="1:23" x14ac:dyDescent="0.15">
      <c r="A425" s="251"/>
      <c r="B425" s="42">
        <v>11</v>
      </c>
      <c r="C425" s="111" t="s">
        <v>270</v>
      </c>
      <c r="D425" s="31" t="s">
        <v>1044</v>
      </c>
      <c r="E425" s="31">
        <v>2015</v>
      </c>
      <c r="F425" s="164" t="s">
        <v>346</v>
      </c>
      <c r="G425" s="153">
        <v>0.13680555555555554</v>
      </c>
      <c r="H425" s="167">
        <v>4.25</v>
      </c>
      <c r="I425" s="168"/>
      <c r="J425" s="169"/>
      <c r="K425" s="170"/>
      <c r="L425" s="170"/>
      <c r="M425" s="170"/>
      <c r="N425" s="170"/>
      <c r="O425" s="169"/>
      <c r="P425" s="154">
        <v>0</v>
      </c>
      <c r="Q425" s="62">
        <v>1</v>
      </c>
      <c r="R425" s="155">
        <v>0</v>
      </c>
      <c r="S425" s="62">
        <v>0</v>
      </c>
      <c r="T425" s="62">
        <v>0</v>
      </c>
      <c r="U425" s="62">
        <v>1</v>
      </c>
      <c r="V425" s="62">
        <v>0</v>
      </c>
      <c r="W425" s="63">
        <v>0</v>
      </c>
    </row>
    <row r="426" spans="1:23" x14ac:dyDescent="0.15">
      <c r="A426" s="251"/>
      <c r="B426" s="42">
        <v>12</v>
      </c>
      <c r="C426" s="111" t="s">
        <v>271</v>
      </c>
      <c r="D426" s="31" t="s">
        <v>518</v>
      </c>
      <c r="E426" s="31">
        <v>2019</v>
      </c>
      <c r="F426" s="164" t="s">
        <v>348</v>
      </c>
      <c r="G426" s="153">
        <v>0.20972222222222223</v>
      </c>
      <c r="H426" s="167">
        <v>4.75</v>
      </c>
      <c r="I426" s="168"/>
      <c r="J426" s="169"/>
      <c r="K426" s="170"/>
      <c r="L426" s="170"/>
      <c r="M426" s="170"/>
      <c r="N426" s="170"/>
      <c r="O426" s="169"/>
      <c r="P426" s="154">
        <v>5</v>
      </c>
      <c r="Q426" s="62">
        <v>0</v>
      </c>
      <c r="R426" s="155">
        <v>0</v>
      </c>
      <c r="S426" s="62">
        <v>2</v>
      </c>
      <c r="T426" s="62">
        <v>0</v>
      </c>
      <c r="U426" s="62">
        <v>0</v>
      </c>
      <c r="V426" s="62">
        <v>2</v>
      </c>
      <c r="W426" s="63">
        <v>1</v>
      </c>
    </row>
    <row r="427" spans="1:23" x14ac:dyDescent="0.15">
      <c r="A427" s="251"/>
      <c r="B427" s="42">
        <v>13</v>
      </c>
      <c r="C427" s="111" t="s">
        <v>272</v>
      </c>
      <c r="D427" s="31" t="s">
        <v>1045</v>
      </c>
      <c r="E427" s="31">
        <v>2018</v>
      </c>
      <c r="F427" s="164" t="s">
        <v>344</v>
      </c>
      <c r="G427" s="153">
        <v>0.16111111111111112</v>
      </c>
      <c r="H427" s="167">
        <v>4</v>
      </c>
      <c r="I427" s="168"/>
      <c r="J427" s="169"/>
      <c r="K427" s="170"/>
      <c r="L427" s="170"/>
      <c r="M427" s="170"/>
      <c r="N427" s="170"/>
      <c r="O427" s="169"/>
      <c r="P427" s="154">
        <v>1</v>
      </c>
      <c r="Q427" s="62">
        <v>1</v>
      </c>
      <c r="R427" s="155">
        <v>0</v>
      </c>
      <c r="S427" s="62">
        <v>0</v>
      </c>
      <c r="T427" s="62">
        <v>0</v>
      </c>
      <c r="U427" s="62">
        <v>0</v>
      </c>
      <c r="V427" s="62">
        <v>2</v>
      </c>
      <c r="W427" s="63">
        <v>0</v>
      </c>
    </row>
    <row r="428" spans="1:23" x14ac:dyDescent="0.15">
      <c r="A428" s="251"/>
      <c r="B428" s="42">
        <v>14</v>
      </c>
      <c r="C428" s="111" t="s">
        <v>273</v>
      </c>
      <c r="D428" s="31" t="s">
        <v>1046</v>
      </c>
      <c r="E428" s="31">
        <v>2017</v>
      </c>
      <c r="F428" s="164" t="s">
        <v>346</v>
      </c>
      <c r="G428" s="153">
        <v>0.15486111111111112</v>
      </c>
      <c r="H428" s="167">
        <v>3.95</v>
      </c>
      <c r="I428" s="168"/>
      <c r="J428" s="169"/>
      <c r="K428" s="170"/>
      <c r="L428" s="170"/>
      <c r="M428" s="170"/>
      <c r="N428" s="170"/>
      <c r="O428" s="169"/>
      <c r="P428" s="154">
        <v>2</v>
      </c>
      <c r="Q428" s="62">
        <v>1</v>
      </c>
      <c r="R428" s="155">
        <v>0</v>
      </c>
      <c r="S428" s="62">
        <v>1</v>
      </c>
      <c r="T428" s="62">
        <v>0</v>
      </c>
      <c r="U428" s="62">
        <v>0</v>
      </c>
      <c r="V428" s="62">
        <v>2</v>
      </c>
      <c r="W428" s="63">
        <v>0</v>
      </c>
    </row>
    <row r="429" spans="1:23" x14ac:dyDescent="0.15">
      <c r="A429" s="251"/>
      <c r="B429" s="42">
        <v>15</v>
      </c>
      <c r="C429" s="113" t="s">
        <v>1408</v>
      </c>
      <c r="D429" s="31" t="s">
        <v>1047</v>
      </c>
      <c r="E429" s="31">
        <v>2018</v>
      </c>
      <c r="F429" s="164" t="s">
        <v>348</v>
      </c>
      <c r="G429" s="153">
        <v>0.15694444444444444</v>
      </c>
      <c r="H429" s="167">
        <v>4.25</v>
      </c>
      <c r="I429" s="168"/>
      <c r="J429" s="169"/>
      <c r="K429" s="170"/>
      <c r="L429" s="170"/>
      <c r="M429" s="170"/>
      <c r="N429" s="170"/>
      <c r="O429" s="169"/>
      <c r="P429" s="154">
        <v>2</v>
      </c>
      <c r="Q429" s="62">
        <v>1</v>
      </c>
      <c r="R429" s="155">
        <v>0</v>
      </c>
      <c r="S429" s="62">
        <v>0</v>
      </c>
      <c r="T429" s="62">
        <v>0</v>
      </c>
      <c r="U429" s="62">
        <v>1</v>
      </c>
      <c r="V429" s="62">
        <v>2</v>
      </c>
      <c r="W429" s="63">
        <v>0</v>
      </c>
    </row>
    <row r="430" spans="1:23" x14ac:dyDescent="0.15">
      <c r="A430" s="251"/>
      <c r="B430" s="42">
        <v>16</v>
      </c>
      <c r="C430" s="111" t="s">
        <v>274</v>
      </c>
      <c r="D430" s="31" t="s">
        <v>579</v>
      </c>
      <c r="E430" s="31">
        <v>2017</v>
      </c>
      <c r="F430" s="164" t="s">
        <v>347</v>
      </c>
      <c r="G430" s="153">
        <v>0.17430555555555557</v>
      </c>
      <c r="H430" s="167">
        <v>5</v>
      </c>
      <c r="I430" s="168"/>
      <c r="J430" s="169"/>
      <c r="K430" s="170"/>
      <c r="L430" s="170"/>
      <c r="M430" s="170"/>
      <c r="N430" s="170"/>
      <c r="O430" s="169"/>
      <c r="P430" s="154">
        <v>1</v>
      </c>
      <c r="Q430" s="62">
        <v>0</v>
      </c>
      <c r="R430" s="155">
        <v>0</v>
      </c>
      <c r="S430" s="62">
        <v>0</v>
      </c>
      <c r="T430" s="62">
        <v>0</v>
      </c>
      <c r="U430" s="62">
        <v>0</v>
      </c>
      <c r="V430" s="62">
        <v>1</v>
      </c>
      <c r="W430" s="63">
        <v>0</v>
      </c>
    </row>
    <row r="431" spans="1:23" ht="14" thickBot="1" x14ac:dyDescent="0.2">
      <c r="A431" s="252"/>
      <c r="B431" s="171">
        <v>17</v>
      </c>
      <c r="C431" s="112" t="s">
        <v>275</v>
      </c>
      <c r="D431" s="32" t="s">
        <v>441</v>
      </c>
      <c r="E431" s="32">
        <v>2018</v>
      </c>
      <c r="F431" s="165" t="s">
        <v>348</v>
      </c>
      <c r="G431" s="161">
        <v>0.10416666666666667</v>
      </c>
      <c r="H431" s="172">
        <v>3.125</v>
      </c>
      <c r="I431" s="173"/>
      <c r="J431" s="174"/>
      <c r="K431" s="175"/>
      <c r="L431" s="175"/>
      <c r="M431" s="175"/>
      <c r="N431" s="175"/>
      <c r="O431" s="174"/>
      <c r="P431" s="162">
        <v>1</v>
      </c>
      <c r="Q431" s="65">
        <v>0</v>
      </c>
      <c r="R431" s="163">
        <v>0</v>
      </c>
      <c r="S431" s="65">
        <v>1</v>
      </c>
      <c r="T431" s="65">
        <v>0</v>
      </c>
      <c r="U431" s="65">
        <v>0</v>
      </c>
      <c r="V431" s="65">
        <v>0</v>
      </c>
      <c r="W431" s="66">
        <v>0</v>
      </c>
    </row>
    <row r="432" spans="1:23" x14ac:dyDescent="0.15">
      <c r="A432" s="262" t="s">
        <v>378</v>
      </c>
      <c r="B432" s="166">
        <v>1</v>
      </c>
      <c r="C432" s="110" t="s">
        <v>276</v>
      </c>
      <c r="D432" s="30" t="s">
        <v>1048</v>
      </c>
      <c r="E432" s="30">
        <v>2020</v>
      </c>
      <c r="F432" s="180" t="s">
        <v>346</v>
      </c>
      <c r="G432" s="145">
        <v>0.15486111111111112</v>
      </c>
      <c r="H432" s="135">
        <v>3.5</v>
      </c>
      <c r="I432" s="176"/>
      <c r="J432" s="177"/>
      <c r="K432" s="178"/>
      <c r="L432" s="178"/>
      <c r="M432" s="178"/>
      <c r="N432" s="178"/>
      <c r="O432" s="177"/>
      <c r="P432" s="146">
        <v>1</v>
      </c>
      <c r="Q432" s="60">
        <v>1</v>
      </c>
      <c r="R432" s="147">
        <v>0</v>
      </c>
      <c r="S432" s="60">
        <v>2</v>
      </c>
      <c r="T432" s="60">
        <v>0</v>
      </c>
      <c r="U432" s="60">
        <v>0</v>
      </c>
      <c r="V432" s="60">
        <v>0</v>
      </c>
      <c r="W432" s="61">
        <v>0</v>
      </c>
    </row>
    <row r="433" spans="1:23" x14ac:dyDescent="0.15">
      <c r="A433" s="251"/>
      <c r="B433" s="42">
        <v>2</v>
      </c>
      <c r="C433" s="111" t="str">
        <f t="shared" ref="C433:W433" si="512">C430</f>
        <v>Deep Down Body Thurst</v>
      </c>
      <c r="D433" s="31" t="str">
        <f t="shared" ref="D433" si="513">D430</f>
        <v>Pharrell Williams</v>
      </c>
      <c r="E433" s="31">
        <v>2017</v>
      </c>
      <c r="F433" s="164" t="str">
        <f t="shared" ref="F433" si="514">F430</f>
        <v>R&amp;B/Soul</v>
      </c>
      <c r="G433" s="153">
        <f t="shared" ref="G433" si="515">G430</f>
        <v>0.17430555555555557</v>
      </c>
      <c r="H433" s="167">
        <f t="shared" si="512"/>
        <v>5</v>
      </c>
      <c r="I433" s="168"/>
      <c r="J433" s="169"/>
      <c r="K433" s="170"/>
      <c r="L433" s="170"/>
      <c r="M433" s="170"/>
      <c r="N433" s="170"/>
      <c r="O433" s="169"/>
      <c r="P433" s="154">
        <f t="shared" si="512"/>
        <v>1</v>
      </c>
      <c r="Q433" s="62">
        <f t="shared" si="512"/>
        <v>0</v>
      </c>
      <c r="R433" s="155">
        <f t="shared" si="512"/>
        <v>0</v>
      </c>
      <c r="S433" s="62">
        <f t="shared" si="512"/>
        <v>0</v>
      </c>
      <c r="T433" s="62">
        <f t="shared" si="512"/>
        <v>0</v>
      </c>
      <c r="U433" s="62">
        <f t="shared" si="512"/>
        <v>0</v>
      </c>
      <c r="V433" s="62">
        <f t="shared" si="512"/>
        <v>1</v>
      </c>
      <c r="W433" s="63">
        <f t="shared" si="512"/>
        <v>0</v>
      </c>
    </row>
    <row r="434" spans="1:23" x14ac:dyDescent="0.15">
      <c r="A434" s="251"/>
      <c r="B434" s="42">
        <v>3</v>
      </c>
      <c r="C434" s="111" t="s">
        <v>335</v>
      </c>
      <c r="D434" s="31" t="s">
        <v>557</v>
      </c>
      <c r="E434" s="31">
        <v>2012</v>
      </c>
      <c r="F434" s="164" t="s">
        <v>347</v>
      </c>
      <c r="G434" s="153">
        <v>0.13958333333333334</v>
      </c>
      <c r="H434" s="167">
        <v>4</v>
      </c>
      <c r="I434" s="168"/>
      <c r="J434" s="169"/>
      <c r="K434" s="170"/>
      <c r="L434" s="170"/>
      <c r="M434" s="170"/>
      <c r="N434" s="170"/>
      <c r="O434" s="169"/>
      <c r="P434" s="154">
        <v>1</v>
      </c>
      <c r="Q434" s="62">
        <v>0</v>
      </c>
      <c r="R434" s="155">
        <v>0</v>
      </c>
      <c r="S434" s="62">
        <v>0</v>
      </c>
      <c r="T434" s="62">
        <v>0</v>
      </c>
      <c r="U434" s="62">
        <v>0</v>
      </c>
      <c r="V434" s="62">
        <v>1</v>
      </c>
      <c r="W434" s="63">
        <v>0</v>
      </c>
    </row>
    <row r="435" spans="1:23" x14ac:dyDescent="0.15">
      <c r="A435" s="251"/>
      <c r="B435" s="42">
        <v>4</v>
      </c>
      <c r="C435" s="111" t="s">
        <v>277</v>
      </c>
      <c r="D435" s="31" t="s">
        <v>582</v>
      </c>
      <c r="E435" s="31">
        <v>2018</v>
      </c>
      <c r="F435" s="164" t="s">
        <v>346</v>
      </c>
      <c r="G435" s="153">
        <v>0.13958333333333334</v>
      </c>
      <c r="H435" s="167">
        <v>4.2</v>
      </c>
      <c r="I435" s="168"/>
      <c r="J435" s="169"/>
      <c r="K435" s="170"/>
      <c r="L435" s="170"/>
      <c r="M435" s="170"/>
      <c r="N435" s="170"/>
      <c r="O435" s="169"/>
      <c r="P435" s="154">
        <v>0</v>
      </c>
      <c r="Q435" s="62">
        <v>1</v>
      </c>
      <c r="R435" s="155">
        <v>0</v>
      </c>
      <c r="S435" s="62">
        <v>1</v>
      </c>
      <c r="T435" s="62">
        <v>0</v>
      </c>
      <c r="U435" s="62">
        <v>0</v>
      </c>
      <c r="V435" s="62">
        <v>0</v>
      </c>
      <c r="W435" s="63">
        <v>0</v>
      </c>
    </row>
    <row r="436" spans="1:23" x14ac:dyDescent="0.15">
      <c r="A436" s="251"/>
      <c r="B436" s="42">
        <v>5</v>
      </c>
      <c r="C436" s="111" t="s">
        <v>278</v>
      </c>
      <c r="D436" s="31" t="s">
        <v>1049</v>
      </c>
      <c r="E436" s="31">
        <v>2012</v>
      </c>
      <c r="F436" s="164" t="s">
        <v>347</v>
      </c>
      <c r="G436" s="153">
        <v>0.21180555555555555</v>
      </c>
      <c r="H436" s="167">
        <v>4.1500000000000004</v>
      </c>
      <c r="I436" s="168"/>
      <c r="J436" s="169"/>
      <c r="K436" s="170"/>
      <c r="L436" s="170"/>
      <c r="M436" s="170"/>
      <c r="N436" s="170"/>
      <c r="O436" s="169"/>
      <c r="P436" s="154">
        <v>2</v>
      </c>
      <c r="Q436" s="62">
        <v>0</v>
      </c>
      <c r="R436" s="155">
        <v>0</v>
      </c>
      <c r="S436" s="62">
        <v>0</v>
      </c>
      <c r="T436" s="62">
        <v>0</v>
      </c>
      <c r="U436" s="62">
        <v>0</v>
      </c>
      <c r="V436" s="62">
        <v>2</v>
      </c>
      <c r="W436" s="63">
        <v>0</v>
      </c>
    </row>
    <row r="437" spans="1:23" x14ac:dyDescent="0.15">
      <c r="A437" s="251"/>
      <c r="B437" s="42">
        <v>6</v>
      </c>
      <c r="C437" s="111" t="str">
        <f t="shared" ref="C437:W437" si="516">C431</f>
        <v>Wow.</v>
      </c>
      <c r="D437" s="31" t="str">
        <f t="shared" ref="D437" si="517">D431</f>
        <v>Post Malone</v>
      </c>
      <c r="E437" s="31">
        <v>2018</v>
      </c>
      <c r="F437" s="164" t="str">
        <f t="shared" ref="F437" si="518">F431</f>
        <v>Hip-Hop/Rap</v>
      </c>
      <c r="G437" s="153">
        <f t="shared" ref="G437" si="519">G431</f>
        <v>0.10416666666666667</v>
      </c>
      <c r="H437" s="167">
        <f t="shared" si="516"/>
        <v>3.125</v>
      </c>
      <c r="I437" s="168"/>
      <c r="J437" s="169"/>
      <c r="K437" s="170"/>
      <c r="L437" s="170"/>
      <c r="M437" s="170"/>
      <c r="N437" s="170"/>
      <c r="O437" s="169"/>
      <c r="P437" s="154">
        <f t="shared" si="516"/>
        <v>1</v>
      </c>
      <c r="Q437" s="62">
        <f t="shared" si="516"/>
        <v>0</v>
      </c>
      <c r="R437" s="155">
        <f t="shared" si="516"/>
        <v>0</v>
      </c>
      <c r="S437" s="62">
        <f t="shared" si="516"/>
        <v>1</v>
      </c>
      <c r="T437" s="62">
        <f t="shared" si="516"/>
        <v>0</v>
      </c>
      <c r="U437" s="62">
        <f t="shared" si="516"/>
        <v>0</v>
      </c>
      <c r="V437" s="62">
        <f t="shared" si="516"/>
        <v>0</v>
      </c>
      <c r="W437" s="63">
        <f t="shared" si="516"/>
        <v>0</v>
      </c>
    </row>
    <row r="438" spans="1:23" x14ac:dyDescent="0.15">
      <c r="A438" s="251"/>
      <c r="B438" s="42">
        <v>7</v>
      </c>
      <c r="C438" s="111" t="s">
        <v>279</v>
      </c>
      <c r="D438" s="31" t="s">
        <v>1050</v>
      </c>
      <c r="E438" s="31">
        <v>2015</v>
      </c>
      <c r="F438" s="164" t="s">
        <v>348</v>
      </c>
      <c r="G438" s="153">
        <v>0.19722222222222222</v>
      </c>
      <c r="H438" s="167">
        <v>4.25</v>
      </c>
      <c r="I438" s="168"/>
      <c r="J438" s="169"/>
      <c r="K438" s="170"/>
      <c r="L438" s="170"/>
      <c r="M438" s="170"/>
      <c r="N438" s="170"/>
      <c r="O438" s="169"/>
      <c r="P438" s="154">
        <v>2</v>
      </c>
      <c r="Q438" s="62">
        <v>0</v>
      </c>
      <c r="R438" s="155">
        <v>0</v>
      </c>
      <c r="S438" s="62">
        <v>0</v>
      </c>
      <c r="T438" s="62">
        <v>0</v>
      </c>
      <c r="U438" s="62">
        <v>0</v>
      </c>
      <c r="V438" s="62">
        <v>2</v>
      </c>
      <c r="W438" s="63">
        <v>0</v>
      </c>
    </row>
    <row r="439" spans="1:23" x14ac:dyDescent="0.15">
      <c r="A439" s="251"/>
      <c r="B439" s="42">
        <v>8</v>
      </c>
      <c r="C439" s="111" t="s">
        <v>1096</v>
      </c>
      <c r="D439" s="31" t="s">
        <v>495</v>
      </c>
      <c r="E439" s="31">
        <v>2019</v>
      </c>
      <c r="F439" s="164" t="s">
        <v>346</v>
      </c>
      <c r="G439" s="153">
        <v>0.17291666666666669</v>
      </c>
      <c r="H439" s="167">
        <v>4</v>
      </c>
      <c r="I439" s="168"/>
      <c r="J439" s="169"/>
      <c r="K439" s="170"/>
      <c r="L439" s="170"/>
      <c r="M439" s="170"/>
      <c r="N439" s="170"/>
      <c r="O439" s="169"/>
      <c r="P439" s="154">
        <v>0</v>
      </c>
      <c r="Q439" s="62">
        <v>1</v>
      </c>
      <c r="R439" s="155">
        <v>0</v>
      </c>
      <c r="S439" s="62">
        <v>1</v>
      </c>
      <c r="T439" s="62">
        <v>0</v>
      </c>
      <c r="U439" s="62">
        <v>0</v>
      </c>
      <c r="V439" s="62">
        <v>0</v>
      </c>
      <c r="W439" s="63">
        <v>0</v>
      </c>
    </row>
    <row r="440" spans="1:23" ht="14" thickBot="1" x14ac:dyDescent="0.2">
      <c r="A440" s="252"/>
      <c r="B440" s="171">
        <v>9</v>
      </c>
      <c r="C440" s="112" t="s">
        <v>280</v>
      </c>
      <c r="D440" s="32" t="s">
        <v>585</v>
      </c>
      <c r="E440" s="32">
        <v>1995</v>
      </c>
      <c r="F440" s="165" t="s">
        <v>346</v>
      </c>
      <c r="G440" s="161">
        <v>0.1451388888888889</v>
      </c>
      <c r="H440" s="172">
        <v>4</v>
      </c>
      <c r="I440" s="173"/>
      <c r="J440" s="174"/>
      <c r="K440" s="175"/>
      <c r="L440" s="175"/>
      <c r="M440" s="175"/>
      <c r="N440" s="175"/>
      <c r="O440" s="174"/>
      <c r="P440" s="162">
        <v>0</v>
      </c>
      <c r="Q440" s="65">
        <v>1</v>
      </c>
      <c r="R440" s="163">
        <v>0</v>
      </c>
      <c r="S440" s="65">
        <v>1</v>
      </c>
      <c r="T440" s="65">
        <v>0</v>
      </c>
      <c r="U440" s="65">
        <v>0</v>
      </c>
      <c r="V440" s="65">
        <v>0</v>
      </c>
      <c r="W440" s="66">
        <v>0</v>
      </c>
    </row>
    <row r="441" spans="1:23" x14ac:dyDescent="0.15">
      <c r="A441" s="262" t="s">
        <v>379</v>
      </c>
      <c r="B441" s="166">
        <v>1</v>
      </c>
      <c r="C441" s="110" t="s">
        <v>281</v>
      </c>
      <c r="D441" s="30" t="s">
        <v>1051</v>
      </c>
      <c r="E441" s="30">
        <v>2020</v>
      </c>
      <c r="F441" s="180" t="s">
        <v>346</v>
      </c>
      <c r="G441" s="145">
        <v>0.15555555555555556</v>
      </c>
      <c r="H441" s="135">
        <v>4.25</v>
      </c>
      <c r="I441" s="176"/>
      <c r="J441" s="177"/>
      <c r="K441" s="178"/>
      <c r="L441" s="178"/>
      <c r="M441" s="178"/>
      <c r="N441" s="178"/>
      <c r="O441" s="177"/>
      <c r="P441" s="146">
        <v>1</v>
      </c>
      <c r="Q441" s="60">
        <v>1</v>
      </c>
      <c r="R441" s="147">
        <v>0</v>
      </c>
      <c r="S441" s="60">
        <v>0</v>
      </c>
      <c r="T441" s="60">
        <v>0</v>
      </c>
      <c r="U441" s="60">
        <v>2</v>
      </c>
      <c r="V441" s="60">
        <v>0</v>
      </c>
      <c r="W441" s="61">
        <v>0</v>
      </c>
    </row>
    <row r="442" spans="1:23" x14ac:dyDescent="0.15">
      <c r="A442" s="251"/>
      <c r="B442" s="42">
        <v>2</v>
      </c>
      <c r="C442" s="111" t="s">
        <v>282</v>
      </c>
      <c r="D442" s="31" t="s">
        <v>1052</v>
      </c>
      <c r="E442" s="31">
        <v>2019</v>
      </c>
      <c r="F442" s="164" t="s">
        <v>347</v>
      </c>
      <c r="G442" s="153">
        <v>0.15902777777777777</v>
      </c>
      <c r="H442" s="167">
        <v>5</v>
      </c>
      <c r="I442" s="168"/>
      <c r="J442" s="169"/>
      <c r="K442" s="170"/>
      <c r="L442" s="170"/>
      <c r="M442" s="170"/>
      <c r="N442" s="170"/>
      <c r="O442" s="169"/>
      <c r="P442" s="154">
        <v>1</v>
      </c>
      <c r="Q442" s="62">
        <v>0</v>
      </c>
      <c r="R442" s="155">
        <v>0</v>
      </c>
      <c r="S442" s="62">
        <v>0</v>
      </c>
      <c r="T442" s="62">
        <v>0</v>
      </c>
      <c r="U442" s="62">
        <v>0</v>
      </c>
      <c r="V442" s="62">
        <v>1</v>
      </c>
      <c r="W442" s="63">
        <v>0</v>
      </c>
    </row>
    <row r="443" spans="1:23" x14ac:dyDescent="0.15">
      <c r="A443" s="251"/>
      <c r="B443" s="42">
        <v>3</v>
      </c>
      <c r="C443" s="111" t="s">
        <v>283</v>
      </c>
      <c r="D443" s="31" t="s">
        <v>589</v>
      </c>
      <c r="E443" s="31">
        <v>2020</v>
      </c>
      <c r="F443" s="164" t="s">
        <v>345</v>
      </c>
      <c r="G443" s="153">
        <v>0.2076388888888889</v>
      </c>
      <c r="H443" s="167">
        <v>5</v>
      </c>
      <c r="I443" s="168"/>
      <c r="J443" s="169"/>
      <c r="K443" s="170"/>
      <c r="L443" s="170"/>
      <c r="M443" s="170"/>
      <c r="N443" s="170"/>
      <c r="O443" s="169"/>
      <c r="P443" s="154">
        <v>0</v>
      </c>
      <c r="Q443" s="62">
        <v>1</v>
      </c>
      <c r="R443" s="155">
        <v>0</v>
      </c>
      <c r="S443" s="62">
        <v>0</v>
      </c>
      <c r="T443" s="62">
        <v>0</v>
      </c>
      <c r="U443" s="62">
        <v>1</v>
      </c>
      <c r="V443" s="62">
        <v>0</v>
      </c>
      <c r="W443" s="63">
        <v>0</v>
      </c>
    </row>
    <row r="444" spans="1:23" x14ac:dyDescent="0.15">
      <c r="A444" s="251"/>
      <c r="B444" s="42">
        <v>4</v>
      </c>
      <c r="C444" s="111" t="s">
        <v>284</v>
      </c>
      <c r="D444" s="31" t="s">
        <v>590</v>
      </c>
      <c r="E444" s="31">
        <v>2017</v>
      </c>
      <c r="F444" s="164" t="s">
        <v>347</v>
      </c>
      <c r="G444" s="153">
        <v>0.13333333333333333</v>
      </c>
      <c r="H444" s="167">
        <f>4-0.125</f>
        <v>3.875</v>
      </c>
      <c r="I444" s="168"/>
      <c r="J444" s="169"/>
      <c r="K444" s="170"/>
      <c r="L444" s="170"/>
      <c r="M444" s="170"/>
      <c r="N444" s="170"/>
      <c r="O444" s="169"/>
      <c r="P444" s="154">
        <v>0</v>
      </c>
      <c r="Q444" s="62">
        <v>1</v>
      </c>
      <c r="R444" s="155">
        <v>0</v>
      </c>
      <c r="S444" s="62">
        <v>0</v>
      </c>
      <c r="T444" s="62">
        <v>0</v>
      </c>
      <c r="U444" s="62">
        <v>1</v>
      </c>
      <c r="V444" s="62">
        <v>0</v>
      </c>
      <c r="W444" s="63">
        <v>0</v>
      </c>
    </row>
    <row r="445" spans="1:23" x14ac:dyDescent="0.15">
      <c r="A445" s="251"/>
      <c r="B445" s="42">
        <v>5</v>
      </c>
      <c r="C445" s="111" t="s">
        <v>285</v>
      </c>
      <c r="D445" s="31" t="s">
        <v>1053</v>
      </c>
      <c r="E445" s="31">
        <v>2016</v>
      </c>
      <c r="F445" s="164" t="s">
        <v>347</v>
      </c>
      <c r="G445" s="153">
        <v>0.15069444444444444</v>
      </c>
      <c r="H445" s="167">
        <f>4-0.125*0.5</f>
        <v>3.9375</v>
      </c>
      <c r="I445" s="168"/>
      <c r="J445" s="169"/>
      <c r="K445" s="170"/>
      <c r="L445" s="170"/>
      <c r="M445" s="170"/>
      <c r="N445" s="170"/>
      <c r="O445" s="169"/>
      <c r="P445" s="154">
        <v>1</v>
      </c>
      <c r="Q445" s="62">
        <v>1</v>
      </c>
      <c r="R445" s="155">
        <v>0</v>
      </c>
      <c r="S445" s="62">
        <v>0</v>
      </c>
      <c r="T445" s="62">
        <v>0</v>
      </c>
      <c r="U445" s="62">
        <v>0</v>
      </c>
      <c r="V445" s="62">
        <v>2</v>
      </c>
      <c r="W445" s="63">
        <v>0</v>
      </c>
    </row>
    <row r="446" spans="1:23" x14ac:dyDescent="0.15">
      <c r="A446" s="251"/>
      <c r="B446" s="42">
        <v>6</v>
      </c>
      <c r="C446" s="111" t="s">
        <v>286</v>
      </c>
      <c r="D446" s="31" t="s">
        <v>1054</v>
      </c>
      <c r="E446" s="31">
        <v>2016</v>
      </c>
      <c r="F446" s="164" t="s">
        <v>348</v>
      </c>
      <c r="G446" s="153">
        <v>0.14444444444444446</v>
      </c>
      <c r="H446" s="167">
        <v>4.25</v>
      </c>
      <c r="I446" s="168"/>
      <c r="J446" s="169"/>
      <c r="K446" s="170"/>
      <c r="L446" s="170"/>
      <c r="M446" s="170"/>
      <c r="N446" s="170"/>
      <c r="O446" s="169"/>
      <c r="P446" s="154">
        <v>0</v>
      </c>
      <c r="Q446" s="62">
        <v>1</v>
      </c>
      <c r="R446" s="155">
        <v>0</v>
      </c>
      <c r="S446" s="62">
        <v>0</v>
      </c>
      <c r="T446" s="62">
        <v>0</v>
      </c>
      <c r="U446" s="62">
        <v>0</v>
      </c>
      <c r="V446" s="62">
        <v>1</v>
      </c>
      <c r="W446" s="63">
        <v>0</v>
      </c>
    </row>
    <row r="447" spans="1:23" ht="14" thickBot="1" x14ac:dyDescent="0.2">
      <c r="A447" s="252"/>
      <c r="B447" s="171">
        <v>7</v>
      </c>
      <c r="C447" s="112" t="s">
        <v>287</v>
      </c>
      <c r="D447" s="32" t="s">
        <v>596</v>
      </c>
      <c r="E447" s="32">
        <v>2020</v>
      </c>
      <c r="F447" s="165" t="s">
        <v>346</v>
      </c>
      <c r="G447" s="161">
        <v>0.12291666666666667</v>
      </c>
      <c r="H447" s="172">
        <v>5</v>
      </c>
      <c r="I447" s="173"/>
      <c r="J447" s="174"/>
      <c r="K447" s="175"/>
      <c r="L447" s="175"/>
      <c r="M447" s="175"/>
      <c r="N447" s="175"/>
      <c r="O447" s="174"/>
      <c r="P447" s="162">
        <v>0</v>
      </c>
      <c r="Q447" s="65">
        <v>2</v>
      </c>
      <c r="R447" s="163">
        <v>0</v>
      </c>
      <c r="S447" s="65">
        <v>0</v>
      </c>
      <c r="T447" s="65">
        <v>0</v>
      </c>
      <c r="U447" s="65">
        <v>0</v>
      </c>
      <c r="V447" s="65">
        <v>2</v>
      </c>
      <c r="W447" s="66">
        <v>0</v>
      </c>
    </row>
    <row r="448" spans="1:23" x14ac:dyDescent="0.15">
      <c r="A448" s="262" t="s">
        <v>380</v>
      </c>
      <c r="B448" s="166">
        <v>1</v>
      </c>
      <c r="C448" s="110" t="str">
        <f>C439</f>
        <v>Norman f*****g Rockwell</v>
      </c>
      <c r="D448" s="30" t="str">
        <f>D439</f>
        <v>Lana Del Rey</v>
      </c>
      <c r="E448" s="30">
        <v>2019</v>
      </c>
      <c r="F448" s="180" t="str">
        <f t="shared" ref="F448" si="520">F439</f>
        <v>Pop</v>
      </c>
      <c r="G448" s="153">
        <f t="shared" ref="G448" si="521">G439</f>
        <v>0.17291666666666669</v>
      </c>
      <c r="H448" s="135">
        <f>H439</f>
        <v>4</v>
      </c>
      <c r="I448" s="176"/>
      <c r="J448" s="177"/>
      <c r="K448" s="178"/>
      <c r="L448" s="178"/>
      <c r="M448" s="178"/>
      <c r="N448" s="178"/>
      <c r="O448" s="177"/>
      <c r="P448" s="146">
        <f t="shared" ref="P448:W448" si="522">P439</f>
        <v>0</v>
      </c>
      <c r="Q448" s="60">
        <f t="shared" si="522"/>
        <v>1</v>
      </c>
      <c r="R448" s="147">
        <f t="shared" si="522"/>
        <v>0</v>
      </c>
      <c r="S448" s="60">
        <f t="shared" si="522"/>
        <v>1</v>
      </c>
      <c r="T448" s="60">
        <f t="shared" si="522"/>
        <v>0</v>
      </c>
      <c r="U448" s="60">
        <f t="shared" si="522"/>
        <v>0</v>
      </c>
      <c r="V448" s="60">
        <f t="shared" si="522"/>
        <v>0</v>
      </c>
      <c r="W448" s="61">
        <f t="shared" si="522"/>
        <v>0</v>
      </c>
    </row>
    <row r="449" spans="1:31" x14ac:dyDescent="0.15">
      <c r="A449" s="251"/>
      <c r="B449" s="42">
        <v>2</v>
      </c>
      <c r="C449" s="111" t="str">
        <f>C446</f>
        <v>Diddy Bop</v>
      </c>
      <c r="D449" s="31" t="str">
        <f t="shared" ref="D449" si="523">D446</f>
        <v>Noname, Raury, Cam O'bi</v>
      </c>
      <c r="E449" s="31">
        <v>2016</v>
      </c>
      <c r="F449" s="164" t="str">
        <f t="shared" ref="F449" si="524">F446</f>
        <v>Hip-Hop/Rap</v>
      </c>
      <c r="G449" s="153">
        <f t="shared" ref="G449" si="525">G446</f>
        <v>0.14444444444444446</v>
      </c>
      <c r="H449" s="167">
        <f t="shared" ref="H449:W449" si="526">H446</f>
        <v>4.25</v>
      </c>
      <c r="I449" s="168">
        <f t="shared" si="526"/>
        <v>0</v>
      </c>
      <c r="J449" s="169">
        <f t="shared" si="526"/>
        <v>0</v>
      </c>
      <c r="K449" s="170">
        <f t="shared" si="526"/>
        <v>0</v>
      </c>
      <c r="L449" s="170"/>
      <c r="M449" s="170"/>
      <c r="N449" s="170"/>
      <c r="O449" s="169"/>
      <c r="P449" s="154">
        <f t="shared" si="526"/>
        <v>0</v>
      </c>
      <c r="Q449" s="62">
        <f t="shared" si="526"/>
        <v>1</v>
      </c>
      <c r="R449" s="155">
        <f t="shared" si="526"/>
        <v>0</v>
      </c>
      <c r="S449" s="62">
        <f t="shared" si="526"/>
        <v>0</v>
      </c>
      <c r="T449" s="62">
        <f t="shared" si="526"/>
        <v>0</v>
      </c>
      <c r="U449" s="62">
        <f t="shared" si="526"/>
        <v>0</v>
      </c>
      <c r="V449" s="62">
        <f t="shared" si="526"/>
        <v>1</v>
      </c>
      <c r="W449" s="63">
        <f t="shared" si="526"/>
        <v>0</v>
      </c>
      <c r="X449" s="31"/>
      <c r="Y449" s="31"/>
      <c r="Z449" s="31"/>
      <c r="AA449" s="31"/>
      <c r="AB449" s="31"/>
      <c r="AC449" s="31"/>
      <c r="AD449" s="31"/>
    </row>
    <row r="450" spans="1:31" x14ac:dyDescent="0.15">
      <c r="A450" s="251"/>
      <c r="B450" s="42">
        <v>3</v>
      </c>
      <c r="C450" s="111" t="str">
        <f>C441</f>
        <v>Poolside</v>
      </c>
      <c r="D450" s="31" t="str">
        <f t="shared" ref="D450:W450" si="527">D441</f>
        <v>THE ANXIETY, WILLOW (Mononymous), Tyler Cole</v>
      </c>
      <c r="E450" s="31">
        <f t="shared" si="527"/>
        <v>2020</v>
      </c>
      <c r="F450" s="164" t="str">
        <f t="shared" si="527"/>
        <v>Pop</v>
      </c>
      <c r="G450" s="153">
        <f t="shared" si="527"/>
        <v>0.15555555555555556</v>
      </c>
      <c r="H450" s="167">
        <f t="shared" si="527"/>
        <v>4.25</v>
      </c>
      <c r="I450" s="168">
        <f t="shared" si="527"/>
        <v>0</v>
      </c>
      <c r="J450" s="169">
        <f t="shared" si="527"/>
        <v>0</v>
      </c>
      <c r="K450" s="170">
        <f t="shared" si="527"/>
        <v>0</v>
      </c>
      <c r="L450" s="170"/>
      <c r="M450" s="170"/>
      <c r="N450" s="170"/>
      <c r="O450" s="169"/>
      <c r="P450" s="154">
        <f t="shared" si="527"/>
        <v>1</v>
      </c>
      <c r="Q450" s="62">
        <f t="shared" si="527"/>
        <v>1</v>
      </c>
      <c r="R450" s="155">
        <f t="shared" si="527"/>
        <v>0</v>
      </c>
      <c r="S450" s="62">
        <f t="shared" si="527"/>
        <v>0</v>
      </c>
      <c r="T450" s="62">
        <f t="shared" si="527"/>
        <v>0</v>
      </c>
      <c r="U450" s="62">
        <f t="shared" si="527"/>
        <v>2</v>
      </c>
      <c r="V450" s="62">
        <f t="shared" si="527"/>
        <v>0</v>
      </c>
      <c r="W450" s="63">
        <f t="shared" si="527"/>
        <v>0</v>
      </c>
      <c r="X450" s="42"/>
      <c r="Y450" s="31"/>
      <c r="Z450" s="31"/>
      <c r="AA450" s="31"/>
      <c r="AB450" s="31"/>
      <c r="AC450" s="31"/>
      <c r="AD450" s="31"/>
      <c r="AE450" s="31"/>
    </row>
    <row r="451" spans="1:31" x14ac:dyDescent="0.15">
      <c r="A451" s="251"/>
      <c r="B451" s="42">
        <v>4</v>
      </c>
      <c r="C451" s="111" t="s">
        <v>288</v>
      </c>
      <c r="D451" s="31" t="s">
        <v>597</v>
      </c>
      <c r="E451" s="31">
        <v>2017</v>
      </c>
      <c r="F451" s="164" t="s">
        <v>348</v>
      </c>
      <c r="G451" s="153">
        <v>0.19722222222222222</v>
      </c>
      <c r="H451" s="167">
        <v>4.125</v>
      </c>
      <c r="I451" s="168"/>
      <c r="J451" s="169"/>
      <c r="K451" s="170"/>
      <c r="L451" s="170"/>
      <c r="M451" s="170"/>
      <c r="N451" s="170"/>
      <c r="O451" s="169"/>
      <c r="P451" s="154">
        <v>1</v>
      </c>
      <c r="Q451" s="62">
        <v>0</v>
      </c>
      <c r="R451" s="155">
        <v>0</v>
      </c>
      <c r="S451" s="62">
        <v>0</v>
      </c>
      <c r="T451" s="62">
        <v>0</v>
      </c>
      <c r="U451" s="62">
        <v>0</v>
      </c>
      <c r="V451" s="62">
        <v>1</v>
      </c>
      <c r="W451" s="63">
        <v>0</v>
      </c>
    </row>
    <row r="452" spans="1:31" x14ac:dyDescent="0.15">
      <c r="A452" s="251"/>
      <c r="B452" s="42">
        <v>5</v>
      </c>
      <c r="C452" s="111" t="s">
        <v>289</v>
      </c>
      <c r="D452" s="31" t="s">
        <v>505</v>
      </c>
      <c r="E452" s="31">
        <v>2016</v>
      </c>
      <c r="F452" s="164" t="s">
        <v>345</v>
      </c>
      <c r="G452" s="153">
        <v>0.16458333333333333</v>
      </c>
      <c r="H452" s="167">
        <v>4.25</v>
      </c>
      <c r="I452" s="168"/>
      <c r="J452" s="169"/>
      <c r="K452" s="170"/>
      <c r="L452" s="170"/>
      <c r="M452" s="170"/>
      <c r="N452" s="170"/>
      <c r="O452" s="169"/>
      <c r="P452" s="154">
        <v>1</v>
      </c>
      <c r="Q452" s="62">
        <v>0</v>
      </c>
      <c r="R452" s="155">
        <v>0</v>
      </c>
      <c r="S452" s="62">
        <v>0</v>
      </c>
      <c r="T452" s="62">
        <v>1</v>
      </c>
      <c r="U452" s="62">
        <v>0</v>
      </c>
      <c r="V452" s="62">
        <v>0</v>
      </c>
      <c r="W452" s="63">
        <v>0</v>
      </c>
    </row>
    <row r="453" spans="1:31" x14ac:dyDescent="0.15">
      <c r="A453" s="251"/>
      <c r="B453" s="42">
        <v>6</v>
      </c>
      <c r="C453" s="111" t="str">
        <f>C190</f>
        <v>Lying Is the Most Fun a Girl Can Have without Taking Her Pants off</v>
      </c>
      <c r="D453" s="31" t="str">
        <f>D190</f>
        <v>Panic! At the Disco</v>
      </c>
      <c r="E453" s="31">
        <v>2005</v>
      </c>
      <c r="F453" s="164" t="str">
        <f t="shared" ref="F453" si="528">F190</f>
        <v>Alternative</v>
      </c>
      <c r="G453" s="153">
        <f t="shared" ref="G453" si="529">G190</f>
        <v>0.1388888888888889</v>
      </c>
      <c r="H453" s="167">
        <f>H190</f>
        <v>4.25</v>
      </c>
      <c r="I453" s="168"/>
      <c r="J453" s="169"/>
      <c r="K453" s="170"/>
      <c r="L453" s="170"/>
      <c r="M453" s="170"/>
      <c r="N453" s="170"/>
      <c r="O453" s="169"/>
      <c r="P453" s="154">
        <f t="shared" ref="P453:W453" si="530">P190</f>
        <v>1</v>
      </c>
      <c r="Q453" s="62">
        <f t="shared" si="530"/>
        <v>0</v>
      </c>
      <c r="R453" s="155">
        <f t="shared" si="530"/>
        <v>0</v>
      </c>
      <c r="S453" s="62">
        <f t="shared" si="530"/>
        <v>1</v>
      </c>
      <c r="T453" s="62">
        <f t="shared" si="530"/>
        <v>0</v>
      </c>
      <c r="U453" s="62">
        <f t="shared" si="530"/>
        <v>0</v>
      </c>
      <c r="V453" s="62">
        <f t="shared" si="530"/>
        <v>0</v>
      </c>
      <c r="W453" s="63">
        <f t="shared" si="530"/>
        <v>0</v>
      </c>
    </row>
    <row r="454" spans="1:31" x14ac:dyDescent="0.15">
      <c r="A454" s="251"/>
      <c r="B454" s="42">
        <v>7</v>
      </c>
      <c r="C454" s="111" t="str">
        <f>C425</f>
        <v>Wait a Minute!</v>
      </c>
      <c r="D454" s="31" t="str">
        <f>D425</f>
        <v>WILLOW (Mononymous)</v>
      </c>
      <c r="E454" s="31">
        <v>2015</v>
      </c>
      <c r="F454" s="164" t="str">
        <f t="shared" ref="F454" si="531">F425</f>
        <v>Pop</v>
      </c>
      <c r="G454" s="153">
        <f t="shared" ref="G454" si="532">G425</f>
        <v>0.13680555555555554</v>
      </c>
      <c r="H454" s="167">
        <f>H425</f>
        <v>4.25</v>
      </c>
      <c r="I454" s="168"/>
      <c r="J454" s="169"/>
      <c r="K454" s="170"/>
      <c r="L454" s="170"/>
      <c r="M454" s="170"/>
      <c r="N454" s="170"/>
      <c r="O454" s="169"/>
      <c r="P454" s="154">
        <f t="shared" ref="P454:W454" si="533">P425</f>
        <v>0</v>
      </c>
      <c r="Q454" s="62">
        <f t="shared" si="533"/>
        <v>1</v>
      </c>
      <c r="R454" s="155">
        <f t="shared" si="533"/>
        <v>0</v>
      </c>
      <c r="S454" s="62">
        <f t="shared" si="533"/>
        <v>0</v>
      </c>
      <c r="T454" s="62">
        <f t="shared" si="533"/>
        <v>0</v>
      </c>
      <c r="U454" s="62">
        <f t="shared" si="533"/>
        <v>1</v>
      </c>
      <c r="V454" s="62">
        <f t="shared" si="533"/>
        <v>0</v>
      </c>
      <c r="W454" s="63">
        <f t="shared" si="533"/>
        <v>0</v>
      </c>
    </row>
    <row r="455" spans="1:31" x14ac:dyDescent="0.15">
      <c r="A455" s="251"/>
      <c r="B455" s="42">
        <v>8</v>
      </c>
      <c r="C455" s="111" t="s">
        <v>290</v>
      </c>
      <c r="D455" s="31" t="s">
        <v>593</v>
      </c>
      <c r="E455" s="31">
        <v>2020</v>
      </c>
      <c r="F455" s="164" t="s">
        <v>348</v>
      </c>
      <c r="G455" s="153">
        <v>4.8611111111111112E-2</v>
      </c>
      <c r="H455" s="167">
        <v>4.25</v>
      </c>
      <c r="I455" s="168"/>
      <c r="J455" s="169"/>
      <c r="K455" s="170"/>
      <c r="L455" s="170"/>
      <c r="M455" s="170"/>
      <c r="N455" s="170"/>
      <c r="O455" s="169"/>
      <c r="P455" s="154">
        <v>0</v>
      </c>
      <c r="Q455" s="62">
        <v>1</v>
      </c>
      <c r="R455" s="155">
        <v>0</v>
      </c>
      <c r="S455" s="62">
        <v>0</v>
      </c>
      <c r="T455" s="62">
        <v>0</v>
      </c>
      <c r="U455" s="62">
        <v>0</v>
      </c>
      <c r="V455" s="62">
        <v>1</v>
      </c>
      <c r="W455" s="63">
        <v>0</v>
      </c>
    </row>
    <row r="456" spans="1:31" ht="14" thickBot="1" x14ac:dyDescent="0.2">
      <c r="A456" s="252"/>
      <c r="B456" s="171">
        <v>9</v>
      </c>
      <c r="C456" s="112" t="s">
        <v>291</v>
      </c>
      <c r="D456" s="32" t="s">
        <v>593</v>
      </c>
      <c r="E456" s="32">
        <v>2018</v>
      </c>
      <c r="F456" s="165" t="s">
        <v>348</v>
      </c>
      <c r="G456" s="161">
        <v>6.5972222222222224E-2</v>
      </c>
      <c r="H456" s="172">
        <v>4.25</v>
      </c>
      <c r="I456" s="173"/>
      <c r="J456" s="174"/>
      <c r="K456" s="175"/>
      <c r="L456" s="175"/>
      <c r="M456" s="175"/>
      <c r="N456" s="175"/>
      <c r="O456" s="174"/>
      <c r="P456" s="162">
        <v>0</v>
      </c>
      <c r="Q456" s="65">
        <v>1</v>
      </c>
      <c r="R456" s="163">
        <v>0</v>
      </c>
      <c r="S456" s="65">
        <v>0</v>
      </c>
      <c r="T456" s="65">
        <v>0</v>
      </c>
      <c r="U456" s="65">
        <v>0</v>
      </c>
      <c r="V456" s="65">
        <v>1</v>
      </c>
      <c r="W456" s="66">
        <v>0</v>
      </c>
    </row>
    <row r="457" spans="1:31" x14ac:dyDescent="0.15">
      <c r="A457" s="262" t="s">
        <v>381</v>
      </c>
      <c r="B457" s="166">
        <v>1</v>
      </c>
      <c r="C457" s="110" t="s">
        <v>292</v>
      </c>
      <c r="D457" s="30" t="s">
        <v>598</v>
      </c>
      <c r="E457" s="30">
        <v>1993</v>
      </c>
      <c r="F457" s="180" t="s">
        <v>345</v>
      </c>
      <c r="G457" s="145">
        <v>0.13263888888888889</v>
      </c>
      <c r="H457" s="135">
        <v>5</v>
      </c>
      <c r="I457" s="176"/>
      <c r="J457" s="177"/>
      <c r="K457" s="178"/>
      <c r="L457" s="178"/>
      <c r="M457" s="178"/>
      <c r="N457" s="178"/>
      <c r="O457" s="177"/>
      <c r="P457" s="146">
        <v>1</v>
      </c>
      <c r="Q457" s="60">
        <v>0</v>
      </c>
      <c r="R457" s="147">
        <v>0</v>
      </c>
      <c r="S457" s="60">
        <v>1</v>
      </c>
      <c r="T457" s="60">
        <v>0</v>
      </c>
      <c r="U457" s="60">
        <v>0</v>
      </c>
      <c r="V457" s="60">
        <v>0</v>
      </c>
      <c r="W457" s="61">
        <v>0</v>
      </c>
    </row>
    <row r="458" spans="1:31" x14ac:dyDescent="0.15">
      <c r="A458" s="251"/>
      <c r="B458" s="42">
        <v>2</v>
      </c>
      <c r="C458" s="111" t="s">
        <v>293</v>
      </c>
      <c r="D458" s="31" t="s">
        <v>1204</v>
      </c>
      <c r="E458" s="31">
        <v>2018</v>
      </c>
      <c r="F458" s="164" t="s">
        <v>347</v>
      </c>
      <c r="G458" s="153">
        <v>0.16111111111111112</v>
      </c>
      <c r="H458" s="167">
        <v>4</v>
      </c>
      <c r="I458" s="168"/>
      <c r="J458" s="169"/>
      <c r="K458" s="170"/>
      <c r="L458" s="170"/>
      <c r="M458" s="170"/>
      <c r="N458" s="170"/>
      <c r="O458" s="169"/>
      <c r="P458" s="154">
        <v>1</v>
      </c>
      <c r="Q458" s="62">
        <v>0</v>
      </c>
      <c r="R458" s="155">
        <v>0</v>
      </c>
      <c r="S458" s="62">
        <v>0</v>
      </c>
      <c r="T458" s="62">
        <v>0</v>
      </c>
      <c r="U458" s="62">
        <v>0</v>
      </c>
      <c r="V458" s="62">
        <v>1</v>
      </c>
      <c r="W458" s="63">
        <v>0</v>
      </c>
    </row>
    <row r="459" spans="1:31" x14ac:dyDescent="0.15">
      <c r="A459" s="251"/>
      <c r="B459" s="42">
        <v>3</v>
      </c>
      <c r="C459" s="111" t="s">
        <v>294</v>
      </c>
      <c r="D459" s="31" t="s">
        <v>550</v>
      </c>
      <c r="E459" s="31">
        <v>2019</v>
      </c>
      <c r="F459" s="164" t="s">
        <v>348</v>
      </c>
      <c r="G459" s="153">
        <v>8.1250000000000003E-2</v>
      </c>
      <c r="H459" s="167">
        <v>5</v>
      </c>
      <c r="I459" s="168"/>
      <c r="J459" s="169"/>
      <c r="K459" s="170"/>
      <c r="L459" s="170"/>
      <c r="M459" s="170"/>
      <c r="N459" s="170"/>
      <c r="O459" s="169"/>
      <c r="P459" s="154">
        <v>1</v>
      </c>
      <c r="Q459" s="62">
        <v>0</v>
      </c>
      <c r="R459" s="155">
        <v>0</v>
      </c>
      <c r="S459" s="62">
        <v>0</v>
      </c>
      <c r="T459" s="62">
        <v>0</v>
      </c>
      <c r="U459" s="62">
        <v>0</v>
      </c>
      <c r="V459" s="62">
        <v>1</v>
      </c>
      <c r="W459" s="63">
        <v>0</v>
      </c>
    </row>
    <row r="460" spans="1:31" x14ac:dyDescent="0.15">
      <c r="A460" s="251"/>
      <c r="B460" s="42">
        <v>4</v>
      </c>
      <c r="C460" s="111" t="str">
        <f>C395</f>
        <v>Rodeo</v>
      </c>
      <c r="D460" s="31" t="str">
        <f t="shared" ref="D460" si="534">D395</f>
        <v>Lil Nas X</v>
      </c>
      <c r="E460" s="31">
        <v>2019</v>
      </c>
      <c r="F460" s="164" t="str">
        <f t="shared" ref="F460" si="535">F395</f>
        <v>Hip-Hop/Rap</v>
      </c>
      <c r="G460" s="153">
        <f t="shared" ref="G460" si="536">G395</f>
        <v>0.11041666666666666</v>
      </c>
      <c r="H460" s="167">
        <f>H395</f>
        <v>4.125</v>
      </c>
      <c r="I460" s="168"/>
      <c r="J460" s="169"/>
      <c r="K460" s="170"/>
      <c r="L460" s="170"/>
      <c r="M460" s="170"/>
      <c r="N460" s="170"/>
      <c r="O460" s="169"/>
      <c r="P460" s="154">
        <f t="shared" ref="P460:W460" si="537">P395</f>
        <v>1</v>
      </c>
      <c r="Q460" s="62">
        <f t="shared" si="537"/>
        <v>0</v>
      </c>
      <c r="R460" s="155">
        <f t="shared" si="537"/>
        <v>0</v>
      </c>
      <c r="S460" s="62">
        <f t="shared" si="537"/>
        <v>0</v>
      </c>
      <c r="T460" s="62">
        <f t="shared" si="537"/>
        <v>0</v>
      </c>
      <c r="U460" s="62">
        <f t="shared" si="537"/>
        <v>0</v>
      </c>
      <c r="V460" s="62">
        <f t="shared" si="537"/>
        <v>1</v>
      </c>
      <c r="W460" s="63">
        <f t="shared" si="537"/>
        <v>0</v>
      </c>
    </row>
    <row r="461" spans="1:31" x14ac:dyDescent="0.15">
      <c r="A461" s="251"/>
      <c r="B461" s="42">
        <v>5</v>
      </c>
      <c r="C461" s="111" t="s">
        <v>295</v>
      </c>
      <c r="D461" s="31" t="s">
        <v>600</v>
      </c>
      <c r="E461" s="31">
        <v>2019</v>
      </c>
      <c r="F461" s="164" t="s">
        <v>345</v>
      </c>
      <c r="G461" s="153">
        <v>0.13680555555555554</v>
      </c>
      <c r="H461" s="167">
        <v>4</v>
      </c>
      <c r="I461" s="168"/>
      <c r="J461" s="169"/>
      <c r="K461" s="170"/>
      <c r="L461" s="170"/>
      <c r="M461" s="170"/>
      <c r="N461" s="170"/>
      <c r="O461" s="169"/>
      <c r="P461" s="154">
        <v>0</v>
      </c>
      <c r="Q461" s="62">
        <v>1</v>
      </c>
      <c r="R461" s="155">
        <v>0</v>
      </c>
      <c r="S461" s="62">
        <v>1</v>
      </c>
      <c r="T461" s="62">
        <v>0</v>
      </c>
      <c r="U461" s="62">
        <v>0</v>
      </c>
      <c r="V461" s="62">
        <v>0</v>
      </c>
      <c r="W461" s="63">
        <v>0</v>
      </c>
    </row>
    <row r="462" spans="1:31" x14ac:dyDescent="0.15">
      <c r="A462" s="251"/>
      <c r="B462" s="42">
        <v>6</v>
      </c>
      <c r="C462" s="111" t="s">
        <v>299</v>
      </c>
      <c r="D462" s="31" t="s">
        <v>550</v>
      </c>
      <c r="E462" s="31">
        <v>2019</v>
      </c>
      <c r="F462" s="164" t="s">
        <v>348</v>
      </c>
      <c r="G462" s="153">
        <v>0.15</v>
      </c>
      <c r="H462" s="167">
        <v>5</v>
      </c>
      <c r="I462" s="168"/>
      <c r="J462" s="169"/>
      <c r="K462" s="170"/>
      <c r="L462" s="170"/>
      <c r="M462" s="170"/>
      <c r="N462" s="170"/>
      <c r="O462" s="169"/>
      <c r="P462" s="154">
        <v>1</v>
      </c>
      <c r="Q462" s="62">
        <v>0</v>
      </c>
      <c r="R462" s="155">
        <v>0</v>
      </c>
      <c r="S462" s="62">
        <v>0</v>
      </c>
      <c r="T462" s="62">
        <v>0</v>
      </c>
      <c r="U462" s="62">
        <v>0</v>
      </c>
      <c r="V462" s="62">
        <v>1</v>
      </c>
      <c r="W462" s="63">
        <v>0</v>
      </c>
    </row>
    <row r="463" spans="1:31" x14ac:dyDescent="0.15">
      <c r="A463" s="251"/>
      <c r="B463" s="42">
        <v>7</v>
      </c>
      <c r="C463" s="111" t="s">
        <v>296</v>
      </c>
      <c r="D463" s="31" t="s">
        <v>601</v>
      </c>
      <c r="E463" s="31">
        <v>2019</v>
      </c>
      <c r="F463" s="164" t="s">
        <v>346</v>
      </c>
      <c r="G463" s="153">
        <v>0.10555555555555556</v>
      </c>
      <c r="H463" s="167">
        <v>3</v>
      </c>
      <c r="I463" s="168"/>
      <c r="J463" s="169"/>
      <c r="K463" s="170"/>
      <c r="L463" s="170"/>
      <c r="M463" s="170"/>
      <c r="N463" s="170"/>
      <c r="O463" s="169"/>
      <c r="P463" s="154">
        <v>1</v>
      </c>
      <c r="Q463" s="62">
        <v>0</v>
      </c>
      <c r="R463" s="155">
        <v>0</v>
      </c>
      <c r="S463" s="62">
        <v>1</v>
      </c>
      <c r="T463" s="62">
        <v>0</v>
      </c>
      <c r="U463" s="62">
        <v>0</v>
      </c>
      <c r="V463" s="62">
        <v>0</v>
      </c>
      <c r="W463" s="63">
        <v>0</v>
      </c>
    </row>
    <row r="464" spans="1:31" x14ac:dyDescent="0.15">
      <c r="A464" s="251"/>
      <c r="B464" s="42">
        <v>8</v>
      </c>
      <c r="C464" s="111" t="s">
        <v>297</v>
      </c>
      <c r="D464" s="31" t="s">
        <v>550</v>
      </c>
      <c r="E464" s="31">
        <v>2019</v>
      </c>
      <c r="F464" s="164" t="s">
        <v>348</v>
      </c>
      <c r="G464" s="153">
        <v>0.13055555555555556</v>
      </c>
      <c r="H464" s="167">
        <v>5</v>
      </c>
      <c r="I464" s="168"/>
      <c r="J464" s="169"/>
      <c r="K464" s="170"/>
      <c r="L464" s="170"/>
      <c r="M464" s="170"/>
      <c r="N464" s="170"/>
      <c r="O464" s="169"/>
      <c r="P464" s="154">
        <v>2</v>
      </c>
      <c r="Q464" s="62">
        <v>0</v>
      </c>
      <c r="R464" s="155">
        <v>0</v>
      </c>
      <c r="S464" s="62">
        <v>0</v>
      </c>
      <c r="T464" s="62">
        <v>0</v>
      </c>
      <c r="U464" s="62">
        <v>1</v>
      </c>
      <c r="V464" s="62">
        <v>1</v>
      </c>
      <c r="W464" s="63">
        <v>0</v>
      </c>
    </row>
    <row r="465" spans="1:23" ht="14" thickBot="1" x14ac:dyDescent="0.2">
      <c r="A465" s="252"/>
      <c r="B465" s="171">
        <v>9</v>
      </c>
      <c r="C465" s="112" t="s">
        <v>298</v>
      </c>
      <c r="D465" s="32" t="s">
        <v>530</v>
      </c>
      <c r="E465" s="32">
        <v>2018</v>
      </c>
      <c r="F465" s="165" t="s">
        <v>346</v>
      </c>
      <c r="G465" s="161">
        <v>0.25</v>
      </c>
      <c r="H465" s="172">
        <v>5</v>
      </c>
      <c r="I465" s="173"/>
      <c r="J465" s="174"/>
      <c r="K465" s="175"/>
      <c r="L465" s="175"/>
      <c r="M465" s="175"/>
      <c r="N465" s="175"/>
      <c r="O465" s="174"/>
      <c r="P465" s="162">
        <v>0</v>
      </c>
      <c r="Q465" s="65">
        <v>1</v>
      </c>
      <c r="R465" s="163">
        <v>0</v>
      </c>
      <c r="S465" s="65">
        <v>0</v>
      </c>
      <c r="T465" s="65">
        <v>0</v>
      </c>
      <c r="U465" s="65">
        <v>0</v>
      </c>
      <c r="V465" s="65">
        <v>1</v>
      </c>
      <c r="W465" s="66">
        <v>0</v>
      </c>
    </row>
    <row r="466" spans="1:23" x14ac:dyDescent="0.15">
      <c r="A466" s="262" t="s">
        <v>382</v>
      </c>
      <c r="B466" s="166">
        <v>1</v>
      </c>
      <c r="C466" s="110" t="s">
        <v>300</v>
      </c>
      <c r="D466" s="30" t="s">
        <v>602</v>
      </c>
      <c r="E466" s="30">
        <v>1969</v>
      </c>
      <c r="F466" s="180" t="s">
        <v>346</v>
      </c>
      <c r="G466" s="145">
        <v>0.30833333333333335</v>
      </c>
      <c r="H466" s="135">
        <v>4.125</v>
      </c>
      <c r="I466" s="176"/>
      <c r="J466" s="177"/>
      <c r="K466" s="178"/>
      <c r="L466" s="178"/>
      <c r="M466" s="178"/>
      <c r="N466" s="178"/>
      <c r="O466" s="177"/>
      <c r="P466" s="146">
        <v>3</v>
      </c>
      <c r="Q466" s="60">
        <v>0</v>
      </c>
      <c r="R466" s="147">
        <v>0</v>
      </c>
      <c r="S466" s="60">
        <v>3</v>
      </c>
      <c r="T466" s="60">
        <v>0</v>
      </c>
      <c r="U466" s="60">
        <v>0</v>
      </c>
      <c r="V466" s="60">
        <v>0</v>
      </c>
      <c r="W466" s="61">
        <v>0</v>
      </c>
    </row>
    <row r="467" spans="1:23" x14ac:dyDescent="0.15">
      <c r="A467" s="251"/>
      <c r="B467" s="42">
        <v>2</v>
      </c>
      <c r="C467" s="111" t="s">
        <v>301</v>
      </c>
      <c r="D467" s="31" t="s">
        <v>475</v>
      </c>
      <c r="E467" s="31">
        <v>2019</v>
      </c>
      <c r="F467" s="164" t="s">
        <v>346</v>
      </c>
      <c r="G467" s="153">
        <v>0.12083333333333333</v>
      </c>
      <c r="H467" s="167">
        <v>4.25</v>
      </c>
      <c r="I467" s="168"/>
      <c r="J467" s="169"/>
      <c r="K467" s="170"/>
      <c r="L467" s="170"/>
      <c r="M467" s="170"/>
      <c r="N467" s="170"/>
      <c r="O467" s="169"/>
      <c r="P467" s="154">
        <v>1</v>
      </c>
      <c r="Q467" s="62">
        <v>0</v>
      </c>
      <c r="R467" s="155">
        <v>0</v>
      </c>
      <c r="S467" s="62">
        <v>1</v>
      </c>
      <c r="T467" s="62">
        <v>0</v>
      </c>
      <c r="U467" s="62">
        <v>0</v>
      </c>
      <c r="V467" s="62">
        <v>0</v>
      </c>
      <c r="W467" s="63">
        <v>0</v>
      </c>
    </row>
    <row r="468" spans="1:23" x14ac:dyDescent="0.15">
      <c r="A468" s="251"/>
      <c r="B468" s="42">
        <v>3</v>
      </c>
      <c r="C468" s="111" t="str">
        <f>C282</f>
        <v>Barbie Dreams</v>
      </c>
      <c r="D468" s="31" t="str">
        <f>D282</f>
        <v>Nicki Minaj</v>
      </c>
      <c r="E468" s="31">
        <v>2018</v>
      </c>
      <c r="F468" s="164" t="str">
        <f t="shared" ref="F468" si="538">F282</f>
        <v>Hip-Hop/Rap</v>
      </c>
      <c r="G468" s="153">
        <f t="shared" ref="G468" si="539">G282</f>
        <v>0.19444444444444445</v>
      </c>
      <c r="H468" s="167">
        <f>H282</f>
        <v>4.25</v>
      </c>
      <c r="I468" s="168"/>
      <c r="J468" s="169"/>
      <c r="K468" s="170"/>
      <c r="L468" s="170"/>
      <c r="M468" s="170"/>
      <c r="N468" s="170"/>
      <c r="O468" s="169"/>
      <c r="P468" s="154">
        <f t="shared" ref="P468:W468" si="540">P282</f>
        <v>0</v>
      </c>
      <c r="Q468" s="62">
        <f t="shared" si="540"/>
        <v>1</v>
      </c>
      <c r="R468" s="155">
        <f t="shared" si="540"/>
        <v>0</v>
      </c>
      <c r="S468" s="62">
        <f t="shared" si="540"/>
        <v>0</v>
      </c>
      <c r="T468" s="62">
        <f t="shared" si="540"/>
        <v>0</v>
      </c>
      <c r="U468" s="62">
        <f t="shared" si="540"/>
        <v>1</v>
      </c>
      <c r="V468" s="62">
        <f t="shared" si="540"/>
        <v>0</v>
      </c>
      <c r="W468" s="63">
        <f t="shared" si="540"/>
        <v>0</v>
      </c>
    </row>
    <row r="469" spans="1:23" x14ac:dyDescent="0.15">
      <c r="A469" s="251"/>
      <c r="B469" s="42">
        <v>4</v>
      </c>
      <c r="C469" s="111" t="s">
        <v>302</v>
      </c>
      <c r="D469" s="31" t="s">
        <v>1055</v>
      </c>
      <c r="E469" s="31">
        <v>2016</v>
      </c>
      <c r="F469" s="164" t="s">
        <v>346</v>
      </c>
      <c r="G469" s="153">
        <v>0.15347222222222223</v>
      </c>
      <c r="H469" s="167">
        <v>4</v>
      </c>
      <c r="I469" s="168"/>
      <c r="J469" s="169"/>
      <c r="K469" s="170"/>
      <c r="L469" s="170"/>
      <c r="M469" s="170"/>
      <c r="N469" s="170"/>
      <c r="O469" s="169"/>
      <c r="P469" s="154">
        <v>1</v>
      </c>
      <c r="Q469" s="62">
        <v>1</v>
      </c>
      <c r="R469" s="155">
        <v>0</v>
      </c>
      <c r="S469" s="62">
        <v>1</v>
      </c>
      <c r="T469" s="62">
        <v>1</v>
      </c>
      <c r="U469" s="62">
        <v>0</v>
      </c>
      <c r="V469" s="62">
        <v>0</v>
      </c>
      <c r="W469" s="63">
        <v>0</v>
      </c>
    </row>
    <row r="470" spans="1:23" x14ac:dyDescent="0.15">
      <c r="A470" s="251"/>
      <c r="B470" s="42">
        <v>5</v>
      </c>
      <c r="C470" s="111" t="s">
        <v>303</v>
      </c>
      <c r="D470" s="31" t="s">
        <v>1056</v>
      </c>
      <c r="E470" s="31">
        <v>2015</v>
      </c>
      <c r="F470" s="164" t="s">
        <v>344</v>
      </c>
      <c r="G470" s="153">
        <v>0.22083333333333333</v>
      </c>
      <c r="H470" s="167">
        <v>4.5</v>
      </c>
      <c r="I470" s="168"/>
      <c r="J470" s="169"/>
      <c r="K470" s="170"/>
      <c r="L470" s="170"/>
      <c r="M470" s="170"/>
      <c r="N470" s="170"/>
      <c r="O470" s="169"/>
      <c r="P470" s="154">
        <v>4</v>
      </c>
      <c r="Q470" s="62">
        <v>0</v>
      </c>
      <c r="R470" s="155">
        <v>0</v>
      </c>
      <c r="S470" s="62">
        <v>1</v>
      </c>
      <c r="T470" s="62">
        <v>0</v>
      </c>
      <c r="U470" s="62">
        <v>1</v>
      </c>
      <c r="V470" s="62">
        <v>2</v>
      </c>
      <c r="W470" s="63">
        <v>0</v>
      </c>
    </row>
    <row r="471" spans="1:23" x14ac:dyDescent="0.15">
      <c r="A471" s="251"/>
      <c r="B471" s="42">
        <v>6</v>
      </c>
      <c r="C471" s="111" t="s">
        <v>304</v>
      </c>
      <c r="D471" s="31" t="s">
        <v>447</v>
      </c>
      <c r="E471" s="31">
        <v>2015</v>
      </c>
      <c r="F471" s="164" t="s">
        <v>348</v>
      </c>
      <c r="G471" s="153">
        <v>0.17361111111111113</v>
      </c>
      <c r="H471" s="167">
        <f>4.75+0.125</f>
        <v>4.875</v>
      </c>
      <c r="I471" s="168"/>
      <c r="J471" s="169"/>
      <c r="K471" s="170"/>
      <c r="L471" s="170"/>
      <c r="M471" s="170"/>
      <c r="N471" s="170"/>
      <c r="O471" s="169"/>
      <c r="P471" s="154">
        <v>1</v>
      </c>
      <c r="Q471" s="62">
        <v>0</v>
      </c>
      <c r="R471" s="155">
        <v>0</v>
      </c>
      <c r="S471" s="62">
        <v>0</v>
      </c>
      <c r="T471" s="62">
        <v>0</v>
      </c>
      <c r="U471" s="62">
        <v>0</v>
      </c>
      <c r="V471" s="62">
        <v>1</v>
      </c>
      <c r="W471" s="63">
        <v>0</v>
      </c>
    </row>
    <row r="472" spans="1:23" x14ac:dyDescent="0.15">
      <c r="A472" s="251"/>
      <c r="B472" s="42">
        <v>7</v>
      </c>
      <c r="C472" s="111" t="s">
        <v>305</v>
      </c>
      <c r="D472" s="31" t="s">
        <v>1057</v>
      </c>
      <c r="E472" s="31">
        <v>2020</v>
      </c>
      <c r="F472" s="164" t="s">
        <v>348</v>
      </c>
      <c r="G472" s="153">
        <v>0.13055555555555556</v>
      </c>
      <c r="H472" s="167">
        <v>5</v>
      </c>
      <c r="I472" s="168"/>
      <c r="J472" s="169"/>
      <c r="K472" s="170"/>
      <c r="L472" s="170"/>
      <c r="M472" s="170"/>
      <c r="N472" s="170"/>
      <c r="O472" s="169"/>
      <c r="P472" s="154">
        <v>0</v>
      </c>
      <c r="Q472" s="62">
        <v>2</v>
      </c>
      <c r="R472" s="155">
        <v>0</v>
      </c>
      <c r="S472" s="62">
        <v>0</v>
      </c>
      <c r="T472" s="62">
        <v>0</v>
      </c>
      <c r="U472" s="62">
        <v>1</v>
      </c>
      <c r="V472" s="62">
        <v>1</v>
      </c>
      <c r="W472" s="63">
        <v>0</v>
      </c>
    </row>
    <row r="473" spans="1:23" x14ac:dyDescent="0.15">
      <c r="A473" s="251"/>
      <c r="B473" s="42">
        <v>8</v>
      </c>
      <c r="C473" s="111" t="str">
        <f>C464</f>
        <v>Crumble</v>
      </c>
      <c r="D473" s="31" t="str">
        <f>D464</f>
        <v>Kevin Abstract</v>
      </c>
      <c r="E473" s="31">
        <v>2019</v>
      </c>
      <c r="F473" s="164" t="str">
        <f t="shared" ref="F473" si="541">F464</f>
        <v>Hip-Hop/Rap</v>
      </c>
      <c r="G473" s="153">
        <f t="shared" ref="G473" si="542">G464</f>
        <v>0.13055555555555556</v>
      </c>
      <c r="H473" s="167">
        <f>H464</f>
        <v>5</v>
      </c>
      <c r="I473" s="168"/>
      <c r="J473" s="169"/>
      <c r="K473" s="170"/>
      <c r="L473" s="170"/>
      <c r="M473" s="170"/>
      <c r="N473" s="170"/>
      <c r="O473" s="169"/>
      <c r="P473" s="154">
        <f t="shared" ref="P473:W473" si="543">P464</f>
        <v>2</v>
      </c>
      <c r="Q473" s="62">
        <f t="shared" si="543"/>
        <v>0</v>
      </c>
      <c r="R473" s="155">
        <f t="shared" si="543"/>
        <v>0</v>
      </c>
      <c r="S473" s="62">
        <f t="shared" si="543"/>
        <v>0</v>
      </c>
      <c r="T473" s="62">
        <f t="shared" si="543"/>
        <v>0</v>
      </c>
      <c r="U473" s="62">
        <f t="shared" si="543"/>
        <v>1</v>
      </c>
      <c r="V473" s="62">
        <f t="shared" si="543"/>
        <v>1</v>
      </c>
      <c r="W473" s="63">
        <f t="shared" si="543"/>
        <v>0</v>
      </c>
    </row>
    <row r="474" spans="1:23" x14ac:dyDescent="0.15">
      <c r="A474" s="251"/>
      <c r="B474" s="42">
        <v>9</v>
      </c>
      <c r="C474" s="111" t="s">
        <v>306</v>
      </c>
      <c r="D474" s="31" t="s">
        <v>596</v>
      </c>
      <c r="E474" s="31">
        <v>2020</v>
      </c>
      <c r="F474" s="164" t="s">
        <v>346</v>
      </c>
      <c r="G474" s="153">
        <v>0.10972222222222222</v>
      </c>
      <c r="H474" s="167">
        <v>4.125</v>
      </c>
      <c r="I474" s="168"/>
      <c r="J474" s="169"/>
      <c r="K474" s="170"/>
      <c r="L474" s="170"/>
      <c r="M474" s="170"/>
      <c r="N474" s="170"/>
      <c r="O474" s="169"/>
      <c r="P474" s="154">
        <v>0</v>
      </c>
      <c r="Q474" s="62">
        <v>2</v>
      </c>
      <c r="R474" s="155">
        <v>0</v>
      </c>
      <c r="S474" s="62">
        <v>0</v>
      </c>
      <c r="T474" s="62">
        <v>0</v>
      </c>
      <c r="U474" s="62">
        <v>0</v>
      </c>
      <c r="V474" s="62">
        <v>2</v>
      </c>
      <c r="W474" s="63">
        <v>0</v>
      </c>
    </row>
    <row r="475" spans="1:23" x14ac:dyDescent="0.15">
      <c r="A475" s="251"/>
      <c r="B475" s="42">
        <v>10</v>
      </c>
      <c r="C475" s="111" t="s">
        <v>307</v>
      </c>
      <c r="D475" s="31" t="s">
        <v>608</v>
      </c>
      <c r="E475" s="31">
        <v>2020</v>
      </c>
      <c r="F475" s="164" t="s">
        <v>347</v>
      </c>
      <c r="G475" s="153">
        <v>9.7222222222222224E-2</v>
      </c>
      <c r="H475" s="167">
        <v>4.125</v>
      </c>
      <c r="I475" s="168"/>
      <c r="J475" s="169"/>
      <c r="K475" s="170"/>
      <c r="L475" s="170"/>
      <c r="M475" s="170"/>
      <c r="N475" s="170"/>
      <c r="O475" s="169"/>
      <c r="P475" s="154">
        <v>1</v>
      </c>
      <c r="Q475" s="62">
        <v>0</v>
      </c>
      <c r="R475" s="155">
        <v>0</v>
      </c>
      <c r="S475" s="62">
        <v>0</v>
      </c>
      <c r="T475" s="62">
        <v>0</v>
      </c>
      <c r="U475" s="62">
        <v>1</v>
      </c>
      <c r="V475" s="62">
        <v>0</v>
      </c>
      <c r="W475" s="63">
        <v>0</v>
      </c>
    </row>
    <row r="476" spans="1:23" x14ac:dyDescent="0.15">
      <c r="A476" s="251"/>
      <c r="B476" s="42">
        <v>11</v>
      </c>
      <c r="C476" s="111" t="s">
        <v>308</v>
      </c>
      <c r="D476" s="31" t="s">
        <v>603</v>
      </c>
      <c r="E476" s="31">
        <v>2005</v>
      </c>
      <c r="F476" s="164" t="s">
        <v>346</v>
      </c>
      <c r="G476" s="153">
        <v>0.14791666666666667</v>
      </c>
      <c r="H476" s="167">
        <v>4.5</v>
      </c>
      <c r="I476" s="168"/>
      <c r="J476" s="169"/>
      <c r="K476" s="170"/>
      <c r="L476" s="170"/>
      <c r="M476" s="170"/>
      <c r="N476" s="170"/>
      <c r="O476" s="169"/>
      <c r="P476" s="154">
        <v>1</v>
      </c>
      <c r="Q476" s="62">
        <v>0</v>
      </c>
      <c r="R476" s="155">
        <v>0</v>
      </c>
      <c r="S476" s="62">
        <v>0</v>
      </c>
      <c r="T476" s="62">
        <v>1</v>
      </c>
      <c r="U476" s="62">
        <v>0</v>
      </c>
      <c r="V476" s="62">
        <v>0</v>
      </c>
      <c r="W476" s="63">
        <v>0</v>
      </c>
    </row>
    <row r="477" spans="1:23" x14ac:dyDescent="0.15">
      <c r="A477" s="251"/>
      <c r="B477" s="42">
        <v>12</v>
      </c>
      <c r="C477" s="111" t="s">
        <v>309</v>
      </c>
      <c r="D477" s="31" t="s">
        <v>476</v>
      </c>
      <c r="E477" s="31">
        <v>2017</v>
      </c>
      <c r="F477" s="164" t="s">
        <v>733</v>
      </c>
      <c r="G477" s="153">
        <v>0.14930555555555555</v>
      </c>
      <c r="H477" s="167">
        <v>4.5</v>
      </c>
      <c r="I477" s="168"/>
      <c r="J477" s="169"/>
      <c r="K477" s="170"/>
      <c r="L477" s="170"/>
      <c r="M477" s="170"/>
      <c r="N477" s="170"/>
      <c r="O477" s="169"/>
      <c r="P477" s="154">
        <v>0</v>
      </c>
      <c r="Q477" s="62">
        <v>1</v>
      </c>
      <c r="R477" s="155">
        <v>0</v>
      </c>
      <c r="S477" s="62">
        <v>0</v>
      </c>
      <c r="T477" s="62">
        <v>1</v>
      </c>
      <c r="U477" s="62">
        <v>0</v>
      </c>
      <c r="V477" s="62">
        <v>0</v>
      </c>
      <c r="W477" s="63">
        <v>0</v>
      </c>
    </row>
    <row r="478" spans="1:23" x14ac:dyDescent="0.15">
      <c r="A478" s="251"/>
      <c r="B478" s="42">
        <v>13</v>
      </c>
      <c r="C478" s="111" t="s">
        <v>310</v>
      </c>
      <c r="D478" s="31" t="s">
        <v>609</v>
      </c>
      <c r="E478" s="31">
        <v>1956</v>
      </c>
      <c r="F478" s="164" t="s">
        <v>734</v>
      </c>
      <c r="G478" s="153">
        <v>9.5833333333333326E-2</v>
      </c>
      <c r="H478" s="167">
        <v>5</v>
      </c>
      <c r="I478" s="168"/>
      <c r="J478" s="169"/>
      <c r="K478" s="170"/>
      <c r="L478" s="170"/>
      <c r="M478" s="170"/>
      <c r="N478" s="170"/>
      <c r="O478" s="169"/>
      <c r="P478" s="154">
        <v>0</v>
      </c>
      <c r="Q478" s="62">
        <v>1</v>
      </c>
      <c r="R478" s="155">
        <v>0</v>
      </c>
      <c r="S478" s="62">
        <v>0</v>
      </c>
      <c r="T478" s="62">
        <v>1</v>
      </c>
      <c r="U478" s="62">
        <v>0</v>
      </c>
      <c r="V478" s="62">
        <v>0</v>
      </c>
      <c r="W478" s="63">
        <v>0</v>
      </c>
    </row>
    <row r="479" spans="1:23" ht="14" thickBot="1" x14ac:dyDescent="0.2">
      <c r="A479" s="252"/>
      <c r="B479" s="171">
        <v>14</v>
      </c>
      <c r="C479" s="112" t="s">
        <v>311</v>
      </c>
      <c r="D479" s="32" t="s">
        <v>610</v>
      </c>
      <c r="E479" s="32">
        <v>1973</v>
      </c>
      <c r="F479" s="165" t="s">
        <v>347</v>
      </c>
      <c r="G479" s="161">
        <v>0.19930555555555554</v>
      </c>
      <c r="H479" s="172">
        <v>5</v>
      </c>
      <c r="I479" s="173"/>
      <c r="J479" s="174"/>
      <c r="K479" s="175"/>
      <c r="L479" s="175"/>
      <c r="M479" s="175"/>
      <c r="N479" s="175"/>
      <c r="O479" s="174"/>
      <c r="P479" s="162">
        <v>0</v>
      </c>
      <c r="Q479" s="65">
        <v>1</v>
      </c>
      <c r="R479" s="163">
        <v>0</v>
      </c>
      <c r="S479" s="65">
        <v>0</v>
      </c>
      <c r="T479" s="65">
        <v>0</v>
      </c>
      <c r="U479" s="65">
        <v>0</v>
      </c>
      <c r="V479" s="65">
        <v>1</v>
      </c>
      <c r="W479" s="66">
        <v>0</v>
      </c>
    </row>
    <row r="480" spans="1:23" x14ac:dyDescent="0.15">
      <c r="A480" s="262" t="s">
        <v>383</v>
      </c>
      <c r="B480" s="166">
        <v>1</v>
      </c>
      <c r="C480" s="110" t="s">
        <v>312</v>
      </c>
      <c r="D480" s="30" t="s">
        <v>1058</v>
      </c>
      <c r="E480" s="30">
        <v>2003</v>
      </c>
      <c r="F480" s="144" t="s">
        <v>346</v>
      </c>
      <c r="G480" s="145">
        <v>0.17013888888888887</v>
      </c>
      <c r="H480" s="135">
        <v>4</v>
      </c>
      <c r="I480" s="181">
        <v>7</v>
      </c>
      <c r="J480" s="132">
        <v>69</v>
      </c>
      <c r="K480" s="182">
        <f t="shared" ref="K480:K501" si="544">SUM(J480-I480)</f>
        <v>62</v>
      </c>
      <c r="L480" s="183">
        <f>K480/Popularity!$B$3</f>
        <v>0.92537313432835822</v>
      </c>
      <c r="M480" s="183">
        <f>K480/Popularity!B2</f>
        <v>0.31472081218274112</v>
      </c>
      <c r="N480" s="183">
        <f>M480-L480</f>
        <v>-0.61065232214561704</v>
      </c>
      <c r="O480" s="239">
        <f>ABS(K481-K480)</f>
        <v>3</v>
      </c>
      <c r="P480" s="146">
        <v>1</v>
      </c>
      <c r="Q480" s="60">
        <v>1</v>
      </c>
      <c r="R480" s="147">
        <v>0</v>
      </c>
      <c r="S480" s="60">
        <v>0</v>
      </c>
      <c r="T480" s="60">
        <v>1</v>
      </c>
      <c r="U480" s="60">
        <v>1</v>
      </c>
      <c r="V480" s="60">
        <v>0</v>
      </c>
      <c r="W480" s="61">
        <v>0</v>
      </c>
    </row>
    <row r="481" spans="1:31" x14ac:dyDescent="0.15">
      <c r="A481" s="251"/>
      <c r="B481" s="42">
        <v>2</v>
      </c>
      <c r="C481" s="111" t="s">
        <v>313</v>
      </c>
      <c r="D481" s="31" t="s">
        <v>611</v>
      </c>
      <c r="E481" s="31">
        <v>2020</v>
      </c>
      <c r="F481" s="152" t="s">
        <v>346</v>
      </c>
      <c r="G481" s="153">
        <v>8.9583333333333334E-2</v>
      </c>
      <c r="H481" s="167">
        <v>4</v>
      </c>
      <c r="I481" s="184">
        <v>0</v>
      </c>
      <c r="J481" s="20">
        <v>65</v>
      </c>
      <c r="K481" s="115">
        <f t="shared" si="544"/>
        <v>65</v>
      </c>
      <c r="L481" s="185">
        <f>K481/Popularity!$B$3</f>
        <v>0.97014925373134331</v>
      </c>
      <c r="M481" s="185">
        <f>K481/Popularity!B2</f>
        <v>0.32994923857868019</v>
      </c>
      <c r="N481" s="185">
        <f t="shared" ref="N481:N544" si="545">M481-L481</f>
        <v>-0.64020001515266312</v>
      </c>
      <c r="O481" s="240">
        <f>ABS(K482-K481)</f>
        <v>10</v>
      </c>
      <c r="P481" s="154">
        <v>0</v>
      </c>
      <c r="Q481" s="62">
        <v>1</v>
      </c>
      <c r="R481" s="155">
        <v>0</v>
      </c>
      <c r="S481" s="62">
        <v>1</v>
      </c>
      <c r="T481" s="62">
        <v>0</v>
      </c>
      <c r="U481" s="62">
        <v>0</v>
      </c>
      <c r="V481" s="62">
        <v>0</v>
      </c>
      <c r="W481" s="63">
        <v>0</v>
      </c>
    </row>
    <row r="482" spans="1:31" x14ac:dyDescent="0.15">
      <c r="A482" s="251"/>
      <c r="B482" s="42">
        <v>3</v>
      </c>
      <c r="C482" s="111" t="str">
        <f>C478</f>
        <v>Piel Canela</v>
      </c>
      <c r="D482" s="31" t="str">
        <f t="shared" ref="D482:W482" si="546">D478</f>
        <v>Eydie Gorme</v>
      </c>
      <c r="E482" s="31">
        <v>1956</v>
      </c>
      <c r="F482" s="164" t="str">
        <f t="shared" ref="F482" si="547">F478</f>
        <v>Clasico</v>
      </c>
      <c r="G482" s="153">
        <f t="shared" ref="G482" si="548">G478</f>
        <v>9.5833333333333326E-2</v>
      </c>
      <c r="H482" s="167">
        <f t="shared" si="546"/>
        <v>5</v>
      </c>
      <c r="I482" s="54">
        <v>35</v>
      </c>
      <c r="J482" s="54">
        <v>90</v>
      </c>
      <c r="K482" s="115">
        <f t="shared" si="544"/>
        <v>55</v>
      </c>
      <c r="L482" s="185">
        <f>K482/Popularity!B3</f>
        <v>0.82089552238805974</v>
      </c>
      <c r="M482" s="185">
        <f>K482/Popularity!B2</f>
        <v>0.27918781725888325</v>
      </c>
      <c r="N482" s="185">
        <f t="shared" si="545"/>
        <v>-0.54170770512917654</v>
      </c>
      <c r="O482" s="240">
        <f t="shared" ref="O482:O488" si="549">ABS(K483-K482)</f>
        <v>5</v>
      </c>
      <c r="P482" s="154">
        <f t="shared" si="546"/>
        <v>0</v>
      </c>
      <c r="Q482" s="62">
        <f t="shared" si="546"/>
        <v>1</v>
      </c>
      <c r="R482" s="155">
        <f t="shared" si="546"/>
        <v>0</v>
      </c>
      <c r="S482" s="62">
        <f t="shared" si="546"/>
        <v>0</v>
      </c>
      <c r="T482" s="62">
        <f t="shared" si="546"/>
        <v>1</v>
      </c>
      <c r="U482" s="62">
        <f t="shared" si="546"/>
        <v>0</v>
      </c>
      <c r="V482" s="62">
        <f t="shared" si="546"/>
        <v>0</v>
      </c>
      <c r="W482" s="63">
        <f t="shared" si="546"/>
        <v>0</v>
      </c>
      <c r="X482" s="31"/>
      <c r="Y482" s="31"/>
      <c r="Z482" s="31"/>
      <c r="AA482" s="31"/>
      <c r="AB482" s="31"/>
      <c r="AC482" s="31"/>
      <c r="AD482" s="31"/>
      <c r="AE482" s="31"/>
    </row>
    <row r="483" spans="1:31" x14ac:dyDescent="0.15">
      <c r="A483" s="251"/>
      <c r="B483" s="42">
        <v>4</v>
      </c>
      <c r="C483" s="111" t="str">
        <f>C472</f>
        <v>WAP</v>
      </c>
      <c r="D483" s="31" t="str">
        <f t="shared" ref="D483:W483" si="550">D472</f>
        <v>Cardi B, Megan Thee Stallion</v>
      </c>
      <c r="E483" s="31">
        <v>2020</v>
      </c>
      <c r="F483" s="164" t="str">
        <f t="shared" ref="F483" si="551">F472</f>
        <v>Hip-Hop/Rap</v>
      </c>
      <c r="G483" s="153">
        <f t="shared" ref="G483" si="552">G472</f>
        <v>0.13055555555555556</v>
      </c>
      <c r="H483" s="167">
        <f t="shared" si="550"/>
        <v>5</v>
      </c>
      <c r="I483" s="54">
        <v>35</v>
      </c>
      <c r="J483" s="54">
        <v>85</v>
      </c>
      <c r="K483" s="115">
        <f t="shared" si="544"/>
        <v>50</v>
      </c>
      <c r="L483" s="185">
        <f>K483/Popularity!B3</f>
        <v>0.74626865671641796</v>
      </c>
      <c r="M483" s="185">
        <f>K483/Popularity!B2</f>
        <v>0.25380710659898476</v>
      </c>
      <c r="N483" s="185">
        <f t="shared" si="545"/>
        <v>-0.4924615501174332</v>
      </c>
      <c r="O483" s="240">
        <f t="shared" si="549"/>
        <v>7</v>
      </c>
      <c r="P483" s="154">
        <f t="shared" si="550"/>
        <v>0</v>
      </c>
      <c r="Q483" s="62">
        <f t="shared" si="550"/>
        <v>2</v>
      </c>
      <c r="R483" s="155">
        <f t="shared" si="550"/>
        <v>0</v>
      </c>
      <c r="S483" s="62">
        <f t="shared" si="550"/>
        <v>0</v>
      </c>
      <c r="T483" s="62">
        <f t="shared" si="550"/>
        <v>0</v>
      </c>
      <c r="U483" s="62">
        <f t="shared" si="550"/>
        <v>1</v>
      </c>
      <c r="V483" s="62">
        <f t="shared" si="550"/>
        <v>1</v>
      </c>
      <c r="W483" s="63">
        <f t="shared" si="550"/>
        <v>0</v>
      </c>
      <c r="X483" s="31"/>
      <c r="Y483" s="31"/>
      <c r="Z483" s="31"/>
      <c r="AA483" s="31"/>
      <c r="AB483" s="31"/>
      <c r="AC483" s="31"/>
      <c r="AD483" s="31"/>
    </row>
    <row r="484" spans="1:31" x14ac:dyDescent="0.15">
      <c r="A484" s="251"/>
      <c r="B484" s="42">
        <v>5</v>
      </c>
      <c r="C484" s="111" t="s">
        <v>314</v>
      </c>
      <c r="D484" s="31" t="s">
        <v>1211</v>
      </c>
      <c r="E484" s="31">
        <v>2007</v>
      </c>
      <c r="F484" s="152" t="s">
        <v>345</v>
      </c>
      <c r="G484" s="153">
        <v>0.14652777777777778</v>
      </c>
      <c r="H484" s="167">
        <v>4</v>
      </c>
      <c r="I484" s="184">
        <v>5</v>
      </c>
      <c r="J484" s="20">
        <v>62</v>
      </c>
      <c r="K484" s="115">
        <f t="shared" si="544"/>
        <v>57</v>
      </c>
      <c r="L484" s="185">
        <f>K484/Popularity!B3</f>
        <v>0.85074626865671643</v>
      </c>
      <c r="M484" s="185">
        <f>K484/Popularity!B2</f>
        <v>0.28934010152284262</v>
      </c>
      <c r="N484" s="185">
        <f t="shared" si="545"/>
        <v>-0.56140616713387381</v>
      </c>
      <c r="O484" s="240">
        <f t="shared" si="549"/>
        <v>10</v>
      </c>
      <c r="P484" s="154">
        <v>0</v>
      </c>
      <c r="Q484" s="62">
        <v>1</v>
      </c>
      <c r="R484" s="155">
        <v>0</v>
      </c>
      <c r="S484" s="62">
        <v>1</v>
      </c>
      <c r="T484" s="62">
        <v>0</v>
      </c>
      <c r="U484" s="62">
        <v>0</v>
      </c>
      <c r="V484" s="62">
        <v>0</v>
      </c>
      <c r="W484" s="63">
        <v>0</v>
      </c>
    </row>
    <row r="485" spans="1:31" x14ac:dyDescent="0.15">
      <c r="A485" s="251"/>
      <c r="B485" s="42">
        <v>6</v>
      </c>
      <c r="C485" s="111" t="s">
        <v>315</v>
      </c>
      <c r="D485" s="31" t="s">
        <v>1059</v>
      </c>
      <c r="E485" s="31">
        <v>2020</v>
      </c>
      <c r="F485" s="152" t="s">
        <v>347</v>
      </c>
      <c r="G485" s="153">
        <v>0.17708333333333334</v>
      </c>
      <c r="H485" s="167">
        <v>5</v>
      </c>
      <c r="I485" s="184">
        <v>0</v>
      </c>
      <c r="J485" s="20">
        <v>67</v>
      </c>
      <c r="K485" s="115">
        <f t="shared" si="544"/>
        <v>67</v>
      </c>
      <c r="L485" s="185">
        <f>K485/Popularity!B3</f>
        <v>1</v>
      </c>
      <c r="M485" s="185">
        <f>K485/Popularity!B2</f>
        <v>0.34010152284263961</v>
      </c>
      <c r="N485" s="185">
        <f t="shared" si="545"/>
        <v>-0.65989847715736039</v>
      </c>
      <c r="O485" s="240">
        <f t="shared" si="549"/>
        <v>7</v>
      </c>
      <c r="P485" s="154">
        <v>0</v>
      </c>
      <c r="Q485" s="62">
        <v>4</v>
      </c>
      <c r="R485" s="155">
        <v>0</v>
      </c>
      <c r="S485" s="62">
        <v>0</v>
      </c>
      <c r="T485" s="62">
        <v>0</v>
      </c>
      <c r="U485" s="62">
        <v>2</v>
      </c>
      <c r="V485" s="62">
        <v>2</v>
      </c>
      <c r="W485" s="63">
        <v>0</v>
      </c>
    </row>
    <row r="486" spans="1:31" x14ac:dyDescent="0.15">
      <c r="A486" s="251"/>
      <c r="B486" s="42">
        <v>7</v>
      </c>
      <c r="C486" s="111" t="s">
        <v>316</v>
      </c>
      <c r="D486" s="31" t="s">
        <v>1060</v>
      </c>
      <c r="E486" s="31">
        <v>2020</v>
      </c>
      <c r="F486" s="152" t="s">
        <v>348</v>
      </c>
      <c r="G486" s="153">
        <v>0.16944444444444443</v>
      </c>
      <c r="H486" s="167">
        <v>4.25</v>
      </c>
      <c r="I486" s="184">
        <v>0</v>
      </c>
      <c r="J486" s="20">
        <v>60</v>
      </c>
      <c r="K486" s="115">
        <f t="shared" si="544"/>
        <v>60</v>
      </c>
      <c r="L486" s="185">
        <f>K486/Popularity!B3</f>
        <v>0.89552238805970152</v>
      </c>
      <c r="M486" s="185">
        <f>K486/Popularity!B2</f>
        <v>0.30456852791878175</v>
      </c>
      <c r="N486" s="185">
        <f t="shared" si="545"/>
        <v>-0.59095386014091977</v>
      </c>
      <c r="O486" s="240">
        <f t="shared" si="549"/>
        <v>33</v>
      </c>
      <c r="P486" s="154">
        <v>1</v>
      </c>
      <c r="Q486" s="62">
        <v>1</v>
      </c>
      <c r="R486" s="155">
        <v>0</v>
      </c>
      <c r="S486" s="62">
        <v>0</v>
      </c>
      <c r="T486" s="62">
        <v>0</v>
      </c>
      <c r="U486" s="62">
        <v>1</v>
      </c>
      <c r="V486" s="62">
        <v>1</v>
      </c>
      <c r="W486" s="63">
        <v>0</v>
      </c>
    </row>
    <row r="487" spans="1:31" x14ac:dyDescent="0.15">
      <c r="A487" s="251"/>
      <c r="B487" s="42">
        <v>8</v>
      </c>
      <c r="C487" s="111" t="s">
        <v>317</v>
      </c>
      <c r="D487" s="31" t="s">
        <v>476</v>
      </c>
      <c r="E487" s="31">
        <v>2018</v>
      </c>
      <c r="F487" s="152" t="s">
        <v>733</v>
      </c>
      <c r="G487" s="153">
        <v>0.24236111111111111</v>
      </c>
      <c r="H487" s="167">
        <v>4.5</v>
      </c>
      <c r="I487" s="184">
        <v>4</v>
      </c>
      <c r="J487" s="20">
        <v>31</v>
      </c>
      <c r="K487" s="115">
        <f t="shared" si="544"/>
        <v>27</v>
      </c>
      <c r="L487" s="185">
        <f>K487/Popularity!B3</f>
        <v>0.40298507462686567</v>
      </c>
      <c r="M487" s="185">
        <f>K487/Popularity!B2</f>
        <v>0.13705583756345177</v>
      </c>
      <c r="N487" s="185">
        <f t="shared" si="545"/>
        <v>-0.26592923706341387</v>
      </c>
      <c r="O487" s="240">
        <f t="shared" si="549"/>
        <v>5</v>
      </c>
      <c r="P487" s="154">
        <v>0</v>
      </c>
      <c r="Q487" s="62">
        <v>1</v>
      </c>
      <c r="R487" s="155">
        <v>0</v>
      </c>
      <c r="S487" s="62">
        <v>0</v>
      </c>
      <c r="T487" s="62">
        <v>1</v>
      </c>
      <c r="U487" s="62">
        <v>0</v>
      </c>
      <c r="V487" s="62">
        <v>0</v>
      </c>
      <c r="W487" s="63">
        <v>0</v>
      </c>
    </row>
    <row r="488" spans="1:31" x14ac:dyDescent="0.15">
      <c r="A488" s="251"/>
      <c r="B488" s="42">
        <v>9</v>
      </c>
      <c r="C488" s="111" t="s">
        <v>318</v>
      </c>
      <c r="D488" s="31" t="s">
        <v>1061</v>
      </c>
      <c r="E488" s="31">
        <v>2002</v>
      </c>
      <c r="F488" s="152" t="s">
        <v>346</v>
      </c>
      <c r="G488" s="153">
        <v>0.19652777777777777</v>
      </c>
      <c r="H488" s="167">
        <v>4.1500000000000004</v>
      </c>
      <c r="I488" s="184">
        <v>6</v>
      </c>
      <c r="J488" s="20">
        <v>28</v>
      </c>
      <c r="K488" s="115">
        <f t="shared" si="544"/>
        <v>22</v>
      </c>
      <c r="L488" s="185">
        <f>K488/Popularity!B3</f>
        <v>0.32835820895522388</v>
      </c>
      <c r="M488" s="185">
        <f>K488/Popularity!B2</f>
        <v>0.1116751269035533</v>
      </c>
      <c r="N488" s="185">
        <f t="shared" si="545"/>
        <v>-0.21668308205167058</v>
      </c>
      <c r="O488" s="240">
        <f t="shared" si="549"/>
        <v>4</v>
      </c>
      <c r="P488" s="154">
        <v>1</v>
      </c>
      <c r="Q488" s="62">
        <v>1</v>
      </c>
      <c r="R488" s="155">
        <v>0</v>
      </c>
      <c r="S488" s="62">
        <v>0</v>
      </c>
      <c r="T488" s="62">
        <v>1</v>
      </c>
      <c r="U488" s="62">
        <v>0</v>
      </c>
      <c r="V488" s="62">
        <v>1</v>
      </c>
      <c r="W488" s="63">
        <v>0</v>
      </c>
    </row>
    <row r="489" spans="1:31" ht="14" thickBot="1" x14ac:dyDescent="0.2">
      <c r="A489" s="252"/>
      <c r="B489" s="171">
        <v>10</v>
      </c>
      <c r="C489" s="112" t="s">
        <v>319</v>
      </c>
      <c r="D489" s="32" t="s">
        <v>561</v>
      </c>
      <c r="E489" s="32">
        <v>2020</v>
      </c>
      <c r="F489" s="160" t="s">
        <v>347</v>
      </c>
      <c r="G489" s="161">
        <v>0.19722222222222222</v>
      </c>
      <c r="H489" s="172">
        <v>4.125</v>
      </c>
      <c r="I489" s="186">
        <v>0</v>
      </c>
      <c r="J489" s="187">
        <v>26</v>
      </c>
      <c r="K489" s="188">
        <f t="shared" si="544"/>
        <v>26</v>
      </c>
      <c r="L489" s="185">
        <f>K489/Popularity!B3</f>
        <v>0.38805970149253732</v>
      </c>
      <c r="M489" s="185">
        <f>K489/Popularity!B2</f>
        <v>0.13197969543147209</v>
      </c>
      <c r="N489" s="185">
        <f t="shared" si="545"/>
        <v>-0.25608000606106524</v>
      </c>
      <c r="O489" s="240">
        <f>ABS(K480-K489)</f>
        <v>36</v>
      </c>
      <c r="P489" s="162">
        <v>0</v>
      </c>
      <c r="Q489" s="65">
        <v>1</v>
      </c>
      <c r="R489" s="163">
        <v>0</v>
      </c>
      <c r="S489" s="65">
        <v>0</v>
      </c>
      <c r="T489" s="65">
        <v>0</v>
      </c>
      <c r="U489" s="65">
        <v>1</v>
      </c>
      <c r="V489" s="65">
        <v>0</v>
      </c>
      <c r="W489" s="66">
        <v>0</v>
      </c>
    </row>
    <row r="490" spans="1:31" ht="13" customHeight="1" x14ac:dyDescent="0.15">
      <c r="A490" s="262" t="s">
        <v>384</v>
      </c>
      <c r="B490" s="166">
        <v>1</v>
      </c>
      <c r="C490" s="110" t="s">
        <v>325</v>
      </c>
      <c r="D490" s="30" t="s">
        <v>471</v>
      </c>
      <c r="E490" s="30">
        <v>2018</v>
      </c>
      <c r="F490" s="144" t="s">
        <v>348</v>
      </c>
      <c r="G490" s="145">
        <v>0.14652777777777778</v>
      </c>
      <c r="H490" s="135">
        <v>3.75</v>
      </c>
      <c r="I490" s="181">
        <v>18</v>
      </c>
      <c r="J490" s="132">
        <v>110</v>
      </c>
      <c r="K490" s="182">
        <f t="shared" si="544"/>
        <v>92</v>
      </c>
      <c r="L490" s="183">
        <f>K490/Popularity!B4</f>
        <v>1</v>
      </c>
      <c r="M490" s="183">
        <f>K490/Popularity!B2</f>
        <v>0.46700507614213199</v>
      </c>
      <c r="N490" s="183">
        <f t="shared" si="545"/>
        <v>-0.53299492385786795</v>
      </c>
      <c r="O490" s="240">
        <f>ABS(K491-K490)</f>
        <v>6</v>
      </c>
      <c r="P490" s="146">
        <v>0</v>
      </c>
      <c r="Q490" s="60">
        <v>1</v>
      </c>
      <c r="R490" s="147">
        <v>0</v>
      </c>
      <c r="S490" s="60">
        <v>0</v>
      </c>
      <c r="T490" s="60">
        <v>0</v>
      </c>
      <c r="U490" s="60">
        <v>1</v>
      </c>
      <c r="V490" s="60">
        <v>0</v>
      </c>
      <c r="W490" s="61">
        <v>0</v>
      </c>
    </row>
    <row r="491" spans="1:31" x14ac:dyDescent="0.15">
      <c r="A491" s="263"/>
      <c r="B491" s="42">
        <v>2</v>
      </c>
      <c r="C491" s="111" t="s">
        <v>326</v>
      </c>
      <c r="D491" s="31" t="s">
        <v>518</v>
      </c>
      <c r="E491" s="31">
        <v>2019</v>
      </c>
      <c r="F491" s="152" t="s">
        <v>348</v>
      </c>
      <c r="G491" s="153">
        <v>0.14652777777777778</v>
      </c>
      <c r="H491" s="167">
        <v>4.25</v>
      </c>
      <c r="I491" s="184">
        <v>7</v>
      </c>
      <c r="J491" s="20">
        <v>93</v>
      </c>
      <c r="K491" s="115">
        <f t="shared" si="544"/>
        <v>86</v>
      </c>
      <c r="L491" s="185">
        <f>K491/Popularity!B4</f>
        <v>0.93478260869565222</v>
      </c>
      <c r="M491" s="185">
        <f>K491/Popularity!B2</f>
        <v>0.43654822335025378</v>
      </c>
      <c r="N491" s="185">
        <f t="shared" si="545"/>
        <v>-0.49823438534539843</v>
      </c>
      <c r="O491" s="240">
        <f t="shared" ref="O491:O500" si="553">ABS(K492-K491)</f>
        <v>3</v>
      </c>
      <c r="P491" s="154">
        <v>5</v>
      </c>
      <c r="Q491" s="62">
        <v>0</v>
      </c>
      <c r="R491" s="155">
        <v>0</v>
      </c>
      <c r="S491" s="62">
        <v>2</v>
      </c>
      <c r="T491" s="62">
        <v>0</v>
      </c>
      <c r="U491" s="62">
        <v>0</v>
      </c>
      <c r="V491" s="62">
        <v>2</v>
      </c>
      <c r="W491" s="63">
        <v>1</v>
      </c>
    </row>
    <row r="492" spans="1:31" x14ac:dyDescent="0.15">
      <c r="A492" s="263"/>
      <c r="B492" s="42">
        <v>3</v>
      </c>
      <c r="C492" s="111" t="s">
        <v>327</v>
      </c>
      <c r="D492" s="44" t="s">
        <v>959</v>
      </c>
      <c r="E492" s="44">
        <v>2020</v>
      </c>
      <c r="F492" s="152" t="s">
        <v>348</v>
      </c>
      <c r="G492" s="153">
        <v>0.12222222222222223</v>
      </c>
      <c r="H492" s="167">
        <v>4.1500000000000004</v>
      </c>
      <c r="I492" s="184">
        <v>0</v>
      </c>
      <c r="J492" s="20">
        <v>89</v>
      </c>
      <c r="K492" s="115">
        <f t="shared" si="544"/>
        <v>89</v>
      </c>
      <c r="L492" s="185">
        <f>K492/Popularity!B4</f>
        <v>0.96739130434782605</v>
      </c>
      <c r="M492" s="185">
        <f>K492/Popularity!B2</f>
        <v>0.45177664974619292</v>
      </c>
      <c r="N492" s="185">
        <f t="shared" si="545"/>
        <v>-0.51561465460163314</v>
      </c>
      <c r="O492" s="240">
        <f t="shared" si="553"/>
        <v>14</v>
      </c>
      <c r="P492" s="154">
        <v>0</v>
      </c>
      <c r="Q492" s="62">
        <v>1</v>
      </c>
      <c r="R492" s="155">
        <v>0</v>
      </c>
      <c r="S492" s="62">
        <v>0</v>
      </c>
      <c r="T492" s="62">
        <v>0</v>
      </c>
      <c r="U492" s="62">
        <v>0</v>
      </c>
      <c r="V492" s="62">
        <v>1</v>
      </c>
      <c r="W492" s="63">
        <v>0</v>
      </c>
    </row>
    <row r="493" spans="1:31" x14ac:dyDescent="0.15">
      <c r="A493" s="263"/>
      <c r="B493" s="42">
        <v>4</v>
      </c>
      <c r="C493" s="111" t="s">
        <v>328</v>
      </c>
      <c r="D493" s="31" t="s">
        <v>475</v>
      </c>
      <c r="E493" s="31">
        <v>2019</v>
      </c>
      <c r="F493" s="152" t="s">
        <v>346</v>
      </c>
      <c r="G493" s="153">
        <v>0.14375000000000002</v>
      </c>
      <c r="H493" s="167">
        <v>4</v>
      </c>
      <c r="I493" s="184">
        <v>0</v>
      </c>
      <c r="J493" s="20">
        <v>75</v>
      </c>
      <c r="K493" s="115">
        <f t="shared" si="544"/>
        <v>75</v>
      </c>
      <c r="L493" s="185">
        <f>K493/Popularity!B4</f>
        <v>0.81521739130434778</v>
      </c>
      <c r="M493" s="185">
        <f>K493/Popularity!B2</f>
        <v>0.38071065989847713</v>
      </c>
      <c r="N493" s="185">
        <f t="shared" si="545"/>
        <v>-0.43450673140587065</v>
      </c>
      <c r="O493" s="240">
        <f t="shared" si="553"/>
        <v>6</v>
      </c>
      <c r="P493" s="154">
        <v>1</v>
      </c>
      <c r="Q493" s="62">
        <v>0</v>
      </c>
      <c r="R493" s="155">
        <v>0</v>
      </c>
      <c r="S493" s="62">
        <v>1</v>
      </c>
      <c r="T493" s="62">
        <v>0</v>
      </c>
      <c r="U493" s="62">
        <v>0</v>
      </c>
      <c r="V493" s="62">
        <v>0</v>
      </c>
      <c r="W493" s="63">
        <v>0</v>
      </c>
    </row>
    <row r="494" spans="1:31" x14ac:dyDescent="0.15">
      <c r="A494" s="263"/>
      <c r="B494" s="42">
        <v>5</v>
      </c>
      <c r="C494" s="111" t="s">
        <v>329</v>
      </c>
      <c r="D494" s="31" t="s">
        <v>451</v>
      </c>
      <c r="E494" s="31">
        <v>2015</v>
      </c>
      <c r="F494" s="152" t="s">
        <v>392</v>
      </c>
      <c r="G494" s="153">
        <v>0.15972222222222224</v>
      </c>
      <c r="H494" s="167">
        <v>4.125</v>
      </c>
      <c r="I494" s="184">
        <v>14</v>
      </c>
      <c r="J494" s="20">
        <v>83</v>
      </c>
      <c r="K494" s="115">
        <f t="shared" si="544"/>
        <v>69</v>
      </c>
      <c r="L494" s="185">
        <f>K494/Popularity!B4</f>
        <v>0.75</v>
      </c>
      <c r="M494" s="185">
        <f>K494/Popularity!B2</f>
        <v>0.35025380710659898</v>
      </c>
      <c r="N494" s="185">
        <f t="shared" si="545"/>
        <v>-0.39974619289340102</v>
      </c>
      <c r="O494" s="240">
        <f t="shared" si="553"/>
        <v>7</v>
      </c>
      <c r="P494" s="154">
        <v>0</v>
      </c>
      <c r="Q494" s="62">
        <v>1</v>
      </c>
      <c r="R494" s="155">
        <v>0</v>
      </c>
      <c r="S494" s="62">
        <v>0</v>
      </c>
      <c r="T494" s="62">
        <v>1</v>
      </c>
      <c r="U494" s="62">
        <v>0</v>
      </c>
      <c r="V494" s="62">
        <v>0</v>
      </c>
      <c r="W494" s="63">
        <v>0</v>
      </c>
    </row>
    <row r="495" spans="1:31" x14ac:dyDescent="0.15">
      <c r="A495" s="263"/>
      <c r="B495" s="42">
        <v>6</v>
      </c>
      <c r="C495" s="111" t="s">
        <v>330</v>
      </c>
      <c r="D495" s="31" t="s">
        <v>1038</v>
      </c>
      <c r="E495" s="31">
        <v>2019</v>
      </c>
      <c r="F495" s="152" t="s">
        <v>394</v>
      </c>
      <c r="G495" s="153">
        <v>0.17361111111111113</v>
      </c>
      <c r="H495" s="167">
        <v>4</v>
      </c>
      <c r="I495" s="184">
        <v>20</v>
      </c>
      <c r="J495" s="20">
        <v>82</v>
      </c>
      <c r="K495" s="115">
        <f t="shared" si="544"/>
        <v>62</v>
      </c>
      <c r="L495" s="185">
        <f>K495/Popularity!B4</f>
        <v>0.67391304347826086</v>
      </c>
      <c r="M495" s="185">
        <f>K495/Popularity!B2</f>
        <v>0.31472081218274112</v>
      </c>
      <c r="N495" s="185">
        <f t="shared" si="545"/>
        <v>-0.35919223129551975</v>
      </c>
      <c r="O495" s="240">
        <f t="shared" si="553"/>
        <v>7</v>
      </c>
      <c r="P495" s="154">
        <v>0</v>
      </c>
      <c r="Q495" s="62">
        <v>1</v>
      </c>
      <c r="R495" s="155">
        <v>0</v>
      </c>
      <c r="S495" s="62">
        <v>0</v>
      </c>
      <c r="T495" s="62">
        <v>1</v>
      </c>
      <c r="U495" s="62">
        <v>0</v>
      </c>
      <c r="V495" s="62">
        <v>0</v>
      </c>
      <c r="W495" s="63">
        <v>0</v>
      </c>
    </row>
    <row r="496" spans="1:31" x14ac:dyDescent="0.15">
      <c r="A496" s="263"/>
      <c r="B496" s="42">
        <v>7</v>
      </c>
      <c r="C496" s="111" t="s">
        <v>331</v>
      </c>
      <c r="D496" s="31" t="s">
        <v>1062</v>
      </c>
      <c r="E496" s="31">
        <v>2014</v>
      </c>
      <c r="F496" s="152" t="s">
        <v>346</v>
      </c>
      <c r="G496" s="153">
        <v>0.16111111111111112</v>
      </c>
      <c r="H496" s="167">
        <v>4</v>
      </c>
      <c r="I496" s="184">
        <v>6</v>
      </c>
      <c r="J496" s="20">
        <v>61</v>
      </c>
      <c r="K496" s="115">
        <f t="shared" si="544"/>
        <v>55</v>
      </c>
      <c r="L496" s="185">
        <f>K496/Popularity!B4</f>
        <v>0.59782608695652173</v>
      </c>
      <c r="M496" s="185">
        <f>K496/Popularity!B2</f>
        <v>0.27918781725888325</v>
      </c>
      <c r="N496" s="185">
        <f t="shared" si="545"/>
        <v>-0.31863826969763848</v>
      </c>
      <c r="O496" s="240">
        <f t="shared" si="553"/>
        <v>24</v>
      </c>
      <c r="P496" s="154">
        <v>0</v>
      </c>
      <c r="Q496" s="62">
        <v>1</v>
      </c>
      <c r="R496" s="155">
        <v>0</v>
      </c>
      <c r="S496" s="62">
        <v>1</v>
      </c>
      <c r="T496" s="62">
        <v>0</v>
      </c>
      <c r="U496" s="62">
        <v>0</v>
      </c>
      <c r="V496" s="62">
        <v>0</v>
      </c>
      <c r="W496" s="63">
        <v>0</v>
      </c>
    </row>
    <row r="497" spans="1:23" x14ac:dyDescent="0.15">
      <c r="A497" s="263"/>
      <c r="B497" s="42">
        <v>8</v>
      </c>
      <c r="C497" s="111" t="s">
        <v>332</v>
      </c>
      <c r="D497" s="31" t="s">
        <v>617</v>
      </c>
      <c r="E497" s="31">
        <v>2018</v>
      </c>
      <c r="F497" s="152" t="s">
        <v>346</v>
      </c>
      <c r="G497" s="153">
        <v>0.14097222222222222</v>
      </c>
      <c r="H497" s="167">
        <v>4</v>
      </c>
      <c r="I497" s="184">
        <v>28</v>
      </c>
      <c r="J497" s="20">
        <v>59</v>
      </c>
      <c r="K497" s="115">
        <f t="shared" si="544"/>
        <v>31</v>
      </c>
      <c r="L497" s="185">
        <f>K497/Popularity!B4</f>
        <v>0.33695652173913043</v>
      </c>
      <c r="M497" s="185">
        <f>K497/Popularity!B2</f>
        <v>0.15736040609137056</v>
      </c>
      <c r="N497" s="185">
        <f t="shared" si="545"/>
        <v>-0.17959611564775987</v>
      </c>
      <c r="O497" s="240">
        <f t="shared" si="553"/>
        <v>4</v>
      </c>
      <c r="P497" s="154">
        <v>4</v>
      </c>
      <c r="Q497" s="62">
        <v>0</v>
      </c>
      <c r="R497" s="155">
        <v>0</v>
      </c>
      <c r="S497" s="62">
        <v>4</v>
      </c>
      <c r="T497" s="62">
        <v>0</v>
      </c>
      <c r="U497" s="62">
        <v>0</v>
      </c>
      <c r="V497" s="62">
        <v>0</v>
      </c>
      <c r="W497" s="63">
        <v>0</v>
      </c>
    </row>
    <row r="498" spans="1:23" x14ac:dyDescent="0.15">
      <c r="A498" s="263"/>
      <c r="B498" s="42">
        <v>9</v>
      </c>
      <c r="C498" s="111" t="s">
        <v>334</v>
      </c>
      <c r="D498" s="31" t="s">
        <v>609</v>
      </c>
      <c r="E498" s="31">
        <v>1956</v>
      </c>
      <c r="F498" s="152" t="s">
        <v>734</v>
      </c>
      <c r="G498" s="153">
        <v>0.11666666666666665</v>
      </c>
      <c r="H498" s="167">
        <v>5</v>
      </c>
      <c r="I498" s="184">
        <v>4</v>
      </c>
      <c r="J498" s="20">
        <v>39</v>
      </c>
      <c r="K498" s="115">
        <f t="shared" si="544"/>
        <v>35</v>
      </c>
      <c r="L498" s="185">
        <f>K498/Popularity!B4</f>
        <v>0.38043478260869568</v>
      </c>
      <c r="M498" s="185">
        <f>K498/Popularity!B2</f>
        <v>0.17766497461928935</v>
      </c>
      <c r="N498" s="185">
        <f t="shared" si="545"/>
        <v>-0.20276980798940633</v>
      </c>
      <c r="O498" s="240">
        <f t="shared" si="553"/>
        <v>11</v>
      </c>
      <c r="P498" s="154">
        <v>1</v>
      </c>
      <c r="Q498" s="62">
        <v>1</v>
      </c>
      <c r="R498" s="155">
        <v>0</v>
      </c>
      <c r="S498" s="62">
        <v>0</v>
      </c>
      <c r="T498" s="62">
        <v>2</v>
      </c>
      <c r="U498" s="62">
        <v>0</v>
      </c>
      <c r="V498" s="62">
        <v>0</v>
      </c>
      <c r="W498" s="63">
        <v>0</v>
      </c>
    </row>
    <row r="499" spans="1:23" x14ac:dyDescent="0.15">
      <c r="A499" s="263"/>
      <c r="B499" s="42">
        <v>10</v>
      </c>
      <c r="C499" s="111" t="s">
        <v>333</v>
      </c>
      <c r="D499" s="31" t="s">
        <v>1063</v>
      </c>
      <c r="E499" s="31">
        <v>2017</v>
      </c>
      <c r="F499" s="152" t="s">
        <v>348</v>
      </c>
      <c r="G499" s="153">
        <v>0.21041666666666667</v>
      </c>
      <c r="H499" s="167">
        <v>4.1500000000000004</v>
      </c>
      <c r="I499" s="184">
        <v>6</v>
      </c>
      <c r="J499" s="20">
        <v>30</v>
      </c>
      <c r="K499" s="115">
        <f t="shared" si="544"/>
        <v>24</v>
      </c>
      <c r="L499" s="185">
        <f>K499/Popularity!B4</f>
        <v>0.2608695652173913</v>
      </c>
      <c r="M499" s="185">
        <f>K499/Popularity!B2</f>
        <v>0.12182741116751269</v>
      </c>
      <c r="N499" s="185">
        <f t="shared" si="545"/>
        <v>-0.1390421540498786</v>
      </c>
      <c r="O499" s="240">
        <f t="shared" si="553"/>
        <v>4</v>
      </c>
      <c r="P499" s="154">
        <v>3</v>
      </c>
      <c r="Q499" s="62">
        <v>2</v>
      </c>
      <c r="R499" s="155">
        <v>0</v>
      </c>
      <c r="S499" s="62">
        <v>0</v>
      </c>
      <c r="T499" s="62">
        <v>0</v>
      </c>
      <c r="U499" s="62">
        <v>2</v>
      </c>
      <c r="V499" s="62">
        <v>3</v>
      </c>
      <c r="W499" s="63">
        <v>0</v>
      </c>
    </row>
    <row r="500" spans="1:23" x14ac:dyDescent="0.15">
      <c r="A500" s="263"/>
      <c r="B500" s="42">
        <v>11</v>
      </c>
      <c r="C500" s="111" t="s">
        <v>424</v>
      </c>
      <c r="D500" s="31" t="s">
        <v>619</v>
      </c>
      <c r="E500" s="31">
        <v>1977</v>
      </c>
      <c r="F500" s="164" t="s">
        <v>349</v>
      </c>
      <c r="G500" s="153">
        <v>0.17916666666666667</v>
      </c>
      <c r="H500" s="167">
        <v>4.25</v>
      </c>
      <c r="I500" s="184">
        <v>1</v>
      </c>
      <c r="J500" s="20">
        <v>29</v>
      </c>
      <c r="K500" s="115">
        <f t="shared" si="544"/>
        <v>28</v>
      </c>
      <c r="L500" s="185">
        <f>K500/Popularity!B4</f>
        <v>0.30434782608695654</v>
      </c>
      <c r="M500" s="185">
        <f>K500/Popularity!B2</f>
        <v>0.14213197969543148</v>
      </c>
      <c r="N500" s="185">
        <f t="shared" si="545"/>
        <v>-0.16221584639152506</v>
      </c>
      <c r="O500" s="240">
        <f t="shared" si="553"/>
        <v>0</v>
      </c>
      <c r="P500" s="154">
        <v>1</v>
      </c>
      <c r="Q500" s="62">
        <v>0</v>
      </c>
      <c r="R500" s="155">
        <v>0</v>
      </c>
      <c r="S500" s="62">
        <v>1</v>
      </c>
      <c r="T500" s="62">
        <v>0</v>
      </c>
      <c r="U500" s="62">
        <v>0</v>
      </c>
      <c r="V500" s="62">
        <v>0</v>
      </c>
      <c r="W500" s="63">
        <v>0</v>
      </c>
    </row>
    <row r="501" spans="1:23" ht="14" thickBot="1" x14ac:dyDescent="0.2">
      <c r="A501" s="264"/>
      <c r="B501" s="171">
        <v>12</v>
      </c>
      <c r="C501" s="112" t="s">
        <v>396</v>
      </c>
      <c r="D501" s="32" t="s">
        <v>453</v>
      </c>
      <c r="E501" s="32">
        <v>2019</v>
      </c>
      <c r="F501" s="165" t="s">
        <v>347</v>
      </c>
      <c r="G501" s="161">
        <v>0.1388888888888889</v>
      </c>
      <c r="H501" s="172">
        <v>4</v>
      </c>
      <c r="I501" s="186">
        <v>0</v>
      </c>
      <c r="J501" s="187">
        <v>28</v>
      </c>
      <c r="K501" s="188">
        <f t="shared" si="544"/>
        <v>28</v>
      </c>
      <c r="L501" s="185">
        <f>K501/Popularity!B4</f>
        <v>0.30434782608695654</v>
      </c>
      <c r="M501" s="185">
        <f>K501/Popularity!B2</f>
        <v>0.14213197969543148</v>
      </c>
      <c r="N501" s="185">
        <f t="shared" si="545"/>
        <v>-0.16221584639152506</v>
      </c>
      <c r="O501" s="240">
        <f>ABS(K490-K501)</f>
        <v>64</v>
      </c>
      <c r="P501" s="162">
        <v>1</v>
      </c>
      <c r="Q501" s="65">
        <v>0</v>
      </c>
      <c r="R501" s="163">
        <v>0</v>
      </c>
      <c r="S501" s="65">
        <v>0</v>
      </c>
      <c r="T501" s="65">
        <v>0</v>
      </c>
      <c r="U501" s="65">
        <v>1</v>
      </c>
      <c r="V501" s="65">
        <v>0</v>
      </c>
      <c r="W501" s="66">
        <v>0</v>
      </c>
    </row>
    <row r="502" spans="1:23" ht="13" customHeight="1" x14ac:dyDescent="0.15">
      <c r="A502" s="265" t="s">
        <v>385</v>
      </c>
      <c r="B502" s="166">
        <v>1</v>
      </c>
      <c r="C502" s="110" t="s">
        <v>397</v>
      </c>
      <c r="D502" s="30" t="s">
        <v>596</v>
      </c>
      <c r="E502" s="30">
        <v>2020</v>
      </c>
      <c r="F502" s="180" t="s">
        <v>347</v>
      </c>
      <c r="G502" s="145">
        <v>0.17777777777777778</v>
      </c>
      <c r="H502" s="135">
        <f>4+(1/3)</f>
        <v>4.333333333333333</v>
      </c>
      <c r="I502" s="181">
        <v>8</v>
      </c>
      <c r="J502" s="132">
        <v>84</v>
      </c>
      <c r="K502" s="182">
        <f>J502-I502</f>
        <v>76</v>
      </c>
      <c r="L502" s="183">
        <f>K502/Popularity!B5</f>
        <v>1</v>
      </c>
      <c r="M502" s="183">
        <f>K502/Popularity!B2</f>
        <v>0.38578680203045684</v>
      </c>
      <c r="N502" s="183">
        <f t="shared" si="545"/>
        <v>-0.6142131979695431</v>
      </c>
      <c r="O502" s="232"/>
      <c r="P502" s="146">
        <v>0</v>
      </c>
      <c r="Q502" s="60">
        <v>2</v>
      </c>
      <c r="R502" s="147">
        <v>0</v>
      </c>
      <c r="S502" s="60">
        <v>0</v>
      </c>
      <c r="T502" s="60">
        <v>0</v>
      </c>
      <c r="U502" s="60">
        <v>0</v>
      </c>
      <c r="V502" s="60">
        <v>2</v>
      </c>
      <c r="W502" s="61">
        <v>0</v>
      </c>
    </row>
    <row r="503" spans="1:23" x14ac:dyDescent="0.15">
      <c r="A503" s="266"/>
      <c r="B503" s="42">
        <v>2</v>
      </c>
      <c r="C503" s="111" t="s">
        <v>398</v>
      </c>
      <c r="D503" s="31" t="s">
        <v>495</v>
      </c>
      <c r="E503" s="31">
        <v>2019</v>
      </c>
      <c r="F503" s="164" t="s">
        <v>345</v>
      </c>
      <c r="G503" s="153">
        <v>0.17152777777777775</v>
      </c>
      <c r="H503" s="167">
        <f>4-0.5*0.125</f>
        <v>3.9375</v>
      </c>
      <c r="I503" s="184">
        <v>4</v>
      </c>
      <c r="J503" s="20">
        <v>72</v>
      </c>
      <c r="K503" s="115">
        <f t="shared" ref="K503:K524" si="554">J503-I503</f>
        <v>68</v>
      </c>
      <c r="L503" s="185">
        <f>K503/Popularity!B5</f>
        <v>0.89473684210526316</v>
      </c>
      <c r="M503" s="185">
        <f>K503/Popularity!B2</f>
        <v>0.34517766497461927</v>
      </c>
      <c r="N503" s="185">
        <f t="shared" si="545"/>
        <v>-0.54955917713064384</v>
      </c>
      <c r="O503" s="233"/>
      <c r="P503" s="154">
        <v>0</v>
      </c>
      <c r="Q503" s="62">
        <v>1</v>
      </c>
      <c r="R503" s="155">
        <v>0</v>
      </c>
      <c r="S503" s="62">
        <v>1</v>
      </c>
      <c r="T503" s="62">
        <v>0</v>
      </c>
      <c r="U503" s="62">
        <v>0</v>
      </c>
      <c r="V503" s="62">
        <v>0</v>
      </c>
      <c r="W503" s="63">
        <v>0</v>
      </c>
    </row>
    <row r="504" spans="1:23" x14ac:dyDescent="0.15">
      <c r="A504" s="266"/>
      <c r="B504" s="42">
        <v>3</v>
      </c>
      <c r="C504" s="111" t="s">
        <v>399</v>
      </c>
      <c r="D504" s="31" t="s">
        <v>620</v>
      </c>
      <c r="E504" s="31">
        <v>2012</v>
      </c>
      <c r="F504" s="164" t="s">
        <v>394</v>
      </c>
      <c r="G504" s="153">
        <v>0.15694444444444444</v>
      </c>
      <c r="H504" s="167">
        <v>4.5</v>
      </c>
      <c r="I504" s="184">
        <v>0</v>
      </c>
      <c r="J504" s="20">
        <v>68</v>
      </c>
      <c r="K504" s="115">
        <f t="shared" si="554"/>
        <v>68</v>
      </c>
      <c r="L504" s="185">
        <f>K504/Popularity!B5</f>
        <v>0.89473684210526316</v>
      </c>
      <c r="M504" s="185">
        <f>K504/Popularity!B2</f>
        <v>0.34517766497461927</v>
      </c>
      <c r="N504" s="185">
        <f t="shared" si="545"/>
        <v>-0.54955917713064384</v>
      </c>
      <c r="O504" s="233"/>
      <c r="P504" s="154">
        <v>0</v>
      </c>
      <c r="Q504" s="62">
        <v>1</v>
      </c>
      <c r="R504" s="155">
        <v>0</v>
      </c>
      <c r="S504" s="62">
        <v>0</v>
      </c>
      <c r="T504" s="62">
        <v>1</v>
      </c>
      <c r="U504" s="62">
        <v>0</v>
      </c>
      <c r="V504" s="62">
        <v>0</v>
      </c>
      <c r="W504" s="63">
        <v>0</v>
      </c>
    </row>
    <row r="505" spans="1:23" x14ac:dyDescent="0.15">
      <c r="A505" s="266"/>
      <c r="B505" s="42">
        <v>4</v>
      </c>
      <c r="C505" s="113" t="s">
        <v>400</v>
      </c>
      <c r="D505" s="31" t="s">
        <v>1038</v>
      </c>
      <c r="E505" s="31">
        <v>2016</v>
      </c>
      <c r="F505" s="164" t="s">
        <v>394</v>
      </c>
      <c r="G505" s="153">
        <v>0.17986111111111111</v>
      </c>
      <c r="H505" s="167">
        <v>4.1500000000000004</v>
      </c>
      <c r="I505" s="184">
        <v>0</v>
      </c>
      <c r="J505" s="20">
        <v>64</v>
      </c>
      <c r="K505" s="115">
        <f t="shared" si="554"/>
        <v>64</v>
      </c>
      <c r="L505" s="185">
        <f>K505/Popularity!B5</f>
        <v>0.84210526315789469</v>
      </c>
      <c r="M505" s="185">
        <f>K505/Popularity!B2</f>
        <v>0.32487309644670048</v>
      </c>
      <c r="N505" s="185">
        <f t="shared" si="545"/>
        <v>-0.51723216671119421</v>
      </c>
      <c r="O505" s="233"/>
      <c r="P505" s="154">
        <v>0</v>
      </c>
      <c r="Q505" s="62">
        <v>1</v>
      </c>
      <c r="R505" s="155">
        <v>0</v>
      </c>
      <c r="S505" s="62">
        <v>0</v>
      </c>
      <c r="T505" s="62">
        <v>1</v>
      </c>
      <c r="U505" s="62">
        <v>0</v>
      </c>
      <c r="V505" s="62">
        <v>0</v>
      </c>
      <c r="W505" s="63">
        <v>0</v>
      </c>
    </row>
    <row r="506" spans="1:23" x14ac:dyDescent="0.15">
      <c r="A506" s="266"/>
      <c r="B506" s="42">
        <v>5</v>
      </c>
      <c r="C506" s="111" t="s">
        <v>401</v>
      </c>
      <c r="D506" s="31" t="s">
        <v>430</v>
      </c>
      <c r="E506" s="31">
        <v>2019</v>
      </c>
      <c r="F506" s="164" t="s">
        <v>346</v>
      </c>
      <c r="G506" s="153">
        <v>0.14166666666666666</v>
      </c>
      <c r="H506" s="167">
        <v>4.2</v>
      </c>
      <c r="I506" s="184">
        <v>0</v>
      </c>
      <c r="J506" s="20">
        <v>68</v>
      </c>
      <c r="K506" s="115">
        <f t="shared" si="554"/>
        <v>68</v>
      </c>
      <c r="L506" s="185">
        <f>K506/Popularity!B5</f>
        <v>0.89473684210526316</v>
      </c>
      <c r="M506" s="185">
        <f>K506/Popularity!B2</f>
        <v>0.34517766497461927</v>
      </c>
      <c r="N506" s="185">
        <f t="shared" si="545"/>
        <v>-0.54955917713064384</v>
      </c>
      <c r="O506" s="233"/>
      <c r="P506" s="154">
        <v>0</v>
      </c>
      <c r="Q506" s="62">
        <v>1</v>
      </c>
      <c r="R506" s="155">
        <v>0</v>
      </c>
      <c r="S506" s="62">
        <v>1</v>
      </c>
      <c r="T506" s="62">
        <v>0</v>
      </c>
      <c r="U506" s="62">
        <v>0</v>
      </c>
      <c r="V506" s="62">
        <v>0</v>
      </c>
      <c r="W506" s="63">
        <v>0</v>
      </c>
    </row>
    <row r="507" spans="1:23" x14ac:dyDescent="0.15">
      <c r="A507" s="266"/>
      <c r="B507" s="42">
        <v>6</v>
      </c>
      <c r="C507" s="111" t="s">
        <v>402</v>
      </c>
      <c r="D507" s="31" t="s">
        <v>1064</v>
      </c>
      <c r="E507" s="31">
        <v>2018</v>
      </c>
      <c r="F507" s="164" t="s">
        <v>348</v>
      </c>
      <c r="G507" s="153">
        <v>0.11527777777777777</v>
      </c>
      <c r="H507" s="167">
        <v>4.1500000000000004</v>
      </c>
      <c r="I507" s="184">
        <v>1</v>
      </c>
      <c r="J507" s="20">
        <v>69</v>
      </c>
      <c r="K507" s="115">
        <f t="shared" si="554"/>
        <v>68</v>
      </c>
      <c r="L507" s="185">
        <f>K507/Popularity!B5</f>
        <v>0.89473684210526316</v>
      </c>
      <c r="M507" s="185">
        <f>K507/Popularity!B2</f>
        <v>0.34517766497461927</v>
      </c>
      <c r="N507" s="185">
        <f t="shared" si="545"/>
        <v>-0.54955917713064384</v>
      </c>
      <c r="O507" s="233"/>
      <c r="P507" s="154">
        <v>0</v>
      </c>
      <c r="Q507" s="62">
        <v>3</v>
      </c>
      <c r="R507" s="155">
        <v>0</v>
      </c>
      <c r="S507" s="62">
        <v>0</v>
      </c>
      <c r="T507" s="62">
        <v>0</v>
      </c>
      <c r="U507" s="62">
        <v>1</v>
      </c>
      <c r="V507" s="62">
        <v>2</v>
      </c>
      <c r="W507" s="63">
        <v>0</v>
      </c>
    </row>
    <row r="508" spans="1:23" x14ac:dyDescent="0.15">
      <c r="A508" s="266"/>
      <c r="B508" s="42">
        <v>7</v>
      </c>
      <c r="C508" s="111" t="s">
        <v>409</v>
      </c>
      <c r="D508" s="31" t="s">
        <v>1065</v>
      </c>
      <c r="E508" s="31">
        <v>2015</v>
      </c>
      <c r="F508" s="164" t="s">
        <v>344</v>
      </c>
      <c r="G508" s="153">
        <v>0.12569444444444444</v>
      </c>
      <c r="H508" s="167">
        <v>4</v>
      </c>
      <c r="I508" s="184">
        <v>72</v>
      </c>
      <c r="J508" s="20">
        <v>125</v>
      </c>
      <c r="K508" s="115">
        <f>J508-I508</f>
        <v>53</v>
      </c>
      <c r="L508" s="185">
        <f>K508/Popularity!B5</f>
        <v>0.69736842105263153</v>
      </c>
      <c r="M508" s="185">
        <f>K508/Popularity!B2</f>
        <v>0.26903553299492383</v>
      </c>
      <c r="N508" s="185">
        <f t="shared" si="545"/>
        <v>-0.42833288805770769</v>
      </c>
      <c r="O508" s="233"/>
      <c r="P508" s="154">
        <v>3</v>
      </c>
      <c r="Q508" s="62">
        <v>0</v>
      </c>
      <c r="R508" s="155">
        <v>0</v>
      </c>
      <c r="S508" s="62">
        <v>0</v>
      </c>
      <c r="T508" s="62">
        <v>0</v>
      </c>
      <c r="U508" s="62">
        <v>1</v>
      </c>
      <c r="V508" s="62">
        <v>2</v>
      </c>
      <c r="W508" s="63">
        <v>0</v>
      </c>
    </row>
    <row r="509" spans="1:23" x14ac:dyDescent="0.15">
      <c r="A509" s="266"/>
      <c r="B509" s="42">
        <v>8</v>
      </c>
      <c r="C509" s="111" t="s">
        <v>403</v>
      </c>
      <c r="D509" s="31" t="s">
        <v>490</v>
      </c>
      <c r="E509" s="31">
        <v>2020</v>
      </c>
      <c r="F509" s="164" t="s">
        <v>393</v>
      </c>
      <c r="G509" s="153">
        <v>0.11944444444444445</v>
      </c>
      <c r="H509" s="167">
        <v>4.25</v>
      </c>
      <c r="I509" s="184">
        <v>1</v>
      </c>
      <c r="J509" s="20">
        <v>75</v>
      </c>
      <c r="K509" s="115">
        <f t="shared" si="554"/>
        <v>74</v>
      </c>
      <c r="L509" s="185">
        <f>K509/Popularity!B5</f>
        <v>0.97368421052631582</v>
      </c>
      <c r="M509" s="185">
        <f>K509/Popularity!B2</f>
        <v>0.37563451776649748</v>
      </c>
      <c r="N509" s="185">
        <f t="shared" si="545"/>
        <v>-0.59804969275981834</v>
      </c>
      <c r="O509" s="233"/>
      <c r="P509" s="154">
        <v>1</v>
      </c>
      <c r="Q509" s="62">
        <v>1</v>
      </c>
      <c r="R509" s="155">
        <v>0</v>
      </c>
      <c r="S509" s="62">
        <v>1</v>
      </c>
      <c r="T509" s="62">
        <v>1</v>
      </c>
      <c r="U509" s="62">
        <v>0</v>
      </c>
      <c r="V509" s="62">
        <v>0</v>
      </c>
      <c r="W509" s="63">
        <v>0</v>
      </c>
    </row>
    <row r="510" spans="1:23" x14ac:dyDescent="0.15">
      <c r="A510" s="266"/>
      <c r="B510" s="42">
        <v>9</v>
      </c>
      <c r="C510" s="111" t="s">
        <v>404</v>
      </c>
      <c r="D510" s="31" t="s">
        <v>621</v>
      </c>
      <c r="E510" s="31">
        <v>2020</v>
      </c>
      <c r="F510" s="164" t="s">
        <v>346</v>
      </c>
      <c r="G510" s="153">
        <v>0.14583333333333334</v>
      </c>
      <c r="H510" s="167">
        <f>3.75-0.125</f>
        <v>3.625</v>
      </c>
      <c r="I510" s="184">
        <v>0</v>
      </c>
      <c r="J510" s="20">
        <v>66</v>
      </c>
      <c r="K510" s="115">
        <f t="shared" si="554"/>
        <v>66</v>
      </c>
      <c r="L510" s="185">
        <f>K510/Popularity!B5</f>
        <v>0.86842105263157898</v>
      </c>
      <c r="M510" s="185">
        <f>K510/Popularity!B2</f>
        <v>0.3350253807106599</v>
      </c>
      <c r="N510" s="185">
        <f t="shared" si="545"/>
        <v>-0.53339567192091908</v>
      </c>
      <c r="O510" s="233"/>
      <c r="P510" s="154">
        <v>1</v>
      </c>
      <c r="Q510" s="62">
        <v>0</v>
      </c>
      <c r="R510" s="155">
        <v>0</v>
      </c>
      <c r="S510" s="62">
        <v>1</v>
      </c>
      <c r="T510" s="62">
        <v>0</v>
      </c>
      <c r="U510" s="62">
        <v>0</v>
      </c>
      <c r="V510" s="62">
        <v>0</v>
      </c>
      <c r="W510" s="63">
        <v>0</v>
      </c>
    </row>
    <row r="511" spans="1:23" x14ac:dyDescent="0.15">
      <c r="A511" s="266"/>
      <c r="B511" s="42">
        <v>10</v>
      </c>
      <c r="C511" s="111" t="s">
        <v>405</v>
      </c>
      <c r="D511" s="31" t="s">
        <v>485</v>
      </c>
      <c r="E511" s="31">
        <v>2017</v>
      </c>
      <c r="F511" s="164" t="s">
        <v>347</v>
      </c>
      <c r="G511" s="153">
        <v>0.1763888888888889</v>
      </c>
      <c r="H511" s="167">
        <v>4.1500000000000004</v>
      </c>
      <c r="I511" s="184">
        <v>0</v>
      </c>
      <c r="J511" s="20">
        <v>58</v>
      </c>
      <c r="K511" s="115">
        <f t="shared" si="554"/>
        <v>58</v>
      </c>
      <c r="L511" s="185">
        <f>K511/Popularity!B5</f>
        <v>0.76315789473684215</v>
      </c>
      <c r="M511" s="185">
        <f>K511/Popularity!B2</f>
        <v>0.29441624365482233</v>
      </c>
      <c r="N511" s="185">
        <f t="shared" si="545"/>
        <v>-0.46874165108201982</v>
      </c>
      <c r="O511" s="233"/>
      <c r="P511" s="154">
        <v>0</v>
      </c>
      <c r="Q511" s="62">
        <v>1</v>
      </c>
      <c r="R511" s="155">
        <v>0</v>
      </c>
      <c r="S511" s="62">
        <v>0</v>
      </c>
      <c r="T511" s="62">
        <v>0</v>
      </c>
      <c r="U511" s="62">
        <v>0</v>
      </c>
      <c r="V511" s="62">
        <v>1</v>
      </c>
      <c r="W511" s="63">
        <v>0</v>
      </c>
    </row>
    <row r="512" spans="1:23" x14ac:dyDescent="0.15">
      <c r="A512" s="266"/>
      <c r="B512" s="42">
        <v>11</v>
      </c>
      <c r="C512" s="111" t="s">
        <v>406</v>
      </c>
      <c r="D512" s="31" t="s">
        <v>622</v>
      </c>
      <c r="E512" s="31">
        <v>2019</v>
      </c>
      <c r="F512" s="164" t="s">
        <v>347</v>
      </c>
      <c r="G512" s="153">
        <v>0.1277777777777778</v>
      </c>
      <c r="H512" s="167">
        <v>3.95</v>
      </c>
      <c r="I512" s="184">
        <v>0</v>
      </c>
      <c r="J512" s="20">
        <v>57</v>
      </c>
      <c r="K512" s="115">
        <f t="shared" si="554"/>
        <v>57</v>
      </c>
      <c r="L512" s="185">
        <f>K512/Popularity!B5</f>
        <v>0.75</v>
      </c>
      <c r="M512" s="185">
        <f>K512/Popularity!B2</f>
        <v>0.28934010152284262</v>
      </c>
      <c r="N512" s="185">
        <f t="shared" si="545"/>
        <v>-0.46065989847715738</v>
      </c>
      <c r="O512" s="233"/>
      <c r="P512" s="154">
        <v>0</v>
      </c>
      <c r="Q512" s="62">
        <v>1</v>
      </c>
      <c r="R512" s="155">
        <v>0</v>
      </c>
      <c r="S512" s="62">
        <v>0</v>
      </c>
      <c r="T512" s="62">
        <v>0</v>
      </c>
      <c r="U512" s="62">
        <v>0</v>
      </c>
      <c r="V512" s="62">
        <v>1</v>
      </c>
      <c r="W512" s="63">
        <v>0</v>
      </c>
    </row>
    <row r="513" spans="1:23" x14ac:dyDescent="0.15">
      <c r="A513" s="266"/>
      <c r="B513" s="42">
        <v>12</v>
      </c>
      <c r="C513" s="111" t="s">
        <v>407</v>
      </c>
      <c r="D513" s="31" t="s">
        <v>1066</v>
      </c>
      <c r="E513" s="31">
        <v>2016</v>
      </c>
      <c r="F513" s="164" t="s">
        <v>346</v>
      </c>
      <c r="G513" s="153">
        <v>0.15555555555555556</v>
      </c>
      <c r="H513" s="167">
        <v>3.95</v>
      </c>
      <c r="I513" s="184">
        <v>4</v>
      </c>
      <c r="J513" s="20">
        <v>56</v>
      </c>
      <c r="K513" s="115">
        <f t="shared" si="554"/>
        <v>52</v>
      </c>
      <c r="L513" s="185">
        <f>K513/Popularity!B5</f>
        <v>0.68421052631578949</v>
      </c>
      <c r="M513" s="185">
        <f>K513/Popularity!B2</f>
        <v>0.26395939086294418</v>
      </c>
      <c r="N513" s="185">
        <f t="shared" si="545"/>
        <v>-0.42025113545284531</v>
      </c>
      <c r="O513" s="233"/>
      <c r="P513" s="154">
        <v>1</v>
      </c>
      <c r="Q513" s="62">
        <v>1</v>
      </c>
      <c r="R513" s="155">
        <v>0</v>
      </c>
      <c r="S513" s="62">
        <v>0</v>
      </c>
      <c r="T513" s="62">
        <v>0</v>
      </c>
      <c r="U513" s="62">
        <v>0</v>
      </c>
      <c r="V513" s="62">
        <v>2</v>
      </c>
      <c r="W513" s="63">
        <v>0</v>
      </c>
    </row>
    <row r="514" spans="1:23" ht="14" thickBot="1" x14ac:dyDescent="0.2">
      <c r="A514" s="267"/>
      <c r="B514" s="171">
        <v>13</v>
      </c>
      <c r="C514" s="112" t="s">
        <v>408</v>
      </c>
      <c r="D514" s="32" t="s">
        <v>485</v>
      </c>
      <c r="E514" s="32">
        <v>2017</v>
      </c>
      <c r="F514" s="165" t="s">
        <v>347</v>
      </c>
      <c r="G514" s="161">
        <v>0.1361111111111111</v>
      </c>
      <c r="H514" s="172">
        <v>4.5</v>
      </c>
      <c r="I514" s="186">
        <v>1</v>
      </c>
      <c r="J514" s="187">
        <v>51</v>
      </c>
      <c r="K514" s="188">
        <f t="shared" si="554"/>
        <v>50</v>
      </c>
      <c r="L514" s="189">
        <f>K514/Popularity!B5</f>
        <v>0.65789473684210531</v>
      </c>
      <c r="M514" s="189">
        <f>K514/Popularity!B2</f>
        <v>0.25380710659898476</v>
      </c>
      <c r="N514" s="189">
        <f t="shared" si="545"/>
        <v>-0.40408763024312055</v>
      </c>
      <c r="O514" s="234"/>
      <c r="P514" s="162">
        <v>0</v>
      </c>
      <c r="Q514" s="65">
        <v>1</v>
      </c>
      <c r="R514" s="163">
        <v>0</v>
      </c>
      <c r="S514" s="65">
        <v>0</v>
      </c>
      <c r="T514" s="65">
        <v>0</v>
      </c>
      <c r="U514" s="65">
        <v>0</v>
      </c>
      <c r="V514" s="65">
        <v>1</v>
      </c>
      <c r="W514" s="66">
        <v>0</v>
      </c>
    </row>
    <row r="515" spans="1:23" ht="13" customHeight="1" x14ac:dyDescent="0.15">
      <c r="A515" s="260" t="s">
        <v>386</v>
      </c>
      <c r="B515" s="166">
        <v>1</v>
      </c>
      <c r="C515" s="110" t="s">
        <v>410</v>
      </c>
      <c r="D515" s="30" t="s">
        <v>625</v>
      </c>
      <c r="E515" s="30">
        <v>2020</v>
      </c>
      <c r="F515" s="180" t="s">
        <v>345</v>
      </c>
      <c r="G515" s="145">
        <v>8.4722222222222213E-2</v>
      </c>
      <c r="H515" s="135">
        <v>4.2</v>
      </c>
      <c r="I515" s="181">
        <v>11</v>
      </c>
      <c r="J515" s="132">
        <v>59</v>
      </c>
      <c r="K515" s="182">
        <f t="shared" si="554"/>
        <v>48</v>
      </c>
      <c r="L515" s="183">
        <f>K515/Popularity!B6</f>
        <v>1</v>
      </c>
      <c r="M515" s="183">
        <f>K515/Popularity!B2</f>
        <v>0.24365482233502539</v>
      </c>
      <c r="N515" s="183">
        <f t="shared" si="545"/>
        <v>-0.75634517766497456</v>
      </c>
      <c r="O515" s="232"/>
      <c r="P515" s="146">
        <v>1</v>
      </c>
      <c r="Q515" s="60">
        <v>0</v>
      </c>
      <c r="R515" s="147">
        <v>0</v>
      </c>
      <c r="S515" s="60">
        <v>1</v>
      </c>
      <c r="T515" s="60">
        <v>0</v>
      </c>
      <c r="U515" s="60">
        <v>0</v>
      </c>
      <c r="V515" s="60">
        <v>0</v>
      </c>
      <c r="W515" s="61">
        <v>0</v>
      </c>
    </row>
    <row r="516" spans="1:23" x14ac:dyDescent="0.15">
      <c r="A516" s="251"/>
      <c r="B516" s="42">
        <v>2</v>
      </c>
      <c r="C516" s="111" t="s">
        <v>411</v>
      </c>
      <c r="D516" s="31" t="s">
        <v>625</v>
      </c>
      <c r="E516" s="31">
        <v>2020</v>
      </c>
      <c r="F516" s="164" t="s">
        <v>348</v>
      </c>
      <c r="G516" s="153">
        <v>6.458333333333334E-2</v>
      </c>
      <c r="H516" s="167">
        <v>4.1500000000000004</v>
      </c>
      <c r="I516" s="184">
        <v>9</v>
      </c>
      <c r="J516" s="20">
        <v>55</v>
      </c>
      <c r="K516" s="115">
        <f t="shared" si="554"/>
        <v>46</v>
      </c>
      <c r="L516" s="185">
        <f>K516/Popularity!B6</f>
        <v>0.95833333333333337</v>
      </c>
      <c r="M516" s="185">
        <f>K516/Popularity!B2</f>
        <v>0.233502538071066</v>
      </c>
      <c r="N516" s="185">
        <f t="shared" si="545"/>
        <v>-0.72483079526226735</v>
      </c>
      <c r="O516" s="233"/>
      <c r="P516" s="154">
        <v>1</v>
      </c>
      <c r="Q516" s="62">
        <v>0</v>
      </c>
      <c r="R516" s="155">
        <v>0</v>
      </c>
      <c r="S516" s="62">
        <v>1</v>
      </c>
      <c r="T516" s="62">
        <v>0</v>
      </c>
      <c r="U516" s="62">
        <v>0</v>
      </c>
      <c r="V516" s="62">
        <v>0</v>
      </c>
      <c r="W516" s="63">
        <v>0</v>
      </c>
    </row>
    <row r="517" spans="1:23" x14ac:dyDescent="0.15">
      <c r="A517" s="251"/>
      <c r="B517" s="42">
        <v>3</v>
      </c>
      <c r="C517" s="111" t="s">
        <v>412</v>
      </c>
      <c r="D517" s="31" t="s">
        <v>626</v>
      </c>
      <c r="E517" s="31">
        <v>1966</v>
      </c>
      <c r="F517" s="164" t="s">
        <v>346</v>
      </c>
      <c r="G517" s="153">
        <v>0.1125</v>
      </c>
      <c r="H517" s="167">
        <v>4</v>
      </c>
      <c r="I517" s="184">
        <v>6</v>
      </c>
      <c r="J517" s="20">
        <v>51</v>
      </c>
      <c r="K517" s="115">
        <f t="shared" si="554"/>
        <v>45</v>
      </c>
      <c r="L517" s="185">
        <f>K517/Popularity!B6</f>
        <v>0.9375</v>
      </c>
      <c r="M517" s="185">
        <f>K517/Popularity!B2</f>
        <v>0.22842639593908629</v>
      </c>
      <c r="N517" s="185">
        <f t="shared" si="545"/>
        <v>-0.70907360406091369</v>
      </c>
      <c r="O517" s="233"/>
      <c r="P517" s="154">
        <v>0</v>
      </c>
      <c r="Q517" s="62">
        <v>1</v>
      </c>
      <c r="R517" s="155">
        <v>0</v>
      </c>
      <c r="S517" s="62">
        <v>1</v>
      </c>
      <c r="T517" s="62">
        <v>0</v>
      </c>
      <c r="U517" s="62">
        <v>0</v>
      </c>
      <c r="V517" s="62">
        <v>0</v>
      </c>
      <c r="W517" s="63">
        <v>0</v>
      </c>
    </row>
    <row r="518" spans="1:23" x14ac:dyDescent="0.15">
      <c r="A518" s="251"/>
      <c r="B518" s="42">
        <v>4</v>
      </c>
      <c r="C518" s="111" t="s">
        <v>413</v>
      </c>
      <c r="D518" s="31" t="s">
        <v>627</v>
      </c>
      <c r="E518" s="31">
        <v>2021</v>
      </c>
      <c r="F518" s="164" t="s">
        <v>345</v>
      </c>
      <c r="G518" s="153">
        <v>0.12083333333333333</v>
      </c>
      <c r="H518" s="167">
        <v>4</v>
      </c>
      <c r="I518" s="184">
        <v>2</v>
      </c>
      <c r="J518" s="20">
        <v>45</v>
      </c>
      <c r="K518" s="115">
        <f t="shared" si="554"/>
        <v>43</v>
      </c>
      <c r="L518" s="185">
        <f>K518/Popularity!B6</f>
        <v>0.89583333333333337</v>
      </c>
      <c r="M518" s="185">
        <f>K518/Popularity!B2</f>
        <v>0.21827411167512689</v>
      </c>
      <c r="N518" s="185">
        <f t="shared" si="545"/>
        <v>-0.67755922165820648</v>
      </c>
      <c r="O518" s="233"/>
      <c r="P518" s="154">
        <v>0</v>
      </c>
      <c r="Q518" s="62">
        <v>1</v>
      </c>
      <c r="R518" s="155">
        <v>0</v>
      </c>
      <c r="S518" s="62">
        <v>1</v>
      </c>
      <c r="T518" s="62">
        <v>0</v>
      </c>
      <c r="U518" s="62">
        <v>0</v>
      </c>
      <c r="V518" s="62">
        <v>0</v>
      </c>
      <c r="W518" s="63">
        <v>0</v>
      </c>
    </row>
    <row r="519" spans="1:23" x14ac:dyDescent="0.15">
      <c r="A519" s="251"/>
      <c r="B519" s="42">
        <v>5</v>
      </c>
      <c r="C519" s="111" t="s">
        <v>414</v>
      </c>
      <c r="D519" s="31" t="s">
        <v>477</v>
      </c>
      <c r="E519" s="31">
        <v>2017</v>
      </c>
      <c r="F519" s="164" t="s">
        <v>345</v>
      </c>
      <c r="G519" s="153">
        <v>0.13194444444444445</v>
      </c>
      <c r="H519" s="167">
        <f>4-0.125</f>
        <v>3.875</v>
      </c>
      <c r="I519" s="184">
        <v>4</v>
      </c>
      <c r="J519" s="20">
        <v>42</v>
      </c>
      <c r="K519" s="115">
        <f t="shared" si="554"/>
        <v>38</v>
      </c>
      <c r="L519" s="185">
        <f>K519/Popularity!B6</f>
        <v>0.79166666666666663</v>
      </c>
      <c r="M519" s="185">
        <f>K519/Popularity!B2</f>
        <v>0.19289340101522842</v>
      </c>
      <c r="N519" s="185">
        <f t="shared" si="545"/>
        <v>-0.59877326565143818</v>
      </c>
      <c r="O519" s="233"/>
      <c r="P519" s="154">
        <v>0</v>
      </c>
      <c r="Q519" s="62">
        <v>1</v>
      </c>
      <c r="R519" s="155">
        <v>0</v>
      </c>
      <c r="S519" s="62">
        <v>1</v>
      </c>
      <c r="T519" s="62">
        <v>0</v>
      </c>
      <c r="U519" s="62">
        <v>0</v>
      </c>
      <c r="V519" s="62">
        <v>0</v>
      </c>
      <c r="W519" s="63">
        <v>0</v>
      </c>
    </row>
    <row r="520" spans="1:23" x14ac:dyDescent="0.15">
      <c r="A520" s="251"/>
      <c r="B520" s="42">
        <v>6</v>
      </c>
      <c r="C520" s="111" t="s">
        <v>415</v>
      </c>
      <c r="D520" s="31" t="s">
        <v>619</v>
      </c>
      <c r="E520" s="31">
        <v>1975</v>
      </c>
      <c r="F520" s="164" t="s">
        <v>349</v>
      </c>
      <c r="G520" s="153">
        <v>0.17361111111111113</v>
      </c>
      <c r="H520" s="167">
        <v>4</v>
      </c>
      <c r="I520" s="184">
        <v>0</v>
      </c>
      <c r="J520" s="20">
        <v>38</v>
      </c>
      <c r="K520" s="115">
        <f t="shared" si="554"/>
        <v>38</v>
      </c>
      <c r="L520" s="185">
        <f>K520/Popularity!B6</f>
        <v>0.79166666666666663</v>
      </c>
      <c r="M520" s="185">
        <f>K520/Popularity!B2</f>
        <v>0.19289340101522842</v>
      </c>
      <c r="N520" s="185">
        <f t="shared" si="545"/>
        <v>-0.59877326565143818</v>
      </c>
      <c r="O520" s="233"/>
      <c r="P520" s="154">
        <v>0</v>
      </c>
      <c r="Q520" s="62">
        <v>1</v>
      </c>
      <c r="R520" s="155">
        <v>0</v>
      </c>
      <c r="S520" s="62">
        <v>1</v>
      </c>
      <c r="T520" s="62">
        <v>0</v>
      </c>
      <c r="U520" s="62">
        <v>0</v>
      </c>
      <c r="V520" s="62">
        <v>0</v>
      </c>
      <c r="W520" s="63">
        <v>0</v>
      </c>
    </row>
    <row r="521" spans="1:23" x14ac:dyDescent="0.15">
      <c r="A521" s="251"/>
      <c r="B521" s="42">
        <v>7</v>
      </c>
      <c r="C521" s="111" t="s">
        <v>416</v>
      </c>
      <c r="D521" s="31" t="s">
        <v>628</v>
      </c>
      <c r="E521" s="31">
        <v>2019</v>
      </c>
      <c r="F521" s="164" t="s">
        <v>348</v>
      </c>
      <c r="G521" s="153">
        <v>0.11388888888888889</v>
      </c>
      <c r="H521" s="167">
        <v>3.75</v>
      </c>
      <c r="I521" s="184">
        <v>11</v>
      </c>
      <c r="J521" s="20">
        <v>47</v>
      </c>
      <c r="K521" s="115">
        <f t="shared" si="554"/>
        <v>36</v>
      </c>
      <c r="L521" s="185">
        <f>K521/Popularity!B6</f>
        <v>0.75</v>
      </c>
      <c r="M521" s="185">
        <f>K521/Popularity!B2</f>
        <v>0.18274111675126903</v>
      </c>
      <c r="N521" s="185">
        <f t="shared" si="545"/>
        <v>-0.56725888324873097</v>
      </c>
      <c r="O521" s="233"/>
      <c r="P521" s="154">
        <v>1</v>
      </c>
      <c r="Q521" s="62">
        <v>0</v>
      </c>
      <c r="R521" s="155">
        <v>0</v>
      </c>
      <c r="S521" s="62">
        <v>1</v>
      </c>
      <c r="T521" s="62">
        <v>0</v>
      </c>
      <c r="U521" s="62">
        <v>0</v>
      </c>
      <c r="V521" s="62">
        <v>0</v>
      </c>
      <c r="W521" s="63">
        <v>0</v>
      </c>
    </row>
    <row r="522" spans="1:23" x14ac:dyDescent="0.15">
      <c r="A522" s="251"/>
      <c r="B522" s="42">
        <v>8</v>
      </c>
      <c r="C522" s="111" t="s">
        <v>417</v>
      </c>
      <c r="D522" s="31" t="s">
        <v>533</v>
      </c>
      <c r="E522" s="31">
        <v>2019</v>
      </c>
      <c r="F522" s="164" t="s">
        <v>346</v>
      </c>
      <c r="G522" s="153">
        <v>0.15069444444444444</v>
      </c>
      <c r="H522" s="167">
        <v>4</v>
      </c>
      <c r="I522" s="184">
        <v>2</v>
      </c>
      <c r="J522" s="20">
        <v>40</v>
      </c>
      <c r="K522" s="115">
        <f t="shared" si="554"/>
        <v>38</v>
      </c>
      <c r="L522" s="185">
        <f>K522/Popularity!B6</f>
        <v>0.79166666666666663</v>
      </c>
      <c r="M522" s="185">
        <f>K522/Popularity!B2</f>
        <v>0.19289340101522842</v>
      </c>
      <c r="N522" s="185">
        <f t="shared" si="545"/>
        <v>-0.59877326565143818</v>
      </c>
      <c r="O522" s="233"/>
      <c r="P522" s="154">
        <v>0</v>
      </c>
      <c r="Q522" s="62">
        <v>1</v>
      </c>
      <c r="R522" s="155">
        <v>0</v>
      </c>
      <c r="S522" s="62">
        <v>0</v>
      </c>
      <c r="T522" s="62">
        <v>0</v>
      </c>
      <c r="U522" s="62">
        <v>1</v>
      </c>
      <c r="V522" s="62">
        <v>0</v>
      </c>
      <c r="W522" s="63">
        <v>0</v>
      </c>
    </row>
    <row r="523" spans="1:23" x14ac:dyDescent="0.15">
      <c r="A523" s="251"/>
      <c r="B523" s="42">
        <v>9</v>
      </c>
      <c r="C523" s="111" t="s">
        <v>418</v>
      </c>
      <c r="D523" s="31" t="s">
        <v>1067</v>
      </c>
      <c r="E523" s="31">
        <v>2018</v>
      </c>
      <c r="F523" s="164" t="s">
        <v>348</v>
      </c>
      <c r="G523" s="153">
        <v>0.11597222222222221</v>
      </c>
      <c r="H523" s="167">
        <v>4.2</v>
      </c>
      <c r="I523" s="184">
        <v>18</v>
      </c>
      <c r="J523" s="20">
        <v>54</v>
      </c>
      <c r="K523" s="115">
        <f t="shared" si="554"/>
        <v>36</v>
      </c>
      <c r="L523" s="185">
        <f>K523/Popularity!B6</f>
        <v>0.75</v>
      </c>
      <c r="M523" s="185">
        <f>K523/Popularity!B2</f>
        <v>0.18274111675126903</v>
      </c>
      <c r="N523" s="185">
        <f t="shared" si="545"/>
        <v>-0.56725888324873097</v>
      </c>
      <c r="O523" s="233"/>
      <c r="P523" s="154">
        <v>1</v>
      </c>
      <c r="Q523" s="62">
        <v>0</v>
      </c>
      <c r="R523" s="155">
        <v>0</v>
      </c>
      <c r="S523" s="62">
        <v>0</v>
      </c>
      <c r="T523" s="62">
        <v>0</v>
      </c>
      <c r="U523" s="62">
        <v>1</v>
      </c>
      <c r="V523" s="62">
        <v>0</v>
      </c>
      <c r="W523" s="63">
        <v>0</v>
      </c>
    </row>
    <row r="524" spans="1:23" x14ac:dyDescent="0.15">
      <c r="A524" s="251"/>
      <c r="B524" s="42">
        <v>10</v>
      </c>
      <c r="C524" s="111" t="s">
        <v>419</v>
      </c>
      <c r="D524" s="31" t="s">
        <v>565</v>
      </c>
      <c r="E524" s="31">
        <v>2019</v>
      </c>
      <c r="F524" s="164" t="s">
        <v>348</v>
      </c>
      <c r="G524" s="153">
        <v>0.13749999999999998</v>
      </c>
      <c r="H524" s="167">
        <v>4.1500000000000004</v>
      </c>
      <c r="I524" s="184">
        <v>2</v>
      </c>
      <c r="J524" s="20">
        <v>39</v>
      </c>
      <c r="K524" s="115">
        <f t="shared" si="554"/>
        <v>37</v>
      </c>
      <c r="L524" s="185">
        <f>K524/Popularity!B6</f>
        <v>0.77083333333333337</v>
      </c>
      <c r="M524" s="185">
        <f>K524/Popularity!B2</f>
        <v>0.18781725888324874</v>
      </c>
      <c r="N524" s="185">
        <f t="shared" si="545"/>
        <v>-0.58301607445008463</v>
      </c>
      <c r="O524" s="233"/>
      <c r="P524" s="154">
        <v>0</v>
      </c>
      <c r="Q524" s="62">
        <v>1</v>
      </c>
      <c r="R524" s="155">
        <v>0</v>
      </c>
      <c r="S524" s="62">
        <v>0</v>
      </c>
      <c r="T524" s="62">
        <v>0</v>
      </c>
      <c r="U524" s="62">
        <v>0</v>
      </c>
      <c r="V524" s="62">
        <v>1</v>
      </c>
      <c r="W524" s="63">
        <v>0</v>
      </c>
    </row>
    <row r="525" spans="1:23" x14ac:dyDescent="0.15">
      <c r="A525" s="251"/>
      <c r="B525" s="42">
        <v>11</v>
      </c>
      <c r="C525" s="111" t="s">
        <v>420</v>
      </c>
      <c r="D525" s="31" t="s">
        <v>530</v>
      </c>
      <c r="E525" s="31">
        <v>2018</v>
      </c>
      <c r="F525" s="164" t="s">
        <v>346</v>
      </c>
      <c r="G525" s="153">
        <v>0.1388888888888889</v>
      </c>
      <c r="H525" s="167">
        <v>4</v>
      </c>
      <c r="I525" s="184">
        <v>5</v>
      </c>
      <c r="J525" s="20">
        <v>36</v>
      </c>
      <c r="K525" s="115">
        <f t="shared" ref="K525:K550" si="555">J525-I525</f>
        <v>31</v>
      </c>
      <c r="L525" s="185">
        <f>K525/Popularity!B6</f>
        <v>0.64583333333333337</v>
      </c>
      <c r="M525" s="185">
        <f>K525/Popularity!B2</f>
        <v>0.15736040609137056</v>
      </c>
      <c r="N525" s="185">
        <f t="shared" si="545"/>
        <v>-0.48847292724196278</v>
      </c>
      <c r="O525" s="233"/>
      <c r="P525" s="154">
        <v>0</v>
      </c>
      <c r="Q525" s="62">
        <v>1</v>
      </c>
      <c r="R525" s="155">
        <v>0</v>
      </c>
      <c r="S525" s="62">
        <v>0</v>
      </c>
      <c r="T525" s="62">
        <v>0</v>
      </c>
      <c r="U525" s="62">
        <v>1</v>
      </c>
      <c r="V525" s="62">
        <v>0</v>
      </c>
      <c r="W525" s="63">
        <v>0</v>
      </c>
    </row>
    <row r="526" spans="1:23" x14ac:dyDescent="0.15">
      <c r="A526" s="251"/>
      <c r="B526" s="42">
        <v>12</v>
      </c>
      <c r="C526" s="111" t="s">
        <v>421</v>
      </c>
      <c r="D526" s="31" t="s">
        <v>631</v>
      </c>
      <c r="E526" s="31">
        <v>2019</v>
      </c>
      <c r="F526" s="164" t="s">
        <v>348</v>
      </c>
      <c r="G526" s="153">
        <v>0.2298611111111111</v>
      </c>
      <c r="H526" s="167">
        <v>5</v>
      </c>
      <c r="I526" s="184">
        <v>0</v>
      </c>
      <c r="J526" s="20">
        <v>33</v>
      </c>
      <c r="K526" s="115">
        <f t="shared" si="555"/>
        <v>33</v>
      </c>
      <c r="L526" s="185">
        <f>K526/Popularity!B6</f>
        <v>0.6875</v>
      </c>
      <c r="M526" s="185">
        <f>K526/Popularity!B2</f>
        <v>0.16751269035532995</v>
      </c>
      <c r="N526" s="185">
        <f t="shared" si="545"/>
        <v>-0.5199873096446701</v>
      </c>
      <c r="O526" s="233"/>
      <c r="P526" s="154">
        <v>1</v>
      </c>
      <c r="Q526" s="62">
        <v>0</v>
      </c>
      <c r="R526" s="155">
        <v>0</v>
      </c>
      <c r="S526" s="62">
        <v>0</v>
      </c>
      <c r="T526" s="62">
        <v>0</v>
      </c>
      <c r="U526" s="62">
        <v>0</v>
      </c>
      <c r="V526" s="62">
        <v>1</v>
      </c>
      <c r="W526" s="63">
        <v>0</v>
      </c>
    </row>
    <row r="527" spans="1:23" x14ac:dyDescent="0.15">
      <c r="A527" s="251"/>
      <c r="B527" s="42">
        <v>13</v>
      </c>
      <c r="C527" s="111" t="s">
        <v>422</v>
      </c>
      <c r="D527" s="31" t="s">
        <v>565</v>
      </c>
      <c r="E527" s="31">
        <v>2020</v>
      </c>
      <c r="F527" s="164" t="s">
        <v>348</v>
      </c>
      <c r="G527" s="153">
        <v>0.16805555555555554</v>
      </c>
      <c r="H527" s="167">
        <v>5</v>
      </c>
      <c r="I527" s="184">
        <v>0</v>
      </c>
      <c r="J527" s="20">
        <v>35</v>
      </c>
      <c r="K527" s="115">
        <f t="shared" si="555"/>
        <v>35</v>
      </c>
      <c r="L527" s="185">
        <f>K527/Popularity!B6</f>
        <v>0.72916666666666663</v>
      </c>
      <c r="M527" s="185">
        <f>K527/Popularity!B2</f>
        <v>0.17766497461928935</v>
      </c>
      <c r="N527" s="185">
        <f t="shared" si="545"/>
        <v>-0.55150169204737731</v>
      </c>
      <c r="O527" s="233"/>
      <c r="P527" s="154">
        <v>0</v>
      </c>
      <c r="Q527" s="62">
        <v>2</v>
      </c>
      <c r="R527" s="155">
        <v>0</v>
      </c>
      <c r="S527" s="62">
        <v>0</v>
      </c>
      <c r="T527" s="62">
        <v>0</v>
      </c>
      <c r="U527" s="62">
        <v>1</v>
      </c>
      <c r="V527" s="62">
        <v>1</v>
      </c>
      <c r="W527" s="63">
        <v>0</v>
      </c>
    </row>
    <row r="528" spans="1:23" x14ac:dyDescent="0.15">
      <c r="A528" s="251"/>
      <c r="B528" s="42">
        <v>14</v>
      </c>
      <c r="C528" s="111" t="s">
        <v>636</v>
      </c>
      <c r="D528" s="31" t="s">
        <v>1211</v>
      </c>
      <c r="E528" s="31">
        <v>2007</v>
      </c>
      <c r="F528" s="164" t="s">
        <v>345</v>
      </c>
      <c r="G528" s="153">
        <v>0.15277777777777776</v>
      </c>
      <c r="H528" s="167">
        <v>5</v>
      </c>
      <c r="I528" s="184">
        <v>0</v>
      </c>
      <c r="J528" s="20">
        <v>33</v>
      </c>
      <c r="K528" s="115">
        <f t="shared" si="555"/>
        <v>33</v>
      </c>
      <c r="L528" s="185">
        <f>K528/Popularity!B6</f>
        <v>0.6875</v>
      </c>
      <c r="M528" s="185">
        <f>K528/Popularity!B2</f>
        <v>0.16751269035532995</v>
      </c>
      <c r="N528" s="185">
        <f t="shared" si="545"/>
        <v>-0.5199873096446701</v>
      </c>
      <c r="O528" s="233"/>
      <c r="P528" s="154">
        <v>0</v>
      </c>
      <c r="Q528" s="62">
        <v>1</v>
      </c>
      <c r="R528" s="155">
        <v>0</v>
      </c>
      <c r="S528" s="62">
        <v>1</v>
      </c>
      <c r="T528" s="62">
        <v>0</v>
      </c>
      <c r="U528" s="62">
        <v>0</v>
      </c>
      <c r="V528" s="62">
        <v>0</v>
      </c>
      <c r="W528" s="63">
        <v>0</v>
      </c>
    </row>
    <row r="529" spans="1:23" x14ac:dyDescent="0.15">
      <c r="A529" s="251"/>
      <c r="B529" s="42">
        <v>15</v>
      </c>
      <c r="C529" s="111" t="s">
        <v>637</v>
      </c>
      <c r="D529" s="31" t="s">
        <v>639</v>
      </c>
      <c r="E529" s="31">
        <v>2013</v>
      </c>
      <c r="F529" s="164" t="s">
        <v>345</v>
      </c>
      <c r="G529" s="153">
        <v>0.10486111111111111</v>
      </c>
      <c r="H529" s="167">
        <v>4.25</v>
      </c>
      <c r="I529" s="184">
        <v>6</v>
      </c>
      <c r="J529" s="20">
        <v>37</v>
      </c>
      <c r="K529" s="115">
        <f t="shared" si="555"/>
        <v>31</v>
      </c>
      <c r="L529" s="185">
        <f>K529/Popularity!B6</f>
        <v>0.64583333333333337</v>
      </c>
      <c r="M529" s="185">
        <f>K529/Popularity!B2</f>
        <v>0.15736040609137056</v>
      </c>
      <c r="N529" s="185">
        <f t="shared" si="545"/>
        <v>-0.48847292724196278</v>
      </c>
      <c r="O529" s="233"/>
      <c r="P529" s="154">
        <v>1</v>
      </c>
      <c r="Q529" s="62">
        <v>0</v>
      </c>
      <c r="R529" s="155">
        <v>0</v>
      </c>
      <c r="S529" s="62">
        <v>1</v>
      </c>
      <c r="T529" s="62">
        <v>0</v>
      </c>
      <c r="U529" s="62">
        <v>0</v>
      </c>
      <c r="V529" s="62">
        <v>0</v>
      </c>
      <c r="W529" s="63">
        <v>0</v>
      </c>
    </row>
    <row r="530" spans="1:23" x14ac:dyDescent="0.15">
      <c r="A530" s="251"/>
      <c r="B530" s="42">
        <v>16</v>
      </c>
      <c r="C530" s="111" t="s">
        <v>638</v>
      </c>
      <c r="D530" s="31" t="s">
        <v>640</v>
      </c>
      <c r="E530" s="31">
        <v>2020</v>
      </c>
      <c r="F530" s="164" t="s">
        <v>345</v>
      </c>
      <c r="G530" s="153">
        <v>0.14305555555555557</v>
      </c>
      <c r="H530" s="167">
        <v>5</v>
      </c>
      <c r="I530" s="184">
        <v>0</v>
      </c>
      <c r="J530" s="20">
        <v>41</v>
      </c>
      <c r="K530" s="115">
        <f t="shared" si="555"/>
        <v>41</v>
      </c>
      <c r="L530" s="185">
        <f>K530/Popularity!B6</f>
        <v>0.85416666666666663</v>
      </c>
      <c r="M530" s="185">
        <f>K530/Popularity!B2</f>
        <v>0.20812182741116753</v>
      </c>
      <c r="N530" s="185">
        <f t="shared" si="545"/>
        <v>-0.64604483925549916</v>
      </c>
      <c r="O530" s="233"/>
      <c r="P530" s="154">
        <v>0</v>
      </c>
      <c r="Q530" s="62">
        <v>1</v>
      </c>
      <c r="R530" s="155">
        <v>0</v>
      </c>
      <c r="S530" s="62">
        <v>0</v>
      </c>
      <c r="T530" s="62">
        <v>1</v>
      </c>
      <c r="U530" s="62">
        <v>0</v>
      </c>
      <c r="V530" s="62">
        <v>0</v>
      </c>
      <c r="W530" s="63">
        <v>0</v>
      </c>
    </row>
    <row r="531" spans="1:23" x14ac:dyDescent="0.15">
      <c r="A531" s="251"/>
      <c r="B531" s="42">
        <v>17</v>
      </c>
      <c r="C531" s="111" t="s">
        <v>641</v>
      </c>
      <c r="D531" s="31" t="s">
        <v>557</v>
      </c>
      <c r="E531" s="31">
        <v>2012</v>
      </c>
      <c r="F531" s="164" t="s">
        <v>346</v>
      </c>
      <c r="G531" s="153">
        <v>0.16250000000000001</v>
      </c>
      <c r="H531" s="167">
        <v>4.2</v>
      </c>
      <c r="I531" s="184">
        <v>0</v>
      </c>
      <c r="J531" s="20">
        <v>25</v>
      </c>
      <c r="K531" s="115">
        <f t="shared" si="555"/>
        <v>25</v>
      </c>
      <c r="L531" s="185">
        <f>K531/Popularity!B6</f>
        <v>0.52083333333333337</v>
      </c>
      <c r="M531" s="185">
        <f>K531/Popularity!B2</f>
        <v>0.12690355329949238</v>
      </c>
      <c r="N531" s="185">
        <f t="shared" si="545"/>
        <v>-0.39392978003384099</v>
      </c>
      <c r="O531" s="233"/>
      <c r="P531" s="154">
        <v>1</v>
      </c>
      <c r="Q531" s="62">
        <v>0</v>
      </c>
      <c r="R531" s="155">
        <v>0</v>
      </c>
      <c r="S531" s="62">
        <v>0</v>
      </c>
      <c r="T531" s="62">
        <v>0</v>
      </c>
      <c r="U531" s="62">
        <v>0</v>
      </c>
      <c r="V531" s="62">
        <v>1</v>
      </c>
      <c r="W531" s="63">
        <v>0</v>
      </c>
    </row>
    <row r="532" spans="1:23" x14ac:dyDescent="0.15">
      <c r="A532" s="251"/>
      <c r="B532" s="42">
        <v>18</v>
      </c>
      <c r="C532" s="111" t="s">
        <v>642</v>
      </c>
      <c r="D532" s="31" t="s">
        <v>557</v>
      </c>
      <c r="E532" s="31">
        <v>2016</v>
      </c>
      <c r="F532" s="164" t="s">
        <v>346</v>
      </c>
      <c r="G532" s="153">
        <v>0.21319444444444444</v>
      </c>
      <c r="H532" s="167">
        <v>4.25</v>
      </c>
      <c r="I532" s="184">
        <v>2</v>
      </c>
      <c r="J532" s="20">
        <v>25</v>
      </c>
      <c r="K532" s="115">
        <f t="shared" si="555"/>
        <v>23</v>
      </c>
      <c r="L532" s="185">
        <f>K532/Popularity!B6</f>
        <v>0.47916666666666669</v>
      </c>
      <c r="M532" s="185">
        <f>K532/Popularity!B2</f>
        <v>0.116751269035533</v>
      </c>
      <c r="N532" s="185">
        <f t="shared" si="545"/>
        <v>-0.36241539763113367</v>
      </c>
      <c r="O532" s="233"/>
      <c r="P532" s="154">
        <v>1</v>
      </c>
      <c r="Q532" s="62">
        <v>0</v>
      </c>
      <c r="R532" s="155">
        <v>0</v>
      </c>
      <c r="S532" s="62">
        <v>0</v>
      </c>
      <c r="T532" s="62">
        <v>0</v>
      </c>
      <c r="U532" s="62">
        <v>0</v>
      </c>
      <c r="V532" s="62">
        <v>1</v>
      </c>
      <c r="W532" s="63">
        <v>0</v>
      </c>
    </row>
    <row r="533" spans="1:23" x14ac:dyDescent="0.15">
      <c r="A533" s="251"/>
      <c r="B533" s="42">
        <v>19</v>
      </c>
      <c r="C533" s="111" t="s">
        <v>643</v>
      </c>
      <c r="D533" s="31" t="s">
        <v>557</v>
      </c>
      <c r="E533" s="31">
        <v>2016</v>
      </c>
      <c r="F533" s="164" t="s">
        <v>346</v>
      </c>
      <c r="G533" s="153">
        <v>0.12847222222222224</v>
      </c>
      <c r="H533" s="167">
        <v>4.25</v>
      </c>
      <c r="I533" s="184">
        <v>4</v>
      </c>
      <c r="J533" s="20">
        <v>25</v>
      </c>
      <c r="K533" s="115">
        <f t="shared" si="555"/>
        <v>21</v>
      </c>
      <c r="L533" s="185">
        <f>K533/Popularity!B6</f>
        <v>0.4375</v>
      </c>
      <c r="M533" s="185">
        <f>K533/Popularity!B2</f>
        <v>0.1065989847715736</v>
      </c>
      <c r="N533" s="185">
        <f t="shared" si="545"/>
        <v>-0.33090101522842641</v>
      </c>
      <c r="O533" s="233"/>
      <c r="P533" s="154">
        <v>1</v>
      </c>
      <c r="Q533" s="62">
        <v>0</v>
      </c>
      <c r="R533" s="155">
        <v>0</v>
      </c>
      <c r="S533" s="62">
        <v>0</v>
      </c>
      <c r="T533" s="62">
        <v>0</v>
      </c>
      <c r="U533" s="62">
        <v>0</v>
      </c>
      <c r="V533" s="62">
        <v>1</v>
      </c>
      <c r="W533" s="63">
        <v>0</v>
      </c>
    </row>
    <row r="534" spans="1:23" x14ac:dyDescent="0.15">
      <c r="A534" s="251"/>
      <c r="B534" s="42">
        <v>20</v>
      </c>
      <c r="C534" s="111" t="s">
        <v>644</v>
      </c>
      <c r="D534" s="31" t="s">
        <v>557</v>
      </c>
      <c r="E534" s="31">
        <v>2012</v>
      </c>
      <c r="F534" s="164" t="s">
        <v>346</v>
      </c>
      <c r="G534" s="153">
        <v>0.10347222222222223</v>
      </c>
      <c r="H534" s="167">
        <v>4.5</v>
      </c>
      <c r="I534" s="184">
        <v>1</v>
      </c>
      <c r="J534" s="20">
        <v>21</v>
      </c>
      <c r="K534" s="115">
        <f t="shared" si="555"/>
        <v>20</v>
      </c>
      <c r="L534" s="185">
        <f>K534/Popularity!B6</f>
        <v>0.41666666666666669</v>
      </c>
      <c r="M534" s="185">
        <f>K534/Popularity!B2</f>
        <v>0.10152284263959391</v>
      </c>
      <c r="N534" s="185">
        <f t="shared" si="545"/>
        <v>-0.31514382402707275</v>
      </c>
      <c r="O534" s="233"/>
      <c r="P534" s="154">
        <v>1</v>
      </c>
      <c r="Q534" s="62">
        <v>0</v>
      </c>
      <c r="R534" s="155">
        <v>0</v>
      </c>
      <c r="S534" s="62">
        <v>0</v>
      </c>
      <c r="T534" s="62">
        <v>0</v>
      </c>
      <c r="U534" s="62">
        <v>0</v>
      </c>
      <c r="V534" s="62">
        <v>1</v>
      </c>
      <c r="W534" s="63">
        <v>0</v>
      </c>
    </row>
    <row r="535" spans="1:23" x14ac:dyDescent="0.15">
      <c r="A535" s="251"/>
      <c r="B535" s="42">
        <v>21</v>
      </c>
      <c r="C535" s="111" t="s">
        <v>645</v>
      </c>
      <c r="D535" s="31" t="s">
        <v>647</v>
      </c>
      <c r="E535" s="31">
        <v>2008</v>
      </c>
      <c r="F535" s="164" t="s">
        <v>348</v>
      </c>
      <c r="G535" s="153">
        <v>0.15347222222222223</v>
      </c>
      <c r="H535" s="167">
        <v>4.2</v>
      </c>
      <c r="I535" s="184">
        <v>0</v>
      </c>
      <c r="J535" s="20">
        <v>11</v>
      </c>
      <c r="K535" s="115">
        <f t="shared" si="555"/>
        <v>11</v>
      </c>
      <c r="L535" s="185">
        <f>K535/Popularity!B6</f>
        <v>0.22916666666666666</v>
      </c>
      <c r="M535" s="185">
        <f>K535/Popularity!B2</f>
        <v>5.5837563451776651E-2</v>
      </c>
      <c r="N535" s="185">
        <f t="shared" si="545"/>
        <v>-0.17332910321489001</v>
      </c>
      <c r="O535" s="233"/>
      <c r="P535" s="154">
        <v>1</v>
      </c>
      <c r="Q535" s="62">
        <v>0</v>
      </c>
      <c r="R535" s="155">
        <v>0</v>
      </c>
      <c r="S535" s="62">
        <v>0</v>
      </c>
      <c r="T535" s="62">
        <v>0</v>
      </c>
      <c r="U535" s="62">
        <v>0</v>
      </c>
      <c r="V535" s="62">
        <v>1</v>
      </c>
      <c r="W535" s="63">
        <v>0</v>
      </c>
    </row>
    <row r="536" spans="1:23" ht="14" thickBot="1" x14ac:dyDescent="0.2">
      <c r="A536" s="252"/>
      <c r="B536" s="171">
        <v>22</v>
      </c>
      <c r="C536" s="112" t="s">
        <v>646</v>
      </c>
      <c r="D536" s="32" t="s">
        <v>648</v>
      </c>
      <c r="E536" s="32">
        <v>1999</v>
      </c>
      <c r="F536" s="165" t="s">
        <v>392</v>
      </c>
      <c r="G536" s="161">
        <v>0.19236111111111112</v>
      </c>
      <c r="H536" s="172">
        <v>4.2</v>
      </c>
      <c r="I536" s="186">
        <v>2</v>
      </c>
      <c r="J536" s="187">
        <v>15</v>
      </c>
      <c r="K536" s="188">
        <f t="shared" si="555"/>
        <v>13</v>
      </c>
      <c r="L536" s="189">
        <f>K536/Popularity!B6</f>
        <v>0.27083333333333331</v>
      </c>
      <c r="M536" s="189">
        <f>K536/Popularity!B2</f>
        <v>6.5989847715736044E-2</v>
      </c>
      <c r="N536" s="189">
        <f t="shared" si="545"/>
        <v>-0.20484348561759727</v>
      </c>
      <c r="O536" s="234"/>
      <c r="P536" s="162">
        <v>1</v>
      </c>
      <c r="Q536" s="65">
        <v>0</v>
      </c>
      <c r="R536" s="163">
        <v>0</v>
      </c>
      <c r="S536" s="65">
        <v>0</v>
      </c>
      <c r="T536" s="65">
        <v>1</v>
      </c>
      <c r="U536" s="65">
        <v>0</v>
      </c>
      <c r="V536" s="65">
        <v>0</v>
      </c>
      <c r="W536" s="66">
        <v>0</v>
      </c>
    </row>
    <row r="537" spans="1:23" ht="13" customHeight="1" x14ac:dyDescent="0.15">
      <c r="A537" s="260" t="s">
        <v>649</v>
      </c>
      <c r="B537" s="166">
        <v>1</v>
      </c>
      <c r="C537" s="110" t="s">
        <v>650</v>
      </c>
      <c r="D537" s="58" t="s">
        <v>522</v>
      </c>
      <c r="E537" s="58">
        <v>1993</v>
      </c>
      <c r="F537" s="180" t="s">
        <v>734</v>
      </c>
      <c r="G537" s="145">
        <v>0.10486111111111111</v>
      </c>
      <c r="H537" s="135">
        <v>5</v>
      </c>
      <c r="I537" s="181">
        <v>7</v>
      </c>
      <c r="J537" s="132">
        <v>81</v>
      </c>
      <c r="K537" s="182">
        <f t="shared" si="555"/>
        <v>74</v>
      </c>
      <c r="L537" s="183">
        <f>K537/Popularity!B7</f>
        <v>1</v>
      </c>
      <c r="M537" s="183">
        <f>K537/Popularity!B2</f>
        <v>0.37563451776649748</v>
      </c>
      <c r="N537" s="183">
        <f t="shared" si="545"/>
        <v>-0.62436548223350252</v>
      </c>
      <c r="O537" s="232"/>
      <c r="P537" s="146">
        <v>0</v>
      </c>
      <c r="Q537" s="60">
        <v>1</v>
      </c>
      <c r="R537" s="147">
        <v>0</v>
      </c>
      <c r="S537" s="60">
        <v>0</v>
      </c>
      <c r="T537" s="60">
        <v>0</v>
      </c>
      <c r="U537" s="60">
        <v>0</v>
      </c>
      <c r="V537" s="60">
        <v>1</v>
      </c>
      <c r="W537" s="61">
        <v>0</v>
      </c>
    </row>
    <row r="538" spans="1:23" x14ac:dyDescent="0.15">
      <c r="A538" s="251"/>
      <c r="B538" s="42">
        <v>2</v>
      </c>
      <c r="C538" s="111" t="s">
        <v>651</v>
      </c>
      <c r="D538" s="31" t="s">
        <v>430</v>
      </c>
      <c r="E538" s="31">
        <v>2019</v>
      </c>
      <c r="F538" s="164" t="s">
        <v>346</v>
      </c>
      <c r="G538" s="153">
        <v>0.15416666666666667</v>
      </c>
      <c r="H538" s="167">
        <v>4</v>
      </c>
      <c r="I538" s="184">
        <v>0</v>
      </c>
      <c r="J538" s="20">
        <v>45</v>
      </c>
      <c r="K538" s="190">
        <f t="shared" si="555"/>
        <v>45</v>
      </c>
      <c r="L538" s="191">
        <f>K538/Popularity!B7</f>
        <v>0.60810810810810811</v>
      </c>
      <c r="M538" s="191">
        <f>K538/Popularity!B2</f>
        <v>0.22842639593908629</v>
      </c>
      <c r="N538" s="191">
        <f t="shared" si="545"/>
        <v>-0.3796817121690218</v>
      </c>
      <c r="O538" s="235"/>
      <c r="P538" s="154">
        <v>0</v>
      </c>
      <c r="Q538" s="62">
        <v>1</v>
      </c>
      <c r="R538" s="155">
        <v>0</v>
      </c>
      <c r="S538" s="62">
        <v>1</v>
      </c>
      <c r="T538" s="62">
        <v>0</v>
      </c>
      <c r="U538" s="62">
        <v>0</v>
      </c>
      <c r="V538" s="62">
        <v>0</v>
      </c>
      <c r="W538" s="63">
        <v>0</v>
      </c>
    </row>
    <row r="539" spans="1:23" x14ac:dyDescent="0.15">
      <c r="A539" s="251"/>
      <c r="B539" s="42">
        <v>3</v>
      </c>
      <c r="C539" s="111" t="s">
        <v>652</v>
      </c>
      <c r="D539" s="31" t="s">
        <v>588</v>
      </c>
      <c r="E539" s="31">
        <v>2019</v>
      </c>
      <c r="F539" s="164" t="s">
        <v>347</v>
      </c>
      <c r="G539" s="153">
        <v>0.27291666666666664</v>
      </c>
      <c r="H539" s="167">
        <v>5</v>
      </c>
      <c r="I539" s="184">
        <v>1</v>
      </c>
      <c r="J539" s="20">
        <v>52</v>
      </c>
      <c r="K539" s="115">
        <f t="shared" si="555"/>
        <v>51</v>
      </c>
      <c r="L539" s="185">
        <f>K539/Popularity!B7</f>
        <v>0.68918918918918914</v>
      </c>
      <c r="M539" s="185">
        <f>K539/Popularity!B2</f>
        <v>0.25888324873096447</v>
      </c>
      <c r="N539" s="185">
        <f t="shared" si="545"/>
        <v>-0.43030594045822468</v>
      </c>
      <c r="O539" s="233"/>
      <c r="P539" s="154">
        <v>1</v>
      </c>
      <c r="Q539" s="62">
        <v>0</v>
      </c>
      <c r="R539" s="155">
        <v>0</v>
      </c>
      <c r="S539" s="62">
        <v>0</v>
      </c>
      <c r="T539" s="62">
        <v>0</v>
      </c>
      <c r="U539" s="62">
        <v>0</v>
      </c>
      <c r="V539" s="62">
        <v>1</v>
      </c>
      <c r="W539" s="63">
        <v>0</v>
      </c>
    </row>
    <row r="540" spans="1:23" x14ac:dyDescent="0.15">
      <c r="A540" s="251"/>
      <c r="B540" s="42">
        <v>4</v>
      </c>
      <c r="C540" s="111" t="s">
        <v>653</v>
      </c>
      <c r="D540" s="31" t="s">
        <v>1068</v>
      </c>
      <c r="E540" s="31">
        <v>2019</v>
      </c>
      <c r="F540" s="164" t="s">
        <v>348</v>
      </c>
      <c r="G540" s="153">
        <v>0.11319444444444444</v>
      </c>
      <c r="H540" s="167">
        <v>4</v>
      </c>
      <c r="I540" s="184">
        <v>3</v>
      </c>
      <c r="J540" s="20">
        <v>54</v>
      </c>
      <c r="K540" s="115">
        <f t="shared" si="555"/>
        <v>51</v>
      </c>
      <c r="L540" s="185">
        <f>K540/Popularity!B7</f>
        <v>0.68918918918918914</v>
      </c>
      <c r="M540" s="185">
        <f>K540/Popularity!B2</f>
        <v>0.25888324873096447</v>
      </c>
      <c r="N540" s="185">
        <f t="shared" si="545"/>
        <v>-0.43030594045822468</v>
      </c>
      <c r="O540" s="233"/>
      <c r="P540" s="154">
        <v>1</v>
      </c>
      <c r="Q540" s="62">
        <v>1</v>
      </c>
      <c r="R540" s="155">
        <v>0</v>
      </c>
      <c r="S540" s="62">
        <v>0</v>
      </c>
      <c r="T540" s="62">
        <v>0</v>
      </c>
      <c r="U540" s="62">
        <v>1</v>
      </c>
      <c r="V540" s="62">
        <v>1</v>
      </c>
      <c r="W540" s="63">
        <v>0</v>
      </c>
    </row>
    <row r="541" spans="1:23" x14ac:dyDescent="0.15">
      <c r="A541" s="251"/>
      <c r="B541" s="42">
        <v>5</v>
      </c>
      <c r="C541" s="113" t="s">
        <v>662</v>
      </c>
      <c r="D541" s="44" t="s">
        <v>476</v>
      </c>
      <c r="E541" s="44">
        <v>2018</v>
      </c>
      <c r="F541" s="192" t="s">
        <v>733</v>
      </c>
      <c r="G541" s="153">
        <v>0.12361111111111112</v>
      </c>
      <c r="H541" s="167">
        <v>4.1500000000000004</v>
      </c>
      <c r="I541" s="184">
        <v>2</v>
      </c>
      <c r="J541" s="20">
        <v>50</v>
      </c>
      <c r="K541" s="115">
        <f t="shared" si="555"/>
        <v>48</v>
      </c>
      <c r="L541" s="185">
        <f>K541/Popularity!B7</f>
        <v>0.64864864864864868</v>
      </c>
      <c r="M541" s="185">
        <f>K541/Popularity!B2</f>
        <v>0.24365482233502539</v>
      </c>
      <c r="N541" s="185">
        <f t="shared" si="545"/>
        <v>-0.4049938263136233</v>
      </c>
      <c r="O541" s="233"/>
      <c r="P541" s="154">
        <v>0</v>
      </c>
      <c r="Q541" s="62">
        <v>1</v>
      </c>
      <c r="R541" s="155">
        <v>0</v>
      </c>
      <c r="S541" s="62">
        <v>0</v>
      </c>
      <c r="T541" s="62">
        <v>1</v>
      </c>
      <c r="U541" s="62">
        <v>0</v>
      </c>
      <c r="V541" s="62">
        <v>0</v>
      </c>
      <c r="W541" s="63">
        <v>0</v>
      </c>
    </row>
    <row r="542" spans="1:23" x14ac:dyDescent="0.15">
      <c r="A542" s="251"/>
      <c r="B542" s="42">
        <v>6</v>
      </c>
      <c r="C542" s="111" t="s">
        <v>663</v>
      </c>
      <c r="D542" s="31" t="s">
        <v>1069</v>
      </c>
      <c r="E542" s="31">
        <v>2020</v>
      </c>
      <c r="F542" s="192" t="s">
        <v>345</v>
      </c>
      <c r="G542" s="153">
        <v>0.15</v>
      </c>
      <c r="H542" s="167">
        <v>4.25</v>
      </c>
      <c r="I542" s="184">
        <v>0</v>
      </c>
      <c r="J542" s="20">
        <v>44</v>
      </c>
      <c r="K542" s="115">
        <f t="shared" si="555"/>
        <v>44</v>
      </c>
      <c r="L542" s="185">
        <f>K542/Popularity!B7</f>
        <v>0.59459459459459463</v>
      </c>
      <c r="M542" s="185">
        <f>K542/Popularity!B2</f>
        <v>0.2233502538071066</v>
      </c>
      <c r="N542" s="185">
        <f t="shared" si="545"/>
        <v>-0.37124434078748803</v>
      </c>
      <c r="O542" s="233"/>
      <c r="P542" s="154">
        <v>0</v>
      </c>
      <c r="Q542" s="62">
        <v>3</v>
      </c>
      <c r="R542" s="155">
        <v>0</v>
      </c>
      <c r="S542" s="62">
        <v>3</v>
      </c>
      <c r="T542" s="62">
        <v>0</v>
      </c>
      <c r="U542" s="62">
        <v>0</v>
      </c>
      <c r="V542" s="62">
        <v>0</v>
      </c>
      <c r="W542" s="63">
        <v>0</v>
      </c>
    </row>
    <row r="543" spans="1:23" x14ac:dyDescent="0.15">
      <c r="A543" s="251"/>
      <c r="B543" s="42">
        <v>7</v>
      </c>
      <c r="C543" s="114" t="s">
        <v>670</v>
      </c>
      <c r="D543" s="31" t="s">
        <v>1034</v>
      </c>
      <c r="E543" s="31">
        <v>2014</v>
      </c>
      <c r="F543" s="192" t="s">
        <v>346</v>
      </c>
      <c r="G543" s="153">
        <v>0.14861111111111111</v>
      </c>
      <c r="H543" s="167">
        <v>4.2</v>
      </c>
      <c r="I543" s="184">
        <v>1</v>
      </c>
      <c r="J543" s="20">
        <v>29</v>
      </c>
      <c r="K543" s="115">
        <f t="shared" si="555"/>
        <v>28</v>
      </c>
      <c r="L543" s="185">
        <f>K543/Popularity!B7</f>
        <v>0.3783783783783784</v>
      </c>
      <c r="M543" s="185">
        <f>K543/Popularity!B2</f>
        <v>0.14213197969543148</v>
      </c>
      <c r="N543" s="185">
        <f t="shared" si="545"/>
        <v>-0.23624639868294692</v>
      </c>
      <c r="O543" s="233"/>
      <c r="P543" s="154">
        <v>0</v>
      </c>
      <c r="Q543" s="62">
        <v>1</v>
      </c>
      <c r="R543" s="155">
        <v>0</v>
      </c>
      <c r="S543" s="62">
        <v>0</v>
      </c>
      <c r="T543" s="62">
        <v>0</v>
      </c>
      <c r="U543" s="62">
        <v>1</v>
      </c>
      <c r="V543" s="62">
        <v>0</v>
      </c>
      <c r="W543" s="63">
        <v>0</v>
      </c>
    </row>
    <row r="544" spans="1:23" x14ac:dyDescent="0.15">
      <c r="A544" s="251"/>
      <c r="B544" s="42">
        <v>8</v>
      </c>
      <c r="C544" s="111" t="s">
        <v>666</v>
      </c>
      <c r="D544" s="31" t="s">
        <v>671</v>
      </c>
      <c r="E544" s="31">
        <v>2017</v>
      </c>
      <c r="F544" s="192" t="s">
        <v>346</v>
      </c>
      <c r="G544" s="153">
        <v>0.14444444444444446</v>
      </c>
      <c r="H544" s="167">
        <v>4.1500000000000004</v>
      </c>
      <c r="I544" s="184">
        <v>12</v>
      </c>
      <c r="J544" s="20">
        <v>38</v>
      </c>
      <c r="K544" s="115">
        <f t="shared" si="555"/>
        <v>26</v>
      </c>
      <c r="L544" s="185">
        <f>K544/Popularity!B7</f>
        <v>0.35135135135135137</v>
      </c>
      <c r="M544" s="185">
        <f>K544/Popularity!B2</f>
        <v>0.13197969543147209</v>
      </c>
      <c r="N544" s="185">
        <f t="shared" si="545"/>
        <v>-0.21937165591987928</v>
      </c>
      <c r="O544" s="233"/>
      <c r="P544" s="154">
        <v>1</v>
      </c>
      <c r="Q544" s="62">
        <v>0</v>
      </c>
      <c r="R544" s="155">
        <v>0</v>
      </c>
      <c r="S544" s="62">
        <v>1</v>
      </c>
      <c r="T544" s="62">
        <v>0</v>
      </c>
      <c r="U544" s="62">
        <v>0</v>
      </c>
      <c r="V544" s="62">
        <v>0</v>
      </c>
      <c r="W544" s="63">
        <v>0</v>
      </c>
    </row>
    <row r="545" spans="1:23" x14ac:dyDescent="0.15">
      <c r="A545" s="251"/>
      <c r="B545" s="42">
        <v>9</v>
      </c>
      <c r="C545" s="111" t="s">
        <v>667</v>
      </c>
      <c r="D545" s="31" t="s">
        <v>672</v>
      </c>
      <c r="E545" s="31">
        <v>1995</v>
      </c>
      <c r="F545" s="192" t="s">
        <v>345</v>
      </c>
      <c r="G545" s="153">
        <v>0.17986111111111111</v>
      </c>
      <c r="H545" s="167">
        <v>4</v>
      </c>
      <c r="I545" s="184">
        <v>13</v>
      </c>
      <c r="J545" s="20">
        <v>36</v>
      </c>
      <c r="K545" s="115">
        <f t="shared" si="555"/>
        <v>23</v>
      </c>
      <c r="L545" s="185">
        <f>K545/Popularity!B7</f>
        <v>0.3108108108108108</v>
      </c>
      <c r="M545" s="185">
        <f>K545/Popularity!B2</f>
        <v>0.116751269035533</v>
      </c>
      <c r="N545" s="185">
        <f t="shared" ref="N545:N588" si="556">M545-L545</f>
        <v>-0.19405954177527779</v>
      </c>
      <c r="O545" s="233"/>
      <c r="P545" s="154">
        <v>1</v>
      </c>
      <c r="Q545" s="62">
        <v>0</v>
      </c>
      <c r="R545" s="155">
        <v>0</v>
      </c>
      <c r="S545" s="62">
        <v>1</v>
      </c>
      <c r="T545" s="62">
        <v>0</v>
      </c>
      <c r="U545" s="62">
        <v>0</v>
      </c>
      <c r="V545" s="62">
        <v>0</v>
      </c>
      <c r="W545" s="63">
        <v>0</v>
      </c>
    </row>
    <row r="546" spans="1:23" x14ac:dyDescent="0.15">
      <c r="A546" s="251"/>
      <c r="B546" s="42">
        <v>10</v>
      </c>
      <c r="C546" s="111" t="s">
        <v>668</v>
      </c>
      <c r="D546" s="31" t="s">
        <v>1008</v>
      </c>
      <c r="E546" s="31">
        <v>2015</v>
      </c>
      <c r="F546" s="192" t="s">
        <v>348</v>
      </c>
      <c r="G546" s="153">
        <v>0.18541666666666667</v>
      </c>
      <c r="H546" s="167">
        <v>3.75</v>
      </c>
      <c r="I546" s="184">
        <v>7</v>
      </c>
      <c r="J546" s="20">
        <v>22</v>
      </c>
      <c r="K546" s="115">
        <f t="shared" si="555"/>
        <v>15</v>
      </c>
      <c r="L546" s="185">
        <f>K546/Popularity!B7</f>
        <v>0.20270270270270271</v>
      </c>
      <c r="M546" s="185">
        <f>K546/Popularity!B2</f>
        <v>7.6142131979695438E-2</v>
      </c>
      <c r="N546" s="185">
        <f t="shared" si="556"/>
        <v>-0.12656057072300728</v>
      </c>
      <c r="O546" s="233"/>
      <c r="P546" s="154">
        <v>1</v>
      </c>
      <c r="Q546" s="62">
        <v>0</v>
      </c>
      <c r="R546" s="155">
        <v>0</v>
      </c>
      <c r="S546" s="62">
        <v>0</v>
      </c>
      <c r="T546" s="62">
        <v>0</v>
      </c>
      <c r="U546" s="62">
        <v>1</v>
      </c>
      <c r="V546" s="62">
        <v>0</v>
      </c>
      <c r="W546" s="63">
        <v>0</v>
      </c>
    </row>
    <row r="547" spans="1:23" x14ac:dyDescent="0.15">
      <c r="A547" s="251"/>
      <c r="B547" s="42">
        <v>11</v>
      </c>
      <c r="C547" s="111" t="s">
        <v>669</v>
      </c>
      <c r="D547" s="31" t="s">
        <v>673</v>
      </c>
      <c r="E547" s="31">
        <v>2006</v>
      </c>
      <c r="F547" s="192" t="s">
        <v>345</v>
      </c>
      <c r="G547" s="153">
        <v>0.2076388888888889</v>
      </c>
      <c r="H547" s="167">
        <v>5</v>
      </c>
      <c r="I547" s="184">
        <v>6</v>
      </c>
      <c r="J547" s="20">
        <v>47</v>
      </c>
      <c r="K547" s="115">
        <f t="shared" si="555"/>
        <v>41</v>
      </c>
      <c r="L547" s="185">
        <f>K547/Popularity!B7</f>
        <v>0.55405405405405406</v>
      </c>
      <c r="M547" s="185">
        <f>K547/Popularity!B2</f>
        <v>0.20812182741116753</v>
      </c>
      <c r="N547" s="185">
        <f t="shared" si="556"/>
        <v>-0.34593222664288653</v>
      </c>
      <c r="O547" s="233"/>
      <c r="P547" s="154">
        <v>1</v>
      </c>
      <c r="Q547" s="62">
        <v>0</v>
      </c>
      <c r="R547" s="155">
        <v>0</v>
      </c>
      <c r="S547" s="62">
        <v>1</v>
      </c>
      <c r="T547" s="62">
        <v>0</v>
      </c>
      <c r="U547" s="62">
        <v>0</v>
      </c>
      <c r="V547" s="62">
        <v>0</v>
      </c>
      <c r="W547" s="63">
        <v>0</v>
      </c>
    </row>
    <row r="548" spans="1:23" x14ac:dyDescent="0.15">
      <c r="A548" s="251"/>
      <c r="B548" s="42">
        <v>12</v>
      </c>
      <c r="C548" s="111" t="s">
        <v>674</v>
      </c>
      <c r="D548" s="31" t="s">
        <v>675</v>
      </c>
      <c r="E548" s="31">
        <v>2015</v>
      </c>
      <c r="F548" s="164" t="s">
        <v>345</v>
      </c>
      <c r="G548" s="153">
        <v>0.14305555555555557</v>
      </c>
      <c r="H548" s="167">
        <v>4.75</v>
      </c>
      <c r="I548" s="184">
        <v>19</v>
      </c>
      <c r="J548" s="20">
        <v>60</v>
      </c>
      <c r="K548" s="115">
        <f t="shared" si="555"/>
        <v>41</v>
      </c>
      <c r="L548" s="185">
        <f>K548/Popularity!B7</f>
        <v>0.55405405405405406</v>
      </c>
      <c r="M548" s="185">
        <f>K548/Popularity!B2</f>
        <v>0.20812182741116753</v>
      </c>
      <c r="N548" s="185">
        <f t="shared" si="556"/>
        <v>-0.34593222664288653</v>
      </c>
      <c r="O548" s="233"/>
      <c r="P548" s="154">
        <v>0</v>
      </c>
      <c r="Q548" s="62">
        <v>1</v>
      </c>
      <c r="R548" s="155">
        <v>0</v>
      </c>
      <c r="S548" s="62">
        <v>1</v>
      </c>
      <c r="T548" s="62">
        <v>0</v>
      </c>
      <c r="U548" s="62">
        <v>0</v>
      </c>
      <c r="V548" s="62">
        <v>0</v>
      </c>
      <c r="W548" s="63">
        <v>0</v>
      </c>
    </row>
    <row r="549" spans="1:23" x14ac:dyDescent="0.15">
      <c r="A549" s="251"/>
      <c r="B549" s="42">
        <v>13</v>
      </c>
      <c r="C549" s="111" t="s">
        <v>676</v>
      </c>
      <c r="D549" s="31" t="s">
        <v>677</v>
      </c>
      <c r="E549" s="31">
        <v>2021</v>
      </c>
      <c r="F549" s="164" t="s">
        <v>346</v>
      </c>
      <c r="G549" s="153">
        <v>0.16805555555555554</v>
      </c>
      <c r="H549" s="167">
        <v>4.25</v>
      </c>
      <c r="I549" s="184">
        <v>0</v>
      </c>
      <c r="J549" s="20">
        <v>35</v>
      </c>
      <c r="K549" s="115">
        <f t="shared" si="555"/>
        <v>35</v>
      </c>
      <c r="L549" s="185">
        <f>K549/Popularity!B7</f>
        <v>0.47297297297297297</v>
      </c>
      <c r="M549" s="185">
        <f>K549/Popularity!B2</f>
        <v>0.17766497461928935</v>
      </c>
      <c r="N549" s="185">
        <f t="shared" si="556"/>
        <v>-0.2953079983536836</v>
      </c>
      <c r="O549" s="233"/>
      <c r="P549" s="154">
        <v>0</v>
      </c>
      <c r="Q549" s="62">
        <v>1</v>
      </c>
      <c r="R549" s="155">
        <v>0</v>
      </c>
      <c r="S549" s="62">
        <v>0</v>
      </c>
      <c r="T549" s="62">
        <v>1</v>
      </c>
      <c r="U549" s="62">
        <v>0</v>
      </c>
      <c r="V549" s="62">
        <v>0</v>
      </c>
      <c r="W549" s="63">
        <v>0</v>
      </c>
    </row>
    <row r="550" spans="1:23" ht="14" thickBot="1" x14ac:dyDescent="0.2">
      <c r="A550" s="252"/>
      <c r="B550" s="171">
        <v>14</v>
      </c>
      <c r="C550" s="112" t="s">
        <v>678</v>
      </c>
      <c r="D550" s="32" t="s">
        <v>596</v>
      </c>
      <c r="E550" s="32">
        <v>2020</v>
      </c>
      <c r="F550" s="165" t="s">
        <v>347</v>
      </c>
      <c r="G550" s="161">
        <v>0.10625</v>
      </c>
      <c r="H550" s="172">
        <v>5</v>
      </c>
      <c r="I550" s="186">
        <v>0</v>
      </c>
      <c r="J550" s="187">
        <v>47</v>
      </c>
      <c r="K550" s="188">
        <f t="shared" si="555"/>
        <v>47</v>
      </c>
      <c r="L550" s="189">
        <f>K550/Popularity!B7</f>
        <v>0.63513513513513509</v>
      </c>
      <c r="M550" s="189">
        <f>K550/Popularity!B2</f>
        <v>0.23857868020304568</v>
      </c>
      <c r="N550" s="189">
        <f t="shared" si="556"/>
        <v>-0.39655645493208941</v>
      </c>
      <c r="O550" s="234"/>
      <c r="P550" s="162">
        <v>0</v>
      </c>
      <c r="Q550" s="65">
        <v>2</v>
      </c>
      <c r="R550" s="163">
        <v>0</v>
      </c>
      <c r="S550" s="65">
        <v>0</v>
      </c>
      <c r="T550" s="65">
        <v>0</v>
      </c>
      <c r="U550" s="65">
        <v>0</v>
      </c>
      <c r="V550" s="65">
        <v>2</v>
      </c>
      <c r="W550" s="66">
        <v>0</v>
      </c>
    </row>
    <row r="551" spans="1:23" x14ac:dyDescent="0.15">
      <c r="A551" s="250" t="s">
        <v>689</v>
      </c>
      <c r="B551" s="166">
        <v>1</v>
      </c>
      <c r="C551" s="110" t="s">
        <v>679</v>
      </c>
      <c r="D551" s="30" t="s">
        <v>640</v>
      </c>
      <c r="E551" s="30">
        <v>2020</v>
      </c>
      <c r="F551" s="180" t="s">
        <v>345</v>
      </c>
      <c r="G551" s="145">
        <v>0.22569444444444445</v>
      </c>
      <c r="H551" s="135">
        <v>5</v>
      </c>
      <c r="I551" s="181">
        <v>0</v>
      </c>
      <c r="J551" s="132">
        <v>69</v>
      </c>
      <c r="K551" s="182">
        <f>SUM(J551-I551)</f>
        <v>69</v>
      </c>
      <c r="L551" s="183">
        <f>K551/Popularity!B8</f>
        <v>1</v>
      </c>
      <c r="M551" s="183">
        <f>K551/Popularity!B2</f>
        <v>0.35025380710659898</v>
      </c>
      <c r="N551" s="183">
        <f t="shared" si="556"/>
        <v>-0.64974619289340096</v>
      </c>
      <c r="O551" s="232"/>
      <c r="P551" s="146">
        <v>0</v>
      </c>
      <c r="Q551" s="60">
        <v>1</v>
      </c>
      <c r="R551" s="147">
        <v>0</v>
      </c>
      <c r="S551" s="60">
        <v>1</v>
      </c>
      <c r="T551" s="60">
        <v>0</v>
      </c>
      <c r="U551" s="60">
        <v>0</v>
      </c>
      <c r="V551" s="60">
        <v>0</v>
      </c>
      <c r="W551" s="61">
        <v>0</v>
      </c>
    </row>
    <row r="552" spans="1:23" x14ac:dyDescent="0.15">
      <c r="A552" s="251"/>
      <c r="B552" s="42">
        <v>2</v>
      </c>
      <c r="C552" s="111" t="s">
        <v>680</v>
      </c>
      <c r="D552" s="31" t="s">
        <v>681</v>
      </c>
      <c r="E552" s="31">
        <v>2019</v>
      </c>
      <c r="F552" s="164" t="s">
        <v>345</v>
      </c>
      <c r="G552" s="153">
        <v>0.15277777777777776</v>
      </c>
      <c r="H552" s="167">
        <v>4.25</v>
      </c>
      <c r="I552" s="184">
        <v>0</v>
      </c>
      <c r="J552" s="20">
        <v>67</v>
      </c>
      <c r="K552" s="115">
        <f t="shared" ref="K552:K557" si="557">SUM(J552-I552)</f>
        <v>67</v>
      </c>
      <c r="L552" s="185">
        <f>K552/Popularity!B8</f>
        <v>0.97101449275362317</v>
      </c>
      <c r="M552" s="185">
        <f>K552/Popularity!B2</f>
        <v>0.34010152284263961</v>
      </c>
      <c r="N552" s="185">
        <f t="shared" si="556"/>
        <v>-0.63091296991098356</v>
      </c>
      <c r="O552" s="233"/>
      <c r="P552" s="154">
        <v>0</v>
      </c>
      <c r="Q552" s="62">
        <v>1</v>
      </c>
      <c r="R552" s="155">
        <v>0</v>
      </c>
      <c r="S552" s="62">
        <v>1</v>
      </c>
      <c r="T552" s="62">
        <v>0</v>
      </c>
      <c r="U552" s="62">
        <v>0</v>
      </c>
      <c r="V552" s="62">
        <v>0</v>
      </c>
      <c r="W552" s="63">
        <v>0</v>
      </c>
    </row>
    <row r="553" spans="1:23" x14ac:dyDescent="0.15">
      <c r="A553" s="251"/>
      <c r="B553" s="42">
        <v>3</v>
      </c>
      <c r="C553" s="111" t="s">
        <v>682</v>
      </c>
      <c r="D553" s="31" t="s">
        <v>596</v>
      </c>
      <c r="E553" s="31">
        <v>2020</v>
      </c>
      <c r="F553" s="164" t="s">
        <v>347</v>
      </c>
      <c r="G553" s="153">
        <v>0.14722222222222223</v>
      </c>
      <c r="H553" s="167">
        <v>4.25</v>
      </c>
      <c r="I553" s="184">
        <v>0</v>
      </c>
      <c r="J553" s="20">
        <v>65</v>
      </c>
      <c r="K553" s="115">
        <f t="shared" si="557"/>
        <v>65</v>
      </c>
      <c r="L553" s="185">
        <f>K553/Popularity!B8</f>
        <v>0.94202898550724634</v>
      </c>
      <c r="M553" s="185">
        <f>K553/Popularity!B2</f>
        <v>0.32994923857868019</v>
      </c>
      <c r="N553" s="185">
        <f t="shared" si="556"/>
        <v>-0.61207974692856615</v>
      </c>
      <c r="O553" s="233"/>
      <c r="P553" s="154">
        <v>0</v>
      </c>
      <c r="Q553" s="62">
        <v>2</v>
      </c>
      <c r="R553" s="155">
        <v>0</v>
      </c>
      <c r="S553" s="62">
        <v>0</v>
      </c>
      <c r="T553" s="62">
        <v>0</v>
      </c>
      <c r="U553" s="62">
        <v>0</v>
      </c>
      <c r="V553" s="62">
        <v>2</v>
      </c>
      <c r="W553" s="63">
        <v>0</v>
      </c>
    </row>
    <row r="554" spans="1:23" x14ac:dyDescent="0.15">
      <c r="A554" s="251"/>
      <c r="B554" s="42">
        <v>4</v>
      </c>
      <c r="C554" s="111" t="s">
        <v>686</v>
      </c>
      <c r="D554" s="31" t="s">
        <v>1070</v>
      </c>
      <c r="E554" s="31">
        <v>2020</v>
      </c>
      <c r="F554" s="164" t="s">
        <v>344</v>
      </c>
      <c r="G554" s="153">
        <v>0.13819444444444443</v>
      </c>
      <c r="H554" s="167">
        <v>4</v>
      </c>
      <c r="I554" s="184">
        <v>0</v>
      </c>
      <c r="J554" s="20">
        <v>59</v>
      </c>
      <c r="K554" s="115">
        <f t="shared" si="557"/>
        <v>59</v>
      </c>
      <c r="L554" s="185">
        <f>K554/Popularity!B8</f>
        <v>0.85507246376811596</v>
      </c>
      <c r="M554" s="185">
        <f>K554/Popularity!B2</f>
        <v>0.29949238578680204</v>
      </c>
      <c r="N554" s="185">
        <f t="shared" si="556"/>
        <v>-0.55558007798131392</v>
      </c>
      <c r="O554" s="233"/>
      <c r="P554" s="154">
        <v>0</v>
      </c>
      <c r="Q554" s="62">
        <v>2</v>
      </c>
      <c r="R554" s="155">
        <v>0</v>
      </c>
      <c r="S554" s="62">
        <v>0</v>
      </c>
      <c r="T554" s="62">
        <v>0</v>
      </c>
      <c r="U554" s="62">
        <v>0</v>
      </c>
      <c r="V554" s="62">
        <v>2</v>
      </c>
      <c r="W554" s="63">
        <v>0</v>
      </c>
    </row>
    <row r="555" spans="1:23" x14ac:dyDescent="0.15">
      <c r="A555" s="251"/>
      <c r="B555" s="42">
        <v>5</v>
      </c>
      <c r="C555" s="111" t="s">
        <v>687</v>
      </c>
      <c r="D555" s="31" t="s">
        <v>1071</v>
      </c>
      <c r="E555" s="31">
        <v>2017</v>
      </c>
      <c r="F555" s="164" t="s">
        <v>345</v>
      </c>
      <c r="G555" s="153">
        <v>0.11041666666666666</v>
      </c>
      <c r="H555" s="167">
        <v>4.25</v>
      </c>
      <c r="I555" s="184">
        <v>0</v>
      </c>
      <c r="J555" s="20">
        <v>53</v>
      </c>
      <c r="K555" s="115">
        <f t="shared" si="557"/>
        <v>53</v>
      </c>
      <c r="L555" s="185">
        <f>K555/Popularity!B8</f>
        <v>0.76811594202898548</v>
      </c>
      <c r="M555" s="185">
        <f>K555/Popularity!B2</f>
        <v>0.26903553299492383</v>
      </c>
      <c r="N555" s="185">
        <f t="shared" si="556"/>
        <v>-0.49908040903406165</v>
      </c>
      <c r="O555" s="233"/>
      <c r="P555" s="154">
        <v>0</v>
      </c>
      <c r="Q555" s="62">
        <v>3</v>
      </c>
      <c r="R555" s="155">
        <v>0</v>
      </c>
      <c r="S555" s="62">
        <v>0</v>
      </c>
      <c r="T555" s="62">
        <v>0</v>
      </c>
      <c r="U555" s="62">
        <v>0</v>
      </c>
      <c r="V555" s="62">
        <v>3</v>
      </c>
      <c r="W555" s="63">
        <v>0</v>
      </c>
    </row>
    <row r="556" spans="1:23" x14ac:dyDescent="0.15">
      <c r="A556" s="251"/>
      <c r="B556" s="42">
        <v>6</v>
      </c>
      <c r="C556" s="111" t="s">
        <v>690</v>
      </c>
      <c r="D556" s="31" t="s">
        <v>692</v>
      </c>
      <c r="E556" s="31">
        <v>2018</v>
      </c>
      <c r="F556" s="164" t="s">
        <v>347</v>
      </c>
      <c r="G556" s="153">
        <v>0.11597222222222221</v>
      </c>
      <c r="H556" s="167">
        <v>4</v>
      </c>
      <c r="I556" s="184">
        <v>0</v>
      </c>
      <c r="J556" s="20">
        <v>44</v>
      </c>
      <c r="K556" s="115">
        <f t="shared" si="557"/>
        <v>44</v>
      </c>
      <c r="L556" s="185">
        <f>K556/Popularity!B8</f>
        <v>0.6376811594202898</v>
      </c>
      <c r="M556" s="185">
        <f>K556/Popularity!B2</f>
        <v>0.2233502538071066</v>
      </c>
      <c r="N556" s="185">
        <f t="shared" si="556"/>
        <v>-0.4143309056131832</v>
      </c>
      <c r="O556" s="233"/>
      <c r="P556" s="154">
        <v>0</v>
      </c>
      <c r="Q556" s="62">
        <v>1</v>
      </c>
      <c r="R556" s="155">
        <v>0</v>
      </c>
      <c r="S556" s="62">
        <v>0</v>
      </c>
      <c r="T556" s="62">
        <v>0</v>
      </c>
      <c r="U556" s="62">
        <v>0</v>
      </c>
      <c r="V556" s="62">
        <v>1</v>
      </c>
      <c r="W556" s="63">
        <v>0</v>
      </c>
    </row>
    <row r="557" spans="1:23" x14ac:dyDescent="0.15">
      <c r="A557" s="251"/>
      <c r="B557" s="42">
        <v>7</v>
      </c>
      <c r="C557" s="111" t="s">
        <v>691</v>
      </c>
      <c r="D557" s="31" t="s">
        <v>562</v>
      </c>
      <c r="E557" s="31">
        <v>2020</v>
      </c>
      <c r="F557" s="164" t="s">
        <v>348</v>
      </c>
      <c r="G557" s="153">
        <v>8.4027777777777771E-2</v>
      </c>
      <c r="H557" s="167">
        <v>4</v>
      </c>
      <c r="I557" s="184">
        <v>0</v>
      </c>
      <c r="J557" s="20">
        <v>54</v>
      </c>
      <c r="K557" s="115">
        <f t="shared" si="557"/>
        <v>54</v>
      </c>
      <c r="L557" s="185">
        <f>K557/Popularity!B8</f>
        <v>0.78260869565217395</v>
      </c>
      <c r="M557" s="185">
        <f>K557/Popularity!B2</f>
        <v>0.27411167512690354</v>
      </c>
      <c r="N557" s="185">
        <f t="shared" si="556"/>
        <v>-0.50849702052527035</v>
      </c>
      <c r="O557" s="233"/>
      <c r="P557" s="154">
        <v>0</v>
      </c>
      <c r="Q557" s="62">
        <v>1</v>
      </c>
      <c r="R557" s="155">
        <v>0</v>
      </c>
      <c r="S557" s="62">
        <v>0</v>
      </c>
      <c r="T557" s="62">
        <v>0</v>
      </c>
      <c r="U557" s="62">
        <v>0</v>
      </c>
      <c r="V557" s="62">
        <v>4</v>
      </c>
      <c r="W557" s="63">
        <v>0</v>
      </c>
    </row>
    <row r="558" spans="1:23" x14ac:dyDescent="0.15">
      <c r="A558" s="251"/>
      <c r="B558" s="42">
        <v>8</v>
      </c>
      <c r="C558" s="111" t="s">
        <v>693</v>
      </c>
      <c r="D558" s="31" t="s">
        <v>533</v>
      </c>
      <c r="E558" s="31">
        <v>2018</v>
      </c>
      <c r="F558" s="164" t="s">
        <v>346</v>
      </c>
      <c r="G558" s="153">
        <v>0.11944444444444445</v>
      </c>
      <c r="H558" s="167">
        <v>4.1500000000000004</v>
      </c>
      <c r="I558" s="184">
        <v>2</v>
      </c>
      <c r="J558" s="20">
        <v>51</v>
      </c>
      <c r="K558" s="115">
        <f t="shared" ref="K558:K565" si="558">SUM(J558-I558)</f>
        <v>49</v>
      </c>
      <c r="L558" s="185">
        <f>K558/Popularity!B8</f>
        <v>0.71014492753623193</v>
      </c>
      <c r="M558" s="185">
        <f>K558/Popularity!B2</f>
        <v>0.24873096446700507</v>
      </c>
      <c r="N558" s="185">
        <f t="shared" si="556"/>
        <v>-0.46141396306922688</v>
      </c>
      <c r="O558" s="233"/>
      <c r="P558" s="154">
        <v>0</v>
      </c>
      <c r="Q558" s="62">
        <v>1</v>
      </c>
      <c r="R558" s="155">
        <v>0</v>
      </c>
      <c r="S558" s="62">
        <v>0</v>
      </c>
      <c r="T558" s="62">
        <v>0</v>
      </c>
      <c r="U558" s="62">
        <v>1</v>
      </c>
      <c r="V558" s="62">
        <v>0</v>
      </c>
      <c r="W558" s="63">
        <v>0</v>
      </c>
    </row>
    <row r="559" spans="1:23" ht="14" thickBot="1" x14ac:dyDescent="0.2">
      <c r="A559" s="252"/>
      <c r="B559" s="171">
        <v>9</v>
      </c>
      <c r="C559" s="112" t="s">
        <v>694</v>
      </c>
      <c r="D559" s="32" t="s">
        <v>695</v>
      </c>
      <c r="E559" s="32">
        <v>2020</v>
      </c>
      <c r="F559" s="165" t="s">
        <v>392</v>
      </c>
      <c r="G559" s="161">
        <v>0.14583333333333334</v>
      </c>
      <c r="H559" s="172">
        <v>4.5</v>
      </c>
      <c r="I559" s="186">
        <v>0</v>
      </c>
      <c r="J559" s="187">
        <v>44</v>
      </c>
      <c r="K559" s="188">
        <f t="shared" si="558"/>
        <v>44</v>
      </c>
      <c r="L559" s="189">
        <f>K559/Popularity!B8</f>
        <v>0.6376811594202898</v>
      </c>
      <c r="M559" s="189">
        <f>K559/Popularity!B2</f>
        <v>0.2233502538071066</v>
      </c>
      <c r="N559" s="189">
        <f t="shared" si="556"/>
        <v>-0.4143309056131832</v>
      </c>
      <c r="O559" s="234"/>
      <c r="P559" s="162">
        <v>0</v>
      </c>
      <c r="Q559" s="65">
        <v>1</v>
      </c>
      <c r="R559" s="163">
        <v>0</v>
      </c>
      <c r="S559" s="65">
        <v>0</v>
      </c>
      <c r="T559" s="65">
        <v>1</v>
      </c>
      <c r="U559" s="65">
        <v>0</v>
      </c>
      <c r="V559" s="65">
        <v>0</v>
      </c>
      <c r="W559" s="66">
        <v>0</v>
      </c>
    </row>
    <row r="560" spans="1:23" ht="13" customHeight="1" x14ac:dyDescent="0.15">
      <c r="A560" s="260" t="s">
        <v>700</v>
      </c>
      <c r="B560" s="166">
        <v>1</v>
      </c>
      <c r="C560" s="110" t="s">
        <v>697</v>
      </c>
      <c r="D560" s="30" t="s">
        <v>1072</v>
      </c>
      <c r="E560" s="30">
        <v>2014</v>
      </c>
      <c r="F560" s="180" t="s">
        <v>347</v>
      </c>
      <c r="G560" s="145">
        <v>0.16250000000000001</v>
      </c>
      <c r="H560" s="135">
        <v>4.05</v>
      </c>
      <c r="I560" s="181">
        <v>0</v>
      </c>
      <c r="J560" s="132">
        <v>74</v>
      </c>
      <c r="K560" s="182">
        <f t="shared" si="558"/>
        <v>74</v>
      </c>
      <c r="L560" s="183">
        <f>K560/Popularity!B9</f>
        <v>0.93670886075949367</v>
      </c>
      <c r="M560" s="183">
        <f>K560/Popularity!B2</f>
        <v>0.37563451776649748</v>
      </c>
      <c r="N560" s="183">
        <f t="shared" si="556"/>
        <v>-0.56107434299299619</v>
      </c>
      <c r="O560" s="232"/>
      <c r="P560" s="146">
        <v>1</v>
      </c>
      <c r="Q560" s="60">
        <v>1</v>
      </c>
      <c r="R560" s="147">
        <v>0</v>
      </c>
      <c r="S560" s="60">
        <v>0</v>
      </c>
      <c r="T560" s="60">
        <v>0</v>
      </c>
      <c r="U560" s="60">
        <v>0</v>
      </c>
      <c r="V560" s="60">
        <v>2</v>
      </c>
      <c r="W560" s="61">
        <v>0</v>
      </c>
    </row>
    <row r="561" spans="1:23" x14ac:dyDescent="0.15">
      <c r="A561" s="251"/>
      <c r="B561" s="42">
        <v>2</v>
      </c>
      <c r="C561" s="111" t="s">
        <v>698</v>
      </c>
      <c r="D561" s="31" t="s">
        <v>625</v>
      </c>
      <c r="E561" s="31">
        <v>2020</v>
      </c>
      <c r="F561" s="164" t="s">
        <v>348</v>
      </c>
      <c r="G561" s="153">
        <v>9.0277777777777776E-2</v>
      </c>
      <c r="H561" s="167">
        <v>4.2</v>
      </c>
      <c r="I561" s="184">
        <v>1</v>
      </c>
      <c r="J561" s="20">
        <v>80</v>
      </c>
      <c r="K561" s="115">
        <f t="shared" si="558"/>
        <v>79</v>
      </c>
      <c r="L561" s="185">
        <f>K561/Popularity!B9</f>
        <v>1</v>
      </c>
      <c r="M561" s="185">
        <f>K561/Popularity!B2</f>
        <v>0.40101522842639592</v>
      </c>
      <c r="N561" s="185">
        <f t="shared" si="556"/>
        <v>-0.59898477157360408</v>
      </c>
      <c r="O561" s="233"/>
      <c r="P561" s="154">
        <v>1</v>
      </c>
      <c r="Q561" s="62">
        <v>0</v>
      </c>
      <c r="R561" s="155">
        <v>0</v>
      </c>
      <c r="S561" s="62">
        <v>1</v>
      </c>
      <c r="T561" s="62">
        <v>0</v>
      </c>
      <c r="U561" s="62">
        <v>0</v>
      </c>
      <c r="V561" s="62">
        <v>0</v>
      </c>
      <c r="W561" s="63">
        <v>0</v>
      </c>
    </row>
    <row r="562" spans="1:23" x14ac:dyDescent="0.15">
      <c r="A562" s="251"/>
      <c r="B562" s="42">
        <v>3</v>
      </c>
      <c r="C562" s="111" t="s">
        <v>699</v>
      </c>
      <c r="D562" s="31" t="s">
        <v>1073</v>
      </c>
      <c r="E562" s="31">
        <v>2017</v>
      </c>
      <c r="F562" s="164" t="s">
        <v>348</v>
      </c>
      <c r="G562" s="153">
        <v>0.18888888888888888</v>
      </c>
      <c r="H562" s="167">
        <v>3.95</v>
      </c>
      <c r="I562" s="184">
        <v>7</v>
      </c>
      <c r="J562" s="20">
        <v>75</v>
      </c>
      <c r="K562" s="115">
        <f t="shared" si="558"/>
        <v>68</v>
      </c>
      <c r="L562" s="185">
        <f>K562/Popularity!B9</f>
        <v>0.86075949367088611</v>
      </c>
      <c r="M562" s="185">
        <f>K562/Popularity!B2</f>
        <v>0.34517766497461927</v>
      </c>
      <c r="N562" s="185">
        <f t="shared" si="556"/>
        <v>-0.51558182869626679</v>
      </c>
      <c r="O562" s="233"/>
      <c r="P562" s="154">
        <v>2</v>
      </c>
      <c r="Q562" s="62">
        <v>1</v>
      </c>
      <c r="R562" s="155">
        <v>0</v>
      </c>
      <c r="S562" s="62">
        <v>0</v>
      </c>
      <c r="T562" s="62">
        <v>0</v>
      </c>
      <c r="U562" s="62">
        <v>1</v>
      </c>
      <c r="V562" s="62">
        <v>2</v>
      </c>
      <c r="W562" s="63">
        <v>0</v>
      </c>
    </row>
    <row r="563" spans="1:23" x14ac:dyDescent="0.15">
      <c r="A563" s="251"/>
      <c r="B563" s="42">
        <v>4</v>
      </c>
      <c r="C563" s="111" t="s">
        <v>702</v>
      </c>
      <c r="D563" s="31" t="s">
        <v>505</v>
      </c>
      <c r="E563" s="31">
        <v>2009</v>
      </c>
      <c r="F563" s="164" t="s">
        <v>349</v>
      </c>
      <c r="G563" s="153">
        <v>0.19236111111111112</v>
      </c>
      <c r="H563" s="167">
        <v>4.1500000000000004</v>
      </c>
      <c r="I563" s="184">
        <v>135</v>
      </c>
      <c r="J563" s="20">
        <v>190</v>
      </c>
      <c r="K563" s="115">
        <f t="shared" si="558"/>
        <v>55</v>
      </c>
      <c r="L563" s="185">
        <f>K563/Popularity!B9</f>
        <v>0.69620253164556967</v>
      </c>
      <c r="M563" s="185">
        <f>K563/Popularity!B2</f>
        <v>0.27918781725888325</v>
      </c>
      <c r="N563" s="185">
        <f t="shared" si="556"/>
        <v>-0.41701471438668641</v>
      </c>
      <c r="O563" s="233"/>
      <c r="P563" s="154">
        <v>1</v>
      </c>
      <c r="Q563" s="62">
        <v>0</v>
      </c>
      <c r="R563" s="155">
        <v>0</v>
      </c>
      <c r="S563" s="62">
        <v>1</v>
      </c>
      <c r="T563" s="62">
        <v>0</v>
      </c>
      <c r="U563" s="62">
        <v>0</v>
      </c>
      <c r="V563" s="62">
        <v>0</v>
      </c>
      <c r="W563" s="63">
        <v>0</v>
      </c>
    </row>
    <row r="564" spans="1:23" x14ac:dyDescent="0.15">
      <c r="A564" s="251"/>
      <c r="B564" s="42">
        <v>5</v>
      </c>
      <c r="C564" s="115" t="s">
        <v>704</v>
      </c>
      <c r="D564" s="20" t="s">
        <v>533</v>
      </c>
      <c r="E564" s="20">
        <v>2018</v>
      </c>
      <c r="F564" s="164" t="s">
        <v>346</v>
      </c>
      <c r="G564" s="153">
        <v>0.13749999999999998</v>
      </c>
      <c r="H564" s="167">
        <v>4.25</v>
      </c>
      <c r="I564" s="184">
        <v>15</v>
      </c>
      <c r="J564" s="20">
        <v>64</v>
      </c>
      <c r="K564" s="115">
        <f t="shared" si="558"/>
        <v>49</v>
      </c>
      <c r="L564" s="185">
        <f>K564/Popularity!B9</f>
        <v>0.620253164556962</v>
      </c>
      <c r="M564" s="185">
        <f>K564/Popularity!B2</f>
        <v>0.24873096446700507</v>
      </c>
      <c r="N564" s="185">
        <f t="shared" si="556"/>
        <v>-0.37152220008995696</v>
      </c>
      <c r="O564" s="233"/>
      <c r="P564" s="154">
        <v>0</v>
      </c>
      <c r="Q564" s="62">
        <v>1</v>
      </c>
      <c r="R564" s="155">
        <v>0</v>
      </c>
      <c r="S564" s="62">
        <v>0</v>
      </c>
      <c r="T564" s="62">
        <v>0</v>
      </c>
      <c r="U564" s="62">
        <v>1</v>
      </c>
      <c r="V564" s="62">
        <v>0</v>
      </c>
      <c r="W564" s="63">
        <v>0</v>
      </c>
    </row>
    <row r="565" spans="1:23" x14ac:dyDescent="0.15">
      <c r="A565" s="251"/>
      <c r="B565" s="42">
        <v>6</v>
      </c>
      <c r="C565" s="115" t="s">
        <v>705</v>
      </c>
      <c r="D565" s="20" t="s">
        <v>706</v>
      </c>
      <c r="E565" s="20">
        <v>2020</v>
      </c>
      <c r="F565" s="164" t="s">
        <v>348</v>
      </c>
      <c r="G565" s="153">
        <v>0.1111111111111111</v>
      </c>
      <c r="H565" s="167">
        <v>5</v>
      </c>
      <c r="I565" s="184">
        <v>14</v>
      </c>
      <c r="J565" s="20">
        <v>62</v>
      </c>
      <c r="K565" s="115">
        <f t="shared" si="558"/>
        <v>48</v>
      </c>
      <c r="L565" s="185">
        <f>K565/Popularity!B9</f>
        <v>0.60759493670886078</v>
      </c>
      <c r="M565" s="185">
        <f>K565/Popularity!B2</f>
        <v>0.24365482233502539</v>
      </c>
      <c r="N565" s="185">
        <f t="shared" si="556"/>
        <v>-0.36394011437383539</v>
      </c>
      <c r="O565" s="233"/>
      <c r="P565" s="154">
        <v>1</v>
      </c>
      <c r="Q565" s="62">
        <v>0</v>
      </c>
      <c r="R565" s="155">
        <v>0</v>
      </c>
      <c r="S565" s="62">
        <v>0</v>
      </c>
      <c r="T565" s="62">
        <v>0</v>
      </c>
      <c r="U565" s="62">
        <v>0</v>
      </c>
      <c r="V565" s="62">
        <v>1</v>
      </c>
      <c r="W565" s="63">
        <v>0</v>
      </c>
    </row>
    <row r="566" spans="1:23" x14ac:dyDescent="0.15">
      <c r="A566" s="251"/>
      <c r="B566" s="42">
        <v>7</v>
      </c>
      <c r="C566" s="111" t="s">
        <v>703</v>
      </c>
      <c r="D566" s="31" t="s">
        <v>518</v>
      </c>
      <c r="E566" s="31">
        <v>2017</v>
      </c>
      <c r="F566" s="164" t="s">
        <v>348</v>
      </c>
      <c r="G566" s="153">
        <v>0.11180555555555556</v>
      </c>
      <c r="H566" s="167">
        <v>4</v>
      </c>
      <c r="I566" s="184">
        <v>55</v>
      </c>
      <c r="J566" s="20">
        <v>110</v>
      </c>
      <c r="K566" s="115">
        <f t="shared" ref="K566:K570" si="559">SUM(J566-I566)</f>
        <v>55</v>
      </c>
      <c r="L566" s="185">
        <f>K566/Popularity!B9</f>
        <v>0.69620253164556967</v>
      </c>
      <c r="M566" s="185">
        <f>K566/Popularity!B2</f>
        <v>0.27918781725888325</v>
      </c>
      <c r="N566" s="185">
        <f t="shared" si="556"/>
        <v>-0.41701471438668641</v>
      </c>
      <c r="O566" s="233"/>
      <c r="P566" s="154">
        <v>3</v>
      </c>
      <c r="Q566" s="62">
        <v>0</v>
      </c>
      <c r="R566" s="155">
        <v>0</v>
      </c>
      <c r="S566" s="62">
        <v>0</v>
      </c>
      <c r="T566" s="62">
        <v>0</v>
      </c>
      <c r="U566" s="62">
        <v>0</v>
      </c>
      <c r="V566" s="62">
        <v>3</v>
      </c>
      <c r="W566" s="63">
        <v>0</v>
      </c>
    </row>
    <row r="567" spans="1:23" x14ac:dyDescent="0.15">
      <c r="A567" s="251"/>
      <c r="B567" s="42">
        <v>8</v>
      </c>
      <c r="C567" s="111" t="s">
        <v>707</v>
      </c>
      <c r="D567" s="31" t="s">
        <v>708</v>
      </c>
      <c r="E567" s="31">
        <v>2005</v>
      </c>
      <c r="F567" s="164" t="s">
        <v>344</v>
      </c>
      <c r="G567" s="153">
        <v>0.16944444444444443</v>
      </c>
      <c r="H567" s="167">
        <v>4</v>
      </c>
      <c r="I567" s="184">
        <v>17</v>
      </c>
      <c r="J567" s="20">
        <v>50</v>
      </c>
      <c r="K567" s="115">
        <f t="shared" si="559"/>
        <v>33</v>
      </c>
      <c r="L567" s="185">
        <f>K567/Popularity!B9</f>
        <v>0.41772151898734178</v>
      </c>
      <c r="M567" s="185">
        <f>K567/Popularity!B2</f>
        <v>0.16751269035532995</v>
      </c>
      <c r="N567" s="185">
        <f t="shared" si="556"/>
        <v>-0.25020882863201183</v>
      </c>
      <c r="O567" s="233"/>
      <c r="P567" s="154">
        <v>1</v>
      </c>
      <c r="Q567" s="62">
        <v>2</v>
      </c>
      <c r="R567" s="155">
        <v>0</v>
      </c>
      <c r="S567" s="62">
        <v>0</v>
      </c>
      <c r="T567" s="62">
        <v>3</v>
      </c>
      <c r="U567" s="62">
        <v>0</v>
      </c>
      <c r="V567" s="62">
        <v>0</v>
      </c>
      <c r="W567" s="63">
        <v>0</v>
      </c>
    </row>
    <row r="568" spans="1:23" x14ac:dyDescent="0.15">
      <c r="A568" s="251"/>
      <c r="B568" s="42">
        <v>9</v>
      </c>
      <c r="C568" s="111" t="s">
        <v>709</v>
      </c>
      <c r="D568" s="31" t="s">
        <v>453</v>
      </c>
      <c r="E568" s="31">
        <v>2015</v>
      </c>
      <c r="F568" s="164" t="s">
        <v>347</v>
      </c>
      <c r="G568" s="153">
        <v>0.14861111111111111</v>
      </c>
      <c r="H568" s="167">
        <v>4</v>
      </c>
      <c r="I568" s="184">
        <v>12</v>
      </c>
      <c r="J568" s="20">
        <v>36</v>
      </c>
      <c r="K568" s="115">
        <f t="shared" si="559"/>
        <v>24</v>
      </c>
      <c r="L568" s="185">
        <f>K568/Popularity!B9</f>
        <v>0.30379746835443039</v>
      </c>
      <c r="M568" s="185">
        <f>K568/Popularity!B2</f>
        <v>0.12182741116751269</v>
      </c>
      <c r="N568" s="185">
        <f t="shared" si="556"/>
        <v>-0.18197005718691769</v>
      </c>
      <c r="O568" s="233"/>
      <c r="P568" s="154">
        <v>1</v>
      </c>
      <c r="Q568" s="62">
        <v>0</v>
      </c>
      <c r="R568" s="155">
        <v>0</v>
      </c>
      <c r="S568" s="62">
        <v>0</v>
      </c>
      <c r="T568" s="62">
        <v>0</v>
      </c>
      <c r="U568" s="62">
        <v>1</v>
      </c>
      <c r="V568" s="62">
        <v>0</v>
      </c>
      <c r="W568" s="63">
        <v>0</v>
      </c>
    </row>
    <row r="569" spans="1:23" x14ac:dyDescent="0.15">
      <c r="A569" s="251"/>
      <c r="B569" s="42">
        <v>10</v>
      </c>
      <c r="C569" s="111" t="s">
        <v>710</v>
      </c>
      <c r="D569" s="31" t="s">
        <v>1074</v>
      </c>
      <c r="E569" s="31">
        <v>2012</v>
      </c>
      <c r="F569" s="164" t="s">
        <v>392</v>
      </c>
      <c r="G569" s="153">
        <v>0.15902777777777777</v>
      </c>
      <c r="H569" s="167">
        <v>5</v>
      </c>
      <c r="I569" s="184">
        <v>0</v>
      </c>
      <c r="J569" s="20">
        <v>37</v>
      </c>
      <c r="K569" s="115">
        <f t="shared" si="559"/>
        <v>37</v>
      </c>
      <c r="L569" s="185">
        <f>K569/Popularity!B9</f>
        <v>0.46835443037974683</v>
      </c>
      <c r="M569" s="185">
        <f>K569/Popularity!B2</f>
        <v>0.18781725888324874</v>
      </c>
      <c r="N569" s="185">
        <f t="shared" si="556"/>
        <v>-0.28053717149649809</v>
      </c>
      <c r="O569" s="233"/>
      <c r="P569" s="154">
        <v>1</v>
      </c>
      <c r="Q569" s="62">
        <v>1</v>
      </c>
      <c r="R569" s="155">
        <v>0</v>
      </c>
      <c r="S569" s="62">
        <v>1</v>
      </c>
      <c r="T569" s="62">
        <v>1</v>
      </c>
      <c r="U569" s="62">
        <v>0</v>
      </c>
      <c r="V569" s="62">
        <v>0</v>
      </c>
      <c r="W569" s="63">
        <v>0</v>
      </c>
    </row>
    <row r="570" spans="1:23" ht="14" thickBot="1" x14ac:dyDescent="0.2">
      <c r="A570" s="252"/>
      <c r="B570" s="171">
        <v>11</v>
      </c>
      <c r="C570" s="112" t="s">
        <v>711</v>
      </c>
      <c r="D570" s="32" t="s">
        <v>1211</v>
      </c>
      <c r="E570" s="32">
        <v>2007</v>
      </c>
      <c r="F570" s="165" t="s">
        <v>345</v>
      </c>
      <c r="G570" s="161">
        <v>0.13819444444444443</v>
      </c>
      <c r="H570" s="172">
        <v>4.75</v>
      </c>
      <c r="I570" s="186">
        <v>0</v>
      </c>
      <c r="J570" s="187">
        <v>33</v>
      </c>
      <c r="K570" s="188">
        <f t="shared" si="559"/>
        <v>33</v>
      </c>
      <c r="L570" s="189">
        <f>K570/Popularity!B9</f>
        <v>0.41772151898734178</v>
      </c>
      <c r="M570" s="189">
        <f>K570/Popularity!B2</f>
        <v>0.16751269035532995</v>
      </c>
      <c r="N570" s="189">
        <f t="shared" si="556"/>
        <v>-0.25020882863201183</v>
      </c>
      <c r="O570" s="234"/>
      <c r="P570" s="162">
        <v>0</v>
      </c>
      <c r="Q570" s="65">
        <v>1</v>
      </c>
      <c r="R570" s="163">
        <v>0</v>
      </c>
      <c r="S570" s="65">
        <v>1</v>
      </c>
      <c r="T570" s="65">
        <v>0</v>
      </c>
      <c r="U570" s="65">
        <v>0</v>
      </c>
      <c r="V570" s="65">
        <v>0</v>
      </c>
      <c r="W570" s="66">
        <v>0</v>
      </c>
    </row>
    <row r="571" spans="1:23" ht="13" customHeight="1" x14ac:dyDescent="0.15">
      <c r="A571" s="260" t="s">
        <v>725</v>
      </c>
      <c r="B571" s="166">
        <v>1</v>
      </c>
      <c r="C571" s="110" t="s">
        <v>713</v>
      </c>
      <c r="D571" s="30" t="s">
        <v>563</v>
      </c>
      <c r="E571" s="30">
        <v>2021</v>
      </c>
      <c r="F571" s="180" t="s">
        <v>346</v>
      </c>
      <c r="G571" s="145">
        <v>9.5833333333333326E-2</v>
      </c>
      <c r="H571" s="135">
        <v>5</v>
      </c>
      <c r="I571" s="181">
        <v>2</v>
      </c>
      <c r="J571" s="132">
        <v>96</v>
      </c>
      <c r="K571" s="182">
        <f>SUM(J571-I571)</f>
        <v>94</v>
      </c>
      <c r="L571" s="183">
        <f>K571/Popularity!B10</f>
        <v>1</v>
      </c>
      <c r="M571" s="183">
        <f>K571/Popularity!B2</f>
        <v>0.47715736040609136</v>
      </c>
      <c r="N571" s="183">
        <f t="shared" si="556"/>
        <v>-0.52284263959390864</v>
      </c>
      <c r="O571" s="232"/>
      <c r="P571" s="146">
        <v>1</v>
      </c>
      <c r="Q571" s="60">
        <v>0</v>
      </c>
      <c r="R571" s="147">
        <v>0</v>
      </c>
      <c r="S571" s="60">
        <v>0</v>
      </c>
      <c r="T571" s="60">
        <v>0</v>
      </c>
      <c r="U571" s="60">
        <v>0</v>
      </c>
      <c r="V571" s="60">
        <v>1</v>
      </c>
      <c r="W571" s="61">
        <v>0</v>
      </c>
    </row>
    <row r="572" spans="1:23" x14ac:dyDescent="0.15">
      <c r="A572" s="251"/>
      <c r="B572" s="42">
        <v>2</v>
      </c>
      <c r="C572" s="111" t="s">
        <v>714</v>
      </c>
      <c r="D572" s="31" t="s">
        <v>625</v>
      </c>
      <c r="E572" s="31">
        <v>2020</v>
      </c>
      <c r="F572" s="164" t="s">
        <v>348</v>
      </c>
      <c r="G572" s="153">
        <v>6.7361111111111108E-2</v>
      </c>
      <c r="H572" s="167">
        <v>4</v>
      </c>
      <c r="I572" s="184">
        <v>9</v>
      </c>
      <c r="J572" s="193">
        <v>81</v>
      </c>
      <c r="K572" s="115">
        <f t="shared" ref="K572:K617" si="560">SUM(J572-I572)</f>
        <v>72</v>
      </c>
      <c r="L572" s="185">
        <f>K572/Popularity!B10</f>
        <v>0.76595744680851063</v>
      </c>
      <c r="M572" s="185">
        <f>K572/Popularity!B2</f>
        <v>0.36548223350253806</v>
      </c>
      <c r="N572" s="185">
        <f t="shared" si="556"/>
        <v>-0.40047521330597258</v>
      </c>
      <c r="O572" s="233"/>
      <c r="P572" s="154">
        <v>1</v>
      </c>
      <c r="Q572" s="62">
        <v>0</v>
      </c>
      <c r="R572" s="155">
        <v>0</v>
      </c>
      <c r="S572" s="62">
        <v>1</v>
      </c>
      <c r="T572" s="62">
        <v>0</v>
      </c>
      <c r="U572" s="62">
        <v>0</v>
      </c>
      <c r="V572" s="62">
        <v>0</v>
      </c>
      <c r="W572" s="63">
        <v>0</v>
      </c>
    </row>
    <row r="573" spans="1:23" x14ac:dyDescent="0.15">
      <c r="A573" s="251"/>
      <c r="B573" s="42">
        <v>3</v>
      </c>
      <c r="C573" s="111" t="s">
        <v>715</v>
      </c>
      <c r="D573" s="31" t="s">
        <v>1075</v>
      </c>
      <c r="E573" s="31">
        <v>2021</v>
      </c>
      <c r="F573" s="164" t="s">
        <v>346</v>
      </c>
      <c r="G573" s="153">
        <v>0.12361111111111112</v>
      </c>
      <c r="H573" s="167">
        <v>4</v>
      </c>
      <c r="I573" s="184">
        <v>4</v>
      </c>
      <c r="J573" s="20">
        <v>82</v>
      </c>
      <c r="K573" s="115">
        <f t="shared" si="560"/>
        <v>78</v>
      </c>
      <c r="L573" s="185">
        <f>K573/Popularity!B10</f>
        <v>0.82978723404255317</v>
      </c>
      <c r="M573" s="185">
        <f>K573/Popularity!B2</f>
        <v>0.39593908629441626</v>
      </c>
      <c r="N573" s="185">
        <f t="shared" si="556"/>
        <v>-0.4338481477481369</v>
      </c>
      <c r="O573" s="233"/>
      <c r="P573" s="154">
        <v>0</v>
      </c>
      <c r="Q573" s="62">
        <v>0</v>
      </c>
      <c r="R573" s="155">
        <v>2</v>
      </c>
      <c r="S573" s="62">
        <v>1</v>
      </c>
      <c r="T573" s="62">
        <v>0</v>
      </c>
      <c r="U573" s="62">
        <v>1</v>
      </c>
      <c r="V573" s="62">
        <v>0</v>
      </c>
      <c r="W573" s="63">
        <v>0</v>
      </c>
    </row>
    <row r="574" spans="1:23" x14ac:dyDescent="0.15">
      <c r="A574" s="251"/>
      <c r="B574" s="42">
        <v>4</v>
      </c>
      <c r="C574" s="111" t="s">
        <v>718</v>
      </c>
      <c r="D574" s="31" t="s">
        <v>719</v>
      </c>
      <c r="E574" s="31">
        <v>2002</v>
      </c>
      <c r="F574" s="164" t="s">
        <v>348</v>
      </c>
      <c r="G574" s="153">
        <v>0.18958333333333333</v>
      </c>
      <c r="H574" s="167">
        <v>3.9</v>
      </c>
      <c r="I574" s="184">
        <v>0</v>
      </c>
      <c r="J574" s="20">
        <v>70</v>
      </c>
      <c r="K574" s="115">
        <f t="shared" si="560"/>
        <v>70</v>
      </c>
      <c r="L574" s="185">
        <f>K574/Popularity!B10</f>
        <v>0.74468085106382975</v>
      </c>
      <c r="M574" s="185">
        <f>K574/Popularity!B2</f>
        <v>0.35532994923857869</v>
      </c>
      <c r="N574" s="185">
        <f t="shared" si="556"/>
        <v>-0.38935090182525106</v>
      </c>
      <c r="O574" s="233"/>
      <c r="P574" s="154">
        <v>2</v>
      </c>
      <c r="Q574" s="62">
        <v>0</v>
      </c>
      <c r="R574" s="155">
        <v>0</v>
      </c>
      <c r="S574" s="62">
        <v>0</v>
      </c>
      <c r="T574" s="62">
        <v>0</v>
      </c>
      <c r="U574" s="62">
        <v>0</v>
      </c>
      <c r="V574" s="62">
        <v>2</v>
      </c>
      <c r="W574" s="63">
        <v>0</v>
      </c>
    </row>
    <row r="575" spans="1:23" x14ac:dyDescent="0.15">
      <c r="A575" s="251"/>
      <c r="B575" s="42">
        <v>5</v>
      </c>
      <c r="C575" s="111" t="s">
        <v>720</v>
      </c>
      <c r="D575" s="31" t="s">
        <v>452</v>
      </c>
      <c r="E575" s="31">
        <v>2018</v>
      </c>
      <c r="F575" s="164" t="s">
        <v>348</v>
      </c>
      <c r="G575" s="153">
        <v>0.19027777777777777</v>
      </c>
      <c r="H575" s="167">
        <v>3.95</v>
      </c>
      <c r="I575" s="184">
        <v>9</v>
      </c>
      <c r="J575" s="20">
        <v>81</v>
      </c>
      <c r="K575" s="115">
        <f t="shared" si="560"/>
        <v>72</v>
      </c>
      <c r="L575" s="185">
        <f>K575/Popularity!B10</f>
        <v>0.76595744680851063</v>
      </c>
      <c r="M575" s="185">
        <f>K575/Popularity!B2</f>
        <v>0.36548223350253806</v>
      </c>
      <c r="N575" s="185">
        <f t="shared" si="556"/>
        <v>-0.40047521330597258</v>
      </c>
      <c r="O575" s="233"/>
      <c r="P575" s="154">
        <v>1</v>
      </c>
      <c r="Q575" s="62">
        <v>0</v>
      </c>
      <c r="R575" s="155">
        <v>0</v>
      </c>
      <c r="S575" s="62">
        <v>0</v>
      </c>
      <c r="T575" s="62">
        <v>0</v>
      </c>
      <c r="U575" s="62">
        <v>0</v>
      </c>
      <c r="V575" s="62">
        <v>1</v>
      </c>
      <c r="W575" s="63">
        <v>0</v>
      </c>
    </row>
    <row r="576" spans="1:23" x14ac:dyDescent="0.15">
      <c r="A576" s="251"/>
      <c r="B576" s="42">
        <v>6</v>
      </c>
      <c r="C576" s="111" t="s">
        <v>721</v>
      </c>
      <c r="D576" s="31" t="s">
        <v>565</v>
      </c>
      <c r="E576" s="31">
        <v>2020</v>
      </c>
      <c r="F576" s="164" t="s">
        <v>348</v>
      </c>
      <c r="G576" s="153">
        <v>0.10694444444444444</v>
      </c>
      <c r="H576" s="167">
        <v>4.1500000000000004</v>
      </c>
      <c r="I576" s="184">
        <v>0</v>
      </c>
      <c r="J576" s="20">
        <v>71</v>
      </c>
      <c r="K576" s="115">
        <f t="shared" si="560"/>
        <v>71</v>
      </c>
      <c r="L576" s="185">
        <f>K576/Popularity!B10</f>
        <v>0.75531914893617025</v>
      </c>
      <c r="M576" s="185">
        <f>K576/Popularity!B2</f>
        <v>0.3604060913705584</v>
      </c>
      <c r="N576" s="185">
        <f t="shared" si="556"/>
        <v>-0.39491305756561185</v>
      </c>
      <c r="O576" s="233"/>
      <c r="P576" s="154">
        <v>0</v>
      </c>
      <c r="Q576" s="62">
        <v>1</v>
      </c>
      <c r="R576" s="155">
        <v>0</v>
      </c>
      <c r="S576" s="62">
        <v>0</v>
      </c>
      <c r="T576" s="62">
        <v>0</v>
      </c>
      <c r="U576" s="62">
        <v>0</v>
      </c>
      <c r="V576" s="62">
        <v>1</v>
      </c>
      <c r="W576" s="63">
        <v>0</v>
      </c>
    </row>
    <row r="577" spans="1:23" x14ac:dyDescent="0.15">
      <c r="A577" s="251"/>
      <c r="B577" s="42">
        <v>7</v>
      </c>
      <c r="C577" s="111" t="s">
        <v>722</v>
      </c>
      <c r="D577" s="31" t="s">
        <v>1076</v>
      </c>
      <c r="E577" s="31">
        <v>2020</v>
      </c>
      <c r="F577" s="164" t="s">
        <v>348</v>
      </c>
      <c r="G577" s="153">
        <v>0.11597222222222221</v>
      </c>
      <c r="H577" s="167">
        <v>5</v>
      </c>
      <c r="I577" s="184">
        <v>3</v>
      </c>
      <c r="J577" s="20">
        <v>72</v>
      </c>
      <c r="K577" s="115">
        <f t="shared" si="560"/>
        <v>69</v>
      </c>
      <c r="L577" s="185">
        <f>K577/Popularity!B10</f>
        <v>0.73404255319148937</v>
      </c>
      <c r="M577" s="185">
        <f>K577/Popularity!B2</f>
        <v>0.35025380710659898</v>
      </c>
      <c r="N577" s="185">
        <f t="shared" si="556"/>
        <v>-0.38378874608489039</v>
      </c>
      <c r="O577" s="233"/>
      <c r="P577" s="154">
        <v>0</v>
      </c>
      <c r="Q577" s="62">
        <v>2</v>
      </c>
      <c r="R577" s="155">
        <v>0</v>
      </c>
      <c r="S577" s="62">
        <v>1</v>
      </c>
      <c r="T577" s="62">
        <v>0</v>
      </c>
      <c r="U577" s="62">
        <v>0</v>
      </c>
      <c r="V577" s="62">
        <v>1</v>
      </c>
      <c r="W577" s="63">
        <v>0</v>
      </c>
    </row>
    <row r="578" spans="1:23" x14ac:dyDescent="0.15">
      <c r="A578" s="251"/>
      <c r="B578" s="42">
        <v>8</v>
      </c>
      <c r="C578" s="111" t="s">
        <v>726</v>
      </c>
      <c r="D578" s="31" t="s">
        <v>1214</v>
      </c>
      <c r="E578" s="31">
        <v>2021</v>
      </c>
      <c r="F578" s="164" t="s">
        <v>348</v>
      </c>
      <c r="G578" s="153">
        <v>0.1076388888888889</v>
      </c>
      <c r="H578" s="167">
        <v>4</v>
      </c>
      <c r="I578" s="184">
        <v>0</v>
      </c>
      <c r="J578" s="20">
        <v>55</v>
      </c>
      <c r="K578" s="115">
        <f t="shared" si="560"/>
        <v>55</v>
      </c>
      <c r="L578" s="185">
        <f>K578/Popularity!B10</f>
        <v>0.58510638297872342</v>
      </c>
      <c r="M578" s="185">
        <f>K578/Popularity!B2</f>
        <v>0.27918781725888325</v>
      </c>
      <c r="N578" s="185">
        <f t="shared" si="556"/>
        <v>-0.30591856571984016</v>
      </c>
      <c r="O578" s="233"/>
      <c r="P578" s="154">
        <v>6</v>
      </c>
      <c r="Q578" s="62">
        <v>0</v>
      </c>
      <c r="R578" s="155">
        <v>0</v>
      </c>
      <c r="S578" s="62">
        <v>3</v>
      </c>
      <c r="T578" s="62">
        <v>0</v>
      </c>
      <c r="U578" s="62">
        <v>0</v>
      </c>
      <c r="V578" s="62">
        <v>3</v>
      </c>
      <c r="W578" s="63">
        <v>0</v>
      </c>
    </row>
    <row r="579" spans="1:23" x14ac:dyDescent="0.15">
      <c r="A579" s="251"/>
      <c r="B579" s="42">
        <v>9</v>
      </c>
      <c r="C579" s="111" t="s">
        <v>727</v>
      </c>
      <c r="D579" s="31" t="s">
        <v>677</v>
      </c>
      <c r="E579" s="31">
        <v>2021</v>
      </c>
      <c r="F579" s="164" t="s">
        <v>346</v>
      </c>
      <c r="G579" s="153">
        <v>0.15</v>
      </c>
      <c r="H579" s="167">
        <v>3.9</v>
      </c>
      <c r="I579" s="184">
        <v>0</v>
      </c>
      <c r="J579" s="20">
        <v>46</v>
      </c>
      <c r="K579" s="115">
        <f t="shared" si="560"/>
        <v>46</v>
      </c>
      <c r="L579" s="185">
        <f>K579/Popularity!B10</f>
        <v>0.48936170212765956</v>
      </c>
      <c r="M579" s="185">
        <f>K579/Popularity!B2</f>
        <v>0.233502538071066</v>
      </c>
      <c r="N579" s="185">
        <f t="shared" si="556"/>
        <v>-0.25585916405659359</v>
      </c>
      <c r="O579" s="233"/>
      <c r="P579" s="154">
        <v>0</v>
      </c>
      <c r="Q579" s="62">
        <v>1</v>
      </c>
      <c r="R579" s="155">
        <v>0</v>
      </c>
      <c r="S579" s="62">
        <v>0</v>
      </c>
      <c r="T579" s="62">
        <v>1</v>
      </c>
      <c r="U579" s="62">
        <v>0</v>
      </c>
      <c r="V579" s="62">
        <v>0</v>
      </c>
      <c r="W579" s="63">
        <v>0</v>
      </c>
    </row>
    <row r="580" spans="1:23" x14ac:dyDescent="0.15">
      <c r="A580" s="251"/>
      <c r="B580" s="42">
        <v>10</v>
      </c>
      <c r="C580" s="111" t="str">
        <f>C96</f>
        <v>Jameson</v>
      </c>
      <c r="D580" s="31" t="str">
        <f t="shared" ref="D580" si="561">D96</f>
        <v>Zella Day</v>
      </c>
      <c r="E580" s="31">
        <v>2015</v>
      </c>
      <c r="F580" s="164" t="s">
        <v>345</v>
      </c>
      <c r="G580" s="153">
        <v>0.13125000000000001</v>
      </c>
      <c r="H580" s="167">
        <f>H96</f>
        <v>4.5</v>
      </c>
      <c r="I580" s="184">
        <v>29</v>
      </c>
      <c r="J580" s="20">
        <v>76</v>
      </c>
      <c r="K580" s="115">
        <f t="shared" si="560"/>
        <v>47</v>
      </c>
      <c r="L580" s="185">
        <f>K580/Popularity!B10</f>
        <v>0.5</v>
      </c>
      <c r="M580" s="185">
        <f>K580/Popularity!B2</f>
        <v>0.23857868020304568</v>
      </c>
      <c r="N580" s="185">
        <f t="shared" si="556"/>
        <v>-0.26142131979695432</v>
      </c>
      <c r="O580" s="233"/>
      <c r="P580" s="154">
        <v>0</v>
      </c>
      <c r="Q580" s="62">
        <v>1</v>
      </c>
      <c r="R580" s="155">
        <v>0</v>
      </c>
      <c r="S580" s="62">
        <v>1</v>
      </c>
      <c r="T580" s="62">
        <v>0</v>
      </c>
      <c r="U580" s="62">
        <v>0</v>
      </c>
      <c r="V580" s="62">
        <v>0</v>
      </c>
      <c r="W580" s="63">
        <v>0</v>
      </c>
    </row>
    <row r="581" spans="1:23" ht="14" thickBot="1" x14ac:dyDescent="0.2">
      <c r="A581" s="252"/>
      <c r="B581" s="171">
        <v>11</v>
      </c>
      <c r="C581" s="112" t="s">
        <v>728</v>
      </c>
      <c r="D581" s="32" t="s">
        <v>561</v>
      </c>
      <c r="E581" s="32">
        <v>2019</v>
      </c>
      <c r="F581" s="165" t="s">
        <v>347</v>
      </c>
      <c r="G581" s="161">
        <v>0.13958333333333334</v>
      </c>
      <c r="H581" s="172">
        <v>4</v>
      </c>
      <c r="I581" s="186">
        <v>16</v>
      </c>
      <c r="J581" s="187">
        <v>52</v>
      </c>
      <c r="K581" s="188">
        <f t="shared" si="560"/>
        <v>36</v>
      </c>
      <c r="L581" s="189">
        <f>K581/Popularity!B10</f>
        <v>0.38297872340425532</v>
      </c>
      <c r="M581" s="189">
        <f>K581/Popularity!B2</f>
        <v>0.18274111675126903</v>
      </c>
      <c r="N581" s="189">
        <f t="shared" si="556"/>
        <v>-0.20023760665298629</v>
      </c>
      <c r="O581" s="234"/>
      <c r="P581" s="162">
        <v>0</v>
      </c>
      <c r="Q581" s="65">
        <v>1</v>
      </c>
      <c r="R581" s="163">
        <v>0</v>
      </c>
      <c r="S581" s="65">
        <v>0</v>
      </c>
      <c r="T581" s="65">
        <v>0</v>
      </c>
      <c r="U581" s="65">
        <v>1</v>
      </c>
      <c r="V581" s="65">
        <v>0</v>
      </c>
      <c r="W581" s="66">
        <v>0</v>
      </c>
    </row>
    <row r="582" spans="1:23" ht="13" customHeight="1" x14ac:dyDescent="0.15">
      <c r="A582" s="260" t="s">
        <v>738</v>
      </c>
      <c r="B582" s="166">
        <v>1</v>
      </c>
      <c r="C582" s="110" t="s">
        <v>739</v>
      </c>
      <c r="D582" s="30" t="s">
        <v>1077</v>
      </c>
      <c r="E582" s="30">
        <v>2021</v>
      </c>
      <c r="F582" s="180" t="s">
        <v>346</v>
      </c>
      <c r="G582" s="145">
        <v>0.1451388888888889</v>
      </c>
      <c r="H582" s="135">
        <v>4.75</v>
      </c>
      <c r="I582" s="181">
        <v>0</v>
      </c>
      <c r="J582" s="132">
        <v>44</v>
      </c>
      <c r="K582" s="182">
        <f t="shared" si="560"/>
        <v>44</v>
      </c>
      <c r="L582" s="183">
        <f>K582/Popularity!B11</f>
        <v>0.8</v>
      </c>
      <c r="M582" s="183">
        <f>K582/Popularity!B2</f>
        <v>0.2233502538071066</v>
      </c>
      <c r="N582" s="183">
        <f t="shared" si="556"/>
        <v>-0.57664974619289344</v>
      </c>
      <c r="O582" s="232"/>
      <c r="P582" s="146" cm="1">
        <f t="array" ref="P582:W582">Doja_Cat+SZA</f>
        <v>0</v>
      </c>
      <c r="Q582" s="60">
        <v>2</v>
      </c>
      <c r="R582" s="147">
        <v>0</v>
      </c>
      <c r="S582" s="60">
        <v>0</v>
      </c>
      <c r="T582" s="60">
        <v>0</v>
      </c>
      <c r="U582" s="60">
        <v>1</v>
      </c>
      <c r="V582" s="60">
        <v>1</v>
      </c>
      <c r="W582" s="61">
        <v>0</v>
      </c>
    </row>
    <row r="583" spans="1:23" x14ac:dyDescent="0.15">
      <c r="A583" s="251"/>
      <c r="B583" s="42">
        <v>2</v>
      </c>
      <c r="C583" s="111" t="s">
        <v>750</v>
      </c>
      <c r="D583" s="31" t="s">
        <v>591</v>
      </c>
      <c r="E583" s="31">
        <v>2018</v>
      </c>
      <c r="F583" s="164" t="s">
        <v>347</v>
      </c>
      <c r="G583" s="153">
        <v>0.1361111111111111</v>
      </c>
      <c r="H583" s="167">
        <v>4.75</v>
      </c>
      <c r="I583" s="184">
        <v>0</v>
      </c>
      <c r="J583" s="20">
        <v>55</v>
      </c>
      <c r="K583" s="115">
        <f t="shared" si="560"/>
        <v>55</v>
      </c>
      <c r="L583" s="185">
        <f>K583/Popularity!B11</f>
        <v>1</v>
      </c>
      <c r="M583" s="185">
        <f>K583/Popularity!B2</f>
        <v>0.27918781725888325</v>
      </c>
      <c r="N583" s="185">
        <f t="shared" si="556"/>
        <v>-0.72081218274111669</v>
      </c>
      <c r="O583" s="233"/>
      <c r="P583" s="154" cm="1">
        <f t="array" ref="P583:W583">Ravyn_Lenae</f>
        <v>0</v>
      </c>
      <c r="Q583" s="62">
        <v>1</v>
      </c>
      <c r="R583" s="155">
        <v>0</v>
      </c>
      <c r="S583" s="62">
        <v>0</v>
      </c>
      <c r="T583" s="62">
        <v>0</v>
      </c>
      <c r="U583" s="62">
        <v>0</v>
      </c>
      <c r="V583" s="62">
        <v>1</v>
      </c>
      <c r="W583" s="63">
        <v>0</v>
      </c>
    </row>
    <row r="584" spans="1:23" x14ac:dyDescent="0.15">
      <c r="A584" s="251"/>
      <c r="B584" s="42">
        <v>3</v>
      </c>
      <c r="C584" s="115" t="s">
        <v>753</v>
      </c>
      <c r="D584" s="31" t="s">
        <v>1078</v>
      </c>
      <c r="E584" s="31">
        <v>2021</v>
      </c>
      <c r="F584" s="164" t="s">
        <v>345</v>
      </c>
      <c r="G584" s="153">
        <v>0.11666666666666665</v>
      </c>
      <c r="H584" s="167">
        <v>4.5</v>
      </c>
      <c r="I584" s="184">
        <v>0</v>
      </c>
      <c r="J584" s="20">
        <v>50</v>
      </c>
      <c r="K584" s="115">
        <f t="shared" si="560"/>
        <v>50</v>
      </c>
      <c r="L584" s="185">
        <f>K584/Popularity!B11</f>
        <v>0.90909090909090906</v>
      </c>
      <c r="M584" s="185">
        <f>K584/Popularity!B2</f>
        <v>0.25380710659898476</v>
      </c>
      <c r="N584" s="185">
        <f t="shared" si="556"/>
        <v>-0.65528380249192431</v>
      </c>
      <c r="O584" s="233"/>
      <c r="P584" s="154" cm="1">
        <f t="array" ref="P584:W584">WILLOW</f>
        <v>0</v>
      </c>
      <c r="Q584" s="62">
        <v>1</v>
      </c>
      <c r="R584" s="155">
        <v>0</v>
      </c>
      <c r="S584" s="62">
        <v>0</v>
      </c>
      <c r="T584" s="62">
        <v>0</v>
      </c>
      <c r="U584" s="62">
        <v>1</v>
      </c>
      <c r="V584" s="62">
        <v>0</v>
      </c>
      <c r="W584" s="63">
        <v>0</v>
      </c>
    </row>
    <row r="585" spans="1:23" x14ac:dyDescent="0.15">
      <c r="A585" s="251"/>
      <c r="B585" s="42">
        <v>4</v>
      </c>
      <c r="C585" s="111" t="s">
        <v>312</v>
      </c>
      <c r="D585" s="31" t="s">
        <v>1204</v>
      </c>
      <c r="E585" s="31">
        <v>2018</v>
      </c>
      <c r="F585" s="164" t="s">
        <v>346</v>
      </c>
      <c r="G585" s="153">
        <v>0.11875000000000001</v>
      </c>
      <c r="H585" s="167">
        <v>4</v>
      </c>
      <c r="I585" s="184">
        <v>0</v>
      </c>
      <c r="J585" s="20">
        <v>42</v>
      </c>
      <c r="K585" s="115">
        <f t="shared" si="560"/>
        <v>42</v>
      </c>
      <c r="L585" s="185">
        <f>K585/Popularity!B11</f>
        <v>0.76363636363636367</v>
      </c>
      <c r="M585" s="185">
        <f>K585/Popularity!B2</f>
        <v>0.21319796954314721</v>
      </c>
      <c r="N585" s="185">
        <f t="shared" si="556"/>
        <v>-0.55043839409321649</v>
      </c>
      <c r="O585" s="233"/>
      <c r="P585" s="154" cm="1">
        <f t="array" ref="P585:W585">Choker</f>
        <v>1</v>
      </c>
      <c r="Q585" s="62">
        <v>0</v>
      </c>
      <c r="R585" s="155">
        <v>0</v>
      </c>
      <c r="S585" s="62">
        <v>0</v>
      </c>
      <c r="T585" s="62">
        <v>0</v>
      </c>
      <c r="U585" s="62">
        <v>0</v>
      </c>
      <c r="V585" s="62">
        <v>1</v>
      </c>
      <c r="W585" s="63">
        <v>0</v>
      </c>
    </row>
    <row r="586" spans="1:23" x14ac:dyDescent="0.15">
      <c r="A586" s="251"/>
      <c r="B586" s="42">
        <v>5</v>
      </c>
      <c r="C586" s="111" t="s">
        <v>759</v>
      </c>
      <c r="D586" s="31" t="s">
        <v>596</v>
      </c>
      <c r="E586" s="31">
        <v>2020</v>
      </c>
      <c r="F586" s="164" t="s">
        <v>347</v>
      </c>
      <c r="G586" s="153">
        <v>3.6111111111111115E-2</v>
      </c>
      <c r="H586" s="167">
        <v>4.5</v>
      </c>
      <c r="I586" s="184">
        <v>0</v>
      </c>
      <c r="J586" s="20">
        <v>53</v>
      </c>
      <c r="K586" s="115">
        <f t="shared" si="560"/>
        <v>53</v>
      </c>
      <c r="L586" s="185">
        <f>K586/Popularity!B11</f>
        <v>0.96363636363636362</v>
      </c>
      <c r="M586" s="185">
        <f>K586/Popularity!B2</f>
        <v>0.26903553299492383</v>
      </c>
      <c r="N586" s="185">
        <f t="shared" si="556"/>
        <v>-0.69460083064143974</v>
      </c>
      <c r="O586" s="233"/>
      <c r="P586" s="154" cm="1">
        <f t="array" ref="P586:W586">Chloe_Bailey+Halle_Bailey</f>
        <v>0</v>
      </c>
      <c r="Q586" s="62">
        <v>2</v>
      </c>
      <c r="R586" s="155">
        <v>0</v>
      </c>
      <c r="S586" s="62">
        <v>0</v>
      </c>
      <c r="T586" s="62">
        <v>0</v>
      </c>
      <c r="U586" s="62">
        <v>2</v>
      </c>
      <c r="V586" s="62">
        <v>0</v>
      </c>
      <c r="W586" s="63">
        <v>0</v>
      </c>
    </row>
    <row r="587" spans="1:23" x14ac:dyDescent="0.15">
      <c r="A587" s="251"/>
      <c r="B587" s="42">
        <v>6</v>
      </c>
      <c r="C587" s="111" t="s">
        <v>760</v>
      </c>
      <c r="D587" s="31" t="s">
        <v>692</v>
      </c>
      <c r="E587" s="31">
        <v>2018</v>
      </c>
      <c r="F587" s="164" t="s">
        <v>347</v>
      </c>
      <c r="G587" s="153">
        <v>0.15486111111111112</v>
      </c>
      <c r="H587" s="167">
        <v>4</v>
      </c>
      <c r="I587" s="184">
        <v>0</v>
      </c>
      <c r="J587" s="20">
        <v>41</v>
      </c>
      <c r="K587" s="115">
        <f t="shared" si="560"/>
        <v>41</v>
      </c>
      <c r="L587" s="185">
        <f>K587/Popularity!B11</f>
        <v>0.74545454545454548</v>
      </c>
      <c r="M587" s="185">
        <f>K587/Popularity!B2</f>
        <v>0.20812182741116753</v>
      </c>
      <c r="N587" s="185">
        <f t="shared" si="556"/>
        <v>-0.53733271804337801</v>
      </c>
      <c r="O587" s="233"/>
      <c r="P587" s="154" cm="1">
        <f t="array" ref="P587:W587">Teyana_Taylor</f>
        <v>0</v>
      </c>
      <c r="Q587" s="62">
        <v>1</v>
      </c>
      <c r="R587" s="155">
        <v>0</v>
      </c>
      <c r="S587" s="62">
        <v>0</v>
      </c>
      <c r="T587" s="62">
        <v>0</v>
      </c>
      <c r="U587" s="62">
        <v>0</v>
      </c>
      <c r="V587" s="62">
        <v>1</v>
      </c>
      <c r="W587" s="63">
        <v>0</v>
      </c>
    </row>
    <row r="588" spans="1:23" ht="14" thickBot="1" x14ac:dyDescent="0.2">
      <c r="A588" s="252"/>
      <c r="B588" s="42">
        <v>7</v>
      </c>
      <c r="C588" s="111" t="s">
        <v>764</v>
      </c>
      <c r="D588" s="31" t="s">
        <v>532</v>
      </c>
      <c r="E588" s="31">
        <v>2009</v>
      </c>
      <c r="F588" s="164" t="s">
        <v>348</v>
      </c>
      <c r="G588" s="153">
        <v>0.17152777777777775</v>
      </c>
      <c r="H588" s="167">
        <v>4.25</v>
      </c>
      <c r="I588" s="184">
        <v>0</v>
      </c>
      <c r="J588" s="20">
        <v>35</v>
      </c>
      <c r="K588" s="115">
        <f t="shared" si="560"/>
        <v>35</v>
      </c>
      <c r="L588" s="185">
        <f>K588/Popularity!B11</f>
        <v>0.63636363636363635</v>
      </c>
      <c r="M588" s="185">
        <f>K588/Popularity!B2</f>
        <v>0.17766497461928935</v>
      </c>
      <c r="N588" s="185">
        <f t="shared" si="556"/>
        <v>-0.45869866174434704</v>
      </c>
      <c r="O588" s="233"/>
      <c r="P588" s="154" cm="1">
        <f t="array" ref="P588:W588">Nicki_Minaj</f>
        <v>0</v>
      </c>
      <c r="Q588" s="62">
        <v>1</v>
      </c>
      <c r="R588" s="155">
        <v>0</v>
      </c>
      <c r="S588" s="62">
        <v>0</v>
      </c>
      <c r="T588" s="62">
        <v>0</v>
      </c>
      <c r="U588" s="62">
        <v>1</v>
      </c>
      <c r="V588" s="62">
        <v>0</v>
      </c>
      <c r="W588" s="63">
        <v>0</v>
      </c>
    </row>
    <row r="589" spans="1:23" s="132" customFormat="1" ht="13" customHeight="1" x14ac:dyDescent="0.15">
      <c r="A589" s="260" t="s">
        <v>740</v>
      </c>
      <c r="B589" s="166">
        <v>1</v>
      </c>
      <c r="C589" s="128" t="s">
        <v>973</v>
      </c>
      <c r="D589" s="58" t="s">
        <v>677</v>
      </c>
      <c r="E589" s="58">
        <v>2021</v>
      </c>
      <c r="F589" s="180" t="s">
        <v>346</v>
      </c>
      <c r="G589" s="145">
        <v>9.9999999999999992E-2</v>
      </c>
      <c r="H589" s="135">
        <v>4.5</v>
      </c>
      <c r="I589" s="181">
        <v>0</v>
      </c>
      <c r="J589" s="132">
        <v>28</v>
      </c>
      <c r="K589" s="182">
        <f>SUM(J589-I589)</f>
        <v>28</v>
      </c>
      <c r="L589" s="183">
        <f>K589/Popularity!B12</f>
        <v>0.5490196078431373</v>
      </c>
      <c r="M589" s="183">
        <f>K589/Popularity!B2</f>
        <v>0.14213197969543148</v>
      </c>
      <c r="N589" s="183">
        <f>M589-L589</f>
        <v>-0.40688762814770585</v>
      </c>
      <c r="O589" s="232"/>
      <c r="P589" s="146" cm="1">
        <f t="array" ref="P589:W589">Olivia_Rodrigo</f>
        <v>0</v>
      </c>
      <c r="Q589" s="60">
        <v>1</v>
      </c>
      <c r="R589" s="147">
        <v>0</v>
      </c>
      <c r="S589" s="60">
        <v>0</v>
      </c>
      <c r="T589" s="60">
        <v>1</v>
      </c>
      <c r="U589" s="60">
        <v>0</v>
      </c>
      <c r="V589" s="60">
        <v>0</v>
      </c>
      <c r="W589" s="60">
        <v>0</v>
      </c>
    </row>
    <row r="590" spans="1:23" x14ac:dyDescent="0.15">
      <c r="A590" s="251"/>
      <c r="B590" s="42">
        <v>2</v>
      </c>
      <c r="C590" s="111" t="s">
        <v>743</v>
      </c>
      <c r="D590" s="31" t="s">
        <v>524</v>
      </c>
      <c r="E590" s="31">
        <v>2005</v>
      </c>
      <c r="F590" s="164" t="s">
        <v>345</v>
      </c>
      <c r="G590" s="153">
        <v>0.14583333333333334</v>
      </c>
      <c r="H590" s="167">
        <v>4</v>
      </c>
      <c r="I590" s="184">
        <v>4</v>
      </c>
      <c r="J590" s="20">
        <v>41</v>
      </c>
      <c r="K590" s="115">
        <f t="shared" si="560"/>
        <v>37</v>
      </c>
      <c r="L590" s="185">
        <f>K590/Popularity!B12</f>
        <v>0.72549019607843135</v>
      </c>
      <c r="M590" s="185">
        <f>K590/Popularity!B2</f>
        <v>0.18781725888324874</v>
      </c>
      <c r="N590" s="185">
        <f>M590-L590</f>
        <v>-0.53767293719518261</v>
      </c>
      <c r="O590" s="233"/>
      <c r="P590" s="154" cm="1">
        <f t="array" ref="P590:W590">Brendon_Urie</f>
        <v>1</v>
      </c>
      <c r="Q590" s="62">
        <v>0</v>
      </c>
      <c r="R590" s="155">
        <v>0</v>
      </c>
      <c r="S590" s="62">
        <v>1</v>
      </c>
      <c r="T590" s="62">
        <v>0</v>
      </c>
      <c r="U590" s="62">
        <v>0</v>
      </c>
      <c r="V590" s="62">
        <v>0</v>
      </c>
      <c r="W590" s="63">
        <v>0</v>
      </c>
    </row>
    <row r="591" spans="1:23" x14ac:dyDescent="0.15">
      <c r="A591" s="251"/>
      <c r="B591" s="42">
        <v>3</v>
      </c>
      <c r="C591" s="111" t="s">
        <v>749</v>
      </c>
      <c r="D591" s="31" t="s">
        <v>1079</v>
      </c>
      <c r="E591" s="31">
        <v>2018</v>
      </c>
      <c r="F591" s="164" t="s">
        <v>346</v>
      </c>
      <c r="G591" s="153">
        <v>0.15833333333333333</v>
      </c>
      <c r="H591" s="167">
        <v>4</v>
      </c>
      <c r="I591" s="184">
        <v>3</v>
      </c>
      <c r="J591" s="20">
        <v>30</v>
      </c>
      <c r="K591" s="115">
        <f t="shared" si="560"/>
        <v>27</v>
      </c>
      <c r="L591" s="185">
        <f>K591/Popularity!B12</f>
        <v>0.52941176470588236</v>
      </c>
      <c r="M591" s="185">
        <f>K591/Popularity!B2</f>
        <v>0.13705583756345177</v>
      </c>
      <c r="N591" s="185">
        <f t="shared" ref="N591:N602" si="562">M591-L591</f>
        <v>-0.39235592714243062</v>
      </c>
      <c r="O591" s="233"/>
      <c r="P591" s="154" cm="1">
        <f t="array" ref="P591:W591">Ariana_Grande+Nicki_Minaj</f>
        <v>0</v>
      </c>
      <c r="Q591" s="62">
        <v>2</v>
      </c>
      <c r="R591" s="155">
        <v>0</v>
      </c>
      <c r="S591" s="62">
        <v>0</v>
      </c>
      <c r="T591" s="62">
        <v>1</v>
      </c>
      <c r="U591" s="62">
        <v>1</v>
      </c>
      <c r="V591" s="62">
        <v>0</v>
      </c>
      <c r="W591" s="63">
        <v>0</v>
      </c>
    </row>
    <row r="592" spans="1:23" x14ac:dyDescent="0.15">
      <c r="A592" s="251"/>
      <c r="B592" s="42">
        <v>4</v>
      </c>
      <c r="C592" s="113" t="s">
        <v>956</v>
      </c>
      <c r="D592" s="44" t="s">
        <v>518</v>
      </c>
      <c r="E592" s="44">
        <v>2021</v>
      </c>
      <c r="F592" s="164" t="s">
        <v>348</v>
      </c>
      <c r="G592" s="153">
        <v>0.12986111111111112</v>
      </c>
      <c r="H592" s="167">
        <v>5</v>
      </c>
      <c r="I592" s="184">
        <v>1</v>
      </c>
      <c r="J592" s="20">
        <v>50</v>
      </c>
      <c r="K592" s="115">
        <f t="shared" si="560"/>
        <v>49</v>
      </c>
      <c r="L592" s="185">
        <f>K592/Popularity!B12</f>
        <v>0.96078431372549022</v>
      </c>
      <c r="M592" s="185">
        <f>K592/Popularity!B2</f>
        <v>0.24873096446700507</v>
      </c>
      <c r="N592" s="185">
        <f t="shared" si="562"/>
        <v>-0.71205334925848518</v>
      </c>
      <c r="O592" s="233"/>
      <c r="P592" s="154" cm="1">
        <f t="array" ref="P592:W592">Kevin_Abstract+Matt_Champion+Joba+Bearface</f>
        <v>4</v>
      </c>
      <c r="Q592" s="62">
        <v>0</v>
      </c>
      <c r="R592" s="155">
        <v>0</v>
      </c>
      <c r="S592" s="62">
        <v>3</v>
      </c>
      <c r="T592" s="62">
        <v>0</v>
      </c>
      <c r="U592" s="62">
        <v>0</v>
      </c>
      <c r="V592" s="62">
        <v>1</v>
      </c>
      <c r="W592" s="63">
        <v>0</v>
      </c>
    </row>
    <row r="593" spans="1:23" x14ac:dyDescent="0.15">
      <c r="A593" s="251"/>
      <c r="B593" s="42">
        <v>5</v>
      </c>
      <c r="C593" s="113" t="s">
        <v>957</v>
      </c>
      <c r="D593" s="44" t="s">
        <v>518</v>
      </c>
      <c r="E593" s="44">
        <v>2019</v>
      </c>
      <c r="F593" s="164" t="s">
        <v>348</v>
      </c>
      <c r="G593" s="153">
        <v>0.18055555555555555</v>
      </c>
      <c r="H593" s="167">
        <v>4.5</v>
      </c>
      <c r="I593" s="184">
        <v>5</v>
      </c>
      <c r="J593" s="20">
        <v>52</v>
      </c>
      <c r="K593" s="115">
        <f t="shared" si="560"/>
        <v>47</v>
      </c>
      <c r="L593" s="185">
        <f>K593/Popularity!B12</f>
        <v>0.92156862745098034</v>
      </c>
      <c r="M593" s="185">
        <f>K593/Popularity!B2</f>
        <v>0.23857868020304568</v>
      </c>
      <c r="N593" s="185">
        <f t="shared" si="562"/>
        <v>-0.6829899472479346</v>
      </c>
      <c r="O593" s="233"/>
      <c r="P593" s="154" cm="1">
        <f t="array" ref="P593:W593">Kevin_Abstract+Matt_Champion+Deb_Never+Merlyn_Wood+Dom_McLennon+Joba+Bearface</f>
        <v>6</v>
      </c>
      <c r="Q593" s="62">
        <v>1</v>
      </c>
      <c r="R593" s="155">
        <v>0</v>
      </c>
      <c r="S593" s="62">
        <v>3</v>
      </c>
      <c r="T593" s="62">
        <v>1</v>
      </c>
      <c r="U593" s="62">
        <v>0</v>
      </c>
      <c r="V593" s="62">
        <v>2</v>
      </c>
      <c r="W593" s="63">
        <v>1</v>
      </c>
    </row>
    <row r="594" spans="1:23" x14ac:dyDescent="0.15">
      <c r="A594" s="251"/>
      <c r="B594" s="42">
        <v>6</v>
      </c>
      <c r="C594" s="111" t="s">
        <v>756</v>
      </c>
      <c r="D594" s="31" t="s">
        <v>640</v>
      </c>
      <c r="E594" s="31">
        <v>1999</v>
      </c>
      <c r="F594" s="164" t="s">
        <v>345</v>
      </c>
      <c r="G594" s="153">
        <v>0.20555555555555557</v>
      </c>
      <c r="H594" s="167">
        <v>5</v>
      </c>
      <c r="I594" s="184">
        <v>2</v>
      </c>
      <c r="J594" s="20">
        <v>44</v>
      </c>
      <c r="K594" s="115">
        <f t="shared" si="560"/>
        <v>42</v>
      </c>
      <c r="L594" s="185">
        <f>K594/Popularity!B12</f>
        <v>0.82352941176470584</v>
      </c>
      <c r="M594" s="185">
        <f>K594/Popularity!B2</f>
        <v>0.21319796954314721</v>
      </c>
      <c r="N594" s="185">
        <f t="shared" si="562"/>
        <v>-0.61033144222155866</v>
      </c>
      <c r="O594" s="233"/>
      <c r="P594" s="154" cm="1">
        <f t="array" ref="P594:W594">Fiona_Apple</f>
        <v>0</v>
      </c>
      <c r="Q594" s="62">
        <v>1</v>
      </c>
      <c r="R594" s="155">
        <v>0</v>
      </c>
      <c r="S594" s="62">
        <v>1</v>
      </c>
      <c r="T594" s="62">
        <v>0</v>
      </c>
      <c r="U594" s="62">
        <v>0</v>
      </c>
      <c r="V594" s="62">
        <v>0</v>
      </c>
      <c r="W594" s="63">
        <v>0</v>
      </c>
    </row>
    <row r="595" spans="1:23" x14ac:dyDescent="0.15">
      <c r="A595" s="251"/>
      <c r="B595" s="42">
        <v>7</v>
      </c>
      <c r="C595" s="111" t="s">
        <v>757</v>
      </c>
      <c r="D595" s="31" t="s">
        <v>758</v>
      </c>
      <c r="E595" s="31">
        <v>2019</v>
      </c>
      <c r="F595" s="164" t="s">
        <v>345</v>
      </c>
      <c r="G595" s="153">
        <v>0.18888888888888888</v>
      </c>
      <c r="H595" s="167">
        <v>3.95</v>
      </c>
      <c r="I595" s="184">
        <v>1</v>
      </c>
      <c r="J595" s="20">
        <v>39</v>
      </c>
      <c r="K595" s="115">
        <f t="shared" si="560"/>
        <v>38</v>
      </c>
      <c r="L595" s="185">
        <f>K595/Popularity!B12</f>
        <v>0.74509803921568629</v>
      </c>
      <c r="M595" s="185">
        <f>K595/Popularity!B2</f>
        <v>0.19289340101522842</v>
      </c>
      <c r="N595" s="185">
        <f t="shared" si="562"/>
        <v>-0.55220463820045784</v>
      </c>
      <c r="O595" s="233"/>
      <c r="P595" s="154" cm="1">
        <f t="array" ref="P595:W595">Ross_Lynch</f>
        <v>1</v>
      </c>
      <c r="Q595" s="62">
        <v>0</v>
      </c>
      <c r="R595" s="155">
        <v>0</v>
      </c>
      <c r="S595" s="62">
        <v>1</v>
      </c>
      <c r="T595" s="62">
        <v>0</v>
      </c>
      <c r="U595" s="62">
        <v>0</v>
      </c>
      <c r="V595" s="62">
        <v>0</v>
      </c>
      <c r="W595" s="63">
        <v>0</v>
      </c>
    </row>
    <row r="596" spans="1:23" x14ac:dyDescent="0.15">
      <c r="A596" s="251"/>
      <c r="B596" s="42">
        <v>8</v>
      </c>
      <c r="C596" s="113" t="s">
        <v>953</v>
      </c>
      <c r="D596" s="44" t="s">
        <v>1080</v>
      </c>
      <c r="E596" s="44">
        <v>2020</v>
      </c>
      <c r="F596" s="192" t="s">
        <v>394</v>
      </c>
      <c r="G596" s="153">
        <v>0.14791666666666667</v>
      </c>
      <c r="H596" s="167">
        <v>5</v>
      </c>
      <c r="I596" s="184">
        <v>0</v>
      </c>
      <c r="J596" s="20">
        <v>51</v>
      </c>
      <c r="K596" s="115">
        <f t="shared" si="560"/>
        <v>51</v>
      </c>
      <c r="L596" s="185">
        <f>K596/Popularity!B12</f>
        <v>1</v>
      </c>
      <c r="M596" s="185">
        <f>K596/Popularity!B2</f>
        <v>0.25888324873096447</v>
      </c>
      <c r="N596" s="185">
        <f t="shared" si="562"/>
        <v>-0.74111675126903553</v>
      </c>
      <c r="O596" s="233"/>
      <c r="P596" s="154" cm="1">
        <f t="array" ref="P596:W596">iLe+Natalia_Lafourcade</f>
        <v>0</v>
      </c>
      <c r="Q596" s="62">
        <v>2</v>
      </c>
      <c r="R596" s="155">
        <v>0</v>
      </c>
      <c r="S596" s="62">
        <v>0</v>
      </c>
      <c r="T596" s="62">
        <v>2</v>
      </c>
      <c r="U596" s="62">
        <v>0</v>
      </c>
      <c r="V596" s="62">
        <v>0</v>
      </c>
      <c r="W596" s="63">
        <v>0</v>
      </c>
    </row>
    <row r="597" spans="1:23" x14ac:dyDescent="0.15">
      <c r="A597" s="251"/>
      <c r="B597" s="42">
        <v>9</v>
      </c>
      <c r="C597" s="113" t="s">
        <v>954</v>
      </c>
      <c r="D597" s="44" t="s">
        <v>1081</v>
      </c>
      <c r="E597" s="44">
        <v>2021</v>
      </c>
      <c r="F597" s="192" t="s">
        <v>733</v>
      </c>
      <c r="G597" s="153">
        <v>0.1361111111111111</v>
      </c>
      <c r="H597" s="167">
        <v>4.5</v>
      </c>
      <c r="I597" s="184">
        <v>2</v>
      </c>
      <c r="J597" s="20">
        <v>45</v>
      </c>
      <c r="K597" s="115">
        <f t="shared" si="560"/>
        <v>43</v>
      </c>
      <c r="L597" s="185">
        <f>K597/Popularity!B12</f>
        <v>0.84313725490196079</v>
      </c>
      <c r="M597" s="185">
        <f>K597/Popularity!B2</f>
        <v>0.21827411167512689</v>
      </c>
      <c r="N597" s="185">
        <f t="shared" si="562"/>
        <v>-0.62486314322683389</v>
      </c>
      <c r="O597" s="233"/>
      <c r="P597" s="154" cm="1">
        <f t="array" ref="P597:W597">Natalia_Lafourcade+Aida_Cuevas</f>
        <v>0</v>
      </c>
      <c r="Q597" s="62">
        <v>2</v>
      </c>
      <c r="R597" s="155">
        <v>0</v>
      </c>
      <c r="S597" s="62">
        <v>0</v>
      </c>
      <c r="T597" s="62">
        <v>2</v>
      </c>
      <c r="U597" s="62">
        <v>0</v>
      </c>
      <c r="V597" s="62">
        <v>0</v>
      </c>
      <c r="W597" s="63">
        <v>0</v>
      </c>
    </row>
    <row r="598" spans="1:23" x14ac:dyDescent="0.15">
      <c r="A598" s="251"/>
      <c r="B598" s="42">
        <v>10</v>
      </c>
      <c r="C598" s="111" t="str">
        <f>'Activity Log'!D15</f>
        <v>Si No Pueden Quererte</v>
      </c>
      <c r="D598" s="44" t="s">
        <v>1082</v>
      </c>
      <c r="E598" s="44">
        <v>2012</v>
      </c>
      <c r="F598" s="164" t="s">
        <v>392</v>
      </c>
      <c r="G598" s="153">
        <v>0.16388888888888889</v>
      </c>
      <c r="H598" s="167">
        <v>4.75</v>
      </c>
      <c r="I598" s="184">
        <v>1</v>
      </c>
      <c r="J598" s="20">
        <v>47</v>
      </c>
      <c r="K598" s="115">
        <f t="shared" si="560"/>
        <v>46</v>
      </c>
      <c r="L598" s="185">
        <f>K598/Popularity!B12</f>
        <v>0.90196078431372551</v>
      </c>
      <c r="M598" s="185">
        <f>K598/Popularity!B2</f>
        <v>0.233502538071066</v>
      </c>
      <c r="N598" s="185">
        <f t="shared" si="562"/>
        <v>-0.66845824624265948</v>
      </c>
      <c r="O598" s="233"/>
      <c r="P598" s="154" cm="1">
        <f t="array" ref="P598:W598">Natalia_Lafourcade+Miguel_Bosé</f>
        <v>1</v>
      </c>
      <c r="Q598" s="62">
        <v>1</v>
      </c>
      <c r="R598" s="155">
        <v>0</v>
      </c>
      <c r="S598" s="62">
        <v>0</v>
      </c>
      <c r="T598" s="62">
        <v>2</v>
      </c>
      <c r="U598" s="62">
        <v>0</v>
      </c>
      <c r="V598" s="62">
        <v>0</v>
      </c>
      <c r="W598" s="63">
        <v>0</v>
      </c>
    </row>
    <row r="599" spans="1:23" x14ac:dyDescent="0.15">
      <c r="A599" s="251"/>
      <c r="B599" s="42">
        <v>11</v>
      </c>
      <c r="C599" s="113" t="s">
        <v>770</v>
      </c>
      <c r="D599" s="44" t="s">
        <v>771</v>
      </c>
      <c r="E599" s="44">
        <v>1994</v>
      </c>
      <c r="F599" s="164" t="s">
        <v>345</v>
      </c>
      <c r="G599" s="153">
        <v>0.21249999999999999</v>
      </c>
      <c r="H599" s="167">
        <v>3.95</v>
      </c>
      <c r="I599" s="184">
        <v>0</v>
      </c>
      <c r="J599" s="20">
        <v>32</v>
      </c>
      <c r="K599" s="115">
        <f t="shared" si="560"/>
        <v>32</v>
      </c>
      <c r="L599" s="185">
        <f>K599/Popularity!B12</f>
        <v>0.62745098039215685</v>
      </c>
      <c r="M599" s="185">
        <f>K599/Popularity!B2</f>
        <v>0.16243654822335024</v>
      </c>
      <c r="N599" s="185">
        <f t="shared" si="562"/>
        <v>-0.46501443216880661</v>
      </c>
      <c r="O599" s="233"/>
      <c r="P599" s="154" cm="1">
        <f t="array" ref="P599:W599">Dolores_O_Riordan</f>
        <v>0</v>
      </c>
      <c r="Q599" s="62">
        <v>1</v>
      </c>
      <c r="R599" s="155">
        <v>0</v>
      </c>
      <c r="S599" s="62">
        <v>1</v>
      </c>
      <c r="T599" s="62">
        <v>0</v>
      </c>
      <c r="U599" s="62">
        <v>0</v>
      </c>
      <c r="V599" s="62">
        <v>0</v>
      </c>
      <c r="W599" s="63">
        <v>0</v>
      </c>
    </row>
    <row r="600" spans="1:23" x14ac:dyDescent="0.15">
      <c r="A600" s="251"/>
      <c r="B600" s="42">
        <v>12</v>
      </c>
      <c r="C600" s="113" t="s">
        <v>772</v>
      </c>
      <c r="D600" s="44" t="s">
        <v>677</v>
      </c>
      <c r="E600" s="44">
        <v>2021</v>
      </c>
      <c r="F600" s="164" t="s">
        <v>346</v>
      </c>
      <c r="G600" s="153">
        <v>0.12361111111111112</v>
      </c>
      <c r="H600" s="167">
        <v>4.5</v>
      </c>
      <c r="I600" s="184">
        <v>0</v>
      </c>
      <c r="J600" s="20">
        <v>24</v>
      </c>
      <c r="K600" s="115">
        <f t="shared" si="560"/>
        <v>24</v>
      </c>
      <c r="L600" s="185">
        <f>K600/Popularity!B12</f>
        <v>0.47058823529411764</v>
      </c>
      <c r="M600" s="185">
        <f>K600/Popularity!B2</f>
        <v>0.12182741116751269</v>
      </c>
      <c r="N600" s="185">
        <f t="shared" si="562"/>
        <v>-0.34876082412660492</v>
      </c>
      <c r="O600" s="233"/>
      <c r="P600" s="154" cm="1">
        <f t="array" ref="P600:W600">Olivia_Rodrigo</f>
        <v>0</v>
      </c>
      <c r="Q600" s="62">
        <v>1</v>
      </c>
      <c r="R600" s="155">
        <v>0</v>
      </c>
      <c r="S600" s="62">
        <v>0</v>
      </c>
      <c r="T600" s="62">
        <v>1</v>
      </c>
      <c r="U600" s="62">
        <v>0</v>
      </c>
      <c r="V600" s="62">
        <v>0</v>
      </c>
      <c r="W600" s="63">
        <v>0</v>
      </c>
    </row>
    <row r="601" spans="1:23" x14ac:dyDescent="0.15">
      <c r="A601" s="251"/>
      <c r="B601" s="42">
        <v>13</v>
      </c>
      <c r="C601" s="113" t="s">
        <v>958</v>
      </c>
      <c r="D601" s="44" t="s">
        <v>518</v>
      </c>
      <c r="E601" s="44">
        <v>2017</v>
      </c>
      <c r="F601" s="164" t="s">
        <v>348</v>
      </c>
      <c r="G601" s="153">
        <v>0.13541666666666666</v>
      </c>
      <c r="H601" s="167">
        <v>4.5</v>
      </c>
      <c r="I601" s="184">
        <v>20</v>
      </c>
      <c r="J601" s="20">
        <v>53</v>
      </c>
      <c r="K601" s="115">
        <f t="shared" si="560"/>
        <v>33</v>
      </c>
      <c r="L601" s="185">
        <f>K601/Popularity!B12</f>
        <v>0.6470588235294118</v>
      </c>
      <c r="M601" s="185">
        <f>K601/Popularity!B2</f>
        <v>0.16751269035532995</v>
      </c>
      <c r="N601" s="185">
        <f t="shared" si="562"/>
        <v>-0.47954613317408185</v>
      </c>
      <c r="O601" s="233"/>
      <c r="P601" s="154" cm="1">
        <f t="array" ref="P601:W601">Kevin_Abstract+Merlyn_Wood+Ameer_Vann+Dom_McLennon+Joba</f>
        <v>5</v>
      </c>
      <c r="Q601" s="62">
        <v>0</v>
      </c>
      <c r="R601" s="155">
        <v>0</v>
      </c>
      <c r="S601" s="62">
        <v>1</v>
      </c>
      <c r="T601" s="62">
        <v>0</v>
      </c>
      <c r="U601" s="62">
        <v>0</v>
      </c>
      <c r="V601" s="62">
        <v>3</v>
      </c>
      <c r="W601" s="63">
        <v>1</v>
      </c>
    </row>
    <row r="602" spans="1:23" x14ac:dyDescent="0.15">
      <c r="A602" s="251"/>
      <c r="B602" s="42">
        <v>14</v>
      </c>
      <c r="C602" s="113" t="s">
        <v>979</v>
      </c>
      <c r="D602" s="44" t="s">
        <v>518</v>
      </c>
      <c r="E602" s="44">
        <v>2017</v>
      </c>
      <c r="F602" s="192" t="s">
        <v>348</v>
      </c>
      <c r="G602" s="153">
        <v>0.20486111111111113</v>
      </c>
      <c r="H602" s="167">
        <v>4.5</v>
      </c>
      <c r="I602" s="184">
        <v>46</v>
      </c>
      <c r="J602" s="20">
        <v>65</v>
      </c>
      <c r="K602" s="115">
        <f t="shared" si="560"/>
        <v>19</v>
      </c>
      <c r="L602" s="185">
        <f>K602/Popularity!B12</f>
        <v>0.37254901960784315</v>
      </c>
      <c r="M602" s="185">
        <f>K602/Popularity!B2</f>
        <v>9.6446700507614211E-2</v>
      </c>
      <c r="N602" s="185">
        <f t="shared" si="562"/>
        <v>-0.27610231910022892</v>
      </c>
      <c r="O602" s="233"/>
      <c r="P602" s="154" cm="1">
        <f t="array" ref="P602:W602">Ameer_Vann+Merlyn_Wood+Kevin_Abstract+Matt_Champion+Dom_McLennon</f>
        <v>5</v>
      </c>
      <c r="Q602" s="62">
        <v>0</v>
      </c>
      <c r="R602" s="155">
        <v>0</v>
      </c>
      <c r="S602" s="62">
        <v>1</v>
      </c>
      <c r="T602" s="62">
        <v>0</v>
      </c>
      <c r="U602" s="62">
        <v>0</v>
      </c>
      <c r="V602" s="62">
        <v>3</v>
      </c>
      <c r="W602" s="63">
        <v>1</v>
      </c>
    </row>
    <row r="603" spans="1:23" s="187" customFormat="1" ht="14" thickBot="1" x14ac:dyDescent="0.2">
      <c r="A603" s="252"/>
      <c r="B603" s="171">
        <v>15</v>
      </c>
      <c r="C603" s="129" t="s">
        <v>980</v>
      </c>
      <c r="D603" s="130" t="s">
        <v>677</v>
      </c>
      <c r="E603" s="130">
        <v>2021</v>
      </c>
      <c r="F603" s="194" t="s">
        <v>346</v>
      </c>
      <c r="G603" s="161">
        <v>0.12013888888888889</v>
      </c>
      <c r="H603" s="172">
        <v>4.5</v>
      </c>
      <c r="I603" s="186">
        <v>0</v>
      </c>
      <c r="J603" s="187">
        <f>K602-1</f>
        <v>18</v>
      </c>
      <c r="K603" s="188">
        <f t="shared" si="560"/>
        <v>18</v>
      </c>
      <c r="L603" s="189">
        <f>K603/Popularity!B12</f>
        <v>0.35294117647058826</v>
      </c>
      <c r="M603" s="189">
        <f>K603/Popularity!B2</f>
        <v>9.1370558375634514E-2</v>
      </c>
      <c r="N603" s="189">
        <f>M603-L603</f>
        <v>-0.26157061809495374</v>
      </c>
      <c r="O603" s="234"/>
      <c r="P603" s="162" cm="1">
        <f t="array" ref="P603:W603">Olivia_Rodrigo</f>
        <v>0</v>
      </c>
      <c r="Q603" s="65">
        <v>1</v>
      </c>
      <c r="R603" s="163">
        <v>0</v>
      </c>
      <c r="S603" s="65">
        <v>0</v>
      </c>
      <c r="T603" s="65">
        <v>1</v>
      </c>
      <c r="U603" s="65">
        <v>0</v>
      </c>
      <c r="V603" s="65">
        <v>0</v>
      </c>
      <c r="W603" s="65">
        <v>0</v>
      </c>
    </row>
    <row r="604" spans="1:23" s="132" customFormat="1" ht="13" customHeight="1" x14ac:dyDescent="0.15">
      <c r="A604" s="250" t="s">
        <v>983</v>
      </c>
      <c r="B604" s="166">
        <v>1</v>
      </c>
      <c r="C604" s="131" t="s">
        <v>984</v>
      </c>
      <c r="D604" s="132" t="s">
        <v>695</v>
      </c>
      <c r="E604" s="58">
        <v>2020</v>
      </c>
      <c r="F604" s="180" t="s">
        <v>392</v>
      </c>
      <c r="G604" s="145">
        <v>0.13541666666666666</v>
      </c>
      <c r="H604" s="135">
        <v>4</v>
      </c>
      <c r="I604" s="181">
        <v>0</v>
      </c>
      <c r="J604" s="132">
        <v>12</v>
      </c>
      <c r="K604" s="182">
        <f t="shared" si="560"/>
        <v>12</v>
      </c>
      <c r="L604" s="183">
        <f>K604/Popularity!B13</f>
        <v>0.70588235294117652</v>
      </c>
      <c r="M604" s="183">
        <f>K604/Popularity!B2</f>
        <v>6.0913705583756347E-2</v>
      </c>
      <c r="N604" s="183">
        <f>M604-L604</f>
        <v>-0.64496864735742021</v>
      </c>
      <c r="O604" s="232"/>
      <c r="P604" s="146" cm="1">
        <f t="array" ref="P604:W604">Ambar_Lucid</f>
        <v>0</v>
      </c>
      <c r="Q604" s="60">
        <v>1</v>
      </c>
      <c r="R604" s="147">
        <v>0</v>
      </c>
      <c r="S604" s="60">
        <v>0</v>
      </c>
      <c r="T604" s="60">
        <v>1</v>
      </c>
      <c r="U604" s="60">
        <v>0</v>
      </c>
      <c r="V604" s="60">
        <v>0</v>
      </c>
      <c r="W604" s="60">
        <v>0</v>
      </c>
    </row>
    <row r="605" spans="1:23" x14ac:dyDescent="0.15">
      <c r="A605" s="256"/>
      <c r="B605" s="42">
        <v>2</v>
      </c>
      <c r="C605" s="113" t="s">
        <v>985</v>
      </c>
      <c r="D605" s="31" t="s">
        <v>681</v>
      </c>
      <c r="E605" s="31">
        <v>2021</v>
      </c>
      <c r="F605" s="164" t="s">
        <v>345</v>
      </c>
      <c r="G605" s="153">
        <v>0.13263888888888889</v>
      </c>
      <c r="H605" s="167">
        <v>3.95</v>
      </c>
      <c r="I605" s="184">
        <v>0</v>
      </c>
      <c r="J605" s="20">
        <v>9</v>
      </c>
      <c r="K605" s="115">
        <f t="shared" si="560"/>
        <v>9</v>
      </c>
      <c r="L605" s="185">
        <f>K605/Popularity!B13</f>
        <v>0.52941176470588236</v>
      </c>
      <c r="M605" s="185">
        <f>K605/Popularity!B2</f>
        <v>4.5685279187817257E-2</v>
      </c>
      <c r="N605" s="185">
        <f t="shared" ref="N605:N608" si="563">M605-L605</f>
        <v>-0.48372648551806507</v>
      </c>
      <c r="O605" s="233"/>
      <c r="P605" s="154" cm="1">
        <f t="array" ref="P605:W605">girl_in_red</f>
        <v>0</v>
      </c>
      <c r="Q605" s="62">
        <v>1</v>
      </c>
      <c r="R605" s="155">
        <v>0</v>
      </c>
      <c r="S605" s="62">
        <v>1</v>
      </c>
      <c r="T605" s="62">
        <v>0</v>
      </c>
      <c r="U605" s="62">
        <v>0</v>
      </c>
      <c r="V605" s="62">
        <v>0</v>
      </c>
      <c r="W605" s="63">
        <v>0</v>
      </c>
    </row>
    <row r="606" spans="1:23" x14ac:dyDescent="0.15">
      <c r="A606" s="256"/>
      <c r="B606" s="42">
        <v>3</v>
      </c>
      <c r="C606" s="113" t="s">
        <v>986</v>
      </c>
      <c r="D606" s="31" t="s">
        <v>557</v>
      </c>
      <c r="E606" s="31">
        <v>2016</v>
      </c>
      <c r="F606" s="164" t="s">
        <v>347</v>
      </c>
      <c r="G606" s="153">
        <v>0.17291666666666669</v>
      </c>
      <c r="H606" s="167">
        <v>4.5</v>
      </c>
      <c r="I606" s="184">
        <v>0</v>
      </c>
      <c r="J606" s="20">
        <v>10</v>
      </c>
      <c r="K606" s="115">
        <f t="shared" si="560"/>
        <v>10</v>
      </c>
      <c r="L606" s="185">
        <f>K606/Popularity!B13</f>
        <v>0.58823529411764708</v>
      </c>
      <c r="M606" s="185">
        <f>K606/Popularity!B2</f>
        <v>5.0761421319796954E-2</v>
      </c>
      <c r="N606" s="185">
        <f t="shared" si="563"/>
        <v>-0.53747387279785008</v>
      </c>
      <c r="O606" s="233"/>
      <c r="P606" s="154" cm="1">
        <f t="array" ref="P606:W606">Kevin_Abstract</f>
        <v>1</v>
      </c>
      <c r="Q606" s="62">
        <v>0</v>
      </c>
      <c r="R606" s="155">
        <v>0</v>
      </c>
      <c r="S606" s="62">
        <v>0</v>
      </c>
      <c r="T606" s="62">
        <v>0</v>
      </c>
      <c r="U606" s="62">
        <v>0</v>
      </c>
      <c r="V606" s="62">
        <v>1</v>
      </c>
      <c r="W606" s="63">
        <v>0</v>
      </c>
    </row>
    <row r="607" spans="1:23" x14ac:dyDescent="0.15">
      <c r="A607" s="256"/>
      <c r="B607" s="42">
        <v>4</v>
      </c>
      <c r="C607" s="113" t="s">
        <v>987</v>
      </c>
      <c r="D607" s="31" t="s">
        <v>550</v>
      </c>
      <c r="E607" s="31">
        <v>2019</v>
      </c>
      <c r="F607" s="164" t="s">
        <v>348</v>
      </c>
      <c r="G607" s="153">
        <v>6.6666666666666666E-2</v>
      </c>
      <c r="H607" s="167">
        <v>4.25</v>
      </c>
      <c r="I607" s="184">
        <v>0</v>
      </c>
      <c r="J607" s="20">
        <v>17</v>
      </c>
      <c r="K607" s="115">
        <f t="shared" si="560"/>
        <v>17</v>
      </c>
      <c r="L607" s="185">
        <f>K607/Popularity!B13</f>
        <v>1</v>
      </c>
      <c r="M607" s="185">
        <f>K607/Popularity!B2</f>
        <v>8.6294416243654817E-2</v>
      </c>
      <c r="N607" s="185">
        <f t="shared" si="563"/>
        <v>-0.91370558375634514</v>
      </c>
      <c r="O607" s="233"/>
      <c r="P607" s="154" cm="1">
        <f t="array" ref="P607:W607">Frank_Ocean</f>
        <v>1</v>
      </c>
      <c r="Q607" s="62">
        <v>0</v>
      </c>
      <c r="R607" s="155">
        <v>0</v>
      </c>
      <c r="S607" s="62">
        <v>0</v>
      </c>
      <c r="T607" s="62">
        <v>0</v>
      </c>
      <c r="U607" s="62">
        <v>0</v>
      </c>
      <c r="V607" s="62">
        <v>1</v>
      </c>
      <c r="W607" s="63">
        <v>0</v>
      </c>
    </row>
    <row r="608" spans="1:23" s="187" customFormat="1" ht="14" thickBot="1" x14ac:dyDescent="0.2">
      <c r="A608" s="257"/>
      <c r="B608" s="171">
        <v>5</v>
      </c>
      <c r="C608" s="112" t="s">
        <v>988</v>
      </c>
      <c r="D608" s="32" t="s">
        <v>1083</v>
      </c>
      <c r="E608" s="32">
        <v>2021</v>
      </c>
      <c r="F608" s="165" t="s">
        <v>349</v>
      </c>
      <c r="G608" s="161">
        <v>9.0972222222222218E-2</v>
      </c>
      <c r="H608" s="172">
        <v>4.25</v>
      </c>
      <c r="I608" s="186">
        <v>0</v>
      </c>
      <c r="J608" s="187">
        <v>5</v>
      </c>
      <c r="K608" s="188">
        <f t="shared" si="560"/>
        <v>5</v>
      </c>
      <c r="L608" s="189">
        <f>K608/Popularity!B13</f>
        <v>0.29411764705882354</v>
      </c>
      <c r="M608" s="189">
        <f>K608/Popularity!B2</f>
        <v>2.5380710659898477E-2</v>
      </c>
      <c r="N608" s="189">
        <f t="shared" si="563"/>
        <v>-0.26873693639892504</v>
      </c>
      <c r="O608" s="234"/>
      <c r="P608" s="162" cm="1">
        <f t="array" ref="P608:W608">WILLOW</f>
        <v>0</v>
      </c>
      <c r="Q608" s="65">
        <v>1</v>
      </c>
      <c r="R608" s="163">
        <v>0</v>
      </c>
      <c r="S608" s="65">
        <v>0</v>
      </c>
      <c r="T608" s="65">
        <v>0</v>
      </c>
      <c r="U608" s="65">
        <v>1</v>
      </c>
      <c r="V608" s="65">
        <v>0</v>
      </c>
      <c r="W608" s="66">
        <v>0</v>
      </c>
    </row>
    <row r="609" spans="1:23" ht="13" customHeight="1" x14ac:dyDescent="0.15">
      <c r="A609" s="260" t="s">
        <v>981</v>
      </c>
      <c r="B609" s="166">
        <v>1</v>
      </c>
      <c r="C609" s="110" t="s">
        <v>982</v>
      </c>
      <c r="D609" s="30" t="s">
        <v>1084</v>
      </c>
      <c r="E609" s="30">
        <v>2018</v>
      </c>
      <c r="F609" s="180" t="s">
        <v>348</v>
      </c>
      <c r="G609" s="145">
        <v>0.18611111111111112</v>
      </c>
      <c r="H609" s="135">
        <v>4</v>
      </c>
      <c r="I609" s="181">
        <v>0</v>
      </c>
      <c r="J609" s="132">
        <v>46</v>
      </c>
      <c r="K609" s="182">
        <f t="shared" si="560"/>
        <v>46</v>
      </c>
      <c r="L609" s="183">
        <f>K609/Popularity!$B$14</f>
        <v>0.90196078431372551</v>
      </c>
      <c r="M609" s="183">
        <f>K609/Popularity!B2</f>
        <v>0.233502538071066</v>
      </c>
      <c r="N609" s="183">
        <f>M609-L609</f>
        <v>-0.66845824624265948</v>
      </c>
      <c r="O609" s="232"/>
      <c r="P609" s="208">
        <v>2</v>
      </c>
      <c r="Q609" s="60">
        <v>0</v>
      </c>
      <c r="R609" s="147">
        <v>0</v>
      </c>
      <c r="S609" s="60">
        <v>0</v>
      </c>
      <c r="T609" s="60">
        <v>0</v>
      </c>
      <c r="U609" s="60">
        <v>0</v>
      </c>
      <c r="V609" s="60">
        <v>2</v>
      </c>
      <c r="W609" s="61">
        <v>0</v>
      </c>
    </row>
    <row r="610" spans="1:23" x14ac:dyDescent="0.15">
      <c r="A610" s="251"/>
      <c r="B610" s="42">
        <v>2</v>
      </c>
      <c r="C610" s="111" t="s">
        <v>989</v>
      </c>
      <c r="D610" s="31" t="s">
        <v>1085</v>
      </c>
      <c r="E610" s="31">
        <v>2012</v>
      </c>
      <c r="F610" s="164" t="s">
        <v>392</v>
      </c>
      <c r="G610" s="153">
        <v>0.1451388888888889</v>
      </c>
      <c r="H610" s="167">
        <v>4.5</v>
      </c>
      <c r="I610" s="184">
        <v>0</v>
      </c>
      <c r="J610" s="20">
        <v>51</v>
      </c>
      <c r="K610" s="115">
        <f t="shared" si="560"/>
        <v>51</v>
      </c>
      <c r="L610" s="185">
        <f>K610/Popularity!$B$14</f>
        <v>1</v>
      </c>
      <c r="M610" s="185">
        <f>K610/Popularity!$B$2</f>
        <v>0.25888324873096447</v>
      </c>
      <c r="N610" s="185">
        <f t="shared" ref="N610:N622" si="564">M610-L610</f>
        <v>-0.74111675126903553</v>
      </c>
      <c r="O610" s="233"/>
      <c r="P610" s="154">
        <v>1</v>
      </c>
      <c r="Q610" s="62">
        <v>1</v>
      </c>
      <c r="R610" s="155">
        <v>0</v>
      </c>
      <c r="S610" s="62">
        <v>1</v>
      </c>
      <c r="T610" s="62">
        <v>1</v>
      </c>
      <c r="U610" s="62">
        <v>0</v>
      </c>
      <c r="V610" s="62">
        <v>0</v>
      </c>
      <c r="W610" s="63">
        <v>0</v>
      </c>
    </row>
    <row r="611" spans="1:23" x14ac:dyDescent="0.15">
      <c r="A611" s="251"/>
      <c r="B611" s="42">
        <v>3</v>
      </c>
      <c r="C611" s="111" t="s">
        <v>990</v>
      </c>
      <c r="D611" s="31" t="s">
        <v>640</v>
      </c>
      <c r="E611" s="31">
        <v>2020</v>
      </c>
      <c r="F611" s="164" t="s">
        <v>345</v>
      </c>
      <c r="G611" s="153">
        <v>0.13958333333333334</v>
      </c>
      <c r="H611" s="167">
        <v>5</v>
      </c>
      <c r="I611" s="184">
        <v>0</v>
      </c>
      <c r="J611" s="20">
        <v>41</v>
      </c>
      <c r="K611" s="115">
        <f t="shared" si="560"/>
        <v>41</v>
      </c>
      <c r="L611" s="185">
        <f>K611/Popularity!$B$14</f>
        <v>0.80392156862745101</v>
      </c>
      <c r="M611" s="185">
        <f>K611/Popularity!$B$2</f>
        <v>0.20812182741116753</v>
      </c>
      <c r="N611" s="185">
        <f t="shared" si="564"/>
        <v>-0.59579974121628343</v>
      </c>
      <c r="O611" s="233"/>
      <c r="P611" s="154">
        <v>0</v>
      </c>
      <c r="Q611" s="62">
        <v>1</v>
      </c>
      <c r="R611" s="155">
        <v>0</v>
      </c>
      <c r="S611" s="62">
        <v>1</v>
      </c>
      <c r="T611" s="62">
        <v>0</v>
      </c>
      <c r="U611" s="62">
        <v>0</v>
      </c>
      <c r="V611" s="62">
        <v>0</v>
      </c>
      <c r="W611" s="63">
        <v>0</v>
      </c>
    </row>
    <row r="612" spans="1:23" x14ac:dyDescent="0.15">
      <c r="A612" s="251"/>
      <c r="B612" s="42">
        <v>4</v>
      </c>
      <c r="C612" s="111" t="s">
        <v>992</v>
      </c>
      <c r="D612" s="31" t="s">
        <v>518</v>
      </c>
      <c r="E612" s="31">
        <v>2021</v>
      </c>
      <c r="F612" s="164" t="s">
        <v>348</v>
      </c>
      <c r="G612" s="153">
        <v>0.15625</v>
      </c>
      <c r="H612" s="167">
        <v>4.2</v>
      </c>
      <c r="I612" s="184">
        <v>0</v>
      </c>
      <c r="J612" s="20">
        <v>36</v>
      </c>
      <c r="K612" s="115">
        <f t="shared" si="560"/>
        <v>36</v>
      </c>
      <c r="L612" s="185">
        <f>K612/Popularity!$B$14</f>
        <v>0.70588235294117652</v>
      </c>
      <c r="M612" s="185">
        <f>K612/Popularity!$B$2</f>
        <v>0.18274111675126903</v>
      </c>
      <c r="N612" s="185">
        <f t="shared" si="564"/>
        <v>-0.52314123618990749</v>
      </c>
      <c r="O612" s="233"/>
      <c r="P612" s="154" cm="1">
        <f t="array" ref="P612:W612">Joba+Matt_Champion</f>
        <v>2</v>
      </c>
      <c r="Q612" s="62">
        <v>0</v>
      </c>
      <c r="R612" s="155">
        <v>0</v>
      </c>
      <c r="S612" s="62">
        <v>2</v>
      </c>
      <c r="T612" s="62">
        <v>0</v>
      </c>
      <c r="U612" s="62">
        <v>0</v>
      </c>
      <c r="V612" s="62">
        <v>0</v>
      </c>
      <c r="W612" s="63">
        <v>0</v>
      </c>
    </row>
    <row r="613" spans="1:23" ht="14" thickBot="1" x14ac:dyDescent="0.2">
      <c r="A613" s="252"/>
      <c r="B613" s="171">
        <v>5</v>
      </c>
      <c r="C613" s="112" t="s">
        <v>993</v>
      </c>
      <c r="D613" s="32" t="s">
        <v>1211</v>
      </c>
      <c r="E613" s="32">
        <v>2013</v>
      </c>
      <c r="F613" s="165" t="s">
        <v>345</v>
      </c>
      <c r="G613" s="161">
        <v>3.6805555555555557E-2</v>
      </c>
      <c r="H613" s="172">
        <v>4.1500000000000004</v>
      </c>
      <c r="I613" s="186">
        <v>0</v>
      </c>
      <c r="J613" s="187">
        <v>34</v>
      </c>
      <c r="K613" s="188">
        <f t="shared" si="560"/>
        <v>34</v>
      </c>
      <c r="L613" s="189">
        <f>K613/Popularity!$B$14</f>
        <v>0.66666666666666663</v>
      </c>
      <c r="M613" s="189">
        <f>K613/Popularity!$B$2</f>
        <v>0.17258883248730963</v>
      </c>
      <c r="N613" s="189">
        <f t="shared" si="564"/>
        <v>-0.49407783417935702</v>
      </c>
      <c r="O613" s="234"/>
      <c r="P613" s="162">
        <v>0</v>
      </c>
      <c r="Q613" s="65">
        <v>1</v>
      </c>
      <c r="R613" s="163"/>
      <c r="S613" s="65">
        <v>1</v>
      </c>
      <c r="T613" s="65">
        <v>0</v>
      </c>
      <c r="U613" s="65">
        <v>0</v>
      </c>
      <c r="V613" s="65">
        <v>0</v>
      </c>
      <c r="W613" s="66">
        <v>0</v>
      </c>
    </row>
    <row r="614" spans="1:23" x14ac:dyDescent="0.15">
      <c r="A614" s="250" t="s">
        <v>1092</v>
      </c>
      <c r="B614" s="166">
        <v>1</v>
      </c>
      <c r="C614" s="110" t="s">
        <v>1093</v>
      </c>
      <c r="D614" s="30" t="s">
        <v>596</v>
      </c>
      <c r="E614" s="30">
        <v>2020</v>
      </c>
      <c r="F614" s="180" t="s">
        <v>347</v>
      </c>
      <c r="G614" s="145">
        <v>0.14166666666666666</v>
      </c>
      <c r="H614" s="135">
        <v>4.1500000000000004</v>
      </c>
      <c r="I614" s="181">
        <v>0</v>
      </c>
      <c r="J614" s="132">
        <v>111</v>
      </c>
      <c r="K614" s="182">
        <f t="shared" si="560"/>
        <v>111</v>
      </c>
      <c r="L614" s="183">
        <f>K614/Popularity!$B$15</f>
        <v>1</v>
      </c>
      <c r="M614" s="183">
        <f>K614/Popularity!$B$2</f>
        <v>0.56345177664974622</v>
      </c>
      <c r="N614" s="183">
        <f t="shared" si="564"/>
        <v>-0.43654822335025378</v>
      </c>
      <c r="O614" s="232"/>
      <c r="P614" s="146" cm="1">
        <f t="array" ref="P614:W614">Chloe_Bailey+Halle_Bailey</f>
        <v>0</v>
      </c>
      <c r="Q614" s="60">
        <v>2</v>
      </c>
      <c r="R614" s="147">
        <v>0</v>
      </c>
      <c r="S614" s="60">
        <v>0</v>
      </c>
      <c r="T614" s="60">
        <v>0</v>
      </c>
      <c r="U614" s="60">
        <v>2</v>
      </c>
      <c r="V614" s="60">
        <v>0</v>
      </c>
      <c r="W614" s="61">
        <v>0</v>
      </c>
    </row>
    <row r="615" spans="1:23" x14ac:dyDescent="0.15">
      <c r="A615" s="251"/>
      <c r="B615" s="42">
        <v>2</v>
      </c>
      <c r="C615" s="111" t="s">
        <v>1094</v>
      </c>
      <c r="D615" s="31" t="s">
        <v>561</v>
      </c>
      <c r="E615" s="31">
        <v>2021</v>
      </c>
      <c r="F615" s="164" t="s">
        <v>346</v>
      </c>
      <c r="G615" s="153">
        <v>9.5833333333333326E-2</v>
      </c>
      <c r="H615" s="167">
        <v>4.2</v>
      </c>
      <c r="I615" s="184">
        <v>0</v>
      </c>
      <c r="J615" s="20">
        <v>107</v>
      </c>
      <c r="K615" s="115">
        <f t="shared" si="560"/>
        <v>107</v>
      </c>
      <c r="L615" s="185">
        <f>K615/Popularity!$B$15</f>
        <v>0.963963963963964</v>
      </c>
      <c r="M615" s="185">
        <f>K615/Popularity!$B$2</f>
        <v>0.54314720812182737</v>
      </c>
      <c r="N615" s="185">
        <f t="shared" si="564"/>
        <v>-0.42081675584213662</v>
      </c>
      <c r="O615" s="233"/>
      <c r="P615" s="154" cm="1">
        <f t="array" ref="P615:W615">Doja_Cat</f>
        <v>0</v>
      </c>
      <c r="Q615" s="62">
        <v>1</v>
      </c>
      <c r="R615" s="155">
        <v>0</v>
      </c>
      <c r="S615" s="62">
        <v>0</v>
      </c>
      <c r="T615" s="62">
        <v>0</v>
      </c>
      <c r="U615" s="62">
        <v>1</v>
      </c>
      <c r="V615" s="62">
        <v>0</v>
      </c>
      <c r="W615" s="63">
        <v>0</v>
      </c>
    </row>
    <row r="616" spans="1:23" x14ac:dyDescent="0.15">
      <c r="A616" s="251"/>
      <c r="B616" s="42">
        <v>3</v>
      </c>
      <c r="C616" s="111" t="s">
        <v>1098</v>
      </c>
      <c r="D616" s="31" t="s">
        <v>1102</v>
      </c>
      <c r="E616" s="31">
        <v>2021</v>
      </c>
      <c r="F616" s="164" t="s">
        <v>346</v>
      </c>
      <c r="G616" s="153">
        <v>0.12013888888888889</v>
      </c>
      <c r="H616" s="167">
        <v>3.95</v>
      </c>
      <c r="I616" s="184">
        <v>0</v>
      </c>
      <c r="J616" s="20">
        <v>84</v>
      </c>
      <c r="K616" s="115">
        <f t="shared" si="560"/>
        <v>84</v>
      </c>
      <c r="L616" s="185">
        <f>K616/Popularity!$B$15</f>
        <v>0.7567567567567568</v>
      </c>
      <c r="M616" s="185">
        <f>K616/Popularity!$B$2</f>
        <v>0.42639593908629442</v>
      </c>
      <c r="N616" s="185">
        <f t="shared" si="564"/>
        <v>-0.33036081767046238</v>
      </c>
      <c r="O616" s="233"/>
      <c r="P616" s="154">
        <v>0</v>
      </c>
      <c r="Q616" s="62">
        <v>2</v>
      </c>
      <c r="R616" s="155">
        <v>0</v>
      </c>
      <c r="S616" s="62">
        <v>0</v>
      </c>
      <c r="T616" s="62">
        <v>0</v>
      </c>
      <c r="U616" s="62">
        <v>1</v>
      </c>
      <c r="V616" s="62">
        <v>1</v>
      </c>
      <c r="W616" s="63">
        <v>0</v>
      </c>
    </row>
    <row r="617" spans="1:23" x14ac:dyDescent="0.15">
      <c r="A617" s="251"/>
      <c r="B617" s="42">
        <v>4</v>
      </c>
      <c r="C617" s="111" t="s">
        <v>1090</v>
      </c>
      <c r="D617" s="44" t="s">
        <v>518</v>
      </c>
      <c r="E617" s="31">
        <v>2019</v>
      </c>
      <c r="F617" s="164" t="s">
        <v>348</v>
      </c>
      <c r="G617" s="153">
        <v>0.16250000000000001</v>
      </c>
      <c r="H617" s="167">
        <v>4.25</v>
      </c>
      <c r="I617" s="184">
        <v>8</v>
      </c>
      <c r="J617" s="20">
        <v>102</v>
      </c>
      <c r="K617" s="115">
        <f t="shared" si="560"/>
        <v>94</v>
      </c>
      <c r="L617" s="185">
        <f>K617/Popularity!$B$15</f>
        <v>0.84684684684684686</v>
      </c>
      <c r="M617" s="185">
        <f>K617/Popularity!$B$2</f>
        <v>0.47715736040609136</v>
      </c>
      <c r="N617" s="185">
        <f t="shared" si="564"/>
        <v>-0.3696894864407555</v>
      </c>
      <c r="O617" s="233"/>
      <c r="P617" s="154" cm="1">
        <f t="array" ref="P617:W617">Kevin_Abstract+Matt_Champion+Dom_McLennon+Bearface</f>
        <v>4</v>
      </c>
      <c r="Q617" s="62">
        <v>0</v>
      </c>
      <c r="R617" s="155">
        <v>0</v>
      </c>
      <c r="S617" s="62">
        <v>2</v>
      </c>
      <c r="T617" s="62">
        <v>0</v>
      </c>
      <c r="U617" s="62">
        <v>0</v>
      </c>
      <c r="V617" s="62">
        <v>2</v>
      </c>
      <c r="W617" s="63">
        <v>0</v>
      </c>
    </row>
    <row r="618" spans="1:23" x14ac:dyDescent="0.15">
      <c r="A618" s="251"/>
      <c r="B618" s="42">
        <v>5</v>
      </c>
      <c r="C618" s="111" t="s">
        <v>1097</v>
      </c>
      <c r="D618" s="31" t="s">
        <v>1009</v>
      </c>
      <c r="E618" s="31">
        <v>2014</v>
      </c>
      <c r="F618" s="164" t="s">
        <v>345</v>
      </c>
      <c r="G618" s="153">
        <v>0.22500000000000001</v>
      </c>
      <c r="H618" s="167">
        <v>4.5</v>
      </c>
      <c r="I618" s="184">
        <v>4</v>
      </c>
      <c r="J618" s="20">
        <v>95</v>
      </c>
      <c r="K618" s="115">
        <f>SUM(J618-I618)</f>
        <v>91</v>
      </c>
      <c r="L618" s="185">
        <f>K618/Popularity!$B$15</f>
        <v>0.81981981981981977</v>
      </c>
      <c r="M618" s="185">
        <f>K618/Popularity!$B$2</f>
        <v>0.46192893401015228</v>
      </c>
      <c r="N618" s="185">
        <f t="shared" si="564"/>
        <v>-0.35789088580966749</v>
      </c>
      <c r="O618" s="233"/>
      <c r="P618" s="154" cm="1">
        <f t="array" ref="P618:W618">Hozier</f>
        <v>1</v>
      </c>
      <c r="Q618" s="62">
        <v>0</v>
      </c>
      <c r="R618" s="155">
        <v>0</v>
      </c>
      <c r="S618" s="62">
        <v>1</v>
      </c>
      <c r="T618" s="62">
        <v>0</v>
      </c>
      <c r="U618" s="62">
        <v>0</v>
      </c>
      <c r="V618" s="62">
        <v>0</v>
      </c>
      <c r="W618" s="63">
        <v>0</v>
      </c>
    </row>
    <row r="619" spans="1:23" x14ac:dyDescent="0.15">
      <c r="A619" s="251"/>
      <c r="B619" s="42">
        <v>6</v>
      </c>
      <c r="C619" s="111" t="s">
        <v>1099</v>
      </c>
      <c r="D619" s="31" t="s">
        <v>518</v>
      </c>
      <c r="E619" s="31">
        <v>2017</v>
      </c>
      <c r="F619" s="164" t="s">
        <v>348</v>
      </c>
      <c r="G619" s="153">
        <v>0.1423611111111111</v>
      </c>
      <c r="H619" s="167">
        <v>4.25</v>
      </c>
      <c r="I619" s="184">
        <v>7</v>
      </c>
      <c r="J619" s="20">
        <v>85</v>
      </c>
      <c r="K619" s="115">
        <f t="shared" ref="K619:K626" si="565">SUM(J619-I619)</f>
        <v>78</v>
      </c>
      <c r="L619" s="185">
        <f>K619/Popularity!$B$15</f>
        <v>0.70270270270270274</v>
      </c>
      <c r="M619" s="185">
        <f>K619/Popularity!$B$2</f>
        <v>0.39593908629441626</v>
      </c>
      <c r="N619" s="185">
        <f t="shared" si="564"/>
        <v>-0.30676361640828648</v>
      </c>
      <c r="O619" s="233"/>
      <c r="P619" s="154" cm="1">
        <f t="array" ref="P619:W619">Bearface</f>
        <v>1</v>
      </c>
      <c r="Q619" s="62">
        <v>0</v>
      </c>
      <c r="R619" s="155">
        <v>0</v>
      </c>
      <c r="S619" s="62">
        <v>1</v>
      </c>
      <c r="T619" s="62">
        <v>0</v>
      </c>
      <c r="U619" s="62">
        <v>0</v>
      </c>
      <c r="V619" s="62">
        <v>0</v>
      </c>
      <c r="W619" s="63">
        <v>0</v>
      </c>
    </row>
    <row r="620" spans="1:23" x14ac:dyDescent="0.15">
      <c r="A620" s="251"/>
      <c r="B620" s="42">
        <v>7</v>
      </c>
      <c r="C620" s="111" t="s">
        <v>312</v>
      </c>
      <c r="D620" s="31" t="s">
        <v>550</v>
      </c>
      <c r="E620" s="31">
        <v>2019</v>
      </c>
      <c r="F620" s="164" t="s">
        <v>346</v>
      </c>
      <c r="G620" s="153">
        <v>0.14722222222222223</v>
      </c>
      <c r="H620" s="167">
        <v>4.1500000000000004</v>
      </c>
      <c r="I620" s="184">
        <v>1</v>
      </c>
      <c r="J620" s="20">
        <v>78</v>
      </c>
      <c r="K620" s="115">
        <f t="shared" si="565"/>
        <v>77</v>
      </c>
      <c r="L620" s="185">
        <f>K620/Popularity!$B$15</f>
        <v>0.69369369369369371</v>
      </c>
      <c r="M620" s="185">
        <f>K620/Popularity!$B$2</f>
        <v>0.39086294416243655</v>
      </c>
      <c r="N620" s="185">
        <f t="shared" si="564"/>
        <v>-0.30283074953125716</v>
      </c>
      <c r="O620" s="233"/>
      <c r="P620" s="154" cm="1">
        <f t="array" ref="P620:W620">Kevin_Abstract</f>
        <v>1</v>
      </c>
      <c r="Q620" s="62">
        <v>0</v>
      </c>
      <c r="R620" s="155">
        <v>0</v>
      </c>
      <c r="S620" s="62">
        <v>0</v>
      </c>
      <c r="T620" s="62">
        <v>0</v>
      </c>
      <c r="U620" s="62">
        <v>0</v>
      </c>
      <c r="V620" s="62">
        <v>1</v>
      </c>
      <c r="W620" s="63">
        <v>0</v>
      </c>
    </row>
    <row r="621" spans="1:23" x14ac:dyDescent="0.15">
      <c r="A621" s="251"/>
      <c r="B621" s="42">
        <v>8</v>
      </c>
      <c r="C621" s="111" t="s">
        <v>1100</v>
      </c>
      <c r="D621" s="31" t="s">
        <v>1103</v>
      </c>
      <c r="E621" s="31">
        <v>2016</v>
      </c>
      <c r="F621" s="164" t="s">
        <v>347</v>
      </c>
      <c r="G621" s="153">
        <v>0.22708333333333333</v>
      </c>
      <c r="H621" s="167">
        <v>4</v>
      </c>
      <c r="I621" s="184">
        <v>18</v>
      </c>
      <c r="J621" s="20">
        <v>73</v>
      </c>
      <c r="K621" s="115">
        <f t="shared" si="565"/>
        <v>55</v>
      </c>
      <c r="L621" s="185">
        <f>K621/Popularity!$B$15</f>
        <v>0.49549549549549549</v>
      </c>
      <c r="M621" s="185">
        <f>K621/Popularity!$B$2</f>
        <v>0.27918781725888325</v>
      </c>
      <c r="N621" s="185">
        <f t="shared" si="564"/>
        <v>-0.21630767823661223</v>
      </c>
      <c r="O621" s="233"/>
      <c r="P621" s="154">
        <v>1</v>
      </c>
      <c r="Q621" s="62">
        <v>0</v>
      </c>
      <c r="R621" s="155">
        <v>0</v>
      </c>
      <c r="S621" s="62">
        <v>0</v>
      </c>
      <c r="T621" s="62">
        <v>0</v>
      </c>
      <c r="U621" s="62">
        <v>0</v>
      </c>
      <c r="V621" s="62">
        <v>1</v>
      </c>
      <c r="W621" s="63">
        <v>0</v>
      </c>
    </row>
    <row r="622" spans="1:23" ht="14" thickBot="1" x14ac:dyDescent="0.2">
      <c r="A622" s="252"/>
      <c r="B622" s="42">
        <v>9</v>
      </c>
      <c r="C622" s="111" t="s">
        <v>1101</v>
      </c>
      <c r="D622" s="31" t="s">
        <v>1123</v>
      </c>
      <c r="E622" s="31">
        <v>2021</v>
      </c>
      <c r="F622" s="164" t="s">
        <v>345</v>
      </c>
      <c r="G622" s="153">
        <v>0.15138888888888888</v>
      </c>
      <c r="H622" s="167">
        <v>5</v>
      </c>
      <c r="I622" s="184">
        <v>0</v>
      </c>
      <c r="J622" s="20">
        <v>85</v>
      </c>
      <c r="K622" s="115">
        <f t="shared" si="565"/>
        <v>85</v>
      </c>
      <c r="L622" s="185">
        <f>K622/Popularity!$B$15</f>
        <v>0.76576576576576572</v>
      </c>
      <c r="M622" s="185">
        <f>K622/Popularity!$B$2</f>
        <v>0.43147208121827413</v>
      </c>
      <c r="N622" s="185">
        <f t="shared" si="564"/>
        <v>-0.33429368454749159</v>
      </c>
      <c r="O622" s="233"/>
      <c r="P622" s="154">
        <v>0</v>
      </c>
      <c r="Q622" s="62">
        <v>2</v>
      </c>
      <c r="R622" s="155">
        <v>0</v>
      </c>
      <c r="S622" s="62">
        <v>1</v>
      </c>
      <c r="T622" s="62">
        <v>0</v>
      </c>
      <c r="U622" s="62">
        <v>1</v>
      </c>
      <c r="V622" s="62">
        <v>0</v>
      </c>
      <c r="W622" s="63">
        <v>0</v>
      </c>
    </row>
    <row r="623" spans="1:23" s="132" customFormat="1" x14ac:dyDescent="0.15">
      <c r="A623" s="250" t="s">
        <v>1104</v>
      </c>
      <c r="B623" s="166">
        <v>1</v>
      </c>
      <c r="C623" s="110" t="s">
        <v>1105</v>
      </c>
      <c r="D623" s="30" t="s">
        <v>1116</v>
      </c>
      <c r="E623" s="30">
        <v>2021</v>
      </c>
      <c r="F623" s="180" t="s">
        <v>348</v>
      </c>
      <c r="G623" s="145">
        <v>0.14722222222222223</v>
      </c>
      <c r="H623" s="135">
        <v>4.25</v>
      </c>
      <c r="I623" s="181">
        <v>0</v>
      </c>
      <c r="J623" s="132">
        <v>187</v>
      </c>
      <c r="K623" s="182">
        <f t="shared" si="565"/>
        <v>187</v>
      </c>
      <c r="L623" s="183">
        <f>K623/Popularity!$B$16</f>
        <v>1</v>
      </c>
      <c r="M623" s="183">
        <f>K623/Popularity!$B$2</f>
        <v>0.949238578680203</v>
      </c>
      <c r="N623" s="183">
        <f>M623-L623</f>
        <v>-5.0761421319796995E-2</v>
      </c>
      <c r="O623" s="232"/>
      <c r="P623" s="146">
        <v>2</v>
      </c>
      <c r="Q623" s="60">
        <v>0</v>
      </c>
      <c r="R623" s="147">
        <v>0</v>
      </c>
      <c r="S623" s="60">
        <v>1</v>
      </c>
      <c r="T623" s="60">
        <v>0</v>
      </c>
      <c r="U623" s="60">
        <v>0</v>
      </c>
      <c r="V623" s="60">
        <v>1</v>
      </c>
      <c r="W623" s="61">
        <v>0</v>
      </c>
    </row>
    <row r="624" spans="1:23" x14ac:dyDescent="0.15">
      <c r="A624" s="251"/>
      <c r="B624" s="42">
        <v>2</v>
      </c>
      <c r="C624" s="111" t="s">
        <v>1106</v>
      </c>
      <c r="D624" s="31" t="s">
        <v>1117</v>
      </c>
      <c r="E624" s="31">
        <v>2010</v>
      </c>
      <c r="F624" s="164" t="s">
        <v>344</v>
      </c>
      <c r="G624" s="153">
        <v>0.20416666666666669</v>
      </c>
      <c r="H624" s="167">
        <v>4</v>
      </c>
      <c r="I624" s="184">
        <v>0</v>
      </c>
      <c r="J624" s="20">
        <v>146</v>
      </c>
      <c r="K624" s="115">
        <f t="shared" si="565"/>
        <v>146</v>
      </c>
      <c r="L624" s="185">
        <f>K624/Popularity!$B$16</f>
        <v>0.78074866310160429</v>
      </c>
      <c r="M624" s="185">
        <f>K624/Popularity!$B$2</f>
        <v>0.74111675126903553</v>
      </c>
      <c r="N624" s="185">
        <f t="shared" ref="N624:N631" si="566">M624-L624</f>
        <v>-3.9631911832568756E-2</v>
      </c>
      <c r="O624" s="233"/>
      <c r="P624" s="154">
        <v>0</v>
      </c>
      <c r="Q624" s="62">
        <v>1</v>
      </c>
      <c r="R624" s="155">
        <v>0</v>
      </c>
      <c r="S624" s="62">
        <v>1</v>
      </c>
      <c r="W624" s="63"/>
    </row>
    <row r="625" spans="1:23" x14ac:dyDescent="0.15">
      <c r="A625" s="251"/>
      <c r="B625" s="42">
        <v>3</v>
      </c>
      <c r="C625" s="111" t="s">
        <v>1110</v>
      </c>
      <c r="D625" s="31" t="s">
        <v>639</v>
      </c>
      <c r="E625" s="31">
        <v>2013</v>
      </c>
      <c r="F625" s="164" t="s">
        <v>345</v>
      </c>
      <c r="G625" s="153">
        <v>0.14027777777777778</v>
      </c>
      <c r="H625" s="167">
        <v>3.95</v>
      </c>
      <c r="I625" s="184">
        <v>26</v>
      </c>
      <c r="J625" s="20">
        <v>109</v>
      </c>
      <c r="K625" s="115">
        <f>SUM(J625-I625)</f>
        <v>83</v>
      </c>
      <c r="L625" s="185">
        <f>K625/Popularity!$B$16</f>
        <v>0.44385026737967914</v>
      </c>
      <c r="M625" s="185">
        <f>K625/Popularity!$B$2</f>
        <v>0.42131979695431471</v>
      </c>
      <c r="N625" s="185">
        <f t="shared" si="566"/>
        <v>-2.2530470425364435E-2</v>
      </c>
      <c r="O625" s="233"/>
      <c r="P625" s="154">
        <v>1</v>
      </c>
      <c r="S625" s="62">
        <v>1</v>
      </c>
      <c r="W625" s="63"/>
    </row>
    <row r="626" spans="1:23" x14ac:dyDescent="0.15">
      <c r="A626" s="251"/>
      <c r="B626" s="42">
        <v>4</v>
      </c>
      <c r="C626" s="111" t="s">
        <v>1108</v>
      </c>
      <c r="D626" s="31" t="s">
        <v>1122</v>
      </c>
      <c r="E626" s="31">
        <v>2021</v>
      </c>
      <c r="F626" s="164" t="s">
        <v>345</v>
      </c>
      <c r="G626" s="153">
        <v>9.7916666666666666E-2</v>
      </c>
      <c r="H626" s="167">
        <v>5</v>
      </c>
      <c r="I626" s="184">
        <v>0</v>
      </c>
      <c r="J626" s="20">
        <v>162</v>
      </c>
      <c r="K626" s="115">
        <f t="shared" si="565"/>
        <v>162</v>
      </c>
      <c r="L626" s="185">
        <f>K626/Popularity!$B$16</f>
        <v>0.86631016042780751</v>
      </c>
      <c r="M626" s="185">
        <f>K626/Popularity!$B$2</f>
        <v>0.82233502538071068</v>
      </c>
      <c r="N626" s="185">
        <f t="shared" si="566"/>
        <v>-4.3975135047096825E-2</v>
      </c>
      <c r="O626" s="233"/>
      <c r="Q626" s="62">
        <v>2</v>
      </c>
      <c r="U626" s="62">
        <v>1</v>
      </c>
      <c r="V626" s="62">
        <v>1</v>
      </c>
      <c r="W626" s="63"/>
    </row>
    <row r="627" spans="1:23" x14ac:dyDescent="0.15">
      <c r="A627" s="251"/>
      <c r="B627" s="42">
        <v>5</v>
      </c>
      <c r="C627" s="111" t="s">
        <v>1111</v>
      </c>
      <c r="D627" s="31" t="s">
        <v>1118</v>
      </c>
      <c r="E627" s="31">
        <v>2012</v>
      </c>
      <c r="F627" s="164" t="s">
        <v>348</v>
      </c>
      <c r="G627" s="153">
        <v>0.30763888888888891</v>
      </c>
      <c r="H627" s="167">
        <v>4.75</v>
      </c>
      <c r="I627" s="184">
        <v>0</v>
      </c>
      <c r="J627" s="20">
        <v>128</v>
      </c>
      <c r="K627" s="115">
        <f t="shared" ref="K627" si="567">SUM(J627-I627)</f>
        <v>128</v>
      </c>
      <c r="L627" s="185">
        <f>K627/Popularity!$B$16</f>
        <v>0.68449197860962563</v>
      </c>
      <c r="M627" s="185">
        <f>K627/Popularity!$B$2</f>
        <v>0.64974619289340096</v>
      </c>
      <c r="N627" s="185">
        <f t="shared" si="566"/>
        <v>-3.4745785716224664E-2</v>
      </c>
      <c r="O627" s="233"/>
      <c r="P627" s="154">
        <v>1</v>
      </c>
      <c r="Q627" s="62">
        <v>1</v>
      </c>
      <c r="S627" s="62">
        <v>1</v>
      </c>
      <c r="V627" s="62">
        <v>1</v>
      </c>
      <c r="W627" s="63"/>
    </row>
    <row r="628" spans="1:23" x14ac:dyDescent="0.15">
      <c r="A628" s="251"/>
      <c r="B628" s="42">
        <v>6</v>
      </c>
      <c r="C628" s="111" t="s">
        <v>1109</v>
      </c>
      <c r="D628" s="31" t="s">
        <v>1119</v>
      </c>
      <c r="E628" s="31">
        <v>1957</v>
      </c>
      <c r="F628" s="164" t="s">
        <v>734</v>
      </c>
      <c r="G628" s="153">
        <v>0.1076388888888889</v>
      </c>
      <c r="H628" s="167">
        <v>4</v>
      </c>
      <c r="I628" s="184">
        <v>1</v>
      </c>
      <c r="J628" s="20">
        <v>127</v>
      </c>
      <c r="K628" s="115">
        <f t="shared" ref="K628:K650" si="568">SUM(J628-I628)</f>
        <v>126</v>
      </c>
      <c r="L628" s="185">
        <f>K628/Popularity!$B$16</f>
        <v>0.6737967914438503</v>
      </c>
      <c r="M628" s="185">
        <f>K628/Popularity!$B$2</f>
        <v>0.63959390862944165</v>
      </c>
      <c r="N628" s="185">
        <f t="shared" si="566"/>
        <v>-3.4202882814408642E-2</v>
      </c>
      <c r="O628" s="233"/>
      <c r="P628" s="154">
        <v>2</v>
      </c>
      <c r="T628" s="62">
        <v>2</v>
      </c>
      <c r="W628" s="63"/>
    </row>
    <row r="629" spans="1:23" x14ac:dyDescent="0.15">
      <c r="A629" s="251"/>
      <c r="B629" s="42">
        <v>7</v>
      </c>
      <c r="C629" s="111" t="s">
        <v>1113</v>
      </c>
      <c r="D629" s="31" t="s">
        <v>1120</v>
      </c>
      <c r="E629" s="31">
        <v>2020</v>
      </c>
      <c r="F629" s="164" t="s">
        <v>392</v>
      </c>
      <c r="G629" s="153">
        <v>0.16319444444444445</v>
      </c>
      <c r="H629" s="167">
        <v>4.25</v>
      </c>
      <c r="I629" s="184">
        <v>0</v>
      </c>
      <c r="J629" s="20">
        <v>98</v>
      </c>
      <c r="K629" s="115">
        <f t="shared" si="568"/>
        <v>98</v>
      </c>
      <c r="L629" s="185">
        <f>K629/Popularity!$B$16</f>
        <v>0.52406417112299464</v>
      </c>
      <c r="M629" s="185">
        <f>K629/Popularity!$B$2</f>
        <v>0.49746192893401014</v>
      </c>
      <c r="N629" s="185">
        <f t="shared" si="566"/>
        <v>-2.6602242188984493E-2</v>
      </c>
      <c r="O629" s="233"/>
      <c r="P629" s="154">
        <v>1</v>
      </c>
      <c r="Q629" s="62">
        <v>1</v>
      </c>
      <c r="T629" s="62">
        <v>2</v>
      </c>
      <c r="W629" s="63"/>
    </row>
    <row r="630" spans="1:23" x14ac:dyDescent="0.15">
      <c r="A630" s="251"/>
      <c r="B630" s="42">
        <v>8</v>
      </c>
      <c r="C630" s="111" t="s">
        <v>1114</v>
      </c>
      <c r="D630" s="31" t="s">
        <v>522</v>
      </c>
      <c r="E630" s="31">
        <v>1994</v>
      </c>
      <c r="F630" s="164" t="s">
        <v>734</v>
      </c>
      <c r="G630" s="153">
        <v>0.12152777777777778</v>
      </c>
      <c r="H630" s="167">
        <v>4.1500000000000004</v>
      </c>
      <c r="I630" s="184">
        <v>7</v>
      </c>
      <c r="J630" s="20">
        <v>97</v>
      </c>
      <c r="K630" s="115">
        <f t="shared" si="568"/>
        <v>90</v>
      </c>
      <c r="L630" s="185">
        <f>K630/Popularity!$B$16</f>
        <v>0.48128342245989303</v>
      </c>
      <c r="M630" s="185">
        <f>K630/Popularity!$B$2</f>
        <v>0.45685279187817257</v>
      </c>
      <c r="N630" s="185">
        <f t="shared" si="566"/>
        <v>-2.4430630581720458E-2</v>
      </c>
      <c r="O630" s="233"/>
      <c r="Q630" s="62">
        <v>1</v>
      </c>
      <c r="V630" s="62">
        <v>1</v>
      </c>
      <c r="W630" s="63"/>
    </row>
    <row r="631" spans="1:23" s="187" customFormat="1" ht="14" thickBot="1" x14ac:dyDescent="0.2">
      <c r="A631" s="252"/>
      <c r="B631" s="171">
        <v>9</v>
      </c>
      <c r="C631" s="112" t="s">
        <v>1115</v>
      </c>
      <c r="D631" s="32" t="s">
        <v>1121</v>
      </c>
      <c r="E631" s="32">
        <v>2018</v>
      </c>
      <c r="F631" s="165" t="s">
        <v>733</v>
      </c>
      <c r="G631" s="161">
        <v>0.16874999999999998</v>
      </c>
      <c r="H631" s="172">
        <v>4.25</v>
      </c>
      <c r="I631" s="186">
        <v>4</v>
      </c>
      <c r="J631" s="187">
        <v>94</v>
      </c>
      <c r="K631" s="188">
        <f t="shared" si="568"/>
        <v>90</v>
      </c>
      <c r="L631" s="189">
        <f>K631/Popularity!$B$16</f>
        <v>0.48128342245989303</v>
      </c>
      <c r="M631" s="189">
        <f>K631/Popularity!$B$2</f>
        <v>0.45685279187817257</v>
      </c>
      <c r="N631" s="189">
        <f t="shared" si="566"/>
        <v>-2.4430630581720458E-2</v>
      </c>
      <c r="O631" s="234"/>
      <c r="P631" s="162"/>
      <c r="Q631" s="65">
        <v>3</v>
      </c>
      <c r="R631" s="163"/>
      <c r="S631" s="65"/>
      <c r="T631" s="65">
        <v>3</v>
      </c>
      <c r="U631" s="65"/>
      <c r="V631" s="65"/>
      <c r="W631" s="66"/>
    </row>
    <row r="632" spans="1:23" s="132" customFormat="1" ht="13" customHeight="1" x14ac:dyDescent="0.15">
      <c r="A632" s="250" t="s">
        <v>1165</v>
      </c>
      <c r="B632" s="166">
        <v>1</v>
      </c>
      <c r="C632" s="110" t="s">
        <v>1166</v>
      </c>
      <c r="D632" s="30" t="s">
        <v>1174</v>
      </c>
      <c r="E632" s="30">
        <v>2019</v>
      </c>
      <c r="F632" s="180" t="s">
        <v>347</v>
      </c>
      <c r="G632" s="145">
        <v>0.13055555555555556</v>
      </c>
      <c r="H632" s="135">
        <v>4.5</v>
      </c>
      <c r="I632" s="181">
        <v>0</v>
      </c>
      <c r="J632" s="132">
        <v>197</v>
      </c>
      <c r="K632" s="182">
        <f t="shared" si="568"/>
        <v>197</v>
      </c>
      <c r="L632" s="183">
        <f>K632/Popularity!$B$17</f>
        <v>1</v>
      </c>
      <c r="M632" s="183">
        <f>K632/Popularity!$B$2</f>
        <v>1</v>
      </c>
      <c r="N632" s="218">
        <f>M632-L632</f>
        <v>0</v>
      </c>
      <c r="O632" s="236"/>
      <c r="P632" s="146"/>
      <c r="Q632" s="60">
        <v>1</v>
      </c>
      <c r="R632" s="147">
        <v>0</v>
      </c>
      <c r="S632" s="60"/>
      <c r="T632" s="60"/>
      <c r="U632" s="60"/>
      <c r="V632" s="60">
        <v>1</v>
      </c>
      <c r="W632" s="61"/>
    </row>
    <row r="633" spans="1:23" x14ac:dyDescent="0.15">
      <c r="A633" s="256"/>
      <c r="B633" s="42">
        <v>2</v>
      </c>
      <c r="C633" s="115" t="s">
        <v>1167</v>
      </c>
      <c r="D633" s="31" t="s">
        <v>1038</v>
      </c>
      <c r="E633" s="31">
        <v>2019</v>
      </c>
      <c r="F633" s="164" t="s">
        <v>394</v>
      </c>
      <c r="G633" s="153">
        <v>0.15694444444444444</v>
      </c>
      <c r="H633" s="167">
        <v>4</v>
      </c>
      <c r="I633" s="184">
        <v>0</v>
      </c>
      <c r="J633" s="20">
        <v>160</v>
      </c>
      <c r="K633" s="115">
        <f t="shared" si="568"/>
        <v>160</v>
      </c>
      <c r="L633" s="185">
        <f>K633/Popularity!$B$17</f>
        <v>0.81218274111675126</v>
      </c>
      <c r="M633" s="185">
        <f>K633/Popularity!$B$2</f>
        <v>0.81218274111675126</v>
      </c>
      <c r="N633" s="216">
        <f t="shared" ref="N633:N636" si="569">M633-L633</f>
        <v>0</v>
      </c>
      <c r="O633" s="237"/>
      <c r="P633" s="154" cm="1">
        <f t="array" ref="P633:W633">iLe</f>
        <v>0</v>
      </c>
      <c r="Q633" s="62">
        <v>1</v>
      </c>
      <c r="R633" s="155">
        <v>0</v>
      </c>
      <c r="S633" s="62">
        <v>0</v>
      </c>
      <c r="T633" s="62">
        <v>1</v>
      </c>
      <c r="U633" s="62">
        <v>0</v>
      </c>
      <c r="V633" s="62">
        <v>0</v>
      </c>
      <c r="W633" s="63">
        <v>0</v>
      </c>
    </row>
    <row r="634" spans="1:23" x14ac:dyDescent="0.15">
      <c r="A634" s="256"/>
      <c r="B634" s="42">
        <v>3</v>
      </c>
      <c r="C634" s="111" t="s">
        <v>1175</v>
      </c>
      <c r="D634" s="31" t="s">
        <v>640</v>
      </c>
      <c r="E634" s="31">
        <v>2012</v>
      </c>
      <c r="F634" s="164" t="s">
        <v>345</v>
      </c>
      <c r="G634" s="153">
        <v>0.21944444444444444</v>
      </c>
      <c r="H634" s="167">
        <v>5</v>
      </c>
      <c r="I634" s="184">
        <v>0</v>
      </c>
      <c r="J634" s="20">
        <v>152</v>
      </c>
      <c r="K634" s="115">
        <f t="shared" si="568"/>
        <v>152</v>
      </c>
      <c r="L634" s="185">
        <f>K634/Popularity!$B$17</f>
        <v>0.77157360406091369</v>
      </c>
      <c r="M634" s="185">
        <f>K634/Popularity!$B$2</f>
        <v>0.77157360406091369</v>
      </c>
      <c r="N634" s="216">
        <f t="shared" si="569"/>
        <v>0</v>
      </c>
      <c r="O634" s="237"/>
      <c r="P634" s="154" cm="1">
        <f t="array" ref="P634:W634">Fiona_Apple</f>
        <v>0</v>
      </c>
      <c r="Q634" s="62">
        <v>1</v>
      </c>
      <c r="R634" s="155">
        <v>0</v>
      </c>
      <c r="S634" s="62">
        <v>1</v>
      </c>
      <c r="T634" s="62">
        <v>0</v>
      </c>
      <c r="U634" s="62">
        <v>0</v>
      </c>
      <c r="V634" s="62">
        <v>0</v>
      </c>
      <c r="W634" s="63">
        <v>0</v>
      </c>
    </row>
    <row r="635" spans="1:23" x14ac:dyDescent="0.15">
      <c r="A635" s="256"/>
      <c r="B635" s="42">
        <v>4</v>
      </c>
      <c r="C635" s="111" t="s">
        <v>1176</v>
      </c>
      <c r="D635" s="31" t="s">
        <v>1177</v>
      </c>
      <c r="E635" s="31">
        <v>2021</v>
      </c>
      <c r="F635" s="164" t="s">
        <v>346</v>
      </c>
      <c r="G635" s="153">
        <v>0.11944444444444445</v>
      </c>
      <c r="H635" s="167">
        <v>4</v>
      </c>
      <c r="I635" s="184">
        <v>0</v>
      </c>
      <c r="J635" s="20">
        <v>127</v>
      </c>
      <c r="K635" s="115">
        <f t="shared" si="568"/>
        <v>127</v>
      </c>
      <c r="L635" s="185">
        <f>K635/Popularity!$B$17</f>
        <v>0.64467005076142136</v>
      </c>
      <c r="M635" s="185">
        <f>K635/Popularity!$B$2</f>
        <v>0.64467005076142136</v>
      </c>
      <c r="N635" s="216">
        <f t="shared" si="569"/>
        <v>0</v>
      </c>
      <c r="O635" s="237"/>
      <c r="Q635" s="62">
        <v>1</v>
      </c>
      <c r="T635" s="62">
        <v>1</v>
      </c>
      <c r="W635" s="63"/>
    </row>
    <row r="636" spans="1:23" x14ac:dyDescent="0.15">
      <c r="A636" s="256"/>
      <c r="B636" s="42">
        <v>5</v>
      </c>
      <c r="C636" s="111" t="s">
        <v>1178</v>
      </c>
      <c r="D636" s="31" t="s">
        <v>1179</v>
      </c>
      <c r="E636" s="31">
        <v>2019</v>
      </c>
      <c r="F636" s="164" t="s">
        <v>346</v>
      </c>
      <c r="G636" s="153">
        <v>8.819444444444445E-2</v>
      </c>
      <c r="H636" s="167">
        <v>4.1500000000000004</v>
      </c>
      <c r="I636" s="184">
        <v>0</v>
      </c>
      <c r="J636" s="20">
        <v>144</v>
      </c>
      <c r="K636" s="115">
        <f t="shared" si="568"/>
        <v>144</v>
      </c>
      <c r="L636" s="185">
        <f>K636/Popularity!$B$17</f>
        <v>0.73096446700507611</v>
      </c>
      <c r="M636" s="185">
        <f>K636/Popularity!$B$2</f>
        <v>0.73096446700507611</v>
      </c>
      <c r="N636" s="216">
        <f t="shared" si="569"/>
        <v>0</v>
      </c>
      <c r="O636" s="237"/>
      <c r="P636" s="154">
        <v>3</v>
      </c>
      <c r="S636" s="62">
        <v>1</v>
      </c>
      <c r="T636" s="62">
        <v>1</v>
      </c>
      <c r="V636" s="62">
        <v>1</v>
      </c>
      <c r="W636" s="63"/>
    </row>
    <row r="637" spans="1:23" x14ac:dyDescent="0.15">
      <c r="A637" s="256"/>
      <c r="B637" s="42">
        <v>6</v>
      </c>
      <c r="C637" s="111" t="s">
        <v>1180</v>
      </c>
      <c r="D637" s="31" t="s">
        <v>1044</v>
      </c>
      <c r="E637" s="31">
        <v>2019</v>
      </c>
      <c r="F637" s="164" t="s">
        <v>345</v>
      </c>
      <c r="G637" s="153">
        <v>0.12083333333333333</v>
      </c>
      <c r="H637" s="167">
        <v>4.5</v>
      </c>
      <c r="I637" s="184">
        <v>0</v>
      </c>
      <c r="J637" s="20">
        <v>135</v>
      </c>
      <c r="K637" s="115">
        <f t="shared" si="568"/>
        <v>135</v>
      </c>
      <c r="L637" s="185">
        <f>K637/Popularity!$B$17</f>
        <v>0.68527918781725883</v>
      </c>
      <c r="M637" s="185">
        <f>K637/Popularity!$B$2</f>
        <v>0.68527918781725883</v>
      </c>
      <c r="N637" s="216">
        <f t="shared" ref="N637" si="570">M637-L637</f>
        <v>0</v>
      </c>
      <c r="O637" s="237"/>
      <c r="P637" s="154" cm="1">
        <f t="array" ref="P637:W637">WILLOW</f>
        <v>0</v>
      </c>
      <c r="Q637" s="62">
        <v>1</v>
      </c>
      <c r="R637" s="155">
        <v>0</v>
      </c>
      <c r="S637" s="62">
        <v>0</v>
      </c>
      <c r="T637" s="62">
        <v>0</v>
      </c>
      <c r="U637" s="62">
        <v>1</v>
      </c>
      <c r="V637" s="62">
        <v>0</v>
      </c>
      <c r="W637" s="63">
        <v>0</v>
      </c>
    </row>
    <row r="638" spans="1:23" x14ac:dyDescent="0.15">
      <c r="A638" s="256"/>
      <c r="B638" s="42">
        <v>7</v>
      </c>
      <c r="C638" s="111" t="s">
        <v>1181</v>
      </c>
      <c r="D638" s="31" t="s">
        <v>1038</v>
      </c>
      <c r="E638" s="31">
        <v>2016</v>
      </c>
      <c r="F638" s="164" t="s">
        <v>394</v>
      </c>
      <c r="G638" s="153">
        <v>0.15208333333333332</v>
      </c>
      <c r="H638" s="167">
        <v>4.25</v>
      </c>
      <c r="I638" s="184">
        <v>1</v>
      </c>
      <c r="J638" s="20">
        <v>86</v>
      </c>
      <c r="K638" s="115">
        <f t="shared" si="568"/>
        <v>85</v>
      </c>
      <c r="L638" s="185">
        <f>K638/Popularity!$B$17</f>
        <v>0.43147208121827413</v>
      </c>
      <c r="M638" s="185">
        <f>K638/Popularity!$B$2</f>
        <v>0.43147208121827413</v>
      </c>
      <c r="N638" s="216">
        <f t="shared" ref="N638" si="571">M638-L638</f>
        <v>0</v>
      </c>
      <c r="O638" s="237"/>
      <c r="P638" s="154" cm="1">
        <f t="array" ref="P638:W638">iLe</f>
        <v>0</v>
      </c>
      <c r="Q638" s="62">
        <v>1</v>
      </c>
      <c r="R638" s="155">
        <v>0</v>
      </c>
      <c r="S638" s="62">
        <v>0</v>
      </c>
      <c r="T638" s="62">
        <v>1</v>
      </c>
      <c r="U638" s="62">
        <v>0</v>
      </c>
      <c r="V638" s="62">
        <v>0</v>
      </c>
      <c r="W638" s="63">
        <v>0</v>
      </c>
    </row>
    <row r="639" spans="1:23" x14ac:dyDescent="0.15">
      <c r="A639" s="256"/>
      <c r="B639" s="42">
        <v>8</v>
      </c>
      <c r="C639" s="111" t="s">
        <v>1182</v>
      </c>
      <c r="D639" s="31" t="s">
        <v>640</v>
      </c>
      <c r="E639" s="31">
        <v>2005</v>
      </c>
      <c r="F639" s="164" t="s">
        <v>345</v>
      </c>
      <c r="G639" s="153">
        <v>0.17222222222222225</v>
      </c>
      <c r="H639" s="167">
        <v>5</v>
      </c>
      <c r="I639" s="184">
        <v>1</v>
      </c>
      <c r="J639" s="20">
        <v>97</v>
      </c>
      <c r="K639" s="115">
        <f t="shared" si="568"/>
        <v>96</v>
      </c>
      <c r="L639" s="185">
        <f>K639/Popularity!$B$17</f>
        <v>0.48730964467005078</v>
      </c>
      <c r="M639" s="185">
        <f>K639/Popularity!$B$2</f>
        <v>0.48730964467005078</v>
      </c>
      <c r="N639" s="216">
        <f t="shared" ref="N639" si="572">M639-L639</f>
        <v>0</v>
      </c>
      <c r="O639" s="237"/>
      <c r="P639" s="154" cm="1">
        <f t="array" ref="P639:W639">Fiona_Apple</f>
        <v>0</v>
      </c>
      <c r="Q639" s="62">
        <v>1</v>
      </c>
      <c r="R639" s="155">
        <v>0</v>
      </c>
      <c r="S639" s="62">
        <v>1</v>
      </c>
      <c r="T639" s="62">
        <v>0</v>
      </c>
      <c r="U639" s="62">
        <v>0</v>
      </c>
      <c r="V639" s="62">
        <v>0</v>
      </c>
      <c r="W639" s="63">
        <v>0</v>
      </c>
    </row>
    <row r="640" spans="1:23" s="187" customFormat="1" ht="14" thickBot="1" x14ac:dyDescent="0.2">
      <c r="A640" s="257"/>
      <c r="B640" s="171">
        <v>9</v>
      </c>
      <c r="C640" s="112" t="s">
        <v>1184</v>
      </c>
      <c r="D640" s="32" t="s">
        <v>561</v>
      </c>
      <c r="E640" s="32">
        <v>2021</v>
      </c>
      <c r="F640" s="165" t="s">
        <v>346</v>
      </c>
      <c r="G640" s="161">
        <v>0.14652777777777778</v>
      </c>
      <c r="H640" s="172">
        <v>4.25</v>
      </c>
      <c r="I640" s="186">
        <v>2</v>
      </c>
      <c r="J640" s="187">
        <v>81</v>
      </c>
      <c r="K640" s="188">
        <f t="shared" si="568"/>
        <v>79</v>
      </c>
      <c r="L640" s="189">
        <f>K640/Popularity!$B$17</f>
        <v>0.40101522842639592</v>
      </c>
      <c r="M640" s="189">
        <f>K640/Popularity!$B$2</f>
        <v>0.40101522842639592</v>
      </c>
      <c r="N640" s="219">
        <f t="shared" ref="N640" si="573">M640-L640</f>
        <v>0</v>
      </c>
      <c r="O640" s="238"/>
      <c r="P640" s="162">
        <v>0</v>
      </c>
      <c r="Q640" s="65">
        <v>1</v>
      </c>
      <c r="R640" s="163"/>
      <c r="S640" s="65"/>
      <c r="T640" s="65">
        <v>1</v>
      </c>
      <c r="U640" s="65"/>
      <c r="V640" s="65"/>
      <c r="W640" s="66"/>
    </row>
    <row r="641" spans="1:23" ht="13" customHeight="1" x14ac:dyDescent="0.15">
      <c r="A641" s="260" t="s">
        <v>1183</v>
      </c>
      <c r="B641" s="166">
        <v>1</v>
      </c>
      <c r="C641" s="110" t="str">
        <f>C166</f>
        <v>Sedated</v>
      </c>
      <c r="D641" s="30" t="str">
        <f>D166</f>
        <v>Hozier (Mononymous)</v>
      </c>
      <c r="E641" s="30">
        <f t="shared" ref="E641:W641" si="574">E166</f>
        <v>2014</v>
      </c>
      <c r="F641" s="180" t="str">
        <f t="shared" si="574"/>
        <v>Alternative</v>
      </c>
      <c r="G641" s="145">
        <f t="shared" si="574"/>
        <v>0.14444444444444446</v>
      </c>
      <c r="H641" s="135">
        <f t="shared" si="574"/>
        <v>5</v>
      </c>
      <c r="I641" s="181">
        <v>28</v>
      </c>
      <c r="J641" s="132">
        <v>119</v>
      </c>
      <c r="K641" s="182">
        <f>SUM(J641-I641)</f>
        <v>91</v>
      </c>
      <c r="L641" s="183">
        <f>K641/Popularity!$B$18</f>
        <v>0.55828220858895705</v>
      </c>
      <c r="M641" s="183">
        <f>K641/Popularity!$B$2</f>
        <v>0.46192893401015228</v>
      </c>
      <c r="N641" s="218">
        <f>M641-L641</f>
        <v>-9.6353274578804771E-2</v>
      </c>
      <c r="O641" s="236"/>
      <c r="P641" s="146">
        <f t="shared" si="574"/>
        <v>1</v>
      </c>
      <c r="Q641" s="60">
        <f t="shared" si="574"/>
        <v>0</v>
      </c>
      <c r="R641" s="147">
        <f t="shared" si="574"/>
        <v>0</v>
      </c>
      <c r="S641" s="60">
        <f t="shared" si="574"/>
        <v>1</v>
      </c>
      <c r="T641" s="60">
        <f t="shared" si="574"/>
        <v>0</v>
      </c>
      <c r="U641" s="60">
        <f t="shared" si="574"/>
        <v>0</v>
      </c>
      <c r="V641" s="60">
        <f t="shared" si="574"/>
        <v>0</v>
      </c>
      <c r="W641" s="61">
        <f t="shared" si="574"/>
        <v>0</v>
      </c>
    </row>
    <row r="642" spans="1:23" x14ac:dyDescent="0.15">
      <c r="A642" s="251"/>
      <c r="B642" s="42">
        <v>2</v>
      </c>
      <c r="C642" s="113" t="s">
        <v>1185</v>
      </c>
      <c r="D642" s="31" t="s">
        <v>1205</v>
      </c>
      <c r="E642" s="31">
        <v>2015</v>
      </c>
      <c r="F642" s="164" t="s">
        <v>346</v>
      </c>
      <c r="G642" s="153">
        <v>0.13055555555555556</v>
      </c>
      <c r="H642" s="167">
        <v>4</v>
      </c>
      <c r="I642" s="184">
        <v>1</v>
      </c>
      <c r="J642" s="20">
        <v>86</v>
      </c>
      <c r="K642" s="115">
        <f t="shared" si="568"/>
        <v>85</v>
      </c>
      <c r="L642" s="185">
        <f>K642/Popularity!$B$18</f>
        <v>0.5214723926380368</v>
      </c>
      <c r="M642" s="185">
        <f>K642/Popularity!$B$2</f>
        <v>0.43147208121827413</v>
      </c>
      <c r="N642" s="216">
        <f t="shared" ref="N642:N647" si="575">M642-L642</f>
        <v>-9.0000311419762669E-2</v>
      </c>
      <c r="O642" s="237"/>
      <c r="P642" s="154">
        <v>1</v>
      </c>
      <c r="Q642" s="62">
        <v>1</v>
      </c>
      <c r="U642" s="62">
        <v>1</v>
      </c>
      <c r="V642" s="62">
        <v>1</v>
      </c>
      <c r="W642" s="63"/>
    </row>
    <row r="643" spans="1:23" x14ac:dyDescent="0.15">
      <c r="A643" s="251"/>
      <c r="B643" s="42">
        <v>3</v>
      </c>
      <c r="C643" s="113" t="s">
        <v>1186</v>
      </c>
      <c r="D643" s="31" t="s">
        <v>640</v>
      </c>
      <c r="E643" s="31">
        <v>2020</v>
      </c>
      <c r="F643" s="164" t="s">
        <v>345</v>
      </c>
      <c r="G643" s="153">
        <v>0.13125000000000001</v>
      </c>
      <c r="H643" s="167">
        <v>4.1500000000000004</v>
      </c>
      <c r="I643" s="184">
        <v>0</v>
      </c>
      <c r="J643" s="20">
        <v>89</v>
      </c>
      <c r="K643" s="115">
        <f t="shared" si="568"/>
        <v>89</v>
      </c>
      <c r="L643" s="185">
        <f>K643/Popularity!$B$18</f>
        <v>0.54601226993865026</v>
      </c>
      <c r="M643" s="185">
        <f>K643/Popularity!$B$2</f>
        <v>0.45177664974619292</v>
      </c>
      <c r="N643" s="216">
        <f t="shared" si="575"/>
        <v>-9.4235620192457348E-2</v>
      </c>
      <c r="O643" s="237"/>
      <c r="Q643" s="62">
        <v>1</v>
      </c>
      <c r="S643" s="62">
        <v>1</v>
      </c>
      <c r="W643" s="63"/>
    </row>
    <row r="644" spans="1:23" x14ac:dyDescent="0.15">
      <c r="A644" s="251"/>
      <c r="B644" s="42">
        <v>4</v>
      </c>
      <c r="C644" s="111" t="s">
        <v>1187</v>
      </c>
      <c r="D644" s="31" t="s">
        <v>1206</v>
      </c>
      <c r="E644" s="31">
        <v>2021</v>
      </c>
      <c r="F644" s="164" t="s">
        <v>392</v>
      </c>
      <c r="G644" s="153">
        <v>0.13194444444444445</v>
      </c>
      <c r="H644" s="167">
        <v>4.5</v>
      </c>
      <c r="I644" s="184">
        <v>0</v>
      </c>
      <c r="J644" s="20">
        <v>83</v>
      </c>
      <c r="K644" s="115">
        <f t="shared" si="568"/>
        <v>83</v>
      </c>
      <c r="L644" s="185">
        <f>K644/Popularity!$B$18</f>
        <v>0.50920245398773001</v>
      </c>
      <c r="M644" s="185">
        <f>K644/Popularity!$B$2</f>
        <v>0.42131979695431471</v>
      </c>
      <c r="N644" s="216">
        <f t="shared" si="575"/>
        <v>-8.7882657033415301E-2</v>
      </c>
      <c r="O644" s="237"/>
      <c r="Q644" s="62">
        <v>2</v>
      </c>
      <c r="S644" s="62">
        <v>2</v>
      </c>
      <c r="W644" s="63"/>
    </row>
    <row r="645" spans="1:23" x14ac:dyDescent="0.15">
      <c r="A645" s="251"/>
      <c r="B645" s="42">
        <v>5</v>
      </c>
      <c r="C645" s="111" t="s">
        <v>1188</v>
      </c>
      <c r="D645" s="31" t="s">
        <v>1210</v>
      </c>
      <c r="E645" s="31">
        <v>2021</v>
      </c>
      <c r="F645" s="164" t="s">
        <v>346</v>
      </c>
      <c r="G645" s="153">
        <v>0.1423611111111111</v>
      </c>
      <c r="H645" s="167">
        <v>4.75</v>
      </c>
      <c r="I645" s="184">
        <v>3</v>
      </c>
      <c r="J645" s="20">
        <v>166</v>
      </c>
      <c r="K645" s="115">
        <f t="shared" si="568"/>
        <v>163</v>
      </c>
      <c r="L645" s="185">
        <f>K645/Popularity!$B$18</f>
        <v>1</v>
      </c>
      <c r="M645" s="185">
        <f>K645/Popularity!$B$2</f>
        <v>0.82741116751269039</v>
      </c>
      <c r="N645" s="216">
        <f t="shared" si="575"/>
        <v>-0.17258883248730961</v>
      </c>
      <c r="O645" s="237"/>
      <c r="Q645" s="62">
        <v>3</v>
      </c>
      <c r="T645" s="62">
        <v>1</v>
      </c>
      <c r="U645" s="62">
        <v>1</v>
      </c>
      <c r="V645" s="62">
        <v>1</v>
      </c>
      <c r="W645" s="63"/>
    </row>
    <row r="646" spans="1:23" x14ac:dyDescent="0.15">
      <c r="A646" s="251"/>
      <c r="B646" s="42">
        <v>6</v>
      </c>
      <c r="C646" s="111" t="s">
        <v>1189</v>
      </c>
      <c r="D646" s="31" t="s">
        <v>1207</v>
      </c>
      <c r="E646" s="31">
        <v>2019</v>
      </c>
      <c r="F646" s="164" t="s">
        <v>348</v>
      </c>
      <c r="G646" s="153">
        <v>0.18263888888888891</v>
      </c>
      <c r="H646" s="167">
        <v>4</v>
      </c>
      <c r="I646" s="184">
        <v>5</v>
      </c>
      <c r="J646" s="20">
        <v>63</v>
      </c>
      <c r="K646" s="115">
        <f t="shared" si="568"/>
        <v>58</v>
      </c>
      <c r="L646" s="185">
        <f>K646/Popularity!$B$18</f>
        <v>0.35582822085889571</v>
      </c>
      <c r="M646" s="185">
        <f>K646/Popularity!$B$2</f>
        <v>0.29441624365482233</v>
      </c>
      <c r="N646" s="216">
        <f t="shared" si="575"/>
        <v>-6.1411977204073376E-2</v>
      </c>
      <c r="O646" s="237"/>
      <c r="P646" s="154">
        <v>3</v>
      </c>
      <c r="S646" s="62">
        <v>2</v>
      </c>
      <c r="U646" s="62">
        <v>1</v>
      </c>
      <c r="W646" s="63"/>
    </row>
    <row r="647" spans="1:23" ht="14" thickBot="1" x14ac:dyDescent="0.2">
      <c r="A647" s="252"/>
      <c r="B647" s="171">
        <v>7</v>
      </c>
      <c r="C647" s="112" t="s">
        <v>1190</v>
      </c>
      <c r="D647" s="32" t="s">
        <v>1208</v>
      </c>
      <c r="E647" s="32">
        <v>2016</v>
      </c>
      <c r="F647" s="165" t="s">
        <v>345</v>
      </c>
      <c r="G647" s="161">
        <v>0.1277777777777778</v>
      </c>
      <c r="H647" s="172">
        <v>4</v>
      </c>
      <c r="I647" s="186">
        <v>13</v>
      </c>
      <c r="J647" s="187">
        <v>74</v>
      </c>
      <c r="K647" s="188">
        <f t="shared" si="568"/>
        <v>61</v>
      </c>
      <c r="L647" s="189">
        <f>K647/Popularity!$B$18</f>
        <v>0.37423312883435583</v>
      </c>
      <c r="M647" s="189">
        <f>K647/Popularity!$B$2</f>
        <v>0.30964467005076141</v>
      </c>
      <c r="N647" s="219">
        <f t="shared" si="575"/>
        <v>-6.4588458783594427E-2</v>
      </c>
      <c r="O647" s="238"/>
      <c r="P647" s="162">
        <v>1</v>
      </c>
      <c r="Q647" s="65"/>
      <c r="R647" s="163"/>
      <c r="S647" s="65">
        <v>1</v>
      </c>
      <c r="T647" s="65"/>
      <c r="U647" s="65"/>
      <c r="V647" s="65"/>
      <c r="W647" s="66"/>
    </row>
    <row r="648" spans="1:23" ht="13" customHeight="1" x14ac:dyDescent="0.15">
      <c r="A648" s="253" t="s">
        <v>1191</v>
      </c>
      <c r="B648" s="166">
        <v>1</v>
      </c>
      <c r="C648" s="110" t="s">
        <v>1192</v>
      </c>
      <c r="D648" s="30" t="s">
        <v>675</v>
      </c>
      <c r="E648" s="30">
        <v>2015</v>
      </c>
      <c r="F648" s="180" t="s">
        <v>345</v>
      </c>
      <c r="G648" s="145">
        <v>0.125</v>
      </c>
      <c r="H648" s="135">
        <v>4.2</v>
      </c>
      <c r="I648" s="181">
        <v>24</v>
      </c>
      <c r="J648" s="132">
        <v>79</v>
      </c>
      <c r="K648" s="182">
        <f t="shared" si="568"/>
        <v>55</v>
      </c>
      <c r="L648" s="183">
        <f>K648/Popularity!$B$19</f>
        <v>0.82089552238805974</v>
      </c>
      <c r="M648" s="183">
        <f>K648/Popularity!$B$2</f>
        <v>0.27918781725888325</v>
      </c>
      <c r="N648" s="218">
        <f>M648-L648</f>
        <v>-0.54170770512917654</v>
      </c>
      <c r="O648" s="236"/>
      <c r="P648" s="146"/>
      <c r="Q648" s="60">
        <v>1</v>
      </c>
      <c r="R648" s="147"/>
      <c r="S648" s="60"/>
      <c r="T648" s="60">
        <v>1</v>
      </c>
      <c r="U648" s="60"/>
      <c r="V648" s="60"/>
      <c r="W648" s="61"/>
    </row>
    <row r="649" spans="1:23" x14ac:dyDescent="0.15">
      <c r="A649" s="254"/>
      <c r="B649" s="42">
        <v>2</v>
      </c>
      <c r="C649" s="111" t="s">
        <v>1193</v>
      </c>
      <c r="D649" s="31" t="s">
        <v>1209</v>
      </c>
      <c r="E649" s="31">
        <v>2020</v>
      </c>
      <c r="F649" s="164" t="s">
        <v>348</v>
      </c>
      <c r="G649" s="153">
        <v>0.14583333333333334</v>
      </c>
      <c r="H649" s="167">
        <v>4</v>
      </c>
      <c r="I649" s="184">
        <v>1</v>
      </c>
      <c r="J649" s="20">
        <v>46</v>
      </c>
      <c r="K649" s="115">
        <f t="shared" si="568"/>
        <v>45</v>
      </c>
      <c r="L649" s="185">
        <f>K649/Popularity!$B$19</f>
        <v>0.67164179104477617</v>
      </c>
      <c r="M649" s="185">
        <f>K649/Popularity!$B$2</f>
        <v>0.22842639593908629</v>
      </c>
      <c r="N649" s="216">
        <f t="shared" ref="N649:N654" si="576">M649-L649</f>
        <v>-0.44321539510568986</v>
      </c>
      <c r="O649" s="237"/>
      <c r="Q649" s="62">
        <v>2</v>
      </c>
      <c r="V649" s="62">
        <v>2</v>
      </c>
      <c r="W649" s="63"/>
    </row>
    <row r="650" spans="1:23" x14ac:dyDescent="0.15">
      <c r="A650" s="254"/>
      <c r="B650" s="42">
        <v>3</v>
      </c>
      <c r="C650" s="111" t="s">
        <v>1216</v>
      </c>
      <c r="D650" s="31" t="s">
        <v>1211</v>
      </c>
      <c r="E650" s="31">
        <v>2017</v>
      </c>
      <c r="F650" s="164" t="s">
        <v>345</v>
      </c>
      <c r="G650" s="153">
        <v>0.12708333333333333</v>
      </c>
      <c r="H650" s="167">
        <v>4.25</v>
      </c>
      <c r="I650" s="184">
        <v>4</v>
      </c>
      <c r="J650" s="20">
        <v>56</v>
      </c>
      <c r="K650" s="115">
        <f t="shared" si="568"/>
        <v>52</v>
      </c>
      <c r="L650" s="185">
        <f>K650/Popularity!$B$19</f>
        <v>0.77611940298507465</v>
      </c>
      <c r="M650" s="185">
        <f>K650/Popularity!$B$2</f>
        <v>0.26395939086294418</v>
      </c>
      <c r="N650" s="216">
        <f t="shared" si="576"/>
        <v>-0.51216001212213047</v>
      </c>
      <c r="O650" s="237"/>
      <c r="Q650" s="62">
        <v>1</v>
      </c>
      <c r="S650" s="62">
        <v>1</v>
      </c>
      <c r="W650" s="63"/>
    </row>
    <row r="651" spans="1:23" x14ac:dyDescent="0.15">
      <c r="A651" s="254"/>
      <c r="B651" s="42">
        <v>4</v>
      </c>
      <c r="C651" s="111" t="s">
        <v>1195</v>
      </c>
      <c r="D651" s="31" t="s">
        <v>1212</v>
      </c>
      <c r="E651" s="31">
        <v>2021</v>
      </c>
      <c r="F651" s="164" t="s">
        <v>346</v>
      </c>
      <c r="G651" s="153">
        <v>0.12638888888888888</v>
      </c>
      <c r="H651" s="167">
        <v>4.2</v>
      </c>
      <c r="I651" s="184">
        <v>0</v>
      </c>
      <c r="J651" s="20">
        <v>67</v>
      </c>
      <c r="K651" s="115">
        <f t="shared" ref="K651:K660" si="577">SUM(J651-I651)</f>
        <v>67</v>
      </c>
      <c r="L651" s="185">
        <f>K651/Popularity!$B$19</f>
        <v>1</v>
      </c>
      <c r="M651" s="185">
        <f>K651/Popularity!$B$2</f>
        <v>0.34010152284263961</v>
      </c>
      <c r="N651" s="216">
        <f t="shared" si="576"/>
        <v>-0.65989847715736039</v>
      </c>
      <c r="O651" s="237"/>
      <c r="P651" s="154" cm="1">
        <f t="array" ref="P651:W651">Ariana_Grande+Doja_Cat+Megan_Thee_Stallion</f>
        <v>0</v>
      </c>
      <c r="Q651" s="62">
        <v>3</v>
      </c>
      <c r="R651" s="155">
        <v>0</v>
      </c>
      <c r="S651" s="62">
        <v>0</v>
      </c>
      <c r="T651" s="62">
        <v>1</v>
      </c>
      <c r="U651" s="62">
        <v>1</v>
      </c>
      <c r="V651" s="62">
        <v>1</v>
      </c>
      <c r="W651" s="63">
        <v>0</v>
      </c>
    </row>
    <row r="652" spans="1:23" x14ac:dyDescent="0.15">
      <c r="A652" s="254"/>
      <c r="B652" s="42">
        <v>5</v>
      </c>
      <c r="C652" s="111" t="s">
        <v>1196</v>
      </c>
      <c r="D652" s="31" t="s">
        <v>1211</v>
      </c>
      <c r="E652" s="31">
        <v>2007</v>
      </c>
      <c r="F652" s="164" t="s">
        <v>345</v>
      </c>
      <c r="G652" s="153">
        <v>0.13749999999999998</v>
      </c>
      <c r="H652" s="167">
        <v>4.25</v>
      </c>
      <c r="I652" s="184">
        <v>0</v>
      </c>
      <c r="J652" s="20">
        <v>54</v>
      </c>
      <c r="K652" s="115">
        <f t="shared" si="577"/>
        <v>54</v>
      </c>
      <c r="L652" s="185">
        <f>K652/Popularity!$B$19</f>
        <v>0.80597014925373134</v>
      </c>
      <c r="M652" s="185">
        <f>K652/Popularity!$B$2</f>
        <v>0.27411167512690354</v>
      </c>
      <c r="N652" s="216">
        <f t="shared" si="576"/>
        <v>-0.53185847412682774</v>
      </c>
      <c r="O652" s="237"/>
      <c r="Q652" s="62">
        <v>1</v>
      </c>
      <c r="S652" s="62">
        <v>1</v>
      </c>
      <c r="W652" s="63"/>
    </row>
    <row r="653" spans="1:23" x14ac:dyDescent="0.15">
      <c r="A653" s="254"/>
      <c r="B653" s="42">
        <v>6</v>
      </c>
      <c r="C653" s="111" t="s">
        <v>1213</v>
      </c>
      <c r="D653" s="31" t="s">
        <v>1215</v>
      </c>
      <c r="E653" s="31">
        <v>2021</v>
      </c>
      <c r="F653" s="164" t="s">
        <v>348</v>
      </c>
      <c r="G653" s="153">
        <v>0.25763888888888892</v>
      </c>
      <c r="H653" s="167">
        <v>4.5</v>
      </c>
      <c r="I653" s="184">
        <v>0</v>
      </c>
      <c r="J653" s="20">
        <v>51</v>
      </c>
      <c r="K653" s="115">
        <f t="shared" si="577"/>
        <v>51</v>
      </c>
      <c r="L653" s="185">
        <f>K653/Popularity!$B$19</f>
        <v>0.76119402985074625</v>
      </c>
      <c r="M653" s="185">
        <f>K653/Popularity!$B$2</f>
        <v>0.25888324873096447</v>
      </c>
      <c r="N653" s="216">
        <f t="shared" si="576"/>
        <v>-0.50231078111978178</v>
      </c>
      <c r="O653" s="237"/>
      <c r="P653" s="154">
        <v>10</v>
      </c>
      <c r="S653" s="62">
        <v>4</v>
      </c>
      <c r="V653" s="62">
        <v>5</v>
      </c>
      <c r="W653" s="63">
        <v>1</v>
      </c>
    </row>
    <row r="654" spans="1:23" ht="14" thickBot="1" x14ac:dyDescent="0.2">
      <c r="A654" s="255"/>
      <c r="B654" s="171">
        <v>7</v>
      </c>
      <c r="C654" s="112" t="s">
        <v>1198</v>
      </c>
      <c r="D654" s="32" t="s">
        <v>489</v>
      </c>
      <c r="E654" s="32">
        <v>2012</v>
      </c>
      <c r="F654" s="165" t="s">
        <v>348</v>
      </c>
      <c r="G654" s="161">
        <v>0.22569444444444445</v>
      </c>
      <c r="H654" s="172">
        <v>4.5</v>
      </c>
      <c r="I654" s="186">
        <v>0</v>
      </c>
      <c r="J654" s="187">
        <v>43</v>
      </c>
      <c r="K654" s="188">
        <f t="shared" si="577"/>
        <v>43</v>
      </c>
      <c r="L654" s="189">
        <f>K654/Popularity!$B$19</f>
        <v>0.64179104477611937</v>
      </c>
      <c r="M654" s="189">
        <f>K654/Popularity!$B$2</f>
        <v>0.21827411167512689</v>
      </c>
      <c r="N654" s="219">
        <f t="shared" si="576"/>
        <v>-0.42351693310099248</v>
      </c>
      <c r="O654" s="238"/>
      <c r="P654" s="162" cm="1">
        <f t="array" ref="P654:W654">Kendrick_Lamar</f>
        <v>1</v>
      </c>
      <c r="Q654" s="65">
        <v>0</v>
      </c>
      <c r="R654" s="163">
        <v>0</v>
      </c>
      <c r="S654" s="65">
        <v>0</v>
      </c>
      <c r="T654" s="65">
        <v>0</v>
      </c>
      <c r="U654" s="65">
        <v>0</v>
      </c>
      <c r="V654" s="65">
        <v>1</v>
      </c>
      <c r="W654" s="66">
        <v>0</v>
      </c>
    </row>
    <row r="655" spans="1:23" ht="13" customHeight="1" x14ac:dyDescent="0.15">
      <c r="A655" s="253" t="s">
        <v>1200</v>
      </c>
      <c r="B655" s="166">
        <v>1</v>
      </c>
      <c r="C655" s="182" t="s">
        <v>1201</v>
      </c>
      <c r="D655" s="132" t="s">
        <v>1044</v>
      </c>
      <c r="E655" s="132">
        <v>2021</v>
      </c>
      <c r="F655" s="180" t="s">
        <v>345</v>
      </c>
      <c r="G655" s="145">
        <v>0.11180555555555556</v>
      </c>
      <c r="H655" s="180"/>
      <c r="I655" s="181">
        <v>0</v>
      </c>
      <c r="J655" s="132">
        <v>127</v>
      </c>
      <c r="K655" s="182">
        <f t="shared" si="577"/>
        <v>127</v>
      </c>
      <c r="L655" s="183">
        <f>K655/Popularity!$B$20</f>
        <v>0.96212121212121215</v>
      </c>
      <c r="M655" s="183">
        <f>K655/Popularity!$B$2</f>
        <v>0.64467005076142136</v>
      </c>
      <c r="N655" s="218">
        <f>M655-L655</f>
        <v>-0.31745116135979079</v>
      </c>
      <c r="O655" s="236"/>
      <c r="P655" s="146">
        <v>0</v>
      </c>
      <c r="Q655" s="60">
        <v>1</v>
      </c>
      <c r="R655" s="147">
        <v>0</v>
      </c>
      <c r="S655" s="60">
        <v>0</v>
      </c>
      <c r="T655" s="60">
        <v>0</v>
      </c>
      <c r="U655" s="60">
        <v>1</v>
      </c>
      <c r="V655" s="60">
        <v>0</v>
      </c>
      <c r="W655" s="61">
        <v>0</v>
      </c>
    </row>
    <row r="656" spans="1:23" x14ac:dyDescent="0.15">
      <c r="A656" s="254"/>
      <c r="B656" s="42">
        <v>2</v>
      </c>
      <c r="C656" s="111" t="s">
        <v>1202</v>
      </c>
      <c r="D656" s="31" t="s">
        <v>1217</v>
      </c>
      <c r="E656" s="31">
        <v>1966</v>
      </c>
      <c r="F656" s="164" t="s">
        <v>345</v>
      </c>
      <c r="G656" s="153">
        <v>9.7222222222222224E-2</v>
      </c>
      <c r="H656" s="167"/>
      <c r="I656" s="184">
        <v>0</v>
      </c>
      <c r="J656" s="20">
        <v>132</v>
      </c>
      <c r="K656" s="115">
        <f t="shared" si="577"/>
        <v>132</v>
      </c>
      <c r="L656" s="185">
        <f>K656/Popularity!$B$20</f>
        <v>1</v>
      </c>
      <c r="M656" s="185">
        <f>K656/Popularity!$B$2</f>
        <v>0.67005076142131981</v>
      </c>
      <c r="N656" s="216">
        <f t="shared" ref="N656:N659" si="578">M656-L656</f>
        <v>-0.32994923857868019</v>
      </c>
      <c r="O656" s="237"/>
      <c r="P656" s="154">
        <v>0</v>
      </c>
      <c r="Q656" s="62">
        <v>1</v>
      </c>
      <c r="R656" s="155">
        <v>0</v>
      </c>
      <c r="S656" s="62">
        <v>0</v>
      </c>
      <c r="T656" s="62">
        <v>0</v>
      </c>
      <c r="U656" s="62">
        <v>1</v>
      </c>
      <c r="V656" s="62">
        <v>0</v>
      </c>
      <c r="W656" s="63">
        <v>0</v>
      </c>
    </row>
    <row r="657" spans="1:16384" x14ac:dyDescent="0.15">
      <c r="A657" s="254"/>
      <c r="B657" s="42">
        <v>3</v>
      </c>
      <c r="C657" s="111" t="s">
        <v>1203</v>
      </c>
      <c r="D657" s="31" t="s">
        <v>640</v>
      </c>
      <c r="E657" s="31">
        <v>1996</v>
      </c>
      <c r="F657" s="164" t="s">
        <v>345</v>
      </c>
      <c r="G657" s="153">
        <v>0.17291666666666669</v>
      </c>
      <c r="H657" s="167"/>
      <c r="I657" s="184">
        <v>0</v>
      </c>
      <c r="J657" s="20">
        <v>123</v>
      </c>
      <c r="K657" s="115">
        <f t="shared" si="577"/>
        <v>123</v>
      </c>
      <c r="L657" s="185">
        <f>K657/Popularity!$B$20</f>
        <v>0.93181818181818177</v>
      </c>
      <c r="M657" s="185">
        <f>K657/Popularity!$B$2</f>
        <v>0.62436548223350252</v>
      </c>
      <c r="N657" s="216">
        <f t="shared" si="578"/>
        <v>-0.30745269958467925</v>
      </c>
      <c r="O657" s="237"/>
      <c r="P657" s="154">
        <v>0</v>
      </c>
      <c r="Q657" s="62">
        <v>1</v>
      </c>
      <c r="R657" s="155">
        <v>0</v>
      </c>
      <c r="S657" s="62">
        <v>1</v>
      </c>
      <c r="T657" s="62">
        <v>0</v>
      </c>
      <c r="U657" s="62">
        <v>0</v>
      </c>
      <c r="V657" s="62">
        <v>0</v>
      </c>
      <c r="W657" s="63">
        <v>0</v>
      </c>
    </row>
    <row r="658" spans="1:16384" x14ac:dyDescent="0.15">
      <c r="A658" s="254"/>
      <c r="B658" s="42">
        <v>4</v>
      </c>
      <c r="C658" s="111" t="s">
        <v>1227</v>
      </c>
      <c r="D658" s="31" t="s">
        <v>459</v>
      </c>
      <c r="E658" s="31">
        <v>2020</v>
      </c>
      <c r="F658" s="164" t="s">
        <v>392</v>
      </c>
      <c r="G658" s="153">
        <v>0.1111111111111111</v>
      </c>
      <c r="H658" s="167"/>
      <c r="I658" s="184">
        <v>0</v>
      </c>
      <c r="J658" s="20">
        <v>115</v>
      </c>
      <c r="K658" s="115">
        <f t="shared" si="577"/>
        <v>115</v>
      </c>
      <c r="L658" s="185">
        <f>K658/Popularity!$B$20</f>
        <v>0.87121212121212122</v>
      </c>
      <c r="M658" s="185">
        <f>K658/Popularity!$B$2</f>
        <v>0.58375634517766495</v>
      </c>
      <c r="N658" s="216">
        <f t="shared" si="578"/>
        <v>-0.28745577603445627</v>
      </c>
      <c r="O658" s="237"/>
      <c r="P658" s="154">
        <v>0</v>
      </c>
      <c r="Q658" s="62">
        <v>1</v>
      </c>
      <c r="R658" s="155">
        <v>0</v>
      </c>
      <c r="S658" s="62">
        <v>0</v>
      </c>
      <c r="T658" s="62">
        <v>1</v>
      </c>
      <c r="U658" s="62">
        <v>0</v>
      </c>
      <c r="V658" s="62">
        <v>0</v>
      </c>
      <c r="W658" s="63">
        <v>0</v>
      </c>
    </row>
    <row r="659" spans="1:16384" x14ac:dyDescent="0.15">
      <c r="A659" s="254"/>
      <c r="B659" s="42">
        <v>5</v>
      </c>
      <c r="C659" s="111" t="s">
        <v>1228</v>
      </c>
      <c r="D659" s="31" t="s">
        <v>1174</v>
      </c>
      <c r="E659" s="31">
        <v>2019</v>
      </c>
      <c r="F659" s="164" t="s">
        <v>347</v>
      </c>
      <c r="G659" s="153">
        <v>0.1076388888888889</v>
      </c>
      <c r="H659" s="167"/>
      <c r="I659" s="184">
        <v>0</v>
      </c>
      <c r="J659" s="20">
        <v>80</v>
      </c>
      <c r="K659" s="115">
        <f t="shared" si="577"/>
        <v>80</v>
      </c>
      <c r="L659" s="185">
        <f>K659/Popularity!$B$20</f>
        <v>0.60606060606060608</v>
      </c>
      <c r="M659" s="185">
        <f>K659/Popularity!$B$2</f>
        <v>0.40609137055837563</v>
      </c>
      <c r="N659" s="216">
        <f t="shared" si="578"/>
        <v>-0.19996923550223045</v>
      </c>
      <c r="O659" s="237"/>
      <c r="P659" s="154">
        <v>0</v>
      </c>
      <c r="Q659" s="62">
        <v>1</v>
      </c>
      <c r="R659" s="155">
        <v>0</v>
      </c>
      <c r="S659" s="62">
        <v>0</v>
      </c>
      <c r="T659" s="62">
        <v>0</v>
      </c>
      <c r="U659" s="62">
        <v>0</v>
      </c>
      <c r="V659" s="62">
        <v>1</v>
      </c>
      <c r="W659" s="63">
        <v>0</v>
      </c>
    </row>
    <row r="660" spans="1:16384" ht="14" thickBot="1" x14ac:dyDescent="0.2">
      <c r="A660" s="255"/>
      <c r="B660" s="171">
        <v>6</v>
      </c>
      <c r="C660" s="112" t="s">
        <v>1231</v>
      </c>
      <c r="D660" s="32" t="s">
        <v>565</v>
      </c>
      <c r="E660" s="32">
        <v>2021</v>
      </c>
      <c r="F660" s="165" t="s">
        <v>348</v>
      </c>
      <c r="G660" s="161">
        <v>8.6111111111111124E-2</v>
      </c>
      <c r="H660" s="172"/>
      <c r="I660" s="186">
        <v>3</v>
      </c>
      <c r="J660" s="187">
        <v>77</v>
      </c>
      <c r="K660" s="188">
        <f t="shared" si="577"/>
        <v>74</v>
      </c>
      <c r="L660" s="189">
        <f>K660/Popularity!$B$20</f>
        <v>0.56060606060606055</v>
      </c>
      <c r="M660" s="189">
        <f>K660/Popularity!$B$2</f>
        <v>0.37563451776649748</v>
      </c>
      <c r="N660" s="219">
        <f t="shared" ref="N660" si="579">M660-L660</f>
        <v>-0.18497154283956307</v>
      </c>
      <c r="O660" s="238"/>
      <c r="P660" s="162" cm="1">
        <f t="array" ref="P660:W660">Megan_Thee_Stallion</f>
        <v>0</v>
      </c>
      <c r="Q660" s="65">
        <v>1</v>
      </c>
      <c r="R660" s="163">
        <v>0</v>
      </c>
      <c r="S660" s="65">
        <v>0</v>
      </c>
      <c r="T660" s="65">
        <v>0</v>
      </c>
      <c r="U660" s="65">
        <v>0</v>
      </c>
      <c r="V660" s="65">
        <v>1</v>
      </c>
      <c r="W660" s="66">
        <v>0</v>
      </c>
    </row>
    <row r="661" spans="1:16384" ht="13" customHeight="1" x14ac:dyDescent="0.15">
      <c r="A661" s="260" t="s">
        <v>1229</v>
      </c>
      <c r="B661" s="42">
        <v>1</v>
      </c>
      <c r="C661" s="111" t="s">
        <v>1230</v>
      </c>
      <c r="D661" s="31"/>
      <c r="E661" s="31"/>
      <c r="H661" s="167"/>
      <c r="I661" s="184">
        <v>1</v>
      </c>
      <c r="J661" s="20">
        <v>91</v>
      </c>
      <c r="K661" s="115">
        <f>J661-I661</f>
        <v>90</v>
      </c>
      <c r="L661" s="183">
        <f>K661/Popularity!$B$21</f>
        <v>0.94736842105263153</v>
      </c>
      <c r="M661" s="183">
        <f>K661/Popularity!$B$2</f>
        <v>0.45685279187817257</v>
      </c>
      <c r="N661" s="218">
        <f>M661-L661</f>
        <v>-0.49051562917445896</v>
      </c>
      <c r="O661" s="237"/>
      <c r="W661" s="63"/>
    </row>
    <row r="662" spans="1:16384" x14ac:dyDescent="0.15">
      <c r="A662" s="251"/>
      <c r="B662" s="42">
        <v>2</v>
      </c>
      <c r="C662" s="111" t="s">
        <v>1232</v>
      </c>
      <c r="D662" s="31"/>
      <c r="E662" s="31"/>
      <c r="H662" s="167"/>
      <c r="I662" s="184">
        <v>0</v>
      </c>
      <c r="J662" s="20">
        <v>89</v>
      </c>
      <c r="K662" s="115">
        <f>J662-I662</f>
        <v>89</v>
      </c>
      <c r="L662" s="185">
        <f>K662/Popularity!$B$21</f>
        <v>0.93684210526315792</v>
      </c>
      <c r="M662" s="185">
        <f>K662/Popularity!$B$2</f>
        <v>0.45177664974619292</v>
      </c>
      <c r="N662" s="216">
        <f t="shared" ref="N662:N663" si="580">M662-L662</f>
        <v>-0.48506545551696501</v>
      </c>
      <c r="O662" s="237"/>
      <c r="W662" s="63"/>
    </row>
    <row r="663" spans="1:16384" x14ac:dyDescent="0.15">
      <c r="A663" s="251"/>
      <c r="B663" s="42">
        <v>3</v>
      </c>
      <c r="C663" s="111" t="s">
        <v>1233</v>
      </c>
      <c r="D663" s="31"/>
      <c r="E663" s="31"/>
      <c r="H663" s="167"/>
      <c r="I663" s="184">
        <v>0</v>
      </c>
      <c r="J663" s="20">
        <v>95</v>
      </c>
      <c r="K663" s="115">
        <f>J663-I663</f>
        <v>95</v>
      </c>
      <c r="L663" s="185">
        <f>K663/Popularity!$B$21</f>
        <v>1</v>
      </c>
      <c r="M663" s="185">
        <f>K663/Popularity!$B$2</f>
        <v>0.48223350253807107</v>
      </c>
      <c r="N663" s="216">
        <f t="shared" si="580"/>
        <v>-0.51776649746192893</v>
      </c>
      <c r="O663" s="237"/>
      <c r="W663" s="63"/>
    </row>
    <row r="664" spans="1:16384" x14ac:dyDescent="0.15">
      <c r="A664" s="251"/>
      <c r="B664" s="42">
        <v>4</v>
      </c>
      <c r="C664" s="111" t="s">
        <v>1234</v>
      </c>
      <c r="D664" s="31"/>
      <c r="E664" s="31"/>
      <c r="H664" s="167"/>
      <c r="I664" s="184">
        <v>2</v>
      </c>
      <c r="J664" s="20">
        <v>91</v>
      </c>
      <c r="K664" s="115">
        <f t="shared" ref="K664:K685" si="581">J664-I664</f>
        <v>89</v>
      </c>
      <c r="L664" s="185">
        <f>K664/Popularity!$B$21</f>
        <v>0.93684210526315792</v>
      </c>
      <c r="M664" s="185">
        <f>K664/Popularity!$B$2</f>
        <v>0.45177664974619292</v>
      </c>
      <c r="N664" s="216">
        <f t="shared" ref="N664:N665" si="582">M664-L664</f>
        <v>-0.48506545551696501</v>
      </c>
      <c r="O664" s="237"/>
      <c r="W664" s="63"/>
    </row>
    <row r="665" spans="1:16384" ht="14" thickBot="1" x14ac:dyDescent="0.2">
      <c r="A665" s="251"/>
      <c r="B665" s="42">
        <v>5</v>
      </c>
      <c r="C665" s="111" t="str">
        <f>C122</f>
        <v>El Chico Del Apartamento 512</v>
      </c>
      <c r="D665" s="31"/>
      <c r="E665" s="31"/>
      <c r="H665" s="167"/>
      <c r="I665" s="184">
        <v>25</v>
      </c>
      <c r="J665" s="20">
        <v>90</v>
      </c>
      <c r="K665" s="115">
        <f t="shared" si="581"/>
        <v>65</v>
      </c>
      <c r="L665" s="185">
        <f>K665/Popularity!$B$21</f>
        <v>0.68421052631578949</v>
      </c>
      <c r="M665" s="185">
        <f>K665/Popularity!$B$2</f>
        <v>0.32994923857868019</v>
      </c>
      <c r="N665" s="216">
        <f t="shared" si="582"/>
        <v>-0.3542612877371093</v>
      </c>
      <c r="O665" s="237"/>
      <c r="W665" s="63"/>
    </row>
    <row r="666" spans="1:16384" x14ac:dyDescent="0.15">
      <c r="A666" s="258" t="s">
        <v>1237</v>
      </c>
      <c r="B666" s="166">
        <v>1</v>
      </c>
      <c r="C666" s="110" t="s">
        <v>1236</v>
      </c>
      <c r="D666" s="30"/>
      <c r="E666" s="30"/>
      <c r="F666" s="180"/>
      <c r="G666" s="145"/>
      <c r="H666" s="135"/>
      <c r="I666" s="181">
        <v>1</v>
      </c>
      <c r="J666" s="132">
        <v>74</v>
      </c>
      <c r="K666" s="182">
        <f t="shared" si="581"/>
        <v>73</v>
      </c>
      <c r="L666" s="183">
        <f>K666/Popularity!$B$22</f>
        <v>0.85882352941176465</v>
      </c>
      <c r="M666" s="183">
        <f>K666/Popularity!$B$2</f>
        <v>0.37055837563451777</v>
      </c>
      <c r="N666" s="218">
        <f>M666-L666</f>
        <v>-0.48826515377724689</v>
      </c>
      <c r="O666" s="236"/>
      <c r="P666" s="146"/>
      <c r="Q666" s="60"/>
      <c r="R666" s="147"/>
      <c r="S666" s="60"/>
      <c r="T666" s="60"/>
      <c r="U666" s="60"/>
      <c r="V666" s="60"/>
      <c r="W666" s="61"/>
      <c r="X666" s="132"/>
      <c r="Y666" s="132"/>
      <c r="Z666" s="132"/>
      <c r="AA666" s="132"/>
      <c r="AB666" s="132"/>
      <c r="AC666" s="132"/>
      <c r="AD666" s="132"/>
      <c r="AE666" s="132"/>
      <c r="AF666" s="132"/>
      <c r="AG666" s="132"/>
      <c r="AH666" s="132"/>
      <c r="AI666" s="132"/>
      <c r="AJ666" s="132"/>
      <c r="AK666" s="132"/>
      <c r="AL666" s="132"/>
      <c r="AM666" s="132"/>
      <c r="AN666" s="132"/>
      <c r="AO666" s="132"/>
      <c r="AP666" s="132"/>
      <c r="AQ666" s="132"/>
      <c r="AR666" s="132"/>
      <c r="AS666" s="132"/>
      <c r="AT666" s="132"/>
      <c r="AU666" s="132"/>
      <c r="AV666" s="132"/>
      <c r="AW666" s="132"/>
      <c r="AX666" s="132"/>
      <c r="AY666" s="132"/>
      <c r="AZ666" s="132"/>
      <c r="BA666" s="132"/>
      <c r="BB666" s="132"/>
      <c r="BC666" s="132"/>
      <c r="BD666" s="132"/>
      <c r="BE666" s="132"/>
      <c r="BF666" s="132"/>
      <c r="BG666" s="132"/>
      <c r="BH666" s="132"/>
      <c r="BI666" s="132"/>
      <c r="BJ666" s="132"/>
      <c r="BK666" s="132"/>
      <c r="BL666" s="132"/>
      <c r="BM666" s="132"/>
      <c r="BN666" s="132"/>
      <c r="BO666" s="132"/>
      <c r="BP666" s="132"/>
      <c r="BQ666" s="132"/>
      <c r="BR666" s="132"/>
      <c r="BS666" s="132"/>
      <c r="BT666" s="132"/>
      <c r="BU666" s="132"/>
      <c r="BV666" s="132"/>
      <c r="BW666" s="132"/>
      <c r="BX666" s="132"/>
      <c r="BY666" s="132"/>
      <c r="BZ666" s="132"/>
      <c r="CA666" s="132"/>
      <c r="CB666" s="132"/>
      <c r="CC666" s="132"/>
      <c r="CD666" s="132"/>
      <c r="CE666" s="132"/>
      <c r="CF666" s="132"/>
      <c r="CG666" s="132"/>
      <c r="CH666" s="132"/>
      <c r="CI666" s="132"/>
      <c r="CJ666" s="132"/>
      <c r="CK666" s="132"/>
      <c r="CL666" s="132"/>
      <c r="CM666" s="132"/>
      <c r="CN666" s="132"/>
      <c r="CO666" s="132"/>
      <c r="CP666" s="132"/>
      <c r="CQ666" s="132"/>
      <c r="CR666" s="132"/>
      <c r="CS666" s="132"/>
      <c r="CT666" s="132"/>
      <c r="CU666" s="132"/>
      <c r="CV666" s="132"/>
      <c r="CW666" s="132"/>
      <c r="CX666" s="132"/>
      <c r="CY666" s="132"/>
      <c r="CZ666" s="132"/>
      <c r="DA666" s="132"/>
      <c r="DB666" s="132"/>
      <c r="DC666" s="132"/>
      <c r="DD666" s="132"/>
      <c r="DE666" s="132"/>
      <c r="DF666" s="132"/>
      <c r="DG666" s="132"/>
      <c r="DH666" s="132"/>
      <c r="DI666" s="132"/>
      <c r="DJ666" s="132"/>
      <c r="DK666" s="132"/>
      <c r="DL666" s="132"/>
      <c r="DM666" s="132"/>
      <c r="DN666" s="132"/>
      <c r="DO666" s="132"/>
      <c r="DP666" s="132"/>
      <c r="DQ666" s="132"/>
      <c r="DR666" s="132"/>
      <c r="DS666" s="132"/>
      <c r="DT666" s="132"/>
      <c r="DU666" s="132"/>
      <c r="DV666" s="132"/>
      <c r="DW666" s="132"/>
      <c r="DX666" s="132"/>
      <c r="DY666" s="132"/>
      <c r="DZ666" s="132"/>
      <c r="EA666" s="132"/>
      <c r="EB666" s="132"/>
      <c r="EC666" s="132"/>
      <c r="ED666" s="132"/>
      <c r="EE666" s="132"/>
      <c r="EF666" s="132"/>
      <c r="EG666" s="132"/>
      <c r="EH666" s="132"/>
      <c r="EI666" s="132"/>
      <c r="EJ666" s="132"/>
      <c r="EK666" s="132"/>
      <c r="EL666" s="132"/>
      <c r="EM666" s="132"/>
      <c r="EN666" s="132"/>
      <c r="EO666" s="132"/>
      <c r="EP666" s="132"/>
      <c r="EQ666" s="132"/>
      <c r="ER666" s="132"/>
      <c r="ES666" s="132"/>
      <c r="ET666" s="132"/>
      <c r="EU666" s="132"/>
      <c r="EV666" s="132"/>
      <c r="EW666" s="132"/>
      <c r="EX666" s="132"/>
      <c r="EY666" s="132"/>
      <c r="EZ666" s="132"/>
      <c r="FA666" s="132"/>
      <c r="FB666" s="132"/>
      <c r="FC666" s="132"/>
      <c r="FD666" s="132"/>
      <c r="FE666" s="132"/>
      <c r="FF666" s="132"/>
      <c r="FG666" s="132"/>
      <c r="FH666" s="132"/>
      <c r="FI666" s="132"/>
      <c r="FJ666" s="132"/>
      <c r="FK666" s="132"/>
      <c r="FL666" s="132"/>
      <c r="FM666" s="132"/>
      <c r="FN666" s="132"/>
      <c r="FO666" s="132"/>
      <c r="FP666" s="132"/>
      <c r="FQ666" s="132"/>
      <c r="FR666" s="132"/>
      <c r="FS666" s="132"/>
      <c r="FT666" s="132"/>
      <c r="FU666" s="132"/>
      <c r="FV666" s="132"/>
      <c r="FW666" s="132"/>
      <c r="FX666" s="132"/>
      <c r="FY666" s="132"/>
      <c r="FZ666" s="132"/>
      <c r="GA666" s="132"/>
      <c r="GB666" s="132"/>
      <c r="GC666" s="132"/>
      <c r="GD666" s="132"/>
      <c r="GE666" s="132"/>
      <c r="GF666" s="132"/>
      <c r="GG666" s="132"/>
      <c r="GH666" s="132"/>
      <c r="GI666" s="132"/>
      <c r="GJ666" s="132"/>
      <c r="GK666" s="132"/>
      <c r="GL666" s="132"/>
      <c r="GM666" s="132"/>
      <c r="GN666" s="132"/>
      <c r="GO666" s="132"/>
      <c r="GP666" s="132"/>
      <c r="GQ666" s="132"/>
      <c r="GR666" s="132"/>
      <c r="GS666" s="132"/>
      <c r="GT666" s="132"/>
      <c r="GU666" s="132"/>
      <c r="GV666" s="132"/>
      <c r="GW666" s="132"/>
      <c r="GX666" s="132"/>
      <c r="GY666" s="132"/>
      <c r="GZ666" s="132"/>
      <c r="HA666" s="132"/>
      <c r="HB666" s="132"/>
      <c r="HC666" s="132"/>
      <c r="HD666" s="132"/>
      <c r="HE666" s="132"/>
      <c r="HF666" s="132"/>
      <c r="HG666" s="132"/>
      <c r="HH666" s="132"/>
      <c r="HI666" s="132"/>
      <c r="HJ666" s="132"/>
      <c r="HK666" s="132"/>
      <c r="HL666" s="132"/>
      <c r="HM666" s="132"/>
      <c r="HN666" s="132"/>
      <c r="HO666" s="132"/>
      <c r="HP666" s="132"/>
      <c r="HQ666" s="132"/>
      <c r="HR666" s="132"/>
      <c r="HS666" s="132"/>
      <c r="HT666" s="132"/>
      <c r="HU666" s="132"/>
      <c r="HV666" s="132"/>
      <c r="HW666" s="132"/>
      <c r="HX666" s="132"/>
      <c r="HY666" s="132"/>
      <c r="HZ666" s="132"/>
      <c r="IA666" s="132"/>
      <c r="IB666" s="132"/>
      <c r="IC666" s="132"/>
      <c r="ID666" s="132"/>
      <c r="IE666" s="132"/>
      <c r="IF666" s="132"/>
      <c r="IG666" s="132"/>
      <c r="IH666" s="132"/>
      <c r="II666" s="132"/>
      <c r="IJ666" s="132"/>
      <c r="IK666" s="132"/>
      <c r="IL666" s="132"/>
      <c r="IM666" s="132"/>
      <c r="IN666" s="132"/>
      <c r="IO666" s="132"/>
      <c r="IP666" s="132"/>
      <c r="IQ666" s="132"/>
      <c r="IR666" s="132"/>
      <c r="IS666" s="132"/>
      <c r="IT666" s="132"/>
      <c r="IU666" s="132"/>
      <c r="IV666" s="132"/>
      <c r="IW666" s="132"/>
      <c r="IX666" s="132"/>
      <c r="IY666" s="132"/>
      <c r="IZ666" s="132"/>
      <c r="JA666" s="132"/>
      <c r="JB666" s="132"/>
      <c r="JC666" s="132"/>
      <c r="JD666" s="132"/>
      <c r="JE666" s="132"/>
      <c r="JF666" s="132"/>
      <c r="JG666" s="132"/>
      <c r="JH666" s="132"/>
      <c r="JI666" s="132"/>
      <c r="JJ666" s="132"/>
      <c r="JK666" s="132"/>
      <c r="JL666" s="132"/>
      <c r="JM666" s="132"/>
      <c r="JN666" s="132"/>
      <c r="JO666" s="132"/>
      <c r="JP666" s="132"/>
      <c r="JQ666" s="132"/>
      <c r="JR666" s="132"/>
      <c r="JS666" s="132"/>
      <c r="JT666" s="132"/>
      <c r="JU666" s="132"/>
      <c r="JV666" s="132"/>
      <c r="JW666" s="132"/>
      <c r="JX666" s="132"/>
      <c r="JY666" s="132"/>
      <c r="JZ666" s="132"/>
      <c r="KA666" s="132"/>
      <c r="KB666" s="132"/>
      <c r="KC666" s="132"/>
      <c r="KD666" s="132"/>
      <c r="KE666" s="132"/>
      <c r="KF666" s="132"/>
      <c r="KG666" s="132"/>
      <c r="KH666" s="132"/>
      <c r="KI666" s="132"/>
      <c r="KJ666" s="132"/>
      <c r="KK666" s="132"/>
      <c r="KL666" s="132"/>
      <c r="KM666" s="132"/>
      <c r="KN666" s="132"/>
      <c r="KO666" s="132"/>
      <c r="KP666" s="132"/>
      <c r="KQ666" s="132"/>
      <c r="KR666" s="132"/>
      <c r="KS666" s="132"/>
      <c r="KT666" s="132"/>
      <c r="KU666" s="132"/>
      <c r="KV666" s="132"/>
      <c r="KW666" s="132"/>
      <c r="KX666" s="132"/>
      <c r="KY666" s="132"/>
      <c r="KZ666" s="132"/>
      <c r="LA666" s="132"/>
      <c r="LB666" s="132"/>
      <c r="LC666" s="132"/>
      <c r="LD666" s="132"/>
      <c r="LE666" s="132"/>
      <c r="LF666" s="132"/>
      <c r="LG666" s="132"/>
      <c r="LH666" s="132"/>
      <c r="LI666" s="132"/>
      <c r="LJ666" s="132"/>
      <c r="LK666" s="132"/>
      <c r="LL666" s="132"/>
      <c r="LM666" s="132"/>
      <c r="LN666" s="132"/>
      <c r="LO666" s="132"/>
      <c r="LP666" s="132"/>
      <c r="LQ666" s="132"/>
      <c r="LR666" s="132"/>
      <c r="LS666" s="132"/>
      <c r="LT666" s="132"/>
      <c r="LU666" s="132"/>
      <c r="LV666" s="132"/>
      <c r="LW666" s="132"/>
      <c r="LX666" s="132"/>
      <c r="LY666" s="132"/>
      <c r="LZ666" s="132"/>
      <c r="MA666" s="132"/>
      <c r="MB666" s="132"/>
      <c r="MC666" s="132"/>
      <c r="MD666" s="132"/>
      <c r="ME666" s="132"/>
      <c r="MF666" s="132"/>
      <c r="MG666" s="132"/>
      <c r="MH666" s="132"/>
      <c r="MI666" s="132"/>
      <c r="MJ666" s="132"/>
      <c r="MK666" s="132"/>
      <c r="ML666" s="132"/>
      <c r="MM666" s="132"/>
      <c r="MN666" s="132"/>
      <c r="MO666" s="132"/>
      <c r="MP666" s="132"/>
      <c r="MQ666" s="132"/>
      <c r="MR666" s="132"/>
      <c r="MS666" s="132"/>
      <c r="MT666" s="132"/>
      <c r="MU666" s="132"/>
      <c r="MV666" s="132"/>
      <c r="MW666" s="132"/>
      <c r="MX666" s="132"/>
      <c r="MY666" s="132"/>
      <c r="MZ666" s="132"/>
      <c r="NA666" s="132"/>
      <c r="NB666" s="132"/>
      <c r="NC666" s="132"/>
      <c r="ND666" s="132"/>
      <c r="NE666" s="132"/>
      <c r="NF666" s="132"/>
      <c r="NG666" s="132"/>
      <c r="NH666" s="132"/>
      <c r="NI666" s="132"/>
      <c r="NJ666" s="132"/>
      <c r="NK666" s="132"/>
      <c r="NL666" s="132"/>
      <c r="NM666" s="132"/>
      <c r="NN666" s="132"/>
      <c r="NO666" s="132"/>
      <c r="NP666" s="132"/>
      <c r="NQ666" s="132"/>
      <c r="NR666" s="132"/>
      <c r="NS666" s="132"/>
      <c r="NT666" s="132"/>
      <c r="NU666" s="132"/>
      <c r="NV666" s="132"/>
      <c r="NW666" s="132"/>
      <c r="NX666" s="132"/>
      <c r="NY666" s="132"/>
      <c r="NZ666" s="132"/>
      <c r="OA666" s="132"/>
      <c r="OB666" s="132"/>
      <c r="OC666" s="132"/>
      <c r="OD666" s="132"/>
      <c r="OE666" s="132"/>
      <c r="OF666" s="132"/>
      <c r="OG666" s="132"/>
      <c r="OH666" s="132"/>
      <c r="OI666" s="132"/>
      <c r="OJ666" s="132"/>
      <c r="OK666" s="132"/>
      <c r="OL666" s="132"/>
      <c r="OM666" s="132"/>
      <c r="ON666" s="132"/>
      <c r="OO666" s="132"/>
      <c r="OP666" s="132"/>
      <c r="OQ666" s="132"/>
      <c r="OR666" s="132"/>
      <c r="OS666" s="132"/>
      <c r="OT666" s="132"/>
      <c r="OU666" s="132"/>
      <c r="OV666" s="132"/>
      <c r="OW666" s="132"/>
      <c r="OX666" s="132"/>
      <c r="OY666" s="132"/>
      <c r="OZ666" s="132"/>
      <c r="PA666" s="132"/>
      <c r="PB666" s="132"/>
      <c r="PC666" s="132"/>
      <c r="PD666" s="132"/>
      <c r="PE666" s="132"/>
      <c r="PF666" s="132"/>
      <c r="PG666" s="132"/>
      <c r="PH666" s="132"/>
      <c r="PI666" s="132"/>
      <c r="PJ666" s="132"/>
      <c r="PK666" s="132"/>
      <c r="PL666" s="132"/>
      <c r="PM666" s="132"/>
      <c r="PN666" s="132"/>
      <c r="PO666" s="132"/>
      <c r="PP666" s="132"/>
      <c r="PQ666" s="132"/>
      <c r="PR666" s="132"/>
      <c r="PS666" s="132"/>
      <c r="PT666" s="132"/>
      <c r="PU666" s="132"/>
      <c r="PV666" s="132"/>
      <c r="PW666" s="132"/>
      <c r="PX666" s="132"/>
      <c r="PY666" s="132"/>
      <c r="PZ666" s="132"/>
      <c r="QA666" s="132"/>
      <c r="QB666" s="132"/>
      <c r="QC666" s="132"/>
      <c r="QD666" s="132"/>
      <c r="QE666" s="132"/>
      <c r="QF666" s="132"/>
      <c r="QG666" s="132"/>
      <c r="QH666" s="132"/>
      <c r="QI666" s="132"/>
      <c r="QJ666" s="132"/>
      <c r="QK666" s="132"/>
      <c r="QL666" s="132"/>
      <c r="QM666" s="132"/>
      <c r="QN666" s="132"/>
      <c r="QO666" s="132"/>
      <c r="QP666" s="132"/>
      <c r="QQ666" s="132"/>
      <c r="QR666" s="132"/>
      <c r="QS666" s="132"/>
      <c r="QT666" s="132"/>
      <c r="QU666" s="132"/>
      <c r="QV666" s="132"/>
      <c r="QW666" s="132"/>
      <c r="QX666" s="132"/>
      <c r="QY666" s="132"/>
      <c r="QZ666" s="132"/>
      <c r="RA666" s="132"/>
      <c r="RB666" s="132"/>
      <c r="RC666" s="132"/>
      <c r="RD666" s="132"/>
      <c r="RE666" s="132"/>
      <c r="RF666" s="132"/>
      <c r="RG666" s="132"/>
      <c r="RH666" s="132"/>
      <c r="RI666" s="132"/>
      <c r="RJ666" s="132"/>
      <c r="RK666" s="132"/>
      <c r="RL666" s="132"/>
      <c r="RM666" s="132"/>
      <c r="RN666" s="132"/>
      <c r="RO666" s="132"/>
      <c r="RP666" s="132"/>
      <c r="RQ666" s="132"/>
      <c r="RR666" s="132"/>
      <c r="RS666" s="132"/>
      <c r="RT666" s="132"/>
      <c r="RU666" s="132"/>
      <c r="RV666" s="132"/>
      <c r="RW666" s="132"/>
      <c r="RX666" s="132"/>
      <c r="RY666" s="132"/>
      <c r="RZ666" s="132"/>
      <c r="SA666" s="132"/>
      <c r="SB666" s="132"/>
      <c r="SC666" s="132"/>
      <c r="SD666" s="132"/>
      <c r="SE666" s="132"/>
      <c r="SF666" s="132"/>
      <c r="SG666" s="132"/>
      <c r="SH666" s="132"/>
      <c r="SI666" s="132"/>
      <c r="SJ666" s="132"/>
      <c r="SK666" s="132"/>
      <c r="SL666" s="132"/>
      <c r="SM666" s="132"/>
      <c r="SN666" s="132"/>
      <c r="SO666" s="132"/>
      <c r="SP666" s="132"/>
      <c r="SQ666" s="132"/>
      <c r="SR666" s="132"/>
      <c r="SS666" s="132"/>
      <c r="ST666" s="132"/>
      <c r="SU666" s="132"/>
      <c r="SV666" s="132"/>
      <c r="SW666" s="132"/>
      <c r="SX666" s="132"/>
      <c r="SY666" s="132"/>
      <c r="SZ666" s="132"/>
      <c r="TA666" s="132"/>
      <c r="TB666" s="132"/>
      <c r="TC666" s="132"/>
      <c r="TD666" s="132"/>
      <c r="TE666" s="132"/>
      <c r="TF666" s="132"/>
      <c r="TG666" s="132"/>
      <c r="TH666" s="132"/>
      <c r="TI666" s="132"/>
      <c r="TJ666" s="132"/>
      <c r="TK666" s="132"/>
      <c r="TL666" s="132"/>
      <c r="TM666" s="132"/>
      <c r="TN666" s="132"/>
      <c r="TO666" s="132"/>
      <c r="TP666" s="132"/>
      <c r="TQ666" s="132"/>
      <c r="TR666" s="132"/>
      <c r="TS666" s="132"/>
      <c r="TT666" s="132"/>
      <c r="TU666" s="132"/>
      <c r="TV666" s="132"/>
      <c r="TW666" s="132"/>
      <c r="TX666" s="132"/>
      <c r="TY666" s="132"/>
      <c r="TZ666" s="132"/>
      <c r="UA666" s="132"/>
      <c r="UB666" s="132"/>
      <c r="UC666" s="132"/>
      <c r="UD666" s="132"/>
      <c r="UE666" s="132"/>
      <c r="UF666" s="132"/>
      <c r="UG666" s="132"/>
      <c r="UH666" s="132"/>
      <c r="UI666" s="132"/>
      <c r="UJ666" s="132"/>
      <c r="UK666" s="132"/>
      <c r="UL666" s="132"/>
      <c r="UM666" s="132"/>
      <c r="UN666" s="132"/>
      <c r="UO666" s="132"/>
      <c r="UP666" s="132"/>
      <c r="UQ666" s="132"/>
      <c r="UR666" s="132"/>
      <c r="US666" s="132"/>
      <c r="UT666" s="132"/>
      <c r="UU666" s="132"/>
      <c r="UV666" s="132"/>
      <c r="UW666" s="132"/>
      <c r="UX666" s="132"/>
      <c r="UY666" s="132"/>
      <c r="UZ666" s="132"/>
      <c r="VA666" s="132"/>
      <c r="VB666" s="132"/>
      <c r="VC666" s="132"/>
      <c r="VD666" s="132"/>
      <c r="VE666" s="132"/>
      <c r="VF666" s="132"/>
      <c r="VG666" s="132"/>
      <c r="VH666" s="132"/>
      <c r="VI666" s="132"/>
      <c r="VJ666" s="132"/>
      <c r="VK666" s="132"/>
      <c r="VL666" s="132"/>
      <c r="VM666" s="132"/>
      <c r="VN666" s="132"/>
      <c r="VO666" s="132"/>
      <c r="VP666" s="132"/>
      <c r="VQ666" s="132"/>
      <c r="VR666" s="132"/>
      <c r="VS666" s="132"/>
      <c r="VT666" s="132"/>
      <c r="VU666" s="132"/>
      <c r="VV666" s="132"/>
      <c r="VW666" s="132"/>
      <c r="VX666" s="132"/>
      <c r="VY666" s="132"/>
      <c r="VZ666" s="132"/>
      <c r="WA666" s="132"/>
      <c r="WB666" s="132"/>
      <c r="WC666" s="132"/>
      <c r="WD666" s="132"/>
      <c r="WE666" s="132"/>
      <c r="WF666" s="132"/>
      <c r="WG666" s="132"/>
      <c r="WH666" s="132"/>
      <c r="WI666" s="132"/>
      <c r="WJ666" s="132"/>
      <c r="WK666" s="132"/>
      <c r="WL666" s="132"/>
      <c r="WM666" s="132"/>
      <c r="WN666" s="132"/>
      <c r="WO666" s="132"/>
      <c r="WP666" s="132"/>
      <c r="WQ666" s="132"/>
      <c r="WR666" s="132"/>
      <c r="WS666" s="132"/>
      <c r="WT666" s="132"/>
      <c r="WU666" s="132"/>
      <c r="WV666" s="132"/>
      <c r="WW666" s="132"/>
      <c r="WX666" s="132"/>
      <c r="WY666" s="132"/>
      <c r="WZ666" s="132"/>
      <c r="XA666" s="132"/>
      <c r="XB666" s="132"/>
      <c r="XC666" s="132"/>
      <c r="XD666" s="132"/>
      <c r="XE666" s="132"/>
      <c r="XF666" s="132"/>
      <c r="XG666" s="132"/>
      <c r="XH666" s="132"/>
      <c r="XI666" s="132"/>
      <c r="XJ666" s="132"/>
      <c r="XK666" s="132"/>
      <c r="XL666" s="132"/>
      <c r="XM666" s="132"/>
      <c r="XN666" s="132"/>
      <c r="XO666" s="132"/>
      <c r="XP666" s="132"/>
      <c r="XQ666" s="132"/>
      <c r="XR666" s="132"/>
      <c r="XS666" s="132"/>
      <c r="XT666" s="132"/>
      <c r="XU666" s="132"/>
      <c r="XV666" s="132"/>
      <c r="XW666" s="132"/>
      <c r="XX666" s="132"/>
      <c r="XY666" s="132"/>
      <c r="XZ666" s="132"/>
      <c r="YA666" s="132"/>
      <c r="YB666" s="132"/>
      <c r="YC666" s="132"/>
      <c r="YD666" s="132"/>
      <c r="YE666" s="132"/>
      <c r="YF666" s="132"/>
      <c r="YG666" s="132"/>
      <c r="YH666" s="132"/>
      <c r="YI666" s="132"/>
      <c r="YJ666" s="132"/>
      <c r="YK666" s="132"/>
      <c r="YL666" s="132"/>
      <c r="YM666" s="132"/>
      <c r="YN666" s="132"/>
      <c r="YO666" s="132"/>
      <c r="YP666" s="132"/>
      <c r="YQ666" s="132"/>
      <c r="YR666" s="132"/>
      <c r="YS666" s="132"/>
      <c r="YT666" s="132"/>
      <c r="YU666" s="132"/>
      <c r="YV666" s="132"/>
      <c r="YW666" s="132"/>
      <c r="YX666" s="132"/>
      <c r="YY666" s="132"/>
      <c r="YZ666" s="132"/>
      <c r="ZA666" s="132"/>
      <c r="ZB666" s="132"/>
      <c r="ZC666" s="132"/>
      <c r="ZD666" s="132"/>
      <c r="ZE666" s="132"/>
      <c r="ZF666" s="132"/>
      <c r="ZG666" s="132"/>
      <c r="ZH666" s="132"/>
      <c r="ZI666" s="132"/>
      <c r="ZJ666" s="132"/>
      <c r="ZK666" s="132"/>
      <c r="ZL666" s="132"/>
      <c r="ZM666" s="132"/>
      <c r="ZN666" s="132"/>
      <c r="ZO666" s="132"/>
      <c r="ZP666" s="132"/>
      <c r="ZQ666" s="132"/>
      <c r="ZR666" s="132"/>
      <c r="ZS666" s="132"/>
      <c r="ZT666" s="132"/>
      <c r="ZU666" s="132"/>
      <c r="ZV666" s="132"/>
      <c r="ZW666" s="132"/>
      <c r="ZX666" s="132"/>
      <c r="ZY666" s="132"/>
      <c r="ZZ666" s="132"/>
      <c r="AAA666" s="132"/>
      <c r="AAB666" s="132"/>
      <c r="AAC666" s="132"/>
      <c r="AAD666" s="132"/>
      <c r="AAE666" s="132"/>
      <c r="AAF666" s="132"/>
      <c r="AAG666" s="132"/>
      <c r="AAH666" s="132"/>
      <c r="AAI666" s="132"/>
      <c r="AAJ666" s="132"/>
      <c r="AAK666" s="132"/>
      <c r="AAL666" s="132"/>
      <c r="AAM666" s="132"/>
      <c r="AAN666" s="132"/>
      <c r="AAO666" s="132"/>
      <c r="AAP666" s="132"/>
      <c r="AAQ666" s="132"/>
      <c r="AAR666" s="132"/>
      <c r="AAS666" s="132"/>
      <c r="AAT666" s="132"/>
      <c r="AAU666" s="132"/>
      <c r="AAV666" s="132"/>
      <c r="AAW666" s="132"/>
      <c r="AAX666" s="132"/>
      <c r="AAY666" s="132"/>
      <c r="AAZ666" s="132"/>
      <c r="ABA666" s="132"/>
      <c r="ABB666" s="132"/>
      <c r="ABC666" s="132"/>
      <c r="ABD666" s="132"/>
      <c r="ABE666" s="132"/>
      <c r="ABF666" s="132"/>
      <c r="ABG666" s="132"/>
      <c r="ABH666" s="132"/>
      <c r="ABI666" s="132"/>
      <c r="ABJ666" s="132"/>
      <c r="ABK666" s="132"/>
      <c r="ABL666" s="132"/>
      <c r="ABM666" s="132"/>
      <c r="ABN666" s="132"/>
      <c r="ABO666" s="132"/>
      <c r="ABP666" s="132"/>
      <c r="ABQ666" s="132"/>
      <c r="ABR666" s="132"/>
      <c r="ABS666" s="132"/>
      <c r="ABT666" s="132"/>
      <c r="ABU666" s="132"/>
      <c r="ABV666" s="132"/>
      <c r="ABW666" s="132"/>
      <c r="ABX666" s="132"/>
      <c r="ABY666" s="132"/>
      <c r="ABZ666" s="132"/>
      <c r="ACA666" s="132"/>
      <c r="ACB666" s="132"/>
      <c r="ACC666" s="132"/>
      <c r="ACD666" s="132"/>
      <c r="ACE666" s="132"/>
      <c r="ACF666" s="132"/>
      <c r="ACG666" s="132"/>
      <c r="ACH666" s="132"/>
      <c r="ACI666" s="132"/>
      <c r="ACJ666" s="132"/>
      <c r="ACK666" s="132"/>
      <c r="ACL666" s="132"/>
      <c r="ACM666" s="132"/>
      <c r="ACN666" s="132"/>
      <c r="ACO666" s="132"/>
      <c r="ACP666" s="132"/>
      <c r="ACQ666" s="132"/>
      <c r="ACR666" s="132"/>
      <c r="ACS666" s="132"/>
      <c r="ACT666" s="132"/>
      <c r="ACU666" s="132"/>
      <c r="ACV666" s="132"/>
      <c r="ACW666" s="132"/>
      <c r="ACX666" s="132"/>
      <c r="ACY666" s="132"/>
      <c r="ACZ666" s="132"/>
      <c r="ADA666" s="132"/>
      <c r="ADB666" s="132"/>
      <c r="ADC666" s="132"/>
      <c r="ADD666" s="132"/>
      <c r="ADE666" s="132"/>
      <c r="ADF666" s="132"/>
      <c r="ADG666" s="132"/>
      <c r="ADH666" s="132"/>
      <c r="ADI666" s="132"/>
      <c r="ADJ666" s="132"/>
      <c r="ADK666" s="132"/>
      <c r="ADL666" s="132"/>
      <c r="ADM666" s="132"/>
      <c r="ADN666" s="132"/>
      <c r="ADO666" s="132"/>
      <c r="ADP666" s="132"/>
      <c r="ADQ666" s="132"/>
      <c r="ADR666" s="132"/>
      <c r="ADS666" s="132"/>
      <c r="ADT666" s="132"/>
      <c r="ADU666" s="132"/>
      <c r="ADV666" s="132"/>
      <c r="ADW666" s="132"/>
      <c r="ADX666" s="132"/>
      <c r="ADY666" s="132"/>
      <c r="ADZ666" s="132"/>
      <c r="AEA666" s="132"/>
      <c r="AEB666" s="132"/>
      <c r="AEC666" s="132"/>
      <c r="AED666" s="132"/>
      <c r="AEE666" s="132"/>
      <c r="AEF666" s="132"/>
      <c r="AEG666" s="132"/>
      <c r="AEH666" s="132"/>
      <c r="AEI666" s="132"/>
      <c r="AEJ666" s="132"/>
      <c r="AEK666" s="132"/>
      <c r="AEL666" s="132"/>
      <c r="AEM666" s="132"/>
      <c r="AEN666" s="132"/>
      <c r="AEO666" s="132"/>
      <c r="AEP666" s="132"/>
      <c r="AEQ666" s="132"/>
      <c r="AER666" s="132"/>
      <c r="AES666" s="132"/>
      <c r="AET666" s="132"/>
      <c r="AEU666" s="132"/>
      <c r="AEV666" s="132"/>
      <c r="AEW666" s="132"/>
      <c r="AEX666" s="132"/>
      <c r="AEY666" s="132"/>
      <c r="AEZ666" s="132"/>
      <c r="AFA666" s="132"/>
      <c r="AFB666" s="132"/>
      <c r="AFC666" s="132"/>
      <c r="AFD666" s="132"/>
      <c r="AFE666" s="132"/>
      <c r="AFF666" s="132"/>
      <c r="AFG666" s="132"/>
      <c r="AFH666" s="132"/>
      <c r="AFI666" s="132"/>
      <c r="AFJ666" s="132"/>
      <c r="AFK666" s="132"/>
      <c r="AFL666" s="132"/>
      <c r="AFM666" s="132"/>
      <c r="AFN666" s="132"/>
      <c r="AFO666" s="132"/>
      <c r="AFP666" s="132"/>
      <c r="AFQ666" s="132"/>
      <c r="AFR666" s="132"/>
      <c r="AFS666" s="132"/>
      <c r="AFT666" s="132"/>
      <c r="AFU666" s="132"/>
      <c r="AFV666" s="132"/>
      <c r="AFW666" s="132"/>
      <c r="AFX666" s="132"/>
      <c r="AFY666" s="132"/>
      <c r="AFZ666" s="132"/>
      <c r="AGA666" s="132"/>
      <c r="AGB666" s="132"/>
      <c r="AGC666" s="132"/>
      <c r="AGD666" s="132"/>
      <c r="AGE666" s="132"/>
      <c r="AGF666" s="132"/>
      <c r="AGG666" s="132"/>
      <c r="AGH666" s="132"/>
      <c r="AGI666" s="132"/>
      <c r="AGJ666" s="132"/>
      <c r="AGK666" s="132"/>
      <c r="AGL666" s="132"/>
      <c r="AGM666" s="132"/>
      <c r="AGN666" s="132"/>
      <c r="AGO666" s="132"/>
      <c r="AGP666" s="132"/>
      <c r="AGQ666" s="132"/>
      <c r="AGR666" s="132"/>
      <c r="AGS666" s="132"/>
      <c r="AGT666" s="132"/>
      <c r="AGU666" s="132"/>
      <c r="AGV666" s="132"/>
      <c r="AGW666" s="132"/>
      <c r="AGX666" s="132"/>
      <c r="AGY666" s="132"/>
      <c r="AGZ666" s="132"/>
      <c r="AHA666" s="132"/>
      <c r="AHB666" s="132"/>
      <c r="AHC666" s="132"/>
      <c r="AHD666" s="132"/>
      <c r="AHE666" s="132"/>
      <c r="AHF666" s="132"/>
      <c r="AHG666" s="132"/>
      <c r="AHH666" s="132"/>
      <c r="AHI666" s="132"/>
      <c r="AHJ666" s="132"/>
      <c r="AHK666" s="132"/>
      <c r="AHL666" s="132"/>
      <c r="AHM666" s="132"/>
      <c r="AHN666" s="132"/>
      <c r="AHO666" s="132"/>
      <c r="AHP666" s="132"/>
      <c r="AHQ666" s="132"/>
      <c r="AHR666" s="132"/>
      <c r="AHS666" s="132"/>
      <c r="AHT666" s="132"/>
      <c r="AHU666" s="132"/>
      <c r="AHV666" s="132"/>
      <c r="AHW666" s="132"/>
      <c r="AHX666" s="132"/>
      <c r="AHY666" s="132"/>
      <c r="AHZ666" s="132"/>
      <c r="AIA666" s="132"/>
      <c r="AIB666" s="132"/>
      <c r="AIC666" s="132"/>
      <c r="AID666" s="132"/>
      <c r="AIE666" s="132"/>
      <c r="AIF666" s="132"/>
      <c r="AIG666" s="132"/>
      <c r="AIH666" s="132"/>
      <c r="AII666" s="132"/>
      <c r="AIJ666" s="132"/>
      <c r="AIK666" s="132"/>
      <c r="AIL666" s="132"/>
      <c r="AIM666" s="132"/>
      <c r="AIN666" s="132"/>
      <c r="AIO666" s="132"/>
      <c r="AIP666" s="132"/>
      <c r="AIQ666" s="132"/>
      <c r="AIR666" s="132"/>
      <c r="AIS666" s="132"/>
      <c r="AIT666" s="132"/>
      <c r="AIU666" s="132"/>
      <c r="AIV666" s="132"/>
      <c r="AIW666" s="132"/>
      <c r="AIX666" s="132"/>
      <c r="AIY666" s="132"/>
      <c r="AIZ666" s="132"/>
      <c r="AJA666" s="132"/>
      <c r="AJB666" s="132"/>
      <c r="AJC666" s="132"/>
      <c r="AJD666" s="132"/>
      <c r="AJE666" s="132"/>
      <c r="AJF666" s="132"/>
      <c r="AJG666" s="132"/>
      <c r="AJH666" s="132"/>
      <c r="AJI666" s="132"/>
      <c r="AJJ666" s="132"/>
      <c r="AJK666" s="132"/>
      <c r="AJL666" s="132"/>
      <c r="AJM666" s="132"/>
      <c r="AJN666" s="132"/>
      <c r="AJO666" s="132"/>
      <c r="AJP666" s="132"/>
      <c r="AJQ666" s="132"/>
      <c r="AJR666" s="132"/>
      <c r="AJS666" s="132"/>
      <c r="AJT666" s="132"/>
      <c r="AJU666" s="132"/>
      <c r="AJV666" s="132"/>
      <c r="AJW666" s="132"/>
      <c r="AJX666" s="132"/>
      <c r="AJY666" s="132"/>
      <c r="AJZ666" s="132"/>
      <c r="AKA666" s="132"/>
      <c r="AKB666" s="132"/>
      <c r="AKC666" s="132"/>
      <c r="AKD666" s="132"/>
      <c r="AKE666" s="132"/>
      <c r="AKF666" s="132"/>
      <c r="AKG666" s="132"/>
      <c r="AKH666" s="132"/>
      <c r="AKI666" s="132"/>
      <c r="AKJ666" s="132"/>
      <c r="AKK666" s="132"/>
      <c r="AKL666" s="132"/>
      <c r="AKM666" s="132"/>
      <c r="AKN666" s="132"/>
      <c r="AKO666" s="132"/>
      <c r="AKP666" s="132"/>
      <c r="AKQ666" s="132"/>
      <c r="AKR666" s="132"/>
      <c r="AKS666" s="132"/>
      <c r="AKT666" s="132"/>
      <c r="AKU666" s="132"/>
      <c r="AKV666" s="132"/>
      <c r="AKW666" s="132"/>
      <c r="AKX666" s="132"/>
      <c r="AKY666" s="132"/>
      <c r="AKZ666" s="132"/>
      <c r="ALA666" s="132"/>
      <c r="ALB666" s="132"/>
      <c r="ALC666" s="132"/>
      <c r="ALD666" s="132"/>
      <c r="ALE666" s="132"/>
      <c r="ALF666" s="132"/>
      <c r="ALG666" s="132"/>
      <c r="ALH666" s="132"/>
      <c r="ALI666" s="132"/>
      <c r="ALJ666" s="132"/>
      <c r="ALK666" s="132"/>
      <c r="ALL666" s="132"/>
      <c r="ALM666" s="132"/>
      <c r="ALN666" s="132"/>
      <c r="ALO666" s="132"/>
      <c r="ALP666" s="132"/>
      <c r="ALQ666" s="132"/>
      <c r="ALR666" s="132"/>
      <c r="ALS666" s="132"/>
      <c r="ALT666" s="132"/>
      <c r="ALU666" s="132"/>
      <c r="ALV666" s="132"/>
      <c r="ALW666" s="132"/>
      <c r="ALX666" s="132"/>
      <c r="ALY666" s="132"/>
      <c r="ALZ666" s="132"/>
      <c r="AMA666" s="132"/>
      <c r="AMB666" s="132"/>
      <c r="AMC666" s="132"/>
      <c r="AMD666" s="132"/>
      <c r="AME666" s="132"/>
      <c r="AMF666" s="132"/>
      <c r="AMG666" s="132"/>
      <c r="AMH666" s="132"/>
      <c r="AMI666" s="132"/>
      <c r="AMJ666" s="132"/>
      <c r="AMK666" s="132"/>
      <c r="AML666" s="132"/>
      <c r="AMM666" s="132"/>
      <c r="AMN666" s="132"/>
      <c r="AMO666" s="132"/>
      <c r="AMP666" s="132"/>
      <c r="AMQ666" s="132"/>
      <c r="AMR666" s="132"/>
      <c r="AMS666" s="132"/>
      <c r="AMT666" s="132"/>
      <c r="AMU666" s="132"/>
      <c r="AMV666" s="132"/>
      <c r="AMW666" s="132"/>
      <c r="AMX666" s="132"/>
      <c r="AMY666" s="132"/>
      <c r="AMZ666" s="132"/>
      <c r="ANA666" s="132"/>
      <c r="ANB666" s="132"/>
      <c r="ANC666" s="132"/>
      <c r="AND666" s="132"/>
      <c r="ANE666" s="132"/>
      <c r="ANF666" s="132"/>
      <c r="ANG666" s="132"/>
      <c r="ANH666" s="132"/>
      <c r="ANI666" s="132"/>
      <c r="ANJ666" s="132"/>
      <c r="ANK666" s="132"/>
      <c r="ANL666" s="132"/>
      <c r="ANM666" s="132"/>
      <c r="ANN666" s="132"/>
      <c r="ANO666" s="132"/>
      <c r="ANP666" s="132"/>
      <c r="ANQ666" s="132"/>
      <c r="ANR666" s="132"/>
      <c r="ANS666" s="132"/>
      <c r="ANT666" s="132"/>
      <c r="ANU666" s="132"/>
      <c r="ANV666" s="132"/>
      <c r="ANW666" s="132"/>
      <c r="ANX666" s="132"/>
      <c r="ANY666" s="132"/>
      <c r="ANZ666" s="132"/>
      <c r="AOA666" s="132"/>
      <c r="AOB666" s="132"/>
      <c r="AOC666" s="132"/>
      <c r="AOD666" s="132"/>
      <c r="AOE666" s="132"/>
      <c r="AOF666" s="132"/>
      <c r="AOG666" s="132"/>
      <c r="AOH666" s="132"/>
      <c r="AOI666" s="132"/>
      <c r="AOJ666" s="132"/>
      <c r="AOK666" s="132"/>
      <c r="AOL666" s="132"/>
      <c r="AOM666" s="132"/>
      <c r="AON666" s="132"/>
      <c r="AOO666" s="132"/>
      <c r="AOP666" s="132"/>
      <c r="AOQ666" s="132"/>
      <c r="AOR666" s="132"/>
      <c r="AOS666" s="132"/>
      <c r="AOT666" s="132"/>
      <c r="AOU666" s="132"/>
      <c r="AOV666" s="132"/>
      <c r="AOW666" s="132"/>
      <c r="AOX666" s="132"/>
      <c r="AOY666" s="132"/>
      <c r="AOZ666" s="132"/>
      <c r="APA666" s="132"/>
      <c r="APB666" s="132"/>
      <c r="APC666" s="132"/>
      <c r="APD666" s="132"/>
      <c r="APE666" s="132"/>
      <c r="APF666" s="132"/>
      <c r="APG666" s="132"/>
      <c r="APH666" s="132"/>
      <c r="API666" s="132"/>
      <c r="APJ666" s="132"/>
      <c r="APK666" s="132"/>
      <c r="APL666" s="132"/>
      <c r="APM666" s="132"/>
      <c r="APN666" s="132"/>
      <c r="APO666" s="132"/>
      <c r="APP666" s="132"/>
      <c r="APQ666" s="132"/>
      <c r="APR666" s="132"/>
      <c r="APS666" s="132"/>
      <c r="APT666" s="132"/>
      <c r="APU666" s="132"/>
      <c r="APV666" s="132"/>
      <c r="APW666" s="132"/>
      <c r="APX666" s="132"/>
      <c r="APY666" s="132"/>
      <c r="APZ666" s="132"/>
      <c r="AQA666" s="132"/>
      <c r="AQB666" s="132"/>
      <c r="AQC666" s="132"/>
      <c r="AQD666" s="132"/>
      <c r="AQE666" s="132"/>
      <c r="AQF666" s="132"/>
      <c r="AQG666" s="132"/>
      <c r="AQH666" s="132"/>
      <c r="AQI666" s="132"/>
      <c r="AQJ666" s="132"/>
      <c r="AQK666" s="132"/>
      <c r="AQL666" s="132"/>
      <c r="AQM666" s="132"/>
      <c r="AQN666" s="132"/>
      <c r="AQO666" s="132"/>
      <c r="AQP666" s="132"/>
      <c r="AQQ666" s="132"/>
      <c r="AQR666" s="132"/>
      <c r="AQS666" s="132"/>
      <c r="AQT666" s="132"/>
      <c r="AQU666" s="132"/>
      <c r="AQV666" s="132"/>
      <c r="AQW666" s="132"/>
      <c r="AQX666" s="132"/>
      <c r="AQY666" s="132"/>
      <c r="AQZ666" s="132"/>
      <c r="ARA666" s="132"/>
      <c r="ARB666" s="132"/>
      <c r="ARC666" s="132"/>
      <c r="ARD666" s="132"/>
      <c r="ARE666" s="132"/>
      <c r="ARF666" s="132"/>
      <c r="ARG666" s="132"/>
      <c r="ARH666" s="132"/>
      <c r="ARI666" s="132"/>
      <c r="ARJ666" s="132"/>
      <c r="ARK666" s="132"/>
      <c r="ARL666" s="132"/>
      <c r="ARM666" s="132"/>
      <c r="ARN666" s="132"/>
      <c r="ARO666" s="132"/>
      <c r="ARP666" s="132"/>
      <c r="ARQ666" s="132"/>
      <c r="ARR666" s="132"/>
      <c r="ARS666" s="132"/>
      <c r="ART666" s="132"/>
      <c r="ARU666" s="132"/>
      <c r="ARV666" s="132"/>
      <c r="ARW666" s="132"/>
      <c r="ARX666" s="132"/>
      <c r="ARY666" s="132"/>
      <c r="ARZ666" s="132"/>
      <c r="ASA666" s="132"/>
      <c r="ASB666" s="132"/>
      <c r="ASC666" s="132"/>
      <c r="ASD666" s="132"/>
      <c r="ASE666" s="132"/>
      <c r="ASF666" s="132"/>
      <c r="ASG666" s="132"/>
      <c r="ASH666" s="132"/>
      <c r="ASI666" s="132"/>
      <c r="ASJ666" s="132"/>
      <c r="ASK666" s="132"/>
      <c r="ASL666" s="132"/>
      <c r="ASM666" s="132"/>
      <c r="ASN666" s="132"/>
      <c r="ASO666" s="132"/>
      <c r="ASP666" s="132"/>
      <c r="ASQ666" s="132"/>
      <c r="ASR666" s="132"/>
      <c r="ASS666" s="132"/>
      <c r="AST666" s="132"/>
      <c r="ASU666" s="132"/>
      <c r="ASV666" s="132"/>
      <c r="ASW666" s="132"/>
      <c r="ASX666" s="132"/>
      <c r="ASY666" s="132"/>
      <c r="ASZ666" s="132"/>
      <c r="ATA666" s="132"/>
      <c r="ATB666" s="132"/>
      <c r="ATC666" s="132"/>
      <c r="ATD666" s="132"/>
      <c r="ATE666" s="132"/>
      <c r="ATF666" s="132"/>
      <c r="ATG666" s="132"/>
      <c r="ATH666" s="132"/>
      <c r="ATI666" s="132"/>
      <c r="ATJ666" s="132"/>
      <c r="ATK666" s="132"/>
      <c r="ATL666" s="132"/>
      <c r="ATM666" s="132"/>
      <c r="ATN666" s="132"/>
      <c r="ATO666" s="132"/>
      <c r="ATP666" s="132"/>
      <c r="ATQ666" s="132"/>
      <c r="ATR666" s="132"/>
      <c r="ATS666" s="132"/>
      <c r="ATT666" s="132"/>
      <c r="ATU666" s="132"/>
      <c r="ATV666" s="132"/>
      <c r="ATW666" s="132"/>
      <c r="ATX666" s="132"/>
      <c r="ATY666" s="132"/>
      <c r="ATZ666" s="132"/>
      <c r="AUA666" s="132"/>
      <c r="AUB666" s="132"/>
      <c r="AUC666" s="132"/>
      <c r="AUD666" s="132"/>
      <c r="AUE666" s="132"/>
      <c r="AUF666" s="132"/>
      <c r="AUG666" s="132"/>
      <c r="AUH666" s="132"/>
      <c r="AUI666" s="132"/>
      <c r="AUJ666" s="132"/>
      <c r="AUK666" s="132"/>
      <c r="AUL666" s="132"/>
      <c r="AUM666" s="132"/>
      <c r="AUN666" s="132"/>
      <c r="AUO666" s="132"/>
      <c r="AUP666" s="132"/>
      <c r="AUQ666" s="132"/>
      <c r="AUR666" s="132"/>
      <c r="AUS666" s="132"/>
      <c r="AUT666" s="132"/>
      <c r="AUU666" s="132"/>
      <c r="AUV666" s="132"/>
      <c r="AUW666" s="132"/>
      <c r="AUX666" s="132"/>
      <c r="AUY666" s="132"/>
      <c r="AUZ666" s="132"/>
      <c r="AVA666" s="132"/>
      <c r="AVB666" s="132"/>
      <c r="AVC666" s="132"/>
      <c r="AVD666" s="132"/>
      <c r="AVE666" s="132"/>
      <c r="AVF666" s="132"/>
      <c r="AVG666" s="132"/>
      <c r="AVH666" s="132"/>
      <c r="AVI666" s="132"/>
      <c r="AVJ666" s="132"/>
      <c r="AVK666" s="132"/>
      <c r="AVL666" s="132"/>
      <c r="AVM666" s="132"/>
      <c r="AVN666" s="132"/>
      <c r="AVO666" s="132"/>
      <c r="AVP666" s="132"/>
      <c r="AVQ666" s="132"/>
      <c r="AVR666" s="132"/>
      <c r="AVS666" s="132"/>
      <c r="AVT666" s="132"/>
      <c r="AVU666" s="132"/>
      <c r="AVV666" s="132"/>
      <c r="AVW666" s="132"/>
      <c r="AVX666" s="132"/>
      <c r="AVY666" s="132"/>
      <c r="AVZ666" s="132"/>
      <c r="AWA666" s="132"/>
      <c r="AWB666" s="132"/>
      <c r="AWC666" s="132"/>
      <c r="AWD666" s="132"/>
      <c r="AWE666" s="132"/>
      <c r="AWF666" s="132"/>
      <c r="AWG666" s="132"/>
      <c r="AWH666" s="132"/>
      <c r="AWI666" s="132"/>
      <c r="AWJ666" s="132"/>
      <c r="AWK666" s="132"/>
      <c r="AWL666" s="132"/>
      <c r="AWM666" s="132"/>
      <c r="AWN666" s="132"/>
      <c r="AWO666" s="132"/>
      <c r="AWP666" s="132"/>
      <c r="AWQ666" s="132"/>
      <c r="AWR666" s="132"/>
      <c r="AWS666" s="132"/>
      <c r="AWT666" s="132"/>
      <c r="AWU666" s="132"/>
      <c r="AWV666" s="132"/>
      <c r="AWW666" s="132"/>
      <c r="AWX666" s="132"/>
      <c r="AWY666" s="132"/>
      <c r="AWZ666" s="132"/>
      <c r="AXA666" s="132"/>
      <c r="AXB666" s="132"/>
      <c r="AXC666" s="132"/>
      <c r="AXD666" s="132"/>
      <c r="AXE666" s="132"/>
      <c r="AXF666" s="132"/>
      <c r="AXG666" s="132"/>
      <c r="AXH666" s="132"/>
      <c r="AXI666" s="132"/>
      <c r="AXJ666" s="132"/>
      <c r="AXK666" s="132"/>
      <c r="AXL666" s="132"/>
      <c r="AXM666" s="132"/>
      <c r="AXN666" s="132"/>
      <c r="AXO666" s="132"/>
      <c r="AXP666" s="132"/>
      <c r="AXQ666" s="132"/>
      <c r="AXR666" s="132"/>
      <c r="AXS666" s="132"/>
      <c r="AXT666" s="132"/>
      <c r="AXU666" s="132"/>
      <c r="AXV666" s="132"/>
      <c r="AXW666" s="132"/>
      <c r="AXX666" s="132"/>
      <c r="AXY666" s="132"/>
      <c r="AXZ666" s="132"/>
      <c r="AYA666" s="132"/>
      <c r="AYB666" s="132"/>
      <c r="AYC666" s="132"/>
      <c r="AYD666" s="132"/>
      <c r="AYE666" s="132"/>
      <c r="AYF666" s="132"/>
      <c r="AYG666" s="132"/>
      <c r="AYH666" s="132"/>
      <c r="AYI666" s="132"/>
      <c r="AYJ666" s="132"/>
      <c r="AYK666" s="132"/>
      <c r="AYL666" s="132"/>
      <c r="AYM666" s="132"/>
      <c r="AYN666" s="132"/>
      <c r="AYO666" s="132"/>
      <c r="AYP666" s="132"/>
      <c r="AYQ666" s="132"/>
      <c r="AYR666" s="132"/>
      <c r="AYS666" s="132"/>
      <c r="AYT666" s="132"/>
      <c r="AYU666" s="132"/>
      <c r="AYV666" s="132"/>
      <c r="AYW666" s="132"/>
      <c r="AYX666" s="132"/>
      <c r="AYY666" s="132"/>
      <c r="AYZ666" s="132"/>
      <c r="AZA666" s="132"/>
      <c r="AZB666" s="132"/>
      <c r="AZC666" s="132"/>
      <c r="AZD666" s="132"/>
      <c r="AZE666" s="132"/>
      <c r="AZF666" s="132"/>
      <c r="AZG666" s="132"/>
      <c r="AZH666" s="132"/>
      <c r="AZI666" s="132"/>
      <c r="AZJ666" s="132"/>
      <c r="AZK666" s="132"/>
      <c r="AZL666" s="132"/>
      <c r="AZM666" s="132"/>
      <c r="AZN666" s="132"/>
      <c r="AZO666" s="132"/>
      <c r="AZP666" s="132"/>
      <c r="AZQ666" s="132"/>
      <c r="AZR666" s="132"/>
      <c r="AZS666" s="132"/>
      <c r="AZT666" s="132"/>
      <c r="AZU666" s="132"/>
      <c r="AZV666" s="132"/>
      <c r="AZW666" s="132"/>
      <c r="AZX666" s="132"/>
      <c r="AZY666" s="132"/>
      <c r="AZZ666" s="132"/>
      <c r="BAA666" s="132"/>
      <c r="BAB666" s="132"/>
      <c r="BAC666" s="132"/>
      <c r="BAD666" s="132"/>
      <c r="BAE666" s="132"/>
      <c r="BAF666" s="132"/>
      <c r="BAG666" s="132"/>
      <c r="BAH666" s="132"/>
      <c r="BAI666" s="132"/>
      <c r="BAJ666" s="132"/>
      <c r="BAK666" s="132"/>
      <c r="BAL666" s="132"/>
      <c r="BAM666" s="132"/>
      <c r="BAN666" s="132"/>
      <c r="BAO666" s="132"/>
      <c r="BAP666" s="132"/>
      <c r="BAQ666" s="132"/>
      <c r="BAR666" s="132"/>
      <c r="BAS666" s="132"/>
      <c r="BAT666" s="132"/>
      <c r="BAU666" s="132"/>
      <c r="BAV666" s="132"/>
      <c r="BAW666" s="132"/>
      <c r="BAX666" s="132"/>
      <c r="BAY666" s="132"/>
      <c r="BAZ666" s="132"/>
      <c r="BBA666" s="132"/>
      <c r="BBB666" s="132"/>
      <c r="BBC666" s="132"/>
      <c r="BBD666" s="132"/>
      <c r="BBE666" s="132"/>
      <c r="BBF666" s="132"/>
      <c r="BBG666" s="132"/>
      <c r="BBH666" s="132"/>
      <c r="BBI666" s="132"/>
      <c r="BBJ666" s="132"/>
      <c r="BBK666" s="132"/>
      <c r="BBL666" s="132"/>
      <c r="BBM666" s="132"/>
      <c r="BBN666" s="132"/>
      <c r="BBO666" s="132"/>
      <c r="BBP666" s="132"/>
      <c r="BBQ666" s="132"/>
      <c r="BBR666" s="132"/>
      <c r="BBS666" s="132"/>
      <c r="BBT666" s="132"/>
      <c r="BBU666" s="132"/>
      <c r="BBV666" s="132"/>
      <c r="BBW666" s="132"/>
      <c r="BBX666" s="132"/>
      <c r="BBY666" s="132"/>
      <c r="BBZ666" s="132"/>
      <c r="BCA666" s="132"/>
      <c r="BCB666" s="132"/>
      <c r="BCC666" s="132"/>
      <c r="BCD666" s="132"/>
      <c r="BCE666" s="132"/>
      <c r="BCF666" s="132"/>
      <c r="BCG666" s="132"/>
      <c r="BCH666" s="132"/>
      <c r="BCI666" s="132"/>
      <c r="BCJ666" s="132"/>
      <c r="BCK666" s="132"/>
      <c r="BCL666" s="132"/>
      <c r="BCM666" s="132"/>
      <c r="BCN666" s="132"/>
      <c r="BCO666" s="132"/>
      <c r="BCP666" s="132"/>
      <c r="BCQ666" s="132"/>
      <c r="BCR666" s="132"/>
      <c r="BCS666" s="132"/>
      <c r="BCT666" s="132"/>
      <c r="BCU666" s="132"/>
      <c r="BCV666" s="132"/>
      <c r="BCW666" s="132"/>
      <c r="BCX666" s="132"/>
      <c r="BCY666" s="132"/>
      <c r="BCZ666" s="132"/>
      <c r="BDA666" s="132"/>
      <c r="BDB666" s="132"/>
      <c r="BDC666" s="132"/>
      <c r="BDD666" s="132"/>
      <c r="BDE666" s="132"/>
      <c r="BDF666" s="132"/>
      <c r="BDG666" s="132"/>
      <c r="BDH666" s="132"/>
      <c r="BDI666" s="132"/>
      <c r="BDJ666" s="132"/>
      <c r="BDK666" s="132"/>
      <c r="BDL666" s="132"/>
      <c r="BDM666" s="132"/>
      <c r="BDN666" s="132"/>
      <c r="BDO666" s="132"/>
      <c r="BDP666" s="132"/>
      <c r="BDQ666" s="132"/>
      <c r="BDR666" s="132"/>
      <c r="BDS666" s="132"/>
      <c r="BDT666" s="132"/>
      <c r="BDU666" s="132"/>
      <c r="BDV666" s="132"/>
      <c r="BDW666" s="132"/>
      <c r="BDX666" s="132"/>
      <c r="BDY666" s="132"/>
      <c r="BDZ666" s="132"/>
      <c r="BEA666" s="132"/>
      <c r="BEB666" s="132"/>
      <c r="BEC666" s="132"/>
      <c r="BED666" s="132"/>
      <c r="BEE666" s="132"/>
      <c r="BEF666" s="132"/>
      <c r="BEG666" s="132"/>
      <c r="BEH666" s="132"/>
      <c r="BEI666" s="132"/>
      <c r="BEJ666" s="132"/>
      <c r="BEK666" s="132"/>
      <c r="BEL666" s="132"/>
      <c r="BEM666" s="132"/>
      <c r="BEN666" s="132"/>
      <c r="BEO666" s="132"/>
      <c r="BEP666" s="132"/>
      <c r="BEQ666" s="132"/>
      <c r="BER666" s="132"/>
      <c r="BES666" s="132"/>
      <c r="BET666" s="132"/>
      <c r="BEU666" s="132"/>
      <c r="BEV666" s="132"/>
      <c r="BEW666" s="132"/>
      <c r="BEX666" s="132"/>
      <c r="BEY666" s="132"/>
      <c r="BEZ666" s="132"/>
      <c r="BFA666" s="132"/>
      <c r="BFB666" s="132"/>
      <c r="BFC666" s="132"/>
      <c r="BFD666" s="132"/>
      <c r="BFE666" s="132"/>
      <c r="BFF666" s="132"/>
      <c r="BFG666" s="132"/>
      <c r="BFH666" s="132"/>
      <c r="BFI666" s="132"/>
      <c r="BFJ666" s="132"/>
      <c r="BFK666" s="132"/>
      <c r="BFL666" s="132"/>
      <c r="BFM666" s="132"/>
      <c r="BFN666" s="132"/>
      <c r="BFO666" s="132"/>
      <c r="BFP666" s="132"/>
      <c r="BFQ666" s="132"/>
      <c r="BFR666" s="132"/>
      <c r="BFS666" s="132"/>
      <c r="BFT666" s="132"/>
      <c r="BFU666" s="132"/>
      <c r="BFV666" s="132"/>
      <c r="BFW666" s="132"/>
      <c r="BFX666" s="132"/>
      <c r="BFY666" s="132"/>
      <c r="BFZ666" s="132"/>
      <c r="BGA666" s="132"/>
      <c r="BGB666" s="132"/>
      <c r="BGC666" s="132"/>
      <c r="BGD666" s="132"/>
      <c r="BGE666" s="132"/>
      <c r="BGF666" s="132"/>
      <c r="BGG666" s="132"/>
      <c r="BGH666" s="132"/>
      <c r="BGI666" s="132"/>
      <c r="BGJ666" s="132"/>
      <c r="BGK666" s="132"/>
      <c r="BGL666" s="132"/>
      <c r="BGM666" s="132"/>
      <c r="BGN666" s="132"/>
      <c r="BGO666" s="132"/>
      <c r="BGP666" s="132"/>
      <c r="BGQ666" s="132"/>
      <c r="BGR666" s="132"/>
      <c r="BGS666" s="132"/>
      <c r="BGT666" s="132"/>
      <c r="BGU666" s="132"/>
      <c r="BGV666" s="132"/>
      <c r="BGW666" s="132"/>
      <c r="BGX666" s="132"/>
      <c r="BGY666" s="132"/>
      <c r="BGZ666" s="132"/>
      <c r="BHA666" s="132"/>
      <c r="BHB666" s="132"/>
      <c r="BHC666" s="132"/>
      <c r="BHD666" s="132"/>
      <c r="BHE666" s="132"/>
      <c r="BHF666" s="132"/>
      <c r="BHG666" s="132"/>
      <c r="BHH666" s="132"/>
      <c r="BHI666" s="132"/>
      <c r="BHJ666" s="132"/>
      <c r="BHK666" s="132"/>
      <c r="BHL666" s="132"/>
      <c r="BHM666" s="132"/>
      <c r="BHN666" s="132"/>
      <c r="BHO666" s="132"/>
      <c r="BHP666" s="132"/>
      <c r="BHQ666" s="132"/>
      <c r="BHR666" s="132"/>
      <c r="BHS666" s="132"/>
      <c r="BHT666" s="132"/>
      <c r="BHU666" s="132"/>
      <c r="BHV666" s="132"/>
      <c r="BHW666" s="132"/>
      <c r="BHX666" s="132"/>
      <c r="BHY666" s="132"/>
      <c r="BHZ666" s="132"/>
      <c r="BIA666" s="132"/>
      <c r="BIB666" s="132"/>
      <c r="BIC666" s="132"/>
      <c r="BID666" s="132"/>
      <c r="BIE666" s="132"/>
      <c r="BIF666" s="132"/>
      <c r="BIG666" s="132"/>
      <c r="BIH666" s="132"/>
      <c r="BII666" s="132"/>
      <c r="BIJ666" s="132"/>
      <c r="BIK666" s="132"/>
      <c r="BIL666" s="132"/>
      <c r="BIM666" s="132"/>
      <c r="BIN666" s="132"/>
      <c r="BIO666" s="132"/>
      <c r="BIP666" s="132"/>
      <c r="BIQ666" s="132"/>
      <c r="BIR666" s="132"/>
      <c r="BIS666" s="132"/>
      <c r="BIT666" s="132"/>
      <c r="BIU666" s="132"/>
      <c r="BIV666" s="132"/>
      <c r="BIW666" s="132"/>
      <c r="BIX666" s="132"/>
      <c r="BIY666" s="132"/>
      <c r="BIZ666" s="132"/>
      <c r="BJA666" s="132"/>
      <c r="BJB666" s="132"/>
      <c r="BJC666" s="132"/>
      <c r="BJD666" s="132"/>
      <c r="BJE666" s="132"/>
      <c r="BJF666" s="132"/>
      <c r="BJG666" s="132"/>
      <c r="BJH666" s="132"/>
      <c r="BJI666" s="132"/>
      <c r="BJJ666" s="132"/>
      <c r="BJK666" s="132"/>
      <c r="BJL666" s="132"/>
      <c r="BJM666" s="132"/>
      <c r="BJN666" s="132"/>
      <c r="BJO666" s="132"/>
      <c r="BJP666" s="132"/>
      <c r="BJQ666" s="132"/>
      <c r="BJR666" s="132"/>
      <c r="BJS666" s="132"/>
      <c r="BJT666" s="132"/>
      <c r="BJU666" s="132"/>
      <c r="BJV666" s="132"/>
      <c r="BJW666" s="132"/>
      <c r="BJX666" s="132"/>
      <c r="BJY666" s="132"/>
      <c r="BJZ666" s="132"/>
      <c r="BKA666" s="132"/>
      <c r="BKB666" s="132"/>
      <c r="BKC666" s="132"/>
      <c r="BKD666" s="132"/>
      <c r="BKE666" s="132"/>
      <c r="BKF666" s="132"/>
      <c r="BKG666" s="132"/>
      <c r="BKH666" s="132"/>
      <c r="BKI666" s="132"/>
      <c r="BKJ666" s="132"/>
      <c r="BKK666" s="132"/>
      <c r="BKL666" s="132"/>
      <c r="BKM666" s="132"/>
      <c r="BKN666" s="132"/>
      <c r="BKO666" s="132"/>
      <c r="BKP666" s="132"/>
      <c r="BKQ666" s="132"/>
      <c r="BKR666" s="132"/>
      <c r="BKS666" s="132"/>
      <c r="BKT666" s="132"/>
      <c r="BKU666" s="132"/>
      <c r="BKV666" s="132"/>
      <c r="BKW666" s="132"/>
      <c r="BKX666" s="132"/>
      <c r="BKY666" s="132"/>
      <c r="BKZ666" s="132"/>
      <c r="BLA666" s="132"/>
      <c r="BLB666" s="132"/>
      <c r="BLC666" s="132"/>
      <c r="BLD666" s="132"/>
      <c r="BLE666" s="132"/>
      <c r="BLF666" s="132"/>
      <c r="BLG666" s="132"/>
      <c r="BLH666" s="132"/>
      <c r="BLI666" s="132"/>
      <c r="BLJ666" s="132"/>
      <c r="BLK666" s="132"/>
      <c r="BLL666" s="132"/>
      <c r="BLM666" s="132"/>
      <c r="BLN666" s="132"/>
      <c r="BLO666" s="132"/>
      <c r="BLP666" s="132"/>
      <c r="BLQ666" s="132"/>
      <c r="BLR666" s="132"/>
      <c r="BLS666" s="132"/>
      <c r="BLT666" s="132"/>
      <c r="BLU666" s="132"/>
      <c r="BLV666" s="132"/>
      <c r="BLW666" s="132"/>
      <c r="BLX666" s="132"/>
      <c r="BLY666" s="132"/>
      <c r="BLZ666" s="132"/>
      <c r="BMA666" s="132"/>
      <c r="BMB666" s="132"/>
      <c r="BMC666" s="132"/>
      <c r="BMD666" s="132"/>
      <c r="BME666" s="132"/>
      <c r="BMF666" s="132"/>
      <c r="BMG666" s="132"/>
      <c r="BMH666" s="132"/>
      <c r="BMI666" s="132"/>
      <c r="BMJ666" s="132"/>
      <c r="BMK666" s="132"/>
      <c r="BML666" s="132"/>
      <c r="BMM666" s="132"/>
      <c r="BMN666" s="132"/>
      <c r="BMO666" s="132"/>
      <c r="BMP666" s="132"/>
      <c r="BMQ666" s="132"/>
      <c r="BMR666" s="132"/>
      <c r="BMS666" s="132"/>
      <c r="BMT666" s="132"/>
      <c r="BMU666" s="132"/>
      <c r="BMV666" s="132"/>
      <c r="BMW666" s="132"/>
      <c r="BMX666" s="132"/>
      <c r="BMY666" s="132"/>
      <c r="BMZ666" s="132"/>
      <c r="BNA666" s="132"/>
      <c r="BNB666" s="132"/>
      <c r="BNC666" s="132"/>
      <c r="BND666" s="132"/>
      <c r="BNE666" s="132"/>
      <c r="BNF666" s="132"/>
      <c r="BNG666" s="132"/>
      <c r="BNH666" s="132"/>
      <c r="BNI666" s="132"/>
      <c r="BNJ666" s="132"/>
      <c r="BNK666" s="132"/>
      <c r="BNL666" s="132"/>
      <c r="BNM666" s="132"/>
      <c r="BNN666" s="132"/>
      <c r="BNO666" s="132"/>
      <c r="BNP666" s="132"/>
      <c r="BNQ666" s="132"/>
      <c r="BNR666" s="132"/>
      <c r="BNS666" s="132"/>
      <c r="BNT666" s="132"/>
      <c r="BNU666" s="132"/>
      <c r="BNV666" s="132"/>
      <c r="BNW666" s="132"/>
      <c r="BNX666" s="132"/>
      <c r="BNY666" s="132"/>
      <c r="BNZ666" s="132"/>
      <c r="BOA666" s="132"/>
      <c r="BOB666" s="132"/>
      <c r="BOC666" s="132"/>
      <c r="BOD666" s="132"/>
      <c r="BOE666" s="132"/>
      <c r="BOF666" s="132"/>
      <c r="BOG666" s="132"/>
      <c r="BOH666" s="132"/>
      <c r="BOI666" s="132"/>
      <c r="BOJ666" s="132"/>
      <c r="BOK666" s="132"/>
      <c r="BOL666" s="132"/>
      <c r="BOM666" s="132"/>
      <c r="BON666" s="132"/>
      <c r="BOO666" s="132"/>
      <c r="BOP666" s="132"/>
      <c r="BOQ666" s="132"/>
      <c r="BOR666" s="132"/>
      <c r="BOS666" s="132"/>
      <c r="BOT666" s="132"/>
      <c r="BOU666" s="132"/>
      <c r="BOV666" s="132"/>
      <c r="BOW666" s="132"/>
      <c r="BOX666" s="132"/>
      <c r="BOY666" s="132"/>
      <c r="BOZ666" s="132"/>
      <c r="BPA666" s="132"/>
      <c r="BPB666" s="132"/>
      <c r="BPC666" s="132"/>
      <c r="BPD666" s="132"/>
      <c r="BPE666" s="132"/>
      <c r="BPF666" s="132"/>
      <c r="BPG666" s="132"/>
      <c r="BPH666" s="132"/>
      <c r="BPI666" s="132"/>
      <c r="BPJ666" s="132"/>
      <c r="BPK666" s="132"/>
      <c r="BPL666" s="132"/>
      <c r="BPM666" s="132"/>
      <c r="BPN666" s="132"/>
      <c r="BPO666" s="132"/>
      <c r="BPP666" s="132"/>
      <c r="BPQ666" s="132"/>
      <c r="BPR666" s="132"/>
      <c r="BPS666" s="132"/>
      <c r="BPT666" s="132"/>
      <c r="BPU666" s="132"/>
      <c r="BPV666" s="132"/>
      <c r="BPW666" s="132"/>
      <c r="BPX666" s="132"/>
      <c r="BPY666" s="132"/>
      <c r="BPZ666" s="132"/>
      <c r="BQA666" s="132"/>
      <c r="BQB666" s="132"/>
      <c r="BQC666" s="132"/>
      <c r="BQD666" s="132"/>
      <c r="BQE666" s="132"/>
      <c r="BQF666" s="132"/>
      <c r="BQG666" s="132"/>
      <c r="BQH666" s="132"/>
      <c r="BQI666" s="132"/>
      <c r="BQJ666" s="132"/>
      <c r="BQK666" s="132"/>
      <c r="BQL666" s="132"/>
      <c r="BQM666" s="132"/>
      <c r="BQN666" s="132"/>
      <c r="BQO666" s="132"/>
      <c r="BQP666" s="132"/>
      <c r="BQQ666" s="132"/>
      <c r="BQR666" s="132"/>
      <c r="BQS666" s="132"/>
      <c r="BQT666" s="132"/>
      <c r="BQU666" s="132"/>
      <c r="BQV666" s="132"/>
      <c r="BQW666" s="132"/>
      <c r="BQX666" s="132"/>
      <c r="BQY666" s="132"/>
      <c r="BQZ666" s="132"/>
      <c r="BRA666" s="132"/>
      <c r="BRB666" s="132"/>
      <c r="BRC666" s="132"/>
      <c r="BRD666" s="132"/>
      <c r="BRE666" s="132"/>
      <c r="BRF666" s="132"/>
      <c r="BRG666" s="132"/>
      <c r="BRH666" s="132"/>
      <c r="BRI666" s="132"/>
      <c r="BRJ666" s="132"/>
      <c r="BRK666" s="132"/>
      <c r="BRL666" s="132"/>
      <c r="BRM666" s="132"/>
      <c r="BRN666" s="132"/>
      <c r="BRO666" s="132"/>
      <c r="BRP666" s="132"/>
      <c r="BRQ666" s="132"/>
      <c r="BRR666" s="132"/>
      <c r="BRS666" s="132"/>
      <c r="BRT666" s="132"/>
      <c r="BRU666" s="132"/>
      <c r="BRV666" s="132"/>
      <c r="BRW666" s="132"/>
      <c r="BRX666" s="132"/>
      <c r="BRY666" s="132"/>
      <c r="BRZ666" s="132"/>
      <c r="BSA666" s="132"/>
      <c r="BSB666" s="132"/>
      <c r="BSC666" s="132"/>
      <c r="BSD666" s="132"/>
      <c r="BSE666" s="132"/>
      <c r="BSF666" s="132"/>
      <c r="BSG666" s="132"/>
      <c r="BSH666" s="132"/>
      <c r="BSI666" s="132"/>
      <c r="BSJ666" s="132"/>
      <c r="BSK666" s="132"/>
      <c r="BSL666" s="132"/>
      <c r="BSM666" s="132"/>
      <c r="BSN666" s="132"/>
      <c r="BSO666" s="132"/>
      <c r="BSP666" s="132"/>
      <c r="BSQ666" s="132"/>
      <c r="BSR666" s="132"/>
      <c r="BSS666" s="132"/>
      <c r="BST666" s="132"/>
      <c r="BSU666" s="132"/>
      <c r="BSV666" s="132"/>
      <c r="BSW666" s="132"/>
      <c r="BSX666" s="132"/>
      <c r="BSY666" s="132"/>
      <c r="BSZ666" s="132"/>
      <c r="BTA666" s="132"/>
      <c r="BTB666" s="132"/>
      <c r="BTC666" s="132"/>
      <c r="BTD666" s="132"/>
      <c r="BTE666" s="132"/>
      <c r="BTF666" s="132"/>
      <c r="BTG666" s="132"/>
      <c r="BTH666" s="132"/>
      <c r="BTI666" s="132"/>
      <c r="BTJ666" s="132"/>
      <c r="BTK666" s="132"/>
      <c r="BTL666" s="132"/>
      <c r="BTM666" s="132"/>
      <c r="BTN666" s="132"/>
      <c r="BTO666" s="132"/>
      <c r="BTP666" s="132"/>
      <c r="BTQ666" s="132"/>
      <c r="BTR666" s="132"/>
      <c r="BTS666" s="132"/>
      <c r="BTT666" s="132"/>
      <c r="BTU666" s="132"/>
      <c r="BTV666" s="132"/>
      <c r="BTW666" s="132"/>
      <c r="BTX666" s="132"/>
      <c r="BTY666" s="132"/>
      <c r="BTZ666" s="132"/>
      <c r="BUA666" s="132"/>
      <c r="BUB666" s="132"/>
      <c r="BUC666" s="132"/>
      <c r="BUD666" s="132"/>
      <c r="BUE666" s="132"/>
      <c r="BUF666" s="132"/>
      <c r="BUG666" s="132"/>
      <c r="BUH666" s="132"/>
      <c r="BUI666" s="132"/>
      <c r="BUJ666" s="132"/>
      <c r="BUK666" s="132"/>
      <c r="BUL666" s="132"/>
      <c r="BUM666" s="132"/>
      <c r="BUN666" s="132"/>
      <c r="BUO666" s="132"/>
      <c r="BUP666" s="132"/>
      <c r="BUQ666" s="132"/>
      <c r="BUR666" s="132"/>
      <c r="BUS666" s="132"/>
      <c r="BUT666" s="132"/>
      <c r="BUU666" s="132"/>
      <c r="BUV666" s="132"/>
      <c r="BUW666" s="132"/>
      <c r="BUX666" s="132"/>
      <c r="BUY666" s="132"/>
      <c r="BUZ666" s="132"/>
      <c r="BVA666" s="132"/>
      <c r="BVB666" s="132"/>
      <c r="BVC666" s="132"/>
      <c r="BVD666" s="132"/>
      <c r="BVE666" s="132"/>
      <c r="BVF666" s="132"/>
      <c r="BVG666" s="132"/>
      <c r="BVH666" s="132"/>
      <c r="BVI666" s="132"/>
      <c r="BVJ666" s="132"/>
      <c r="BVK666" s="132"/>
      <c r="BVL666" s="132"/>
      <c r="BVM666" s="132"/>
      <c r="BVN666" s="132"/>
      <c r="BVO666" s="132"/>
      <c r="BVP666" s="132"/>
      <c r="BVQ666" s="132"/>
      <c r="BVR666" s="132"/>
      <c r="BVS666" s="132"/>
      <c r="BVT666" s="132"/>
      <c r="BVU666" s="132"/>
      <c r="BVV666" s="132"/>
      <c r="BVW666" s="132"/>
      <c r="BVX666" s="132"/>
      <c r="BVY666" s="132"/>
      <c r="BVZ666" s="132"/>
      <c r="BWA666" s="132"/>
      <c r="BWB666" s="132"/>
      <c r="BWC666" s="132"/>
      <c r="BWD666" s="132"/>
      <c r="BWE666" s="132"/>
      <c r="BWF666" s="132"/>
      <c r="BWG666" s="132"/>
      <c r="BWH666" s="132"/>
      <c r="BWI666" s="132"/>
      <c r="BWJ666" s="132"/>
      <c r="BWK666" s="132"/>
      <c r="BWL666" s="132"/>
      <c r="BWM666" s="132"/>
      <c r="BWN666" s="132"/>
      <c r="BWO666" s="132"/>
      <c r="BWP666" s="132"/>
      <c r="BWQ666" s="132"/>
      <c r="BWR666" s="132"/>
      <c r="BWS666" s="132"/>
      <c r="BWT666" s="132"/>
      <c r="BWU666" s="132"/>
      <c r="BWV666" s="132"/>
      <c r="BWW666" s="132"/>
      <c r="BWX666" s="132"/>
      <c r="BWY666" s="132"/>
      <c r="BWZ666" s="132"/>
      <c r="BXA666" s="132"/>
      <c r="BXB666" s="132"/>
      <c r="BXC666" s="132"/>
      <c r="BXD666" s="132"/>
      <c r="BXE666" s="132"/>
      <c r="BXF666" s="132"/>
      <c r="BXG666" s="132"/>
      <c r="BXH666" s="132"/>
      <c r="BXI666" s="132"/>
      <c r="BXJ666" s="132"/>
      <c r="BXK666" s="132"/>
      <c r="BXL666" s="132"/>
      <c r="BXM666" s="132"/>
      <c r="BXN666" s="132"/>
      <c r="BXO666" s="132"/>
      <c r="BXP666" s="132"/>
      <c r="BXQ666" s="132"/>
      <c r="BXR666" s="132"/>
      <c r="BXS666" s="132"/>
      <c r="BXT666" s="132"/>
      <c r="BXU666" s="132"/>
      <c r="BXV666" s="132"/>
      <c r="BXW666" s="132"/>
      <c r="BXX666" s="132"/>
      <c r="BXY666" s="132"/>
      <c r="BXZ666" s="132"/>
      <c r="BYA666" s="132"/>
      <c r="BYB666" s="132"/>
      <c r="BYC666" s="132"/>
      <c r="BYD666" s="132"/>
      <c r="BYE666" s="132"/>
      <c r="BYF666" s="132"/>
      <c r="BYG666" s="132"/>
      <c r="BYH666" s="132"/>
      <c r="BYI666" s="132"/>
      <c r="BYJ666" s="132"/>
      <c r="BYK666" s="132"/>
      <c r="BYL666" s="132"/>
      <c r="BYM666" s="132"/>
      <c r="BYN666" s="132"/>
      <c r="BYO666" s="132"/>
      <c r="BYP666" s="132"/>
      <c r="BYQ666" s="132"/>
      <c r="BYR666" s="132"/>
      <c r="BYS666" s="132"/>
      <c r="BYT666" s="132"/>
      <c r="BYU666" s="132"/>
      <c r="BYV666" s="132"/>
      <c r="BYW666" s="132"/>
      <c r="BYX666" s="132"/>
      <c r="BYY666" s="132"/>
      <c r="BYZ666" s="132"/>
      <c r="BZA666" s="132"/>
      <c r="BZB666" s="132"/>
      <c r="BZC666" s="132"/>
      <c r="BZD666" s="132"/>
      <c r="BZE666" s="132"/>
      <c r="BZF666" s="132"/>
      <c r="BZG666" s="132"/>
      <c r="BZH666" s="132"/>
      <c r="BZI666" s="132"/>
      <c r="BZJ666" s="132"/>
      <c r="BZK666" s="132"/>
      <c r="BZL666" s="132"/>
      <c r="BZM666" s="132"/>
      <c r="BZN666" s="132"/>
      <c r="BZO666" s="132"/>
      <c r="BZP666" s="132"/>
      <c r="BZQ666" s="132"/>
      <c r="BZR666" s="132"/>
      <c r="BZS666" s="132"/>
      <c r="BZT666" s="132"/>
      <c r="BZU666" s="132"/>
      <c r="BZV666" s="132"/>
      <c r="BZW666" s="132"/>
      <c r="BZX666" s="132"/>
      <c r="BZY666" s="132"/>
      <c r="BZZ666" s="132"/>
      <c r="CAA666" s="132"/>
      <c r="CAB666" s="132"/>
      <c r="CAC666" s="132"/>
      <c r="CAD666" s="132"/>
      <c r="CAE666" s="132"/>
      <c r="CAF666" s="132"/>
      <c r="CAG666" s="132"/>
      <c r="CAH666" s="132"/>
      <c r="CAI666" s="132"/>
      <c r="CAJ666" s="132"/>
      <c r="CAK666" s="132"/>
      <c r="CAL666" s="132"/>
      <c r="CAM666" s="132"/>
      <c r="CAN666" s="132"/>
      <c r="CAO666" s="132"/>
      <c r="CAP666" s="132"/>
      <c r="CAQ666" s="132"/>
      <c r="CAR666" s="132"/>
      <c r="CAS666" s="132"/>
      <c r="CAT666" s="132"/>
      <c r="CAU666" s="132"/>
      <c r="CAV666" s="132"/>
      <c r="CAW666" s="132"/>
      <c r="CAX666" s="132"/>
      <c r="CAY666" s="132"/>
      <c r="CAZ666" s="132"/>
      <c r="CBA666" s="132"/>
      <c r="CBB666" s="132"/>
      <c r="CBC666" s="132"/>
      <c r="CBD666" s="132"/>
      <c r="CBE666" s="132"/>
      <c r="CBF666" s="132"/>
      <c r="CBG666" s="132"/>
      <c r="CBH666" s="132"/>
      <c r="CBI666" s="132"/>
      <c r="CBJ666" s="132"/>
      <c r="CBK666" s="132"/>
      <c r="CBL666" s="132"/>
      <c r="CBM666" s="132"/>
      <c r="CBN666" s="132"/>
      <c r="CBO666" s="132"/>
      <c r="CBP666" s="132"/>
      <c r="CBQ666" s="132"/>
      <c r="CBR666" s="132"/>
      <c r="CBS666" s="132"/>
      <c r="CBT666" s="132"/>
      <c r="CBU666" s="132"/>
      <c r="CBV666" s="132"/>
      <c r="CBW666" s="132"/>
      <c r="CBX666" s="132"/>
      <c r="CBY666" s="132"/>
      <c r="CBZ666" s="132"/>
      <c r="CCA666" s="132"/>
      <c r="CCB666" s="132"/>
      <c r="CCC666" s="132"/>
      <c r="CCD666" s="132"/>
      <c r="CCE666" s="132"/>
      <c r="CCF666" s="132"/>
      <c r="CCG666" s="132"/>
      <c r="CCH666" s="132"/>
      <c r="CCI666" s="132"/>
      <c r="CCJ666" s="132"/>
      <c r="CCK666" s="132"/>
      <c r="CCL666" s="132"/>
      <c r="CCM666" s="132"/>
      <c r="CCN666" s="132"/>
      <c r="CCO666" s="132"/>
      <c r="CCP666" s="132"/>
      <c r="CCQ666" s="132"/>
      <c r="CCR666" s="132"/>
      <c r="CCS666" s="132"/>
      <c r="CCT666" s="132"/>
      <c r="CCU666" s="132"/>
      <c r="CCV666" s="132"/>
      <c r="CCW666" s="132"/>
      <c r="CCX666" s="132"/>
      <c r="CCY666" s="132"/>
      <c r="CCZ666" s="132"/>
      <c r="CDA666" s="132"/>
      <c r="CDB666" s="132"/>
      <c r="CDC666" s="132"/>
      <c r="CDD666" s="132"/>
      <c r="CDE666" s="132"/>
      <c r="CDF666" s="132"/>
      <c r="CDG666" s="132"/>
      <c r="CDH666" s="132"/>
      <c r="CDI666" s="132"/>
      <c r="CDJ666" s="132"/>
      <c r="CDK666" s="132"/>
      <c r="CDL666" s="132"/>
      <c r="CDM666" s="132"/>
      <c r="CDN666" s="132"/>
      <c r="CDO666" s="132"/>
      <c r="CDP666" s="132"/>
      <c r="CDQ666" s="132"/>
      <c r="CDR666" s="132"/>
      <c r="CDS666" s="132"/>
      <c r="CDT666" s="132"/>
      <c r="CDU666" s="132"/>
      <c r="CDV666" s="132"/>
      <c r="CDW666" s="132"/>
      <c r="CDX666" s="132"/>
      <c r="CDY666" s="132"/>
      <c r="CDZ666" s="132"/>
      <c r="CEA666" s="132"/>
      <c r="CEB666" s="132"/>
      <c r="CEC666" s="132"/>
      <c r="CED666" s="132"/>
      <c r="CEE666" s="132"/>
      <c r="CEF666" s="132"/>
      <c r="CEG666" s="132"/>
      <c r="CEH666" s="132"/>
      <c r="CEI666" s="132"/>
      <c r="CEJ666" s="132"/>
      <c r="CEK666" s="132"/>
      <c r="CEL666" s="132"/>
      <c r="CEM666" s="132"/>
      <c r="CEN666" s="132"/>
      <c r="CEO666" s="132"/>
      <c r="CEP666" s="132"/>
      <c r="CEQ666" s="132"/>
      <c r="CER666" s="132"/>
      <c r="CES666" s="132"/>
      <c r="CET666" s="132"/>
      <c r="CEU666" s="132"/>
      <c r="CEV666" s="132"/>
      <c r="CEW666" s="132"/>
      <c r="CEX666" s="132"/>
      <c r="CEY666" s="132"/>
      <c r="CEZ666" s="132"/>
      <c r="CFA666" s="132"/>
      <c r="CFB666" s="132"/>
      <c r="CFC666" s="132"/>
      <c r="CFD666" s="132"/>
      <c r="CFE666" s="132"/>
      <c r="CFF666" s="132"/>
      <c r="CFG666" s="132"/>
      <c r="CFH666" s="132"/>
      <c r="CFI666" s="132"/>
      <c r="CFJ666" s="132"/>
      <c r="CFK666" s="132"/>
      <c r="CFL666" s="132"/>
      <c r="CFM666" s="132"/>
      <c r="CFN666" s="132"/>
      <c r="CFO666" s="132"/>
      <c r="CFP666" s="132"/>
      <c r="CFQ666" s="132"/>
      <c r="CFR666" s="132"/>
      <c r="CFS666" s="132"/>
      <c r="CFT666" s="132"/>
      <c r="CFU666" s="132"/>
      <c r="CFV666" s="132"/>
      <c r="CFW666" s="132"/>
      <c r="CFX666" s="132"/>
      <c r="CFY666" s="132"/>
      <c r="CFZ666" s="132"/>
      <c r="CGA666" s="132"/>
      <c r="CGB666" s="132"/>
      <c r="CGC666" s="132"/>
      <c r="CGD666" s="132"/>
      <c r="CGE666" s="132"/>
      <c r="CGF666" s="132"/>
      <c r="CGG666" s="132"/>
      <c r="CGH666" s="132"/>
      <c r="CGI666" s="132"/>
      <c r="CGJ666" s="132"/>
      <c r="CGK666" s="132"/>
      <c r="CGL666" s="132"/>
      <c r="CGM666" s="132"/>
      <c r="CGN666" s="132"/>
      <c r="CGO666" s="132"/>
      <c r="CGP666" s="132"/>
      <c r="CGQ666" s="132"/>
      <c r="CGR666" s="132"/>
      <c r="CGS666" s="132"/>
      <c r="CGT666" s="132"/>
      <c r="CGU666" s="132"/>
      <c r="CGV666" s="132"/>
      <c r="CGW666" s="132"/>
      <c r="CGX666" s="132"/>
      <c r="CGY666" s="132"/>
      <c r="CGZ666" s="132"/>
      <c r="CHA666" s="132"/>
      <c r="CHB666" s="132"/>
      <c r="CHC666" s="132"/>
      <c r="CHD666" s="132"/>
      <c r="CHE666" s="132"/>
      <c r="CHF666" s="132"/>
      <c r="CHG666" s="132"/>
      <c r="CHH666" s="132"/>
      <c r="CHI666" s="132"/>
      <c r="CHJ666" s="132"/>
      <c r="CHK666" s="132"/>
      <c r="CHL666" s="132"/>
      <c r="CHM666" s="132"/>
      <c r="CHN666" s="132"/>
      <c r="CHO666" s="132"/>
      <c r="CHP666" s="132"/>
      <c r="CHQ666" s="132"/>
      <c r="CHR666" s="132"/>
      <c r="CHS666" s="132"/>
      <c r="CHT666" s="132"/>
      <c r="CHU666" s="132"/>
      <c r="CHV666" s="132"/>
      <c r="CHW666" s="132"/>
      <c r="CHX666" s="132"/>
      <c r="CHY666" s="132"/>
      <c r="CHZ666" s="132"/>
      <c r="CIA666" s="132"/>
      <c r="CIB666" s="132"/>
      <c r="CIC666" s="132"/>
      <c r="CID666" s="132"/>
      <c r="CIE666" s="132"/>
      <c r="CIF666" s="132"/>
      <c r="CIG666" s="132"/>
      <c r="CIH666" s="132"/>
      <c r="CII666" s="132"/>
      <c r="CIJ666" s="132"/>
      <c r="CIK666" s="132"/>
      <c r="CIL666" s="132"/>
      <c r="CIM666" s="132"/>
      <c r="CIN666" s="132"/>
      <c r="CIO666" s="132"/>
      <c r="CIP666" s="132"/>
      <c r="CIQ666" s="132"/>
      <c r="CIR666" s="132"/>
      <c r="CIS666" s="132"/>
      <c r="CIT666" s="132"/>
      <c r="CIU666" s="132"/>
      <c r="CIV666" s="132"/>
      <c r="CIW666" s="132"/>
      <c r="CIX666" s="132"/>
      <c r="CIY666" s="132"/>
      <c r="CIZ666" s="132"/>
      <c r="CJA666" s="132"/>
      <c r="CJB666" s="132"/>
      <c r="CJC666" s="132"/>
      <c r="CJD666" s="132"/>
      <c r="CJE666" s="132"/>
      <c r="CJF666" s="132"/>
      <c r="CJG666" s="132"/>
      <c r="CJH666" s="132"/>
      <c r="CJI666" s="132"/>
      <c r="CJJ666" s="132"/>
      <c r="CJK666" s="132"/>
      <c r="CJL666" s="132"/>
      <c r="CJM666" s="132"/>
      <c r="CJN666" s="132"/>
      <c r="CJO666" s="132"/>
      <c r="CJP666" s="132"/>
      <c r="CJQ666" s="132"/>
      <c r="CJR666" s="132"/>
      <c r="CJS666" s="132"/>
      <c r="CJT666" s="132"/>
      <c r="CJU666" s="132"/>
      <c r="CJV666" s="132"/>
      <c r="CJW666" s="132"/>
      <c r="CJX666" s="132"/>
      <c r="CJY666" s="132"/>
      <c r="CJZ666" s="132"/>
      <c r="CKA666" s="132"/>
      <c r="CKB666" s="132"/>
      <c r="CKC666" s="132"/>
      <c r="CKD666" s="132"/>
      <c r="CKE666" s="132"/>
      <c r="CKF666" s="132"/>
      <c r="CKG666" s="132"/>
      <c r="CKH666" s="132"/>
      <c r="CKI666" s="132"/>
      <c r="CKJ666" s="132"/>
      <c r="CKK666" s="132"/>
      <c r="CKL666" s="132"/>
      <c r="CKM666" s="132"/>
      <c r="CKN666" s="132"/>
      <c r="CKO666" s="132"/>
      <c r="CKP666" s="132"/>
      <c r="CKQ666" s="132"/>
      <c r="CKR666" s="132"/>
      <c r="CKS666" s="132"/>
      <c r="CKT666" s="132"/>
      <c r="CKU666" s="132"/>
      <c r="CKV666" s="132"/>
      <c r="CKW666" s="132"/>
      <c r="CKX666" s="132"/>
      <c r="CKY666" s="132"/>
      <c r="CKZ666" s="132"/>
      <c r="CLA666" s="132"/>
      <c r="CLB666" s="132"/>
      <c r="CLC666" s="132"/>
      <c r="CLD666" s="132"/>
      <c r="CLE666" s="132"/>
      <c r="CLF666" s="132"/>
      <c r="CLG666" s="132"/>
      <c r="CLH666" s="132"/>
      <c r="CLI666" s="132"/>
      <c r="CLJ666" s="132"/>
      <c r="CLK666" s="132"/>
      <c r="CLL666" s="132"/>
      <c r="CLM666" s="132"/>
      <c r="CLN666" s="132"/>
      <c r="CLO666" s="132"/>
      <c r="CLP666" s="132"/>
      <c r="CLQ666" s="132"/>
      <c r="CLR666" s="132"/>
      <c r="CLS666" s="132"/>
      <c r="CLT666" s="132"/>
      <c r="CLU666" s="132"/>
      <c r="CLV666" s="132"/>
      <c r="CLW666" s="132"/>
      <c r="CLX666" s="132"/>
      <c r="CLY666" s="132"/>
      <c r="CLZ666" s="132"/>
      <c r="CMA666" s="132"/>
      <c r="CMB666" s="132"/>
      <c r="CMC666" s="132"/>
      <c r="CMD666" s="132"/>
      <c r="CME666" s="132"/>
      <c r="CMF666" s="132"/>
      <c r="CMG666" s="132"/>
      <c r="CMH666" s="132"/>
      <c r="CMI666" s="132"/>
      <c r="CMJ666" s="132"/>
      <c r="CMK666" s="132"/>
      <c r="CML666" s="132"/>
      <c r="CMM666" s="132"/>
      <c r="CMN666" s="132"/>
      <c r="CMO666" s="132"/>
      <c r="CMP666" s="132"/>
      <c r="CMQ666" s="132"/>
      <c r="CMR666" s="132"/>
      <c r="CMS666" s="132"/>
      <c r="CMT666" s="132"/>
      <c r="CMU666" s="132"/>
      <c r="CMV666" s="132"/>
      <c r="CMW666" s="132"/>
      <c r="CMX666" s="132"/>
      <c r="CMY666" s="132"/>
      <c r="CMZ666" s="132"/>
      <c r="CNA666" s="132"/>
      <c r="CNB666" s="132"/>
      <c r="CNC666" s="132"/>
      <c r="CND666" s="132"/>
      <c r="CNE666" s="132"/>
      <c r="CNF666" s="132"/>
      <c r="CNG666" s="132"/>
      <c r="CNH666" s="132"/>
      <c r="CNI666" s="132"/>
      <c r="CNJ666" s="132"/>
      <c r="CNK666" s="132"/>
      <c r="CNL666" s="132"/>
      <c r="CNM666" s="132"/>
      <c r="CNN666" s="132"/>
      <c r="CNO666" s="132"/>
      <c r="CNP666" s="132"/>
      <c r="CNQ666" s="132"/>
      <c r="CNR666" s="132"/>
      <c r="CNS666" s="132"/>
      <c r="CNT666" s="132"/>
      <c r="CNU666" s="132"/>
      <c r="CNV666" s="132"/>
      <c r="CNW666" s="132"/>
      <c r="CNX666" s="132"/>
      <c r="CNY666" s="132"/>
      <c r="CNZ666" s="132"/>
      <c r="COA666" s="132"/>
      <c r="COB666" s="132"/>
      <c r="COC666" s="132"/>
      <c r="COD666" s="132"/>
      <c r="COE666" s="132"/>
      <c r="COF666" s="132"/>
      <c r="COG666" s="132"/>
      <c r="COH666" s="132"/>
      <c r="COI666" s="132"/>
      <c r="COJ666" s="132"/>
      <c r="COK666" s="132"/>
      <c r="COL666" s="132"/>
      <c r="COM666" s="132"/>
      <c r="CON666" s="132"/>
      <c r="COO666" s="132"/>
      <c r="COP666" s="132"/>
      <c r="COQ666" s="132"/>
      <c r="COR666" s="132"/>
      <c r="COS666" s="132"/>
      <c r="COT666" s="132"/>
      <c r="COU666" s="132"/>
      <c r="COV666" s="132"/>
      <c r="COW666" s="132"/>
      <c r="COX666" s="132"/>
      <c r="COY666" s="132"/>
      <c r="COZ666" s="132"/>
      <c r="CPA666" s="132"/>
      <c r="CPB666" s="132"/>
      <c r="CPC666" s="132"/>
      <c r="CPD666" s="132"/>
      <c r="CPE666" s="132"/>
      <c r="CPF666" s="132"/>
      <c r="CPG666" s="132"/>
      <c r="CPH666" s="132"/>
      <c r="CPI666" s="132"/>
      <c r="CPJ666" s="132"/>
      <c r="CPK666" s="132"/>
      <c r="CPL666" s="132"/>
      <c r="CPM666" s="132"/>
      <c r="CPN666" s="132"/>
      <c r="CPO666" s="132"/>
      <c r="CPP666" s="132"/>
      <c r="CPQ666" s="132"/>
      <c r="CPR666" s="132"/>
      <c r="CPS666" s="132"/>
      <c r="CPT666" s="132"/>
      <c r="CPU666" s="132"/>
      <c r="CPV666" s="132"/>
      <c r="CPW666" s="132"/>
      <c r="CPX666" s="132"/>
      <c r="CPY666" s="132"/>
      <c r="CPZ666" s="132"/>
      <c r="CQA666" s="132"/>
      <c r="CQB666" s="132"/>
      <c r="CQC666" s="132"/>
      <c r="CQD666" s="132"/>
      <c r="CQE666" s="132"/>
      <c r="CQF666" s="132"/>
      <c r="CQG666" s="132"/>
      <c r="CQH666" s="132"/>
      <c r="CQI666" s="132"/>
      <c r="CQJ666" s="132"/>
      <c r="CQK666" s="132"/>
      <c r="CQL666" s="132"/>
      <c r="CQM666" s="132"/>
      <c r="CQN666" s="132"/>
      <c r="CQO666" s="132"/>
      <c r="CQP666" s="132"/>
      <c r="CQQ666" s="132"/>
      <c r="CQR666" s="132"/>
      <c r="CQS666" s="132"/>
      <c r="CQT666" s="132"/>
      <c r="CQU666" s="132"/>
      <c r="CQV666" s="132"/>
      <c r="CQW666" s="132"/>
      <c r="CQX666" s="132"/>
      <c r="CQY666" s="132"/>
      <c r="CQZ666" s="132"/>
      <c r="CRA666" s="132"/>
      <c r="CRB666" s="132"/>
      <c r="CRC666" s="132"/>
      <c r="CRD666" s="132"/>
      <c r="CRE666" s="132"/>
      <c r="CRF666" s="132"/>
      <c r="CRG666" s="132"/>
      <c r="CRH666" s="132"/>
      <c r="CRI666" s="132"/>
      <c r="CRJ666" s="132"/>
      <c r="CRK666" s="132"/>
      <c r="CRL666" s="132"/>
      <c r="CRM666" s="132"/>
      <c r="CRN666" s="132"/>
      <c r="CRO666" s="132"/>
      <c r="CRP666" s="132"/>
      <c r="CRQ666" s="132"/>
      <c r="CRR666" s="132"/>
      <c r="CRS666" s="132"/>
      <c r="CRT666" s="132"/>
      <c r="CRU666" s="132"/>
      <c r="CRV666" s="132"/>
      <c r="CRW666" s="132"/>
      <c r="CRX666" s="132"/>
      <c r="CRY666" s="132"/>
      <c r="CRZ666" s="132"/>
      <c r="CSA666" s="132"/>
      <c r="CSB666" s="132"/>
      <c r="CSC666" s="132"/>
      <c r="CSD666" s="132"/>
      <c r="CSE666" s="132"/>
      <c r="CSF666" s="132"/>
      <c r="CSG666" s="132"/>
      <c r="CSH666" s="132"/>
      <c r="CSI666" s="132"/>
      <c r="CSJ666" s="132"/>
      <c r="CSK666" s="132"/>
      <c r="CSL666" s="132"/>
      <c r="CSM666" s="132"/>
      <c r="CSN666" s="132"/>
      <c r="CSO666" s="132"/>
      <c r="CSP666" s="132"/>
      <c r="CSQ666" s="132"/>
      <c r="CSR666" s="132"/>
      <c r="CSS666" s="132"/>
      <c r="CST666" s="132"/>
      <c r="CSU666" s="132"/>
      <c r="CSV666" s="132"/>
      <c r="CSW666" s="132"/>
      <c r="CSX666" s="132"/>
      <c r="CSY666" s="132"/>
      <c r="CSZ666" s="132"/>
      <c r="CTA666" s="132"/>
      <c r="CTB666" s="132"/>
      <c r="CTC666" s="132"/>
      <c r="CTD666" s="132"/>
      <c r="CTE666" s="132"/>
      <c r="CTF666" s="132"/>
      <c r="CTG666" s="132"/>
      <c r="CTH666" s="132"/>
      <c r="CTI666" s="132"/>
      <c r="CTJ666" s="132"/>
      <c r="CTK666" s="132"/>
      <c r="CTL666" s="132"/>
      <c r="CTM666" s="132"/>
      <c r="CTN666" s="132"/>
      <c r="CTO666" s="132"/>
      <c r="CTP666" s="132"/>
      <c r="CTQ666" s="132"/>
      <c r="CTR666" s="132"/>
      <c r="CTS666" s="132"/>
      <c r="CTT666" s="132"/>
      <c r="CTU666" s="132"/>
      <c r="CTV666" s="132"/>
      <c r="CTW666" s="132"/>
      <c r="CTX666" s="132"/>
      <c r="CTY666" s="132"/>
      <c r="CTZ666" s="132"/>
      <c r="CUA666" s="132"/>
      <c r="CUB666" s="132"/>
      <c r="CUC666" s="132"/>
      <c r="CUD666" s="132"/>
      <c r="CUE666" s="132"/>
      <c r="CUF666" s="132"/>
      <c r="CUG666" s="132"/>
      <c r="CUH666" s="132"/>
      <c r="CUI666" s="132"/>
      <c r="CUJ666" s="132"/>
      <c r="CUK666" s="132"/>
      <c r="CUL666" s="132"/>
      <c r="CUM666" s="132"/>
      <c r="CUN666" s="132"/>
      <c r="CUO666" s="132"/>
      <c r="CUP666" s="132"/>
      <c r="CUQ666" s="132"/>
      <c r="CUR666" s="132"/>
      <c r="CUS666" s="132"/>
      <c r="CUT666" s="132"/>
      <c r="CUU666" s="132"/>
      <c r="CUV666" s="132"/>
      <c r="CUW666" s="132"/>
      <c r="CUX666" s="132"/>
      <c r="CUY666" s="132"/>
      <c r="CUZ666" s="132"/>
      <c r="CVA666" s="132"/>
      <c r="CVB666" s="132"/>
      <c r="CVC666" s="132"/>
      <c r="CVD666" s="132"/>
      <c r="CVE666" s="132"/>
      <c r="CVF666" s="132"/>
      <c r="CVG666" s="132"/>
      <c r="CVH666" s="132"/>
      <c r="CVI666" s="132"/>
      <c r="CVJ666" s="132"/>
      <c r="CVK666" s="132"/>
      <c r="CVL666" s="132"/>
      <c r="CVM666" s="132"/>
      <c r="CVN666" s="132"/>
      <c r="CVO666" s="132"/>
      <c r="CVP666" s="132"/>
      <c r="CVQ666" s="132"/>
      <c r="CVR666" s="132"/>
      <c r="CVS666" s="132"/>
      <c r="CVT666" s="132"/>
      <c r="CVU666" s="132"/>
      <c r="CVV666" s="132"/>
      <c r="CVW666" s="132"/>
      <c r="CVX666" s="132"/>
      <c r="CVY666" s="132"/>
      <c r="CVZ666" s="132"/>
      <c r="CWA666" s="132"/>
      <c r="CWB666" s="132"/>
      <c r="CWC666" s="132"/>
      <c r="CWD666" s="132"/>
      <c r="CWE666" s="132"/>
      <c r="CWF666" s="132"/>
      <c r="CWG666" s="132"/>
      <c r="CWH666" s="132"/>
      <c r="CWI666" s="132"/>
      <c r="CWJ666" s="132"/>
      <c r="CWK666" s="132"/>
      <c r="CWL666" s="132"/>
      <c r="CWM666" s="132"/>
      <c r="CWN666" s="132"/>
      <c r="CWO666" s="132"/>
      <c r="CWP666" s="132"/>
      <c r="CWQ666" s="132"/>
      <c r="CWR666" s="132"/>
      <c r="CWS666" s="132"/>
      <c r="CWT666" s="132"/>
      <c r="CWU666" s="132"/>
      <c r="CWV666" s="132"/>
      <c r="CWW666" s="132"/>
      <c r="CWX666" s="132"/>
      <c r="CWY666" s="132"/>
      <c r="CWZ666" s="132"/>
      <c r="CXA666" s="132"/>
      <c r="CXB666" s="132"/>
      <c r="CXC666" s="132"/>
      <c r="CXD666" s="132"/>
      <c r="CXE666" s="132"/>
      <c r="CXF666" s="132"/>
      <c r="CXG666" s="132"/>
      <c r="CXH666" s="132"/>
      <c r="CXI666" s="132"/>
      <c r="CXJ666" s="132"/>
      <c r="CXK666" s="132"/>
      <c r="CXL666" s="132"/>
      <c r="CXM666" s="132"/>
      <c r="CXN666" s="132"/>
      <c r="CXO666" s="132"/>
      <c r="CXP666" s="132"/>
      <c r="CXQ666" s="132"/>
      <c r="CXR666" s="132"/>
      <c r="CXS666" s="132"/>
      <c r="CXT666" s="132"/>
      <c r="CXU666" s="132"/>
      <c r="CXV666" s="132"/>
      <c r="CXW666" s="132"/>
      <c r="CXX666" s="132"/>
      <c r="CXY666" s="132"/>
      <c r="CXZ666" s="132"/>
      <c r="CYA666" s="132"/>
      <c r="CYB666" s="132"/>
      <c r="CYC666" s="132"/>
      <c r="CYD666" s="132"/>
      <c r="CYE666" s="132"/>
      <c r="CYF666" s="132"/>
      <c r="CYG666" s="132"/>
      <c r="CYH666" s="132"/>
      <c r="CYI666" s="132"/>
      <c r="CYJ666" s="132"/>
      <c r="CYK666" s="132"/>
      <c r="CYL666" s="132"/>
      <c r="CYM666" s="132"/>
      <c r="CYN666" s="132"/>
      <c r="CYO666" s="132"/>
      <c r="CYP666" s="132"/>
      <c r="CYQ666" s="132"/>
      <c r="CYR666" s="132"/>
      <c r="CYS666" s="132"/>
      <c r="CYT666" s="132"/>
      <c r="CYU666" s="132"/>
      <c r="CYV666" s="132"/>
      <c r="CYW666" s="132"/>
      <c r="CYX666" s="132"/>
      <c r="CYY666" s="132"/>
      <c r="CYZ666" s="132"/>
      <c r="CZA666" s="132"/>
      <c r="CZB666" s="132"/>
      <c r="CZC666" s="132"/>
      <c r="CZD666" s="132"/>
      <c r="CZE666" s="132"/>
      <c r="CZF666" s="132"/>
      <c r="CZG666" s="132"/>
      <c r="CZH666" s="132"/>
      <c r="CZI666" s="132"/>
      <c r="CZJ666" s="132"/>
      <c r="CZK666" s="132"/>
      <c r="CZL666" s="132"/>
      <c r="CZM666" s="132"/>
      <c r="CZN666" s="132"/>
      <c r="CZO666" s="132"/>
      <c r="CZP666" s="132"/>
      <c r="CZQ666" s="132"/>
      <c r="CZR666" s="132"/>
      <c r="CZS666" s="132"/>
      <c r="CZT666" s="132"/>
      <c r="CZU666" s="132"/>
      <c r="CZV666" s="132"/>
      <c r="CZW666" s="132"/>
      <c r="CZX666" s="132"/>
      <c r="CZY666" s="132"/>
      <c r="CZZ666" s="132"/>
      <c r="DAA666" s="132"/>
      <c r="DAB666" s="132"/>
      <c r="DAC666" s="132"/>
      <c r="DAD666" s="132"/>
      <c r="DAE666" s="132"/>
      <c r="DAF666" s="132"/>
      <c r="DAG666" s="132"/>
      <c r="DAH666" s="132"/>
      <c r="DAI666" s="132"/>
      <c r="DAJ666" s="132"/>
      <c r="DAK666" s="132"/>
      <c r="DAL666" s="132"/>
      <c r="DAM666" s="132"/>
      <c r="DAN666" s="132"/>
      <c r="DAO666" s="132"/>
      <c r="DAP666" s="132"/>
      <c r="DAQ666" s="132"/>
      <c r="DAR666" s="132"/>
      <c r="DAS666" s="132"/>
      <c r="DAT666" s="132"/>
      <c r="DAU666" s="132"/>
      <c r="DAV666" s="132"/>
      <c r="DAW666" s="132"/>
      <c r="DAX666" s="132"/>
      <c r="DAY666" s="132"/>
      <c r="DAZ666" s="132"/>
      <c r="DBA666" s="132"/>
      <c r="DBB666" s="132"/>
      <c r="DBC666" s="132"/>
      <c r="DBD666" s="132"/>
      <c r="DBE666" s="132"/>
      <c r="DBF666" s="132"/>
      <c r="DBG666" s="132"/>
      <c r="DBH666" s="132"/>
      <c r="DBI666" s="132"/>
      <c r="DBJ666" s="132"/>
      <c r="DBK666" s="132"/>
      <c r="DBL666" s="132"/>
      <c r="DBM666" s="132"/>
      <c r="DBN666" s="132"/>
      <c r="DBO666" s="132"/>
      <c r="DBP666" s="132"/>
      <c r="DBQ666" s="132"/>
      <c r="DBR666" s="132"/>
      <c r="DBS666" s="132"/>
      <c r="DBT666" s="132"/>
      <c r="DBU666" s="132"/>
      <c r="DBV666" s="132"/>
      <c r="DBW666" s="132"/>
      <c r="DBX666" s="132"/>
      <c r="DBY666" s="132"/>
      <c r="DBZ666" s="132"/>
      <c r="DCA666" s="132"/>
      <c r="DCB666" s="132"/>
      <c r="DCC666" s="132"/>
      <c r="DCD666" s="132"/>
      <c r="DCE666" s="132"/>
      <c r="DCF666" s="132"/>
      <c r="DCG666" s="132"/>
      <c r="DCH666" s="132"/>
      <c r="DCI666" s="132"/>
      <c r="DCJ666" s="132"/>
      <c r="DCK666" s="132"/>
      <c r="DCL666" s="132"/>
      <c r="DCM666" s="132"/>
      <c r="DCN666" s="132"/>
      <c r="DCO666" s="132"/>
      <c r="DCP666" s="132"/>
      <c r="DCQ666" s="132"/>
      <c r="DCR666" s="132"/>
      <c r="DCS666" s="132"/>
      <c r="DCT666" s="132"/>
      <c r="DCU666" s="132"/>
      <c r="DCV666" s="132"/>
      <c r="DCW666" s="132"/>
      <c r="DCX666" s="132"/>
      <c r="DCY666" s="132"/>
      <c r="DCZ666" s="132"/>
      <c r="DDA666" s="132"/>
      <c r="DDB666" s="132"/>
      <c r="DDC666" s="132"/>
      <c r="DDD666" s="132"/>
      <c r="DDE666" s="132"/>
      <c r="DDF666" s="132"/>
      <c r="DDG666" s="132"/>
      <c r="DDH666" s="132"/>
      <c r="DDI666" s="132"/>
      <c r="DDJ666" s="132"/>
      <c r="DDK666" s="132"/>
      <c r="DDL666" s="132"/>
      <c r="DDM666" s="132"/>
      <c r="DDN666" s="132"/>
      <c r="DDO666" s="132"/>
      <c r="DDP666" s="132"/>
      <c r="DDQ666" s="132"/>
      <c r="DDR666" s="132"/>
      <c r="DDS666" s="132"/>
      <c r="DDT666" s="132"/>
      <c r="DDU666" s="132"/>
      <c r="DDV666" s="132"/>
      <c r="DDW666" s="132"/>
      <c r="DDX666" s="132"/>
      <c r="DDY666" s="132"/>
      <c r="DDZ666" s="132"/>
      <c r="DEA666" s="132"/>
      <c r="DEB666" s="132"/>
      <c r="DEC666" s="132"/>
      <c r="DED666" s="132"/>
      <c r="DEE666" s="132"/>
      <c r="DEF666" s="132"/>
      <c r="DEG666" s="132"/>
      <c r="DEH666" s="132"/>
      <c r="DEI666" s="132"/>
      <c r="DEJ666" s="132"/>
      <c r="DEK666" s="132"/>
      <c r="DEL666" s="132"/>
      <c r="DEM666" s="132"/>
      <c r="DEN666" s="132"/>
      <c r="DEO666" s="132"/>
      <c r="DEP666" s="132"/>
      <c r="DEQ666" s="132"/>
      <c r="DER666" s="132"/>
      <c r="DES666" s="132"/>
      <c r="DET666" s="132"/>
      <c r="DEU666" s="132"/>
      <c r="DEV666" s="132"/>
      <c r="DEW666" s="132"/>
      <c r="DEX666" s="132"/>
      <c r="DEY666" s="132"/>
      <c r="DEZ666" s="132"/>
      <c r="DFA666" s="132"/>
      <c r="DFB666" s="132"/>
      <c r="DFC666" s="132"/>
      <c r="DFD666" s="132"/>
      <c r="DFE666" s="132"/>
      <c r="DFF666" s="132"/>
      <c r="DFG666" s="132"/>
      <c r="DFH666" s="132"/>
      <c r="DFI666" s="132"/>
      <c r="DFJ666" s="132"/>
      <c r="DFK666" s="132"/>
      <c r="DFL666" s="132"/>
      <c r="DFM666" s="132"/>
      <c r="DFN666" s="132"/>
      <c r="DFO666" s="132"/>
      <c r="DFP666" s="132"/>
      <c r="DFQ666" s="132"/>
      <c r="DFR666" s="132"/>
      <c r="DFS666" s="132"/>
      <c r="DFT666" s="132"/>
      <c r="DFU666" s="132"/>
      <c r="DFV666" s="132"/>
      <c r="DFW666" s="132"/>
      <c r="DFX666" s="132"/>
      <c r="DFY666" s="132"/>
      <c r="DFZ666" s="132"/>
      <c r="DGA666" s="132"/>
      <c r="DGB666" s="132"/>
      <c r="DGC666" s="132"/>
      <c r="DGD666" s="132"/>
      <c r="DGE666" s="132"/>
      <c r="DGF666" s="132"/>
      <c r="DGG666" s="132"/>
      <c r="DGH666" s="132"/>
      <c r="DGI666" s="132"/>
      <c r="DGJ666" s="132"/>
      <c r="DGK666" s="132"/>
      <c r="DGL666" s="132"/>
      <c r="DGM666" s="132"/>
      <c r="DGN666" s="132"/>
      <c r="DGO666" s="132"/>
      <c r="DGP666" s="132"/>
      <c r="DGQ666" s="132"/>
      <c r="DGR666" s="132"/>
      <c r="DGS666" s="132"/>
      <c r="DGT666" s="132"/>
      <c r="DGU666" s="132"/>
      <c r="DGV666" s="132"/>
      <c r="DGW666" s="132"/>
      <c r="DGX666" s="132"/>
      <c r="DGY666" s="132"/>
      <c r="DGZ666" s="132"/>
      <c r="DHA666" s="132"/>
      <c r="DHB666" s="132"/>
      <c r="DHC666" s="132"/>
      <c r="DHD666" s="132"/>
      <c r="DHE666" s="132"/>
      <c r="DHF666" s="132"/>
      <c r="DHG666" s="132"/>
      <c r="DHH666" s="132"/>
      <c r="DHI666" s="132"/>
      <c r="DHJ666" s="132"/>
      <c r="DHK666" s="132"/>
      <c r="DHL666" s="132"/>
      <c r="DHM666" s="132"/>
      <c r="DHN666" s="132"/>
      <c r="DHO666" s="132"/>
      <c r="DHP666" s="132"/>
      <c r="DHQ666" s="132"/>
      <c r="DHR666" s="132"/>
      <c r="DHS666" s="132"/>
      <c r="DHT666" s="132"/>
      <c r="DHU666" s="132"/>
      <c r="DHV666" s="132"/>
      <c r="DHW666" s="132"/>
      <c r="DHX666" s="132"/>
      <c r="DHY666" s="132"/>
      <c r="DHZ666" s="132"/>
      <c r="DIA666" s="132"/>
      <c r="DIB666" s="132"/>
      <c r="DIC666" s="132"/>
      <c r="DID666" s="132"/>
      <c r="DIE666" s="132"/>
      <c r="DIF666" s="132"/>
      <c r="DIG666" s="132"/>
      <c r="DIH666" s="132"/>
      <c r="DII666" s="132"/>
      <c r="DIJ666" s="132"/>
      <c r="DIK666" s="132"/>
      <c r="DIL666" s="132"/>
      <c r="DIM666" s="132"/>
      <c r="DIN666" s="132"/>
      <c r="DIO666" s="132"/>
      <c r="DIP666" s="132"/>
      <c r="DIQ666" s="132"/>
      <c r="DIR666" s="132"/>
      <c r="DIS666" s="132"/>
      <c r="DIT666" s="132"/>
      <c r="DIU666" s="132"/>
      <c r="DIV666" s="132"/>
      <c r="DIW666" s="132"/>
      <c r="DIX666" s="132"/>
      <c r="DIY666" s="132"/>
      <c r="DIZ666" s="132"/>
      <c r="DJA666" s="132"/>
      <c r="DJB666" s="132"/>
      <c r="DJC666" s="132"/>
      <c r="DJD666" s="132"/>
      <c r="DJE666" s="132"/>
      <c r="DJF666" s="132"/>
      <c r="DJG666" s="132"/>
      <c r="DJH666" s="132"/>
      <c r="DJI666" s="132"/>
      <c r="DJJ666" s="132"/>
      <c r="DJK666" s="132"/>
      <c r="DJL666" s="132"/>
      <c r="DJM666" s="132"/>
      <c r="DJN666" s="132"/>
      <c r="DJO666" s="132"/>
      <c r="DJP666" s="132"/>
      <c r="DJQ666" s="132"/>
      <c r="DJR666" s="132"/>
      <c r="DJS666" s="132"/>
      <c r="DJT666" s="132"/>
      <c r="DJU666" s="132"/>
      <c r="DJV666" s="132"/>
      <c r="DJW666" s="132"/>
      <c r="DJX666" s="132"/>
      <c r="DJY666" s="132"/>
      <c r="DJZ666" s="132"/>
      <c r="DKA666" s="132"/>
      <c r="DKB666" s="132"/>
      <c r="DKC666" s="132"/>
      <c r="DKD666" s="132"/>
      <c r="DKE666" s="132"/>
      <c r="DKF666" s="132"/>
      <c r="DKG666" s="132"/>
      <c r="DKH666" s="132"/>
      <c r="DKI666" s="132"/>
      <c r="DKJ666" s="132"/>
      <c r="DKK666" s="132"/>
      <c r="DKL666" s="132"/>
      <c r="DKM666" s="132"/>
      <c r="DKN666" s="132"/>
      <c r="DKO666" s="132"/>
      <c r="DKP666" s="132"/>
      <c r="DKQ666" s="132"/>
      <c r="DKR666" s="132"/>
      <c r="DKS666" s="132"/>
      <c r="DKT666" s="132"/>
      <c r="DKU666" s="132"/>
      <c r="DKV666" s="132"/>
      <c r="DKW666" s="132"/>
      <c r="DKX666" s="132"/>
      <c r="DKY666" s="132"/>
      <c r="DKZ666" s="132"/>
      <c r="DLA666" s="132"/>
      <c r="DLB666" s="132"/>
      <c r="DLC666" s="132"/>
      <c r="DLD666" s="132"/>
      <c r="DLE666" s="132"/>
      <c r="DLF666" s="132"/>
      <c r="DLG666" s="132"/>
      <c r="DLH666" s="132"/>
      <c r="DLI666" s="132"/>
      <c r="DLJ666" s="132"/>
      <c r="DLK666" s="132"/>
      <c r="DLL666" s="132"/>
      <c r="DLM666" s="132"/>
      <c r="DLN666" s="132"/>
      <c r="DLO666" s="132"/>
      <c r="DLP666" s="132"/>
      <c r="DLQ666" s="132"/>
      <c r="DLR666" s="132"/>
      <c r="DLS666" s="132"/>
      <c r="DLT666" s="132"/>
      <c r="DLU666" s="132"/>
      <c r="DLV666" s="132"/>
      <c r="DLW666" s="132"/>
      <c r="DLX666" s="132"/>
      <c r="DLY666" s="132"/>
      <c r="DLZ666" s="132"/>
      <c r="DMA666" s="132"/>
      <c r="DMB666" s="132"/>
      <c r="DMC666" s="132"/>
      <c r="DMD666" s="132"/>
      <c r="DME666" s="132"/>
      <c r="DMF666" s="132"/>
      <c r="DMG666" s="132"/>
      <c r="DMH666" s="132"/>
      <c r="DMI666" s="132"/>
      <c r="DMJ666" s="132"/>
      <c r="DMK666" s="132"/>
      <c r="DML666" s="132"/>
      <c r="DMM666" s="132"/>
      <c r="DMN666" s="132"/>
      <c r="DMO666" s="132"/>
      <c r="DMP666" s="132"/>
      <c r="DMQ666" s="132"/>
      <c r="DMR666" s="132"/>
      <c r="DMS666" s="132"/>
      <c r="DMT666" s="132"/>
      <c r="DMU666" s="132"/>
      <c r="DMV666" s="132"/>
      <c r="DMW666" s="132"/>
      <c r="DMX666" s="132"/>
      <c r="DMY666" s="132"/>
      <c r="DMZ666" s="132"/>
      <c r="DNA666" s="132"/>
      <c r="DNB666" s="132"/>
      <c r="DNC666" s="132"/>
      <c r="DND666" s="132"/>
      <c r="DNE666" s="132"/>
      <c r="DNF666" s="132"/>
      <c r="DNG666" s="132"/>
      <c r="DNH666" s="132"/>
      <c r="DNI666" s="132"/>
      <c r="DNJ666" s="132"/>
      <c r="DNK666" s="132"/>
      <c r="DNL666" s="132"/>
      <c r="DNM666" s="132"/>
      <c r="DNN666" s="132"/>
      <c r="DNO666" s="132"/>
      <c r="DNP666" s="132"/>
      <c r="DNQ666" s="132"/>
      <c r="DNR666" s="132"/>
      <c r="DNS666" s="132"/>
      <c r="DNT666" s="132"/>
      <c r="DNU666" s="132"/>
      <c r="DNV666" s="132"/>
      <c r="DNW666" s="132"/>
      <c r="DNX666" s="132"/>
      <c r="DNY666" s="132"/>
      <c r="DNZ666" s="132"/>
      <c r="DOA666" s="132"/>
      <c r="DOB666" s="132"/>
      <c r="DOC666" s="132"/>
      <c r="DOD666" s="132"/>
      <c r="DOE666" s="132"/>
      <c r="DOF666" s="132"/>
      <c r="DOG666" s="132"/>
      <c r="DOH666" s="132"/>
      <c r="DOI666" s="132"/>
      <c r="DOJ666" s="132"/>
      <c r="DOK666" s="132"/>
      <c r="DOL666" s="132"/>
      <c r="DOM666" s="132"/>
      <c r="DON666" s="132"/>
      <c r="DOO666" s="132"/>
      <c r="DOP666" s="132"/>
      <c r="DOQ666" s="132"/>
      <c r="DOR666" s="132"/>
      <c r="DOS666" s="132"/>
      <c r="DOT666" s="132"/>
      <c r="DOU666" s="132"/>
      <c r="DOV666" s="132"/>
      <c r="DOW666" s="132"/>
      <c r="DOX666" s="132"/>
      <c r="DOY666" s="132"/>
      <c r="DOZ666" s="132"/>
      <c r="DPA666" s="132"/>
      <c r="DPB666" s="132"/>
      <c r="DPC666" s="132"/>
      <c r="DPD666" s="132"/>
      <c r="DPE666" s="132"/>
      <c r="DPF666" s="132"/>
      <c r="DPG666" s="132"/>
      <c r="DPH666" s="132"/>
      <c r="DPI666" s="132"/>
      <c r="DPJ666" s="132"/>
      <c r="DPK666" s="132"/>
      <c r="DPL666" s="132"/>
      <c r="DPM666" s="132"/>
      <c r="DPN666" s="132"/>
      <c r="DPO666" s="132"/>
      <c r="DPP666" s="132"/>
      <c r="DPQ666" s="132"/>
      <c r="DPR666" s="132"/>
      <c r="DPS666" s="132"/>
      <c r="DPT666" s="132"/>
      <c r="DPU666" s="132"/>
      <c r="DPV666" s="132"/>
      <c r="DPW666" s="132"/>
      <c r="DPX666" s="132"/>
      <c r="DPY666" s="132"/>
      <c r="DPZ666" s="132"/>
      <c r="DQA666" s="132"/>
      <c r="DQB666" s="132"/>
      <c r="DQC666" s="132"/>
      <c r="DQD666" s="132"/>
      <c r="DQE666" s="132"/>
      <c r="DQF666" s="132"/>
      <c r="DQG666" s="132"/>
      <c r="DQH666" s="132"/>
      <c r="DQI666" s="132"/>
      <c r="DQJ666" s="132"/>
      <c r="DQK666" s="132"/>
      <c r="DQL666" s="132"/>
      <c r="DQM666" s="132"/>
      <c r="DQN666" s="132"/>
      <c r="DQO666" s="132"/>
      <c r="DQP666" s="132"/>
      <c r="DQQ666" s="132"/>
      <c r="DQR666" s="132"/>
      <c r="DQS666" s="132"/>
      <c r="DQT666" s="132"/>
      <c r="DQU666" s="132"/>
      <c r="DQV666" s="132"/>
      <c r="DQW666" s="132"/>
      <c r="DQX666" s="132"/>
      <c r="DQY666" s="132"/>
      <c r="DQZ666" s="132"/>
      <c r="DRA666" s="132"/>
      <c r="DRB666" s="132"/>
      <c r="DRC666" s="132"/>
      <c r="DRD666" s="132"/>
      <c r="DRE666" s="132"/>
      <c r="DRF666" s="132"/>
      <c r="DRG666" s="132"/>
      <c r="DRH666" s="132"/>
      <c r="DRI666" s="132"/>
      <c r="DRJ666" s="132"/>
      <c r="DRK666" s="132"/>
      <c r="DRL666" s="132"/>
      <c r="DRM666" s="132"/>
      <c r="DRN666" s="132"/>
      <c r="DRO666" s="132"/>
      <c r="DRP666" s="132"/>
      <c r="DRQ666" s="132"/>
      <c r="DRR666" s="132"/>
      <c r="DRS666" s="132"/>
      <c r="DRT666" s="132"/>
      <c r="DRU666" s="132"/>
      <c r="DRV666" s="132"/>
      <c r="DRW666" s="132"/>
      <c r="DRX666" s="132"/>
      <c r="DRY666" s="132"/>
      <c r="DRZ666" s="132"/>
      <c r="DSA666" s="132"/>
      <c r="DSB666" s="132"/>
      <c r="DSC666" s="132"/>
      <c r="DSD666" s="132"/>
      <c r="DSE666" s="132"/>
      <c r="DSF666" s="132"/>
      <c r="DSG666" s="132"/>
      <c r="DSH666" s="132"/>
      <c r="DSI666" s="132"/>
      <c r="DSJ666" s="132"/>
      <c r="DSK666" s="132"/>
      <c r="DSL666" s="132"/>
      <c r="DSM666" s="132"/>
      <c r="DSN666" s="132"/>
      <c r="DSO666" s="132"/>
      <c r="DSP666" s="132"/>
      <c r="DSQ666" s="132"/>
      <c r="DSR666" s="132"/>
      <c r="DSS666" s="132"/>
      <c r="DST666" s="132"/>
      <c r="DSU666" s="132"/>
      <c r="DSV666" s="132"/>
      <c r="DSW666" s="132"/>
      <c r="DSX666" s="132"/>
      <c r="DSY666" s="132"/>
      <c r="DSZ666" s="132"/>
      <c r="DTA666" s="132"/>
      <c r="DTB666" s="132"/>
      <c r="DTC666" s="132"/>
      <c r="DTD666" s="132"/>
      <c r="DTE666" s="132"/>
      <c r="DTF666" s="132"/>
      <c r="DTG666" s="132"/>
      <c r="DTH666" s="132"/>
      <c r="DTI666" s="132"/>
      <c r="DTJ666" s="132"/>
      <c r="DTK666" s="132"/>
      <c r="DTL666" s="132"/>
      <c r="DTM666" s="132"/>
      <c r="DTN666" s="132"/>
      <c r="DTO666" s="132"/>
      <c r="DTP666" s="132"/>
      <c r="DTQ666" s="132"/>
      <c r="DTR666" s="132"/>
      <c r="DTS666" s="132"/>
      <c r="DTT666" s="132"/>
      <c r="DTU666" s="132"/>
      <c r="DTV666" s="132"/>
      <c r="DTW666" s="132"/>
      <c r="DTX666" s="132"/>
      <c r="DTY666" s="132"/>
      <c r="DTZ666" s="132"/>
      <c r="DUA666" s="132"/>
      <c r="DUB666" s="132"/>
      <c r="DUC666" s="132"/>
      <c r="DUD666" s="132"/>
      <c r="DUE666" s="132"/>
      <c r="DUF666" s="132"/>
      <c r="DUG666" s="132"/>
      <c r="DUH666" s="132"/>
      <c r="DUI666" s="132"/>
      <c r="DUJ666" s="132"/>
      <c r="DUK666" s="132"/>
      <c r="DUL666" s="132"/>
      <c r="DUM666" s="132"/>
      <c r="DUN666" s="132"/>
      <c r="DUO666" s="132"/>
      <c r="DUP666" s="132"/>
      <c r="DUQ666" s="132"/>
      <c r="DUR666" s="132"/>
      <c r="DUS666" s="132"/>
      <c r="DUT666" s="132"/>
      <c r="DUU666" s="132"/>
      <c r="DUV666" s="132"/>
      <c r="DUW666" s="132"/>
      <c r="DUX666" s="132"/>
      <c r="DUY666" s="132"/>
      <c r="DUZ666" s="132"/>
      <c r="DVA666" s="132"/>
      <c r="DVB666" s="132"/>
      <c r="DVC666" s="132"/>
      <c r="DVD666" s="132"/>
      <c r="DVE666" s="132"/>
      <c r="DVF666" s="132"/>
      <c r="DVG666" s="132"/>
      <c r="DVH666" s="132"/>
      <c r="DVI666" s="132"/>
      <c r="DVJ666" s="132"/>
      <c r="DVK666" s="132"/>
      <c r="DVL666" s="132"/>
      <c r="DVM666" s="132"/>
      <c r="DVN666" s="132"/>
      <c r="DVO666" s="132"/>
      <c r="DVP666" s="132"/>
      <c r="DVQ666" s="132"/>
      <c r="DVR666" s="132"/>
      <c r="DVS666" s="132"/>
      <c r="DVT666" s="132"/>
      <c r="DVU666" s="132"/>
      <c r="DVV666" s="132"/>
      <c r="DVW666" s="132"/>
      <c r="DVX666" s="132"/>
      <c r="DVY666" s="132"/>
      <c r="DVZ666" s="132"/>
      <c r="DWA666" s="132"/>
      <c r="DWB666" s="132"/>
      <c r="DWC666" s="132"/>
      <c r="DWD666" s="132"/>
      <c r="DWE666" s="132"/>
      <c r="DWF666" s="132"/>
      <c r="DWG666" s="132"/>
      <c r="DWH666" s="132"/>
      <c r="DWI666" s="132"/>
      <c r="DWJ666" s="132"/>
      <c r="DWK666" s="132"/>
      <c r="DWL666" s="132"/>
      <c r="DWM666" s="132"/>
      <c r="DWN666" s="132"/>
      <c r="DWO666" s="132"/>
      <c r="DWP666" s="132"/>
      <c r="DWQ666" s="132"/>
      <c r="DWR666" s="132"/>
      <c r="DWS666" s="132"/>
      <c r="DWT666" s="132"/>
      <c r="DWU666" s="132"/>
      <c r="DWV666" s="132"/>
      <c r="DWW666" s="132"/>
      <c r="DWX666" s="132"/>
      <c r="DWY666" s="132"/>
      <c r="DWZ666" s="132"/>
      <c r="DXA666" s="132"/>
      <c r="DXB666" s="132"/>
      <c r="DXC666" s="132"/>
      <c r="DXD666" s="132"/>
      <c r="DXE666" s="132"/>
      <c r="DXF666" s="132"/>
      <c r="DXG666" s="132"/>
      <c r="DXH666" s="132"/>
      <c r="DXI666" s="132"/>
      <c r="DXJ666" s="132"/>
      <c r="DXK666" s="132"/>
      <c r="DXL666" s="132"/>
      <c r="DXM666" s="132"/>
      <c r="DXN666" s="132"/>
      <c r="DXO666" s="132"/>
      <c r="DXP666" s="132"/>
      <c r="DXQ666" s="132"/>
      <c r="DXR666" s="132"/>
      <c r="DXS666" s="132"/>
      <c r="DXT666" s="132"/>
      <c r="DXU666" s="132"/>
      <c r="DXV666" s="132"/>
      <c r="DXW666" s="132"/>
      <c r="DXX666" s="132"/>
      <c r="DXY666" s="132"/>
      <c r="DXZ666" s="132"/>
      <c r="DYA666" s="132"/>
      <c r="DYB666" s="132"/>
      <c r="DYC666" s="132"/>
      <c r="DYD666" s="132"/>
      <c r="DYE666" s="132"/>
      <c r="DYF666" s="132"/>
      <c r="DYG666" s="132"/>
      <c r="DYH666" s="132"/>
      <c r="DYI666" s="132"/>
      <c r="DYJ666" s="132"/>
      <c r="DYK666" s="132"/>
      <c r="DYL666" s="132"/>
      <c r="DYM666" s="132"/>
      <c r="DYN666" s="132"/>
      <c r="DYO666" s="132"/>
      <c r="DYP666" s="132"/>
      <c r="DYQ666" s="132"/>
      <c r="DYR666" s="132"/>
      <c r="DYS666" s="132"/>
      <c r="DYT666" s="132"/>
      <c r="DYU666" s="132"/>
      <c r="DYV666" s="132"/>
      <c r="DYW666" s="132"/>
      <c r="DYX666" s="132"/>
      <c r="DYY666" s="132"/>
      <c r="DYZ666" s="132"/>
      <c r="DZA666" s="132"/>
      <c r="DZB666" s="132"/>
      <c r="DZC666" s="132"/>
      <c r="DZD666" s="132"/>
      <c r="DZE666" s="132"/>
      <c r="DZF666" s="132"/>
      <c r="DZG666" s="132"/>
      <c r="DZH666" s="132"/>
      <c r="DZI666" s="132"/>
      <c r="DZJ666" s="132"/>
      <c r="DZK666" s="132"/>
      <c r="DZL666" s="132"/>
      <c r="DZM666" s="132"/>
      <c r="DZN666" s="132"/>
      <c r="DZO666" s="132"/>
      <c r="DZP666" s="132"/>
      <c r="DZQ666" s="132"/>
      <c r="DZR666" s="132"/>
      <c r="DZS666" s="132"/>
      <c r="DZT666" s="132"/>
      <c r="DZU666" s="132"/>
      <c r="DZV666" s="132"/>
      <c r="DZW666" s="132"/>
      <c r="DZX666" s="132"/>
      <c r="DZY666" s="132"/>
      <c r="DZZ666" s="132"/>
      <c r="EAA666" s="132"/>
      <c r="EAB666" s="132"/>
      <c r="EAC666" s="132"/>
      <c r="EAD666" s="132"/>
      <c r="EAE666" s="132"/>
      <c r="EAF666" s="132"/>
      <c r="EAG666" s="132"/>
      <c r="EAH666" s="132"/>
      <c r="EAI666" s="132"/>
      <c r="EAJ666" s="132"/>
      <c r="EAK666" s="132"/>
      <c r="EAL666" s="132"/>
      <c r="EAM666" s="132"/>
      <c r="EAN666" s="132"/>
      <c r="EAO666" s="132"/>
      <c r="EAP666" s="132"/>
      <c r="EAQ666" s="132"/>
      <c r="EAR666" s="132"/>
      <c r="EAS666" s="132"/>
      <c r="EAT666" s="132"/>
      <c r="EAU666" s="132"/>
      <c r="EAV666" s="132"/>
      <c r="EAW666" s="132"/>
      <c r="EAX666" s="132"/>
      <c r="EAY666" s="132"/>
      <c r="EAZ666" s="132"/>
      <c r="EBA666" s="132"/>
      <c r="EBB666" s="132"/>
      <c r="EBC666" s="132"/>
      <c r="EBD666" s="132"/>
      <c r="EBE666" s="132"/>
      <c r="EBF666" s="132"/>
      <c r="EBG666" s="132"/>
      <c r="EBH666" s="132"/>
      <c r="EBI666" s="132"/>
      <c r="EBJ666" s="132"/>
      <c r="EBK666" s="132"/>
      <c r="EBL666" s="132"/>
      <c r="EBM666" s="132"/>
      <c r="EBN666" s="132"/>
      <c r="EBO666" s="132"/>
      <c r="EBP666" s="132"/>
      <c r="EBQ666" s="132"/>
      <c r="EBR666" s="132"/>
      <c r="EBS666" s="132"/>
      <c r="EBT666" s="132"/>
      <c r="EBU666" s="132"/>
      <c r="EBV666" s="132"/>
      <c r="EBW666" s="132"/>
      <c r="EBX666" s="132"/>
      <c r="EBY666" s="132"/>
      <c r="EBZ666" s="132"/>
      <c r="ECA666" s="132"/>
      <c r="ECB666" s="132"/>
      <c r="ECC666" s="132"/>
      <c r="ECD666" s="132"/>
      <c r="ECE666" s="132"/>
      <c r="ECF666" s="132"/>
      <c r="ECG666" s="132"/>
      <c r="ECH666" s="132"/>
      <c r="ECI666" s="132"/>
      <c r="ECJ666" s="132"/>
      <c r="ECK666" s="132"/>
      <c r="ECL666" s="132"/>
      <c r="ECM666" s="132"/>
      <c r="ECN666" s="132"/>
      <c r="ECO666" s="132"/>
      <c r="ECP666" s="132"/>
      <c r="ECQ666" s="132"/>
      <c r="ECR666" s="132"/>
      <c r="ECS666" s="132"/>
      <c r="ECT666" s="132"/>
      <c r="ECU666" s="132"/>
      <c r="ECV666" s="132"/>
      <c r="ECW666" s="132"/>
      <c r="ECX666" s="132"/>
      <c r="ECY666" s="132"/>
      <c r="ECZ666" s="132"/>
      <c r="EDA666" s="132"/>
      <c r="EDB666" s="132"/>
      <c r="EDC666" s="132"/>
      <c r="EDD666" s="132"/>
      <c r="EDE666" s="132"/>
      <c r="EDF666" s="132"/>
      <c r="EDG666" s="132"/>
      <c r="EDH666" s="132"/>
      <c r="EDI666" s="132"/>
      <c r="EDJ666" s="132"/>
      <c r="EDK666" s="132"/>
      <c r="EDL666" s="132"/>
      <c r="EDM666" s="132"/>
      <c r="EDN666" s="132"/>
      <c r="EDO666" s="132"/>
      <c r="EDP666" s="132"/>
      <c r="EDQ666" s="132"/>
      <c r="EDR666" s="132"/>
      <c r="EDS666" s="132"/>
      <c r="EDT666" s="132"/>
      <c r="EDU666" s="132"/>
      <c r="EDV666" s="132"/>
      <c r="EDW666" s="132"/>
      <c r="EDX666" s="132"/>
      <c r="EDY666" s="132"/>
      <c r="EDZ666" s="132"/>
      <c r="EEA666" s="132"/>
      <c r="EEB666" s="132"/>
      <c r="EEC666" s="132"/>
      <c r="EED666" s="132"/>
      <c r="EEE666" s="132"/>
      <c r="EEF666" s="132"/>
      <c r="EEG666" s="132"/>
      <c r="EEH666" s="132"/>
      <c r="EEI666" s="132"/>
      <c r="EEJ666" s="132"/>
      <c r="EEK666" s="132"/>
      <c r="EEL666" s="132"/>
      <c r="EEM666" s="132"/>
      <c r="EEN666" s="132"/>
      <c r="EEO666" s="132"/>
      <c r="EEP666" s="132"/>
      <c r="EEQ666" s="132"/>
      <c r="EER666" s="132"/>
      <c r="EES666" s="132"/>
      <c r="EET666" s="132"/>
      <c r="EEU666" s="132"/>
      <c r="EEV666" s="132"/>
      <c r="EEW666" s="132"/>
      <c r="EEX666" s="132"/>
      <c r="EEY666" s="132"/>
      <c r="EEZ666" s="132"/>
      <c r="EFA666" s="132"/>
      <c r="EFB666" s="132"/>
      <c r="EFC666" s="132"/>
      <c r="EFD666" s="132"/>
      <c r="EFE666" s="132"/>
      <c r="EFF666" s="132"/>
      <c r="EFG666" s="132"/>
      <c r="EFH666" s="132"/>
      <c r="EFI666" s="132"/>
      <c r="EFJ666" s="132"/>
      <c r="EFK666" s="132"/>
      <c r="EFL666" s="132"/>
      <c r="EFM666" s="132"/>
      <c r="EFN666" s="132"/>
      <c r="EFO666" s="132"/>
      <c r="EFP666" s="132"/>
      <c r="EFQ666" s="132"/>
      <c r="EFR666" s="132"/>
      <c r="EFS666" s="132"/>
      <c r="EFT666" s="132"/>
      <c r="EFU666" s="132"/>
      <c r="EFV666" s="132"/>
      <c r="EFW666" s="132"/>
      <c r="EFX666" s="132"/>
      <c r="EFY666" s="132"/>
      <c r="EFZ666" s="132"/>
      <c r="EGA666" s="132"/>
      <c r="EGB666" s="132"/>
      <c r="EGC666" s="132"/>
      <c r="EGD666" s="132"/>
      <c r="EGE666" s="132"/>
      <c r="EGF666" s="132"/>
      <c r="EGG666" s="132"/>
      <c r="EGH666" s="132"/>
      <c r="EGI666" s="132"/>
      <c r="EGJ666" s="132"/>
      <c r="EGK666" s="132"/>
      <c r="EGL666" s="132"/>
      <c r="EGM666" s="132"/>
      <c r="EGN666" s="132"/>
      <c r="EGO666" s="132"/>
      <c r="EGP666" s="132"/>
      <c r="EGQ666" s="132"/>
      <c r="EGR666" s="132"/>
      <c r="EGS666" s="132"/>
      <c r="EGT666" s="132"/>
      <c r="EGU666" s="132"/>
      <c r="EGV666" s="132"/>
      <c r="EGW666" s="132"/>
      <c r="EGX666" s="132"/>
      <c r="EGY666" s="132"/>
      <c r="EGZ666" s="132"/>
      <c r="EHA666" s="132"/>
      <c r="EHB666" s="132"/>
      <c r="EHC666" s="132"/>
      <c r="EHD666" s="132"/>
      <c r="EHE666" s="132"/>
      <c r="EHF666" s="132"/>
      <c r="EHG666" s="132"/>
      <c r="EHH666" s="132"/>
      <c r="EHI666" s="132"/>
      <c r="EHJ666" s="132"/>
      <c r="EHK666" s="132"/>
      <c r="EHL666" s="132"/>
      <c r="EHM666" s="132"/>
      <c r="EHN666" s="132"/>
      <c r="EHO666" s="132"/>
      <c r="EHP666" s="132"/>
      <c r="EHQ666" s="132"/>
      <c r="EHR666" s="132"/>
      <c r="EHS666" s="132"/>
      <c r="EHT666" s="132"/>
      <c r="EHU666" s="132"/>
      <c r="EHV666" s="132"/>
      <c r="EHW666" s="132"/>
      <c r="EHX666" s="132"/>
      <c r="EHY666" s="132"/>
      <c r="EHZ666" s="132"/>
      <c r="EIA666" s="132"/>
      <c r="EIB666" s="132"/>
      <c r="EIC666" s="132"/>
      <c r="EID666" s="132"/>
      <c r="EIE666" s="132"/>
      <c r="EIF666" s="132"/>
      <c r="EIG666" s="132"/>
      <c r="EIH666" s="132"/>
      <c r="EII666" s="132"/>
      <c r="EIJ666" s="132"/>
      <c r="EIK666" s="132"/>
      <c r="EIL666" s="132"/>
      <c r="EIM666" s="132"/>
      <c r="EIN666" s="132"/>
      <c r="EIO666" s="132"/>
      <c r="EIP666" s="132"/>
      <c r="EIQ666" s="132"/>
      <c r="EIR666" s="132"/>
      <c r="EIS666" s="132"/>
      <c r="EIT666" s="132"/>
      <c r="EIU666" s="132"/>
      <c r="EIV666" s="132"/>
      <c r="EIW666" s="132"/>
      <c r="EIX666" s="132"/>
      <c r="EIY666" s="132"/>
      <c r="EIZ666" s="132"/>
      <c r="EJA666" s="132"/>
      <c r="EJB666" s="132"/>
      <c r="EJC666" s="132"/>
      <c r="EJD666" s="132"/>
      <c r="EJE666" s="132"/>
      <c r="EJF666" s="132"/>
      <c r="EJG666" s="132"/>
      <c r="EJH666" s="132"/>
      <c r="EJI666" s="132"/>
      <c r="EJJ666" s="132"/>
      <c r="EJK666" s="132"/>
      <c r="EJL666" s="132"/>
      <c r="EJM666" s="132"/>
      <c r="EJN666" s="132"/>
      <c r="EJO666" s="132"/>
      <c r="EJP666" s="132"/>
      <c r="EJQ666" s="132"/>
      <c r="EJR666" s="132"/>
      <c r="EJS666" s="132"/>
      <c r="EJT666" s="132"/>
      <c r="EJU666" s="132"/>
      <c r="EJV666" s="132"/>
      <c r="EJW666" s="132"/>
      <c r="EJX666" s="132"/>
      <c r="EJY666" s="132"/>
      <c r="EJZ666" s="132"/>
      <c r="EKA666" s="132"/>
      <c r="EKB666" s="132"/>
      <c r="EKC666" s="132"/>
      <c r="EKD666" s="132"/>
      <c r="EKE666" s="132"/>
      <c r="EKF666" s="132"/>
      <c r="EKG666" s="132"/>
      <c r="EKH666" s="132"/>
      <c r="EKI666" s="132"/>
      <c r="EKJ666" s="132"/>
      <c r="EKK666" s="132"/>
      <c r="EKL666" s="132"/>
      <c r="EKM666" s="132"/>
      <c r="EKN666" s="132"/>
      <c r="EKO666" s="132"/>
      <c r="EKP666" s="132"/>
      <c r="EKQ666" s="132"/>
      <c r="EKR666" s="132"/>
      <c r="EKS666" s="132"/>
      <c r="EKT666" s="132"/>
      <c r="EKU666" s="132"/>
      <c r="EKV666" s="132"/>
      <c r="EKW666" s="132"/>
      <c r="EKX666" s="132"/>
      <c r="EKY666" s="132"/>
      <c r="EKZ666" s="132"/>
      <c r="ELA666" s="132"/>
      <c r="ELB666" s="132"/>
      <c r="ELC666" s="132"/>
      <c r="ELD666" s="132"/>
      <c r="ELE666" s="132"/>
      <c r="ELF666" s="132"/>
      <c r="ELG666" s="132"/>
      <c r="ELH666" s="132"/>
      <c r="ELI666" s="132"/>
      <c r="ELJ666" s="132"/>
      <c r="ELK666" s="132"/>
      <c r="ELL666" s="132"/>
      <c r="ELM666" s="132"/>
      <c r="ELN666" s="132"/>
      <c r="ELO666" s="132"/>
      <c r="ELP666" s="132"/>
      <c r="ELQ666" s="132"/>
      <c r="ELR666" s="132"/>
      <c r="ELS666" s="132"/>
      <c r="ELT666" s="132"/>
      <c r="ELU666" s="132"/>
      <c r="ELV666" s="132"/>
      <c r="ELW666" s="132"/>
      <c r="ELX666" s="132"/>
      <c r="ELY666" s="132"/>
      <c r="ELZ666" s="132"/>
      <c r="EMA666" s="132"/>
      <c r="EMB666" s="132"/>
      <c r="EMC666" s="132"/>
      <c r="EMD666" s="132"/>
      <c r="EME666" s="132"/>
      <c r="EMF666" s="132"/>
      <c r="EMG666" s="132"/>
      <c r="EMH666" s="132"/>
      <c r="EMI666" s="132"/>
      <c r="EMJ666" s="132"/>
      <c r="EMK666" s="132"/>
      <c r="EML666" s="132"/>
      <c r="EMM666" s="132"/>
      <c r="EMN666" s="132"/>
      <c r="EMO666" s="132"/>
      <c r="EMP666" s="132"/>
      <c r="EMQ666" s="132"/>
      <c r="EMR666" s="132"/>
      <c r="EMS666" s="132"/>
      <c r="EMT666" s="132"/>
      <c r="EMU666" s="132"/>
      <c r="EMV666" s="132"/>
      <c r="EMW666" s="132"/>
      <c r="EMX666" s="132"/>
      <c r="EMY666" s="132"/>
      <c r="EMZ666" s="132"/>
      <c r="ENA666" s="132"/>
      <c r="ENB666" s="132"/>
      <c r="ENC666" s="132"/>
      <c r="END666" s="132"/>
      <c r="ENE666" s="132"/>
      <c r="ENF666" s="132"/>
      <c r="ENG666" s="132"/>
      <c r="ENH666" s="132"/>
      <c r="ENI666" s="132"/>
      <c r="ENJ666" s="132"/>
      <c r="ENK666" s="132"/>
      <c r="ENL666" s="132"/>
      <c r="ENM666" s="132"/>
      <c r="ENN666" s="132"/>
      <c r="ENO666" s="132"/>
      <c r="ENP666" s="132"/>
      <c r="ENQ666" s="132"/>
      <c r="ENR666" s="132"/>
      <c r="ENS666" s="132"/>
      <c r="ENT666" s="132"/>
      <c r="ENU666" s="132"/>
      <c r="ENV666" s="132"/>
      <c r="ENW666" s="132"/>
      <c r="ENX666" s="132"/>
      <c r="ENY666" s="132"/>
      <c r="ENZ666" s="132"/>
      <c r="EOA666" s="132"/>
      <c r="EOB666" s="132"/>
      <c r="EOC666" s="132"/>
      <c r="EOD666" s="132"/>
      <c r="EOE666" s="132"/>
      <c r="EOF666" s="132"/>
      <c r="EOG666" s="132"/>
      <c r="EOH666" s="132"/>
      <c r="EOI666" s="132"/>
      <c r="EOJ666" s="132"/>
      <c r="EOK666" s="132"/>
      <c r="EOL666" s="132"/>
      <c r="EOM666" s="132"/>
      <c r="EON666" s="132"/>
      <c r="EOO666" s="132"/>
      <c r="EOP666" s="132"/>
      <c r="EOQ666" s="132"/>
      <c r="EOR666" s="132"/>
      <c r="EOS666" s="132"/>
      <c r="EOT666" s="132"/>
      <c r="EOU666" s="132"/>
      <c r="EOV666" s="132"/>
      <c r="EOW666" s="132"/>
      <c r="EOX666" s="132"/>
      <c r="EOY666" s="132"/>
      <c r="EOZ666" s="132"/>
      <c r="EPA666" s="132"/>
      <c r="EPB666" s="132"/>
      <c r="EPC666" s="132"/>
      <c r="EPD666" s="132"/>
      <c r="EPE666" s="132"/>
      <c r="EPF666" s="132"/>
      <c r="EPG666" s="132"/>
      <c r="EPH666" s="132"/>
      <c r="EPI666" s="132"/>
      <c r="EPJ666" s="132"/>
      <c r="EPK666" s="132"/>
      <c r="EPL666" s="132"/>
      <c r="EPM666" s="132"/>
      <c r="EPN666" s="132"/>
      <c r="EPO666" s="132"/>
      <c r="EPP666" s="132"/>
      <c r="EPQ666" s="132"/>
      <c r="EPR666" s="132"/>
      <c r="EPS666" s="132"/>
      <c r="EPT666" s="132"/>
      <c r="EPU666" s="132"/>
      <c r="EPV666" s="132"/>
      <c r="EPW666" s="132"/>
      <c r="EPX666" s="132"/>
      <c r="EPY666" s="132"/>
      <c r="EPZ666" s="132"/>
      <c r="EQA666" s="132"/>
      <c r="EQB666" s="132"/>
      <c r="EQC666" s="132"/>
      <c r="EQD666" s="132"/>
      <c r="EQE666" s="132"/>
      <c r="EQF666" s="132"/>
      <c r="EQG666" s="132"/>
      <c r="EQH666" s="132"/>
      <c r="EQI666" s="132"/>
      <c r="EQJ666" s="132"/>
      <c r="EQK666" s="132"/>
      <c r="EQL666" s="132"/>
      <c r="EQM666" s="132"/>
      <c r="EQN666" s="132"/>
      <c r="EQO666" s="132"/>
      <c r="EQP666" s="132"/>
      <c r="EQQ666" s="132"/>
      <c r="EQR666" s="132"/>
      <c r="EQS666" s="132"/>
      <c r="EQT666" s="132"/>
      <c r="EQU666" s="132"/>
      <c r="EQV666" s="132"/>
      <c r="EQW666" s="132"/>
      <c r="EQX666" s="132"/>
      <c r="EQY666" s="132"/>
      <c r="EQZ666" s="132"/>
      <c r="ERA666" s="132"/>
      <c r="ERB666" s="132"/>
      <c r="ERC666" s="132"/>
      <c r="ERD666" s="132"/>
      <c r="ERE666" s="132"/>
      <c r="ERF666" s="132"/>
      <c r="ERG666" s="132"/>
      <c r="ERH666" s="132"/>
      <c r="ERI666" s="132"/>
      <c r="ERJ666" s="132"/>
      <c r="ERK666" s="132"/>
      <c r="ERL666" s="132"/>
      <c r="ERM666" s="132"/>
      <c r="ERN666" s="132"/>
      <c r="ERO666" s="132"/>
      <c r="ERP666" s="132"/>
      <c r="ERQ666" s="132"/>
      <c r="ERR666" s="132"/>
      <c r="ERS666" s="132"/>
      <c r="ERT666" s="132"/>
      <c r="ERU666" s="132"/>
      <c r="ERV666" s="132"/>
      <c r="ERW666" s="132"/>
      <c r="ERX666" s="132"/>
      <c r="ERY666" s="132"/>
      <c r="ERZ666" s="132"/>
      <c r="ESA666" s="132"/>
      <c r="ESB666" s="132"/>
      <c r="ESC666" s="132"/>
      <c r="ESD666" s="132"/>
      <c r="ESE666" s="132"/>
      <c r="ESF666" s="132"/>
      <c r="ESG666" s="132"/>
      <c r="ESH666" s="132"/>
      <c r="ESI666" s="132"/>
      <c r="ESJ666" s="132"/>
      <c r="ESK666" s="132"/>
      <c r="ESL666" s="132"/>
      <c r="ESM666" s="132"/>
      <c r="ESN666" s="132"/>
      <c r="ESO666" s="132"/>
      <c r="ESP666" s="132"/>
      <c r="ESQ666" s="132"/>
      <c r="ESR666" s="132"/>
      <c r="ESS666" s="132"/>
      <c r="EST666" s="132"/>
      <c r="ESU666" s="132"/>
      <c r="ESV666" s="132"/>
      <c r="ESW666" s="132"/>
      <c r="ESX666" s="132"/>
      <c r="ESY666" s="132"/>
      <c r="ESZ666" s="132"/>
      <c r="ETA666" s="132"/>
      <c r="ETB666" s="132"/>
      <c r="ETC666" s="132"/>
      <c r="ETD666" s="132"/>
      <c r="ETE666" s="132"/>
      <c r="ETF666" s="132"/>
      <c r="ETG666" s="132"/>
      <c r="ETH666" s="132"/>
      <c r="ETI666" s="132"/>
      <c r="ETJ666" s="132"/>
      <c r="ETK666" s="132"/>
      <c r="ETL666" s="132"/>
      <c r="ETM666" s="132"/>
      <c r="ETN666" s="132"/>
      <c r="ETO666" s="132"/>
      <c r="ETP666" s="132"/>
      <c r="ETQ666" s="132"/>
      <c r="ETR666" s="132"/>
      <c r="ETS666" s="132"/>
      <c r="ETT666" s="132"/>
      <c r="ETU666" s="132"/>
      <c r="ETV666" s="132"/>
      <c r="ETW666" s="132"/>
      <c r="ETX666" s="132"/>
      <c r="ETY666" s="132"/>
      <c r="ETZ666" s="132"/>
      <c r="EUA666" s="132"/>
      <c r="EUB666" s="132"/>
      <c r="EUC666" s="132"/>
      <c r="EUD666" s="132"/>
      <c r="EUE666" s="132"/>
      <c r="EUF666" s="132"/>
      <c r="EUG666" s="132"/>
      <c r="EUH666" s="132"/>
      <c r="EUI666" s="132"/>
      <c r="EUJ666" s="132"/>
      <c r="EUK666" s="132"/>
      <c r="EUL666" s="132"/>
      <c r="EUM666" s="132"/>
      <c r="EUN666" s="132"/>
      <c r="EUO666" s="132"/>
      <c r="EUP666" s="132"/>
      <c r="EUQ666" s="132"/>
      <c r="EUR666" s="132"/>
      <c r="EUS666" s="132"/>
      <c r="EUT666" s="132"/>
      <c r="EUU666" s="132"/>
      <c r="EUV666" s="132"/>
      <c r="EUW666" s="132"/>
      <c r="EUX666" s="132"/>
      <c r="EUY666" s="132"/>
      <c r="EUZ666" s="132"/>
      <c r="EVA666" s="132"/>
      <c r="EVB666" s="132"/>
      <c r="EVC666" s="132"/>
      <c r="EVD666" s="132"/>
      <c r="EVE666" s="132"/>
      <c r="EVF666" s="132"/>
      <c r="EVG666" s="132"/>
      <c r="EVH666" s="132"/>
      <c r="EVI666" s="132"/>
      <c r="EVJ666" s="132"/>
      <c r="EVK666" s="132"/>
      <c r="EVL666" s="132"/>
      <c r="EVM666" s="132"/>
      <c r="EVN666" s="132"/>
      <c r="EVO666" s="132"/>
      <c r="EVP666" s="132"/>
      <c r="EVQ666" s="132"/>
      <c r="EVR666" s="132"/>
      <c r="EVS666" s="132"/>
      <c r="EVT666" s="132"/>
      <c r="EVU666" s="132"/>
      <c r="EVV666" s="132"/>
      <c r="EVW666" s="132"/>
      <c r="EVX666" s="132"/>
      <c r="EVY666" s="132"/>
      <c r="EVZ666" s="132"/>
      <c r="EWA666" s="132"/>
      <c r="EWB666" s="132"/>
      <c r="EWC666" s="132"/>
      <c r="EWD666" s="132"/>
      <c r="EWE666" s="132"/>
      <c r="EWF666" s="132"/>
      <c r="EWG666" s="132"/>
      <c r="EWH666" s="132"/>
      <c r="EWI666" s="132"/>
      <c r="EWJ666" s="132"/>
      <c r="EWK666" s="132"/>
      <c r="EWL666" s="132"/>
      <c r="EWM666" s="132"/>
      <c r="EWN666" s="132"/>
      <c r="EWO666" s="132"/>
      <c r="EWP666" s="132"/>
      <c r="EWQ666" s="132"/>
      <c r="EWR666" s="132"/>
      <c r="EWS666" s="132"/>
      <c r="EWT666" s="132"/>
      <c r="EWU666" s="132"/>
      <c r="EWV666" s="132"/>
      <c r="EWW666" s="132"/>
      <c r="EWX666" s="132"/>
      <c r="EWY666" s="132"/>
      <c r="EWZ666" s="132"/>
      <c r="EXA666" s="132"/>
      <c r="EXB666" s="132"/>
      <c r="EXC666" s="132"/>
      <c r="EXD666" s="132"/>
      <c r="EXE666" s="132"/>
      <c r="EXF666" s="132"/>
      <c r="EXG666" s="132"/>
      <c r="EXH666" s="132"/>
      <c r="EXI666" s="132"/>
      <c r="EXJ666" s="132"/>
      <c r="EXK666" s="132"/>
      <c r="EXL666" s="132"/>
      <c r="EXM666" s="132"/>
      <c r="EXN666" s="132"/>
      <c r="EXO666" s="132"/>
      <c r="EXP666" s="132"/>
      <c r="EXQ666" s="132"/>
      <c r="EXR666" s="132"/>
      <c r="EXS666" s="132"/>
      <c r="EXT666" s="132"/>
      <c r="EXU666" s="132"/>
      <c r="EXV666" s="132"/>
      <c r="EXW666" s="132"/>
      <c r="EXX666" s="132"/>
      <c r="EXY666" s="132"/>
      <c r="EXZ666" s="132"/>
      <c r="EYA666" s="132"/>
      <c r="EYB666" s="132"/>
      <c r="EYC666" s="132"/>
      <c r="EYD666" s="132"/>
      <c r="EYE666" s="132"/>
      <c r="EYF666" s="132"/>
      <c r="EYG666" s="132"/>
      <c r="EYH666" s="132"/>
      <c r="EYI666" s="132"/>
      <c r="EYJ666" s="132"/>
      <c r="EYK666" s="132"/>
      <c r="EYL666" s="132"/>
      <c r="EYM666" s="132"/>
      <c r="EYN666" s="132"/>
      <c r="EYO666" s="132"/>
      <c r="EYP666" s="132"/>
      <c r="EYQ666" s="132"/>
      <c r="EYR666" s="132"/>
      <c r="EYS666" s="132"/>
      <c r="EYT666" s="132"/>
      <c r="EYU666" s="132"/>
      <c r="EYV666" s="132"/>
      <c r="EYW666" s="132"/>
      <c r="EYX666" s="132"/>
      <c r="EYY666" s="132"/>
      <c r="EYZ666" s="132"/>
      <c r="EZA666" s="132"/>
      <c r="EZB666" s="132"/>
      <c r="EZC666" s="132"/>
      <c r="EZD666" s="132"/>
      <c r="EZE666" s="132"/>
      <c r="EZF666" s="132"/>
      <c r="EZG666" s="132"/>
      <c r="EZH666" s="132"/>
      <c r="EZI666" s="132"/>
      <c r="EZJ666" s="132"/>
      <c r="EZK666" s="132"/>
      <c r="EZL666" s="132"/>
      <c r="EZM666" s="132"/>
      <c r="EZN666" s="132"/>
      <c r="EZO666" s="132"/>
      <c r="EZP666" s="132"/>
      <c r="EZQ666" s="132"/>
      <c r="EZR666" s="132"/>
      <c r="EZS666" s="132"/>
      <c r="EZT666" s="132"/>
      <c r="EZU666" s="132"/>
      <c r="EZV666" s="132"/>
      <c r="EZW666" s="132"/>
      <c r="EZX666" s="132"/>
      <c r="EZY666" s="132"/>
      <c r="EZZ666" s="132"/>
      <c r="FAA666" s="132"/>
      <c r="FAB666" s="132"/>
      <c r="FAC666" s="132"/>
      <c r="FAD666" s="132"/>
      <c r="FAE666" s="132"/>
      <c r="FAF666" s="132"/>
      <c r="FAG666" s="132"/>
      <c r="FAH666" s="132"/>
      <c r="FAI666" s="132"/>
      <c r="FAJ666" s="132"/>
      <c r="FAK666" s="132"/>
      <c r="FAL666" s="132"/>
      <c r="FAM666" s="132"/>
      <c r="FAN666" s="132"/>
      <c r="FAO666" s="132"/>
      <c r="FAP666" s="132"/>
      <c r="FAQ666" s="132"/>
      <c r="FAR666" s="132"/>
      <c r="FAS666" s="132"/>
      <c r="FAT666" s="132"/>
      <c r="FAU666" s="132"/>
      <c r="FAV666" s="132"/>
      <c r="FAW666" s="132"/>
      <c r="FAX666" s="132"/>
      <c r="FAY666" s="132"/>
      <c r="FAZ666" s="132"/>
      <c r="FBA666" s="132"/>
      <c r="FBB666" s="132"/>
      <c r="FBC666" s="132"/>
      <c r="FBD666" s="132"/>
      <c r="FBE666" s="132"/>
      <c r="FBF666" s="132"/>
      <c r="FBG666" s="132"/>
      <c r="FBH666" s="132"/>
      <c r="FBI666" s="132"/>
      <c r="FBJ666" s="132"/>
      <c r="FBK666" s="132"/>
      <c r="FBL666" s="132"/>
      <c r="FBM666" s="132"/>
      <c r="FBN666" s="132"/>
      <c r="FBO666" s="132"/>
      <c r="FBP666" s="132"/>
      <c r="FBQ666" s="132"/>
      <c r="FBR666" s="132"/>
      <c r="FBS666" s="132"/>
      <c r="FBT666" s="132"/>
      <c r="FBU666" s="132"/>
      <c r="FBV666" s="132"/>
      <c r="FBW666" s="132"/>
      <c r="FBX666" s="132"/>
      <c r="FBY666" s="132"/>
      <c r="FBZ666" s="132"/>
      <c r="FCA666" s="132"/>
      <c r="FCB666" s="132"/>
      <c r="FCC666" s="132"/>
      <c r="FCD666" s="132"/>
      <c r="FCE666" s="132"/>
      <c r="FCF666" s="132"/>
      <c r="FCG666" s="132"/>
      <c r="FCH666" s="132"/>
      <c r="FCI666" s="132"/>
      <c r="FCJ666" s="132"/>
      <c r="FCK666" s="132"/>
      <c r="FCL666" s="132"/>
      <c r="FCM666" s="132"/>
      <c r="FCN666" s="132"/>
      <c r="FCO666" s="132"/>
      <c r="FCP666" s="132"/>
      <c r="FCQ666" s="132"/>
      <c r="FCR666" s="132"/>
      <c r="FCS666" s="132"/>
      <c r="FCT666" s="132"/>
      <c r="FCU666" s="132"/>
      <c r="FCV666" s="132"/>
      <c r="FCW666" s="132"/>
      <c r="FCX666" s="132"/>
      <c r="FCY666" s="132"/>
      <c r="FCZ666" s="132"/>
      <c r="FDA666" s="132"/>
      <c r="FDB666" s="132"/>
      <c r="FDC666" s="132"/>
      <c r="FDD666" s="132"/>
      <c r="FDE666" s="132"/>
      <c r="FDF666" s="132"/>
      <c r="FDG666" s="132"/>
      <c r="FDH666" s="132"/>
      <c r="FDI666" s="132"/>
      <c r="FDJ666" s="132"/>
      <c r="FDK666" s="132"/>
      <c r="FDL666" s="132"/>
      <c r="FDM666" s="132"/>
      <c r="FDN666" s="132"/>
      <c r="FDO666" s="132"/>
      <c r="FDP666" s="132"/>
      <c r="FDQ666" s="132"/>
      <c r="FDR666" s="132"/>
      <c r="FDS666" s="132"/>
      <c r="FDT666" s="132"/>
      <c r="FDU666" s="132"/>
      <c r="FDV666" s="132"/>
      <c r="FDW666" s="132"/>
      <c r="FDX666" s="132"/>
      <c r="FDY666" s="132"/>
      <c r="FDZ666" s="132"/>
      <c r="FEA666" s="132"/>
      <c r="FEB666" s="132"/>
      <c r="FEC666" s="132"/>
      <c r="FED666" s="132"/>
      <c r="FEE666" s="132"/>
      <c r="FEF666" s="132"/>
      <c r="FEG666" s="132"/>
      <c r="FEH666" s="132"/>
      <c r="FEI666" s="132"/>
      <c r="FEJ666" s="132"/>
      <c r="FEK666" s="132"/>
      <c r="FEL666" s="132"/>
      <c r="FEM666" s="132"/>
      <c r="FEN666" s="132"/>
      <c r="FEO666" s="132"/>
      <c r="FEP666" s="132"/>
      <c r="FEQ666" s="132"/>
      <c r="FER666" s="132"/>
      <c r="FES666" s="132"/>
      <c r="FET666" s="132"/>
      <c r="FEU666" s="132"/>
      <c r="FEV666" s="132"/>
      <c r="FEW666" s="132"/>
      <c r="FEX666" s="132"/>
      <c r="FEY666" s="132"/>
      <c r="FEZ666" s="132"/>
      <c r="FFA666" s="132"/>
      <c r="FFB666" s="132"/>
      <c r="FFC666" s="132"/>
      <c r="FFD666" s="132"/>
      <c r="FFE666" s="132"/>
      <c r="FFF666" s="132"/>
      <c r="FFG666" s="132"/>
      <c r="FFH666" s="132"/>
      <c r="FFI666" s="132"/>
      <c r="FFJ666" s="132"/>
      <c r="FFK666" s="132"/>
      <c r="FFL666" s="132"/>
      <c r="FFM666" s="132"/>
      <c r="FFN666" s="132"/>
      <c r="FFO666" s="132"/>
      <c r="FFP666" s="132"/>
      <c r="FFQ666" s="132"/>
      <c r="FFR666" s="132"/>
      <c r="FFS666" s="132"/>
      <c r="FFT666" s="132"/>
      <c r="FFU666" s="132"/>
      <c r="FFV666" s="132"/>
      <c r="FFW666" s="132"/>
      <c r="FFX666" s="132"/>
      <c r="FFY666" s="132"/>
      <c r="FFZ666" s="132"/>
      <c r="FGA666" s="132"/>
      <c r="FGB666" s="132"/>
      <c r="FGC666" s="132"/>
      <c r="FGD666" s="132"/>
      <c r="FGE666" s="132"/>
      <c r="FGF666" s="132"/>
      <c r="FGG666" s="132"/>
      <c r="FGH666" s="132"/>
      <c r="FGI666" s="132"/>
      <c r="FGJ666" s="132"/>
      <c r="FGK666" s="132"/>
      <c r="FGL666" s="132"/>
      <c r="FGM666" s="132"/>
      <c r="FGN666" s="132"/>
      <c r="FGO666" s="132"/>
      <c r="FGP666" s="132"/>
      <c r="FGQ666" s="132"/>
      <c r="FGR666" s="132"/>
      <c r="FGS666" s="132"/>
      <c r="FGT666" s="132"/>
      <c r="FGU666" s="132"/>
      <c r="FGV666" s="132"/>
      <c r="FGW666" s="132"/>
      <c r="FGX666" s="132"/>
      <c r="FGY666" s="132"/>
      <c r="FGZ666" s="132"/>
      <c r="FHA666" s="132"/>
      <c r="FHB666" s="132"/>
      <c r="FHC666" s="132"/>
      <c r="FHD666" s="132"/>
      <c r="FHE666" s="132"/>
      <c r="FHF666" s="132"/>
      <c r="FHG666" s="132"/>
      <c r="FHH666" s="132"/>
      <c r="FHI666" s="132"/>
      <c r="FHJ666" s="132"/>
      <c r="FHK666" s="132"/>
      <c r="FHL666" s="132"/>
      <c r="FHM666" s="132"/>
      <c r="FHN666" s="132"/>
      <c r="FHO666" s="132"/>
      <c r="FHP666" s="132"/>
      <c r="FHQ666" s="132"/>
      <c r="FHR666" s="132"/>
      <c r="FHS666" s="132"/>
      <c r="FHT666" s="132"/>
      <c r="FHU666" s="132"/>
      <c r="FHV666" s="132"/>
      <c r="FHW666" s="132"/>
      <c r="FHX666" s="132"/>
      <c r="FHY666" s="132"/>
      <c r="FHZ666" s="132"/>
      <c r="FIA666" s="132"/>
      <c r="FIB666" s="132"/>
      <c r="FIC666" s="132"/>
      <c r="FID666" s="132"/>
      <c r="FIE666" s="132"/>
      <c r="FIF666" s="132"/>
      <c r="FIG666" s="132"/>
      <c r="FIH666" s="132"/>
      <c r="FII666" s="132"/>
      <c r="FIJ666" s="132"/>
      <c r="FIK666" s="132"/>
      <c r="FIL666" s="132"/>
      <c r="FIM666" s="132"/>
      <c r="FIN666" s="132"/>
      <c r="FIO666" s="132"/>
      <c r="FIP666" s="132"/>
      <c r="FIQ666" s="132"/>
      <c r="FIR666" s="132"/>
      <c r="FIS666" s="132"/>
      <c r="FIT666" s="132"/>
      <c r="FIU666" s="132"/>
      <c r="FIV666" s="132"/>
      <c r="FIW666" s="132"/>
      <c r="FIX666" s="132"/>
      <c r="FIY666" s="132"/>
      <c r="FIZ666" s="132"/>
      <c r="FJA666" s="132"/>
      <c r="FJB666" s="132"/>
      <c r="FJC666" s="132"/>
      <c r="FJD666" s="132"/>
      <c r="FJE666" s="132"/>
      <c r="FJF666" s="132"/>
      <c r="FJG666" s="132"/>
      <c r="FJH666" s="132"/>
      <c r="FJI666" s="132"/>
      <c r="FJJ666" s="132"/>
      <c r="FJK666" s="132"/>
      <c r="FJL666" s="132"/>
      <c r="FJM666" s="132"/>
      <c r="FJN666" s="132"/>
      <c r="FJO666" s="132"/>
      <c r="FJP666" s="132"/>
      <c r="FJQ666" s="132"/>
      <c r="FJR666" s="132"/>
      <c r="FJS666" s="132"/>
      <c r="FJT666" s="132"/>
      <c r="FJU666" s="132"/>
      <c r="FJV666" s="132"/>
      <c r="FJW666" s="132"/>
      <c r="FJX666" s="132"/>
      <c r="FJY666" s="132"/>
      <c r="FJZ666" s="132"/>
      <c r="FKA666" s="132"/>
      <c r="FKB666" s="132"/>
      <c r="FKC666" s="132"/>
      <c r="FKD666" s="132"/>
      <c r="FKE666" s="132"/>
      <c r="FKF666" s="132"/>
      <c r="FKG666" s="132"/>
      <c r="FKH666" s="132"/>
      <c r="FKI666" s="132"/>
      <c r="FKJ666" s="132"/>
      <c r="FKK666" s="132"/>
      <c r="FKL666" s="132"/>
      <c r="FKM666" s="132"/>
      <c r="FKN666" s="132"/>
      <c r="FKO666" s="132"/>
      <c r="FKP666" s="132"/>
      <c r="FKQ666" s="132"/>
      <c r="FKR666" s="132"/>
      <c r="FKS666" s="132"/>
      <c r="FKT666" s="132"/>
      <c r="FKU666" s="132"/>
      <c r="FKV666" s="132"/>
      <c r="FKW666" s="132"/>
      <c r="FKX666" s="132"/>
      <c r="FKY666" s="132"/>
      <c r="FKZ666" s="132"/>
      <c r="FLA666" s="132"/>
      <c r="FLB666" s="132"/>
      <c r="FLC666" s="132"/>
      <c r="FLD666" s="132"/>
      <c r="FLE666" s="132"/>
      <c r="FLF666" s="132"/>
      <c r="FLG666" s="132"/>
      <c r="FLH666" s="132"/>
      <c r="FLI666" s="132"/>
      <c r="FLJ666" s="132"/>
      <c r="FLK666" s="132"/>
      <c r="FLL666" s="132"/>
      <c r="FLM666" s="132"/>
      <c r="FLN666" s="132"/>
      <c r="FLO666" s="132"/>
      <c r="FLP666" s="132"/>
      <c r="FLQ666" s="132"/>
      <c r="FLR666" s="132"/>
      <c r="FLS666" s="132"/>
      <c r="FLT666" s="132"/>
      <c r="FLU666" s="132"/>
      <c r="FLV666" s="132"/>
      <c r="FLW666" s="132"/>
      <c r="FLX666" s="132"/>
      <c r="FLY666" s="132"/>
      <c r="FLZ666" s="132"/>
      <c r="FMA666" s="132"/>
      <c r="FMB666" s="132"/>
      <c r="FMC666" s="132"/>
      <c r="FMD666" s="132"/>
      <c r="FME666" s="132"/>
      <c r="FMF666" s="132"/>
      <c r="FMG666" s="132"/>
      <c r="FMH666" s="132"/>
      <c r="FMI666" s="132"/>
      <c r="FMJ666" s="132"/>
      <c r="FMK666" s="132"/>
      <c r="FML666" s="132"/>
      <c r="FMM666" s="132"/>
      <c r="FMN666" s="132"/>
      <c r="FMO666" s="132"/>
      <c r="FMP666" s="132"/>
      <c r="FMQ666" s="132"/>
      <c r="FMR666" s="132"/>
      <c r="FMS666" s="132"/>
      <c r="FMT666" s="132"/>
      <c r="FMU666" s="132"/>
      <c r="FMV666" s="132"/>
      <c r="FMW666" s="132"/>
      <c r="FMX666" s="132"/>
      <c r="FMY666" s="132"/>
      <c r="FMZ666" s="132"/>
      <c r="FNA666" s="132"/>
      <c r="FNB666" s="132"/>
      <c r="FNC666" s="132"/>
      <c r="FND666" s="132"/>
      <c r="FNE666" s="132"/>
      <c r="FNF666" s="132"/>
      <c r="FNG666" s="132"/>
      <c r="FNH666" s="132"/>
      <c r="FNI666" s="132"/>
      <c r="FNJ666" s="132"/>
      <c r="FNK666" s="132"/>
      <c r="FNL666" s="132"/>
      <c r="FNM666" s="132"/>
      <c r="FNN666" s="132"/>
      <c r="FNO666" s="132"/>
      <c r="FNP666" s="132"/>
      <c r="FNQ666" s="132"/>
      <c r="FNR666" s="132"/>
      <c r="FNS666" s="132"/>
      <c r="FNT666" s="132"/>
      <c r="FNU666" s="132"/>
      <c r="FNV666" s="132"/>
      <c r="FNW666" s="132"/>
      <c r="FNX666" s="132"/>
      <c r="FNY666" s="132"/>
      <c r="FNZ666" s="132"/>
      <c r="FOA666" s="132"/>
      <c r="FOB666" s="132"/>
      <c r="FOC666" s="132"/>
      <c r="FOD666" s="132"/>
      <c r="FOE666" s="132"/>
      <c r="FOF666" s="132"/>
      <c r="FOG666" s="132"/>
      <c r="FOH666" s="132"/>
      <c r="FOI666" s="132"/>
      <c r="FOJ666" s="132"/>
      <c r="FOK666" s="132"/>
      <c r="FOL666" s="132"/>
      <c r="FOM666" s="132"/>
      <c r="FON666" s="132"/>
      <c r="FOO666" s="132"/>
      <c r="FOP666" s="132"/>
      <c r="FOQ666" s="132"/>
      <c r="FOR666" s="132"/>
      <c r="FOS666" s="132"/>
      <c r="FOT666" s="132"/>
      <c r="FOU666" s="132"/>
      <c r="FOV666" s="132"/>
      <c r="FOW666" s="132"/>
      <c r="FOX666" s="132"/>
      <c r="FOY666" s="132"/>
      <c r="FOZ666" s="132"/>
      <c r="FPA666" s="132"/>
      <c r="FPB666" s="132"/>
      <c r="FPC666" s="132"/>
      <c r="FPD666" s="132"/>
      <c r="FPE666" s="132"/>
      <c r="FPF666" s="132"/>
      <c r="FPG666" s="132"/>
      <c r="FPH666" s="132"/>
      <c r="FPI666" s="132"/>
      <c r="FPJ666" s="132"/>
      <c r="FPK666" s="132"/>
      <c r="FPL666" s="132"/>
      <c r="FPM666" s="132"/>
      <c r="FPN666" s="132"/>
      <c r="FPO666" s="132"/>
      <c r="FPP666" s="132"/>
      <c r="FPQ666" s="132"/>
      <c r="FPR666" s="132"/>
      <c r="FPS666" s="132"/>
      <c r="FPT666" s="132"/>
      <c r="FPU666" s="132"/>
      <c r="FPV666" s="132"/>
      <c r="FPW666" s="132"/>
      <c r="FPX666" s="132"/>
      <c r="FPY666" s="132"/>
      <c r="FPZ666" s="132"/>
      <c r="FQA666" s="132"/>
      <c r="FQB666" s="132"/>
      <c r="FQC666" s="132"/>
      <c r="FQD666" s="132"/>
      <c r="FQE666" s="132"/>
      <c r="FQF666" s="132"/>
      <c r="FQG666" s="132"/>
      <c r="FQH666" s="132"/>
      <c r="FQI666" s="132"/>
      <c r="FQJ666" s="132"/>
      <c r="FQK666" s="132"/>
      <c r="FQL666" s="132"/>
      <c r="FQM666" s="132"/>
      <c r="FQN666" s="132"/>
      <c r="FQO666" s="132"/>
      <c r="FQP666" s="132"/>
      <c r="FQQ666" s="132"/>
      <c r="FQR666" s="132"/>
      <c r="FQS666" s="132"/>
      <c r="FQT666" s="132"/>
      <c r="FQU666" s="132"/>
      <c r="FQV666" s="132"/>
      <c r="FQW666" s="132"/>
      <c r="FQX666" s="132"/>
      <c r="FQY666" s="132"/>
      <c r="FQZ666" s="132"/>
      <c r="FRA666" s="132"/>
      <c r="FRB666" s="132"/>
      <c r="FRC666" s="132"/>
      <c r="FRD666" s="132"/>
      <c r="FRE666" s="132"/>
      <c r="FRF666" s="132"/>
      <c r="FRG666" s="132"/>
      <c r="FRH666" s="132"/>
      <c r="FRI666" s="132"/>
      <c r="FRJ666" s="132"/>
      <c r="FRK666" s="132"/>
      <c r="FRL666" s="132"/>
      <c r="FRM666" s="132"/>
      <c r="FRN666" s="132"/>
      <c r="FRO666" s="132"/>
      <c r="FRP666" s="132"/>
      <c r="FRQ666" s="132"/>
      <c r="FRR666" s="132"/>
      <c r="FRS666" s="132"/>
      <c r="FRT666" s="132"/>
      <c r="FRU666" s="132"/>
      <c r="FRV666" s="132"/>
      <c r="FRW666" s="132"/>
      <c r="FRX666" s="132"/>
      <c r="FRY666" s="132"/>
      <c r="FRZ666" s="132"/>
      <c r="FSA666" s="132"/>
      <c r="FSB666" s="132"/>
      <c r="FSC666" s="132"/>
      <c r="FSD666" s="132"/>
      <c r="FSE666" s="132"/>
      <c r="FSF666" s="132"/>
      <c r="FSG666" s="132"/>
      <c r="FSH666" s="132"/>
      <c r="FSI666" s="132"/>
      <c r="FSJ666" s="132"/>
      <c r="FSK666" s="132"/>
      <c r="FSL666" s="132"/>
      <c r="FSM666" s="132"/>
      <c r="FSN666" s="132"/>
      <c r="FSO666" s="132"/>
      <c r="FSP666" s="132"/>
      <c r="FSQ666" s="132"/>
      <c r="FSR666" s="132"/>
      <c r="FSS666" s="132"/>
      <c r="FST666" s="132"/>
      <c r="FSU666" s="132"/>
      <c r="FSV666" s="132"/>
      <c r="FSW666" s="132"/>
      <c r="FSX666" s="132"/>
      <c r="FSY666" s="132"/>
      <c r="FSZ666" s="132"/>
      <c r="FTA666" s="132"/>
      <c r="FTB666" s="132"/>
      <c r="FTC666" s="132"/>
      <c r="FTD666" s="132"/>
      <c r="FTE666" s="132"/>
      <c r="FTF666" s="132"/>
      <c r="FTG666" s="132"/>
      <c r="FTH666" s="132"/>
      <c r="FTI666" s="132"/>
      <c r="FTJ666" s="132"/>
      <c r="FTK666" s="132"/>
      <c r="FTL666" s="132"/>
      <c r="FTM666" s="132"/>
      <c r="FTN666" s="132"/>
      <c r="FTO666" s="132"/>
      <c r="FTP666" s="132"/>
      <c r="FTQ666" s="132"/>
      <c r="FTR666" s="132"/>
      <c r="FTS666" s="132"/>
      <c r="FTT666" s="132"/>
      <c r="FTU666" s="132"/>
      <c r="FTV666" s="132"/>
      <c r="FTW666" s="132"/>
      <c r="FTX666" s="132"/>
      <c r="FTY666" s="132"/>
      <c r="FTZ666" s="132"/>
      <c r="FUA666" s="132"/>
      <c r="FUB666" s="132"/>
      <c r="FUC666" s="132"/>
      <c r="FUD666" s="132"/>
      <c r="FUE666" s="132"/>
      <c r="FUF666" s="132"/>
      <c r="FUG666" s="132"/>
      <c r="FUH666" s="132"/>
      <c r="FUI666" s="132"/>
      <c r="FUJ666" s="132"/>
      <c r="FUK666" s="132"/>
      <c r="FUL666" s="132"/>
      <c r="FUM666" s="132"/>
      <c r="FUN666" s="132"/>
      <c r="FUO666" s="132"/>
      <c r="FUP666" s="132"/>
      <c r="FUQ666" s="132"/>
      <c r="FUR666" s="132"/>
      <c r="FUS666" s="132"/>
      <c r="FUT666" s="132"/>
      <c r="FUU666" s="132"/>
      <c r="FUV666" s="132"/>
      <c r="FUW666" s="132"/>
      <c r="FUX666" s="132"/>
      <c r="FUY666" s="132"/>
      <c r="FUZ666" s="132"/>
      <c r="FVA666" s="132"/>
      <c r="FVB666" s="132"/>
      <c r="FVC666" s="132"/>
      <c r="FVD666" s="132"/>
      <c r="FVE666" s="132"/>
      <c r="FVF666" s="132"/>
      <c r="FVG666" s="132"/>
      <c r="FVH666" s="132"/>
      <c r="FVI666" s="132"/>
      <c r="FVJ666" s="132"/>
      <c r="FVK666" s="132"/>
      <c r="FVL666" s="132"/>
      <c r="FVM666" s="132"/>
      <c r="FVN666" s="132"/>
      <c r="FVO666" s="132"/>
      <c r="FVP666" s="132"/>
      <c r="FVQ666" s="132"/>
      <c r="FVR666" s="132"/>
      <c r="FVS666" s="132"/>
      <c r="FVT666" s="132"/>
      <c r="FVU666" s="132"/>
      <c r="FVV666" s="132"/>
      <c r="FVW666" s="132"/>
      <c r="FVX666" s="132"/>
      <c r="FVY666" s="132"/>
      <c r="FVZ666" s="132"/>
      <c r="FWA666" s="132"/>
      <c r="FWB666" s="132"/>
      <c r="FWC666" s="132"/>
      <c r="FWD666" s="132"/>
      <c r="FWE666" s="132"/>
      <c r="FWF666" s="132"/>
      <c r="FWG666" s="132"/>
      <c r="FWH666" s="132"/>
      <c r="FWI666" s="132"/>
      <c r="FWJ666" s="132"/>
      <c r="FWK666" s="132"/>
      <c r="FWL666" s="132"/>
      <c r="FWM666" s="132"/>
      <c r="FWN666" s="132"/>
      <c r="FWO666" s="132"/>
      <c r="FWP666" s="132"/>
      <c r="FWQ666" s="132"/>
      <c r="FWR666" s="132"/>
      <c r="FWS666" s="132"/>
      <c r="FWT666" s="132"/>
      <c r="FWU666" s="132"/>
      <c r="FWV666" s="132"/>
      <c r="FWW666" s="132"/>
      <c r="FWX666" s="132"/>
      <c r="FWY666" s="132"/>
      <c r="FWZ666" s="132"/>
      <c r="FXA666" s="132"/>
      <c r="FXB666" s="132"/>
      <c r="FXC666" s="132"/>
      <c r="FXD666" s="132"/>
      <c r="FXE666" s="132"/>
      <c r="FXF666" s="132"/>
      <c r="FXG666" s="132"/>
      <c r="FXH666" s="132"/>
      <c r="FXI666" s="132"/>
      <c r="FXJ666" s="132"/>
      <c r="FXK666" s="132"/>
      <c r="FXL666" s="132"/>
      <c r="FXM666" s="132"/>
      <c r="FXN666" s="132"/>
      <c r="FXO666" s="132"/>
      <c r="FXP666" s="132"/>
      <c r="FXQ666" s="132"/>
      <c r="FXR666" s="132"/>
      <c r="FXS666" s="132"/>
      <c r="FXT666" s="132"/>
      <c r="FXU666" s="132"/>
      <c r="FXV666" s="132"/>
      <c r="FXW666" s="132"/>
      <c r="FXX666" s="132"/>
      <c r="FXY666" s="132"/>
      <c r="FXZ666" s="132"/>
      <c r="FYA666" s="132"/>
      <c r="FYB666" s="132"/>
      <c r="FYC666" s="132"/>
      <c r="FYD666" s="132"/>
      <c r="FYE666" s="132"/>
      <c r="FYF666" s="132"/>
      <c r="FYG666" s="132"/>
      <c r="FYH666" s="132"/>
      <c r="FYI666" s="132"/>
      <c r="FYJ666" s="132"/>
      <c r="FYK666" s="132"/>
      <c r="FYL666" s="132"/>
      <c r="FYM666" s="132"/>
      <c r="FYN666" s="132"/>
      <c r="FYO666" s="132"/>
      <c r="FYP666" s="132"/>
      <c r="FYQ666" s="132"/>
      <c r="FYR666" s="132"/>
      <c r="FYS666" s="132"/>
      <c r="FYT666" s="132"/>
      <c r="FYU666" s="132"/>
      <c r="FYV666" s="132"/>
      <c r="FYW666" s="132"/>
      <c r="FYX666" s="132"/>
      <c r="FYY666" s="132"/>
      <c r="FYZ666" s="132"/>
      <c r="FZA666" s="132"/>
      <c r="FZB666" s="132"/>
      <c r="FZC666" s="132"/>
      <c r="FZD666" s="132"/>
      <c r="FZE666" s="132"/>
      <c r="FZF666" s="132"/>
      <c r="FZG666" s="132"/>
      <c r="FZH666" s="132"/>
      <c r="FZI666" s="132"/>
      <c r="FZJ666" s="132"/>
      <c r="FZK666" s="132"/>
      <c r="FZL666" s="132"/>
      <c r="FZM666" s="132"/>
      <c r="FZN666" s="132"/>
      <c r="FZO666" s="132"/>
      <c r="FZP666" s="132"/>
      <c r="FZQ666" s="132"/>
      <c r="FZR666" s="132"/>
      <c r="FZS666" s="132"/>
      <c r="FZT666" s="132"/>
      <c r="FZU666" s="132"/>
      <c r="FZV666" s="132"/>
      <c r="FZW666" s="132"/>
      <c r="FZX666" s="132"/>
      <c r="FZY666" s="132"/>
      <c r="FZZ666" s="132"/>
      <c r="GAA666" s="132"/>
      <c r="GAB666" s="132"/>
      <c r="GAC666" s="132"/>
      <c r="GAD666" s="132"/>
      <c r="GAE666" s="132"/>
      <c r="GAF666" s="132"/>
      <c r="GAG666" s="132"/>
      <c r="GAH666" s="132"/>
      <c r="GAI666" s="132"/>
      <c r="GAJ666" s="132"/>
      <c r="GAK666" s="132"/>
      <c r="GAL666" s="132"/>
      <c r="GAM666" s="132"/>
      <c r="GAN666" s="132"/>
      <c r="GAO666" s="132"/>
      <c r="GAP666" s="132"/>
      <c r="GAQ666" s="132"/>
      <c r="GAR666" s="132"/>
      <c r="GAS666" s="132"/>
      <c r="GAT666" s="132"/>
      <c r="GAU666" s="132"/>
      <c r="GAV666" s="132"/>
      <c r="GAW666" s="132"/>
      <c r="GAX666" s="132"/>
      <c r="GAY666" s="132"/>
      <c r="GAZ666" s="132"/>
      <c r="GBA666" s="132"/>
      <c r="GBB666" s="132"/>
      <c r="GBC666" s="132"/>
      <c r="GBD666" s="132"/>
      <c r="GBE666" s="132"/>
      <c r="GBF666" s="132"/>
      <c r="GBG666" s="132"/>
      <c r="GBH666" s="132"/>
      <c r="GBI666" s="132"/>
      <c r="GBJ666" s="132"/>
      <c r="GBK666" s="132"/>
      <c r="GBL666" s="132"/>
      <c r="GBM666" s="132"/>
      <c r="GBN666" s="132"/>
      <c r="GBO666" s="132"/>
      <c r="GBP666" s="132"/>
      <c r="GBQ666" s="132"/>
      <c r="GBR666" s="132"/>
      <c r="GBS666" s="132"/>
      <c r="GBT666" s="132"/>
      <c r="GBU666" s="132"/>
      <c r="GBV666" s="132"/>
      <c r="GBW666" s="132"/>
      <c r="GBX666" s="132"/>
      <c r="GBY666" s="132"/>
      <c r="GBZ666" s="132"/>
      <c r="GCA666" s="132"/>
      <c r="GCB666" s="132"/>
      <c r="GCC666" s="132"/>
      <c r="GCD666" s="132"/>
      <c r="GCE666" s="132"/>
      <c r="GCF666" s="132"/>
      <c r="GCG666" s="132"/>
      <c r="GCH666" s="132"/>
      <c r="GCI666" s="132"/>
      <c r="GCJ666" s="132"/>
      <c r="GCK666" s="132"/>
      <c r="GCL666" s="132"/>
      <c r="GCM666" s="132"/>
      <c r="GCN666" s="132"/>
      <c r="GCO666" s="132"/>
      <c r="GCP666" s="132"/>
      <c r="GCQ666" s="132"/>
      <c r="GCR666" s="132"/>
      <c r="GCS666" s="132"/>
      <c r="GCT666" s="132"/>
      <c r="GCU666" s="132"/>
      <c r="GCV666" s="132"/>
      <c r="GCW666" s="132"/>
      <c r="GCX666" s="132"/>
      <c r="GCY666" s="132"/>
      <c r="GCZ666" s="132"/>
      <c r="GDA666" s="132"/>
      <c r="GDB666" s="132"/>
      <c r="GDC666" s="132"/>
      <c r="GDD666" s="132"/>
      <c r="GDE666" s="132"/>
      <c r="GDF666" s="132"/>
      <c r="GDG666" s="132"/>
      <c r="GDH666" s="132"/>
      <c r="GDI666" s="132"/>
      <c r="GDJ666" s="132"/>
      <c r="GDK666" s="132"/>
      <c r="GDL666" s="132"/>
      <c r="GDM666" s="132"/>
      <c r="GDN666" s="132"/>
      <c r="GDO666" s="132"/>
      <c r="GDP666" s="132"/>
      <c r="GDQ666" s="132"/>
      <c r="GDR666" s="132"/>
      <c r="GDS666" s="132"/>
      <c r="GDT666" s="132"/>
      <c r="GDU666" s="132"/>
      <c r="GDV666" s="132"/>
      <c r="GDW666" s="132"/>
      <c r="GDX666" s="132"/>
      <c r="GDY666" s="132"/>
      <c r="GDZ666" s="132"/>
      <c r="GEA666" s="132"/>
      <c r="GEB666" s="132"/>
      <c r="GEC666" s="132"/>
      <c r="GED666" s="132"/>
      <c r="GEE666" s="132"/>
      <c r="GEF666" s="132"/>
      <c r="GEG666" s="132"/>
      <c r="GEH666" s="132"/>
      <c r="GEI666" s="132"/>
      <c r="GEJ666" s="132"/>
      <c r="GEK666" s="132"/>
      <c r="GEL666" s="132"/>
      <c r="GEM666" s="132"/>
      <c r="GEN666" s="132"/>
      <c r="GEO666" s="132"/>
      <c r="GEP666" s="132"/>
      <c r="GEQ666" s="132"/>
      <c r="GER666" s="132"/>
      <c r="GES666" s="132"/>
      <c r="GET666" s="132"/>
      <c r="GEU666" s="132"/>
      <c r="GEV666" s="132"/>
      <c r="GEW666" s="132"/>
      <c r="GEX666" s="132"/>
      <c r="GEY666" s="132"/>
      <c r="GEZ666" s="132"/>
      <c r="GFA666" s="132"/>
      <c r="GFB666" s="132"/>
      <c r="GFC666" s="132"/>
      <c r="GFD666" s="132"/>
      <c r="GFE666" s="132"/>
      <c r="GFF666" s="132"/>
      <c r="GFG666" s="132"/>
      <c r="GFH666" s="132"/>
      <c r="GFI666" s="132"/>
      <c r="GFJ666" s="132"/>
      <c r="GFK666" s="132"/>
      <c r="GFL666" s="132"/>
      <c r="GFM666" s="132"/>
      <c r="GFN666" s="132"/>
      <c r="GFO666" s="132"/>
      <c r="GFP666" s="132"/>
      <c r="GFQ666" s="132"/>
      <c r="GFR666" s="132"/>
      <c r="GFS666" s="132"/>
      <c r="GFT666" s="132"/>
      <c r="GFU666" s="132"/>
      <c r="GFV666" s="132"/>
      <c r="GFW666" s="132"/>
      <c r="GFX666" s="132"/>
      <c r="GFY666" s="132"/>
      <c r="GFZ666" s="132"/>
      <c r="GGA666" s="132"/>
      <c r="GGB666" s="132"/>
      <c r="GGC666" s="132"/>
      <c r="GGD666" s="132"/>
      <c r="GGE666" s="132"/>
      <c r="GGF666" s="132"/>
      <c r="GGG666" s="132"/>
      <c r="GGH666" s="132"/>
      <c r="GGI666" s="132"/>
      <c r="GGJ666" s="132"/>
      <c r="GGK666" s="132"/>
      <c r="GGL666" s="132"/>
      <c r="GGM666" s="132"/>
      <c r="GGN666" s="132"/>
      <c r="GGO666" s="132"/>
      <c r="GGP666" s="132"/>
      <c r="GGQ666" s="132"/>
      <c r="GGR666" s="132"/>
      <c r="GGS666" s="132"/>
      <c r="GGT666" s="132"/>
      <c r="GGU666" s="132"/>
      <c r="GGV666" s="132"/>
      <c r="GGW666" s="132"/>
      <c r="GGX666" s="132"/>
      <c r="GGY666" s="132"/>
      <c r="GGZ666" s="132"/>
      <c r="GHA666" s="132"/>
      <c r="GHB666" s="132"/>
      <c r="GHC666" s="132"/>
      <c r="GHD666" s="132"/>
      <c r="GHE666" s="132"/>
      <c r="GHF666" s="132"/>
      <c r="GHG666" s="132"/>
      <c r="GHH666" s="132"/>
      <c r="GHI666" s="132"/>
      <c r="GHJ666" s="132"/>
      <c r="GHK666" s="132"/>
      <c r="GHL666" s="132"/>
      <c r="GHM666" s="132"/>
      <c r="GHN666" s="132"/>
      <c r="GHO666" s="132"/>
      <c r="GHP666" s="132"/>
      <c r="GHQ666" s="132"/>
      <c r="GHR666" s="132"/>
      <c r="GHS666" s="132"/>
      <c r="GHT666" s="132"/>
      <c r="GHU666" s="132"/>
      <c r="GHV666" s="132"/>
      <c r="GHW666" s="132"/>
      <c r="GHX666" s="132"/>
      <c r="GHY666" s="132"/>
      <c r="GHZ666" s="132"/>
      <c r="GIA666" s="132"/>
      <c r="GIB666" s="132"/>
      <c r="GIC666" s="132"/>
      <c r="GID666" s="132"/>
      <c r="GIE666" s="132"/>
      <c r="GIF666" s="132"/>
      <c r="GIG666" s="132"/>
      <c r="GIH666" s="132"/>
      <c r="GII666" s="132"/>
      <c r="GIJ666" s="132"/>
      <c r="GIK666" s="132"/>
      <c r="GIL666" s="132"/>
      <c r="GIM666" s="132"/>
      <c r="GIN666" s="132"/>
      <c r="GIO666" s="132"/>
      <c r="GIP666" s="132"/>
      <c r="GIQ666" s="132"/>
      <c r="GIR666" s="132"/>
      <c r="GIS666" s="132"/>
      <c r="GIT666" s="132"/>
      <c r="GIU666" s="132"/>
      <c r="GIV666" s="132"/>
      <c r="GIW666" s="132"/>
      <c r="GIX666" s="132"/>
      <c r="GIY666" s="132"/>
      <c r="GIZ666" s="132"/>
      <c r="GJA666" s="132"/>
      <c r="GJB666" s="132"/>
      <c r="GJC666" s="132"/>
      <c r="GJD666" s="132"/>
      <c r="GJE666" s="132"/>
      <c r="GJF666" s="132"/>
      <c r="GJG666" s="132"/>
      <c r="GJH666" s="132"/>
      <c r="GJI666" s="132"/>
      <c r="GJJ666" s="132"/>
      <c r="GJK666" s="132"/>
      <c r="GJL666" s="132"/>
      <c r="GJM666" s="132"/>
      <c r="GJN666" s="132"/>
      <c r="GJO666" s="132"/>
      <c r="GJP666" s="132"/>
      <c r="GJQ666" s="132"/>
      <c r="GJR666" s="132"/>
      <c r="GJS666" s="132"/>
      <c r="GJT666" s="132"/>
      <c r="GJU666" s="132"/>
      <c r="GJV666" s="132"/>
      <c r="GJW666" s="132"/>
      <c r="GJX666" s="132"/>
      <c r="GJY666" s="132"/>
      <c r="GJZ666" s="132"/>
      <c r="GKA666" s="132"/>
      <c r="GKB666" s="132"/>
      <c r="GKC666" s="132"/>
      <c r="GKD666" s="132"/>
      <c r="GKE666" s="132"/>
      <c r="GKF666" s="132"/>
      <c r="GKG666" s="132"/>
      <c r="GKH666" s="132"/>
      <c r="GKI666" s="132"/>
      <c r="GKJ666" s="132"/>
      <c r="GKK666" s="132"/>
      <c r="GKL666" s="132"/>
      <c r="GKM666" s="132"/>
      <c r="GKN666" s="132"/>
      <c r="GKO666" s="132"/>
      <c r="GKP666" s="132"/>
      <c r="GKQ666" s="132"/>
      <c r="GKR666" s="132"/>
      <c r="GKS666" s="132"/>
      <c r="GKT666" s="132"/>
      <c r="GKU666" s="132"/>
      <c r="GKV666" s="132"/>
      <c r="GKW666" s="132"/>
      <c r="GKX666" s="132"/>
      <c r="GKY666" s="132"/>
      <c r="GKZ666" s="132"/>
      <c r="GLA666" s="132"/>
      <c r="GLB666" s="132"/>
      <c r="GLC666" s="132"/>
      <c r="GLD666" s="132"/>
      <c r="GLE666" s="132"/>
      <c r="GLF666" s="132"/>
      <c r="GLG666" s="132"/>
      <c r="GLH666" s="132"/>
      <c r="GLI666" s="132"/>
      <c r="GLJ666" s="132"/>
      <c r="GLK666" s="132"/>
      <c r="GLL666" s="132"/>
      <c r="GLM666" s="132"/>
      <c r="GLN666" s="132"/>
      <c r="GLO666" s="132"/>
      <c r="GLP666" s="132"/>
      <c r="GLQ666" s="132"/>
      <c r="GLR666" s="132"/>
      <c r="GLS666" s="132"/>
      <c r="GLT666" s="132"/>
      <c r="GLU666" s="132"/>
      <c r="GLV666" s="132"/>
      <c r="GLW666" s="132"/>
      <c r="GLX666" s="132"/>
      <c r="GLY666" s="132"/>
      <c r="GLZ666" s="132"/>
      <c r="GMA666" s="132"/>
      <c r="GMB666" s="132"/>
      <c r="GMC666" s="132"/>
      <c r="GMD666" s="132"/>
      <c r="GME666" s="132"/>
      <c r="GMF666" s="132"/>
      <c r="GMG666" s="132"/>
      <c r="GMH666" s="132"/>
      <c r="GMI666" s="132"/>
      <c r="GMJ666" s="132"/>
      <c r="GMK666" s="132"/>
      <c r="GML666" s="132"/>
      <c r="GMM666" s="132"/>
      <c r="GMN666" s="132"/>
      <c r="GMO666" s="132"/>
      <c r="GMP666" s="132"/>
      <c r="GMQ666" s="132"/>
      <c r="GMR666" s="132"/>
      <c r="GMS666" s="132"/>
      <c r="GMT666" s="132"/>
      <c r="GMU666" s="132"/>
      <c r="GMV666" s="132"/>
      <c r="GMW666" s="132"/>
      <c r="GMX666" s="132"/>
      <c r="GMY666" s="132"/>
      <c r="GMZ666" s="132"/>
      <c r="GNA666" s="132"/>
      <c r="GNB666" s="132"/>
      <c r="GNC666" s="132"/>
      <c r="GND666" s="132"/>
      <c r="GNE666" s="132"/>
      <c r="GNF666" s="132"/>
      <c r="GNG666" s="132"/>
      <c r="GNH666" s="132"/>
      <c r="GNI666" s="132"/>
      <c r="GNJ666" s="132"/>
      <c r="GNK666" s="132"/>
      <c r="GNL666" s="132"/>
      <c r="GNM666" s="132"/>
      <c r="GNN666" s="132"/>
      <c r="GNO666" s="132"/>
      <c r="GNP666" s="132"/>
      <c r="GNQ666" s="132"/>
      <c r="GNR666" s="132"/>
      <c r="GNS666" s="132"/>
      <c r="GNT666" s="132"/>
      <c r="GNU666" s="132"/>
      <c r="GNV666" s="132"/>
      <c r="GNW666" s="132"/>
      <c r="GNX666" s="132"/>
      <c r="GNY666" s="132"/>
      <c r="GNZ666" s="132"/>
      <c r="GOA666" s="132"/>
      <c r="GOB666" s="132"/>
      <c r="GOC666" s="132"/>
      <c r="GOD666" s="132"/>
      <c r="GOE666" s="132"/>
      <c r="GOF666" s="132"/>
      <c r="GOG666" s="132"/>
      <c r="GOH666" s="132"/>
      <c r="GOI666" s="132"/>
      <c r="GOJ666" s="132"/>
      <c r="GOK666" s="132"/>
      <c r="GOL666" s="132"/>
      <c r="GOM666" s="132"/>
      <c r="GON666" s="132"/>
      <c r="GOO666" s="132"/>
      <c r="GOP666" s="132"/>
      <c r="GOQ666" s="132"/>
      <c r="GOR666" s="132"/>
      <c r="GOS666" s="132"/>
      <c r="GOT666" s="132"/>
      <c r="GOU666" s="132"/>
      <c r="GOV666" s="132"/>
      <c r="GOW666" s="132"/>
      <c r="GOX666" s="132"/>
      <c r="GOY666" s="132"/>
      <c r="GOZ666" s="132"/>
      <c r="GPA666" s="132"/>
      <c r="GPB666" s="132"/>
      <c r="GPC666" s="132"/>
      <c r="GPD666" s="132"/>
      <c r="GPE666" s="132"/>
      <c r="GPF666" s="132"/>
      <c r="GPG666" s="132"/>
      <c r="GPH666" s="132"/>
      <c r="GPI666" s="132"/>
      <c r="GPJ666" s="132"/>
      <c r="GPK666" s="132"/>
      <c r="GPL666" s="132"/>
      <c r="GPM666" s="132"/>
      <c r="GPN666" s="132"/>
      <c r="GPO666" s="132"/>
      <c r="GPP666" s="132"/>
      <c r="GPQ666" s="132"/>
      <c r="GPR666" s="132"/>
      <c r="GPS666" s="132"/>
      <c r="GPT666" s="132"/>
      <c r="GPU666" s="132"/>
      <c r="GPV666" s="132"/>
      <c r="GPW666" s="132"/>
      <c r="GPX666" s="132"/>
      <c r="GPY666" s="132"/>
      <c r="GPZ666" s="132"/>
      <c r="GQA666" s="132"/>
      <c r="GQB666" s="132"/>
      <c r="GQC666" s="132"/>
      <c r="GQD666" s="132"/>
      <c r="GQE666" s="132"/>
      <c r="GQF666" s="132"/>
      <c r="GQG666" s="132"/>
      <c r="GQH666" s="132"/>
      <c r="GQI666" s="132"/>
      <c r="GQJ666" s="132"/>
      <c r="GQK666" s="132"/>
      <c r="GQL666" s="132"/>
      <c r="GQM666" s="132"/>
      <c r="GQN666" s="132"/>
      <c r="GQO666" s="132"/>
      <c r="GQP666" s="132"/>
      <c r="GQQ666" s="132"/>
      <c r="GQR666" s="132"/>
      <c r="GQS666" s="132"/>
      <c r="GQT666" s="132"/>
      <c r="GQU666" s="132"/>
      <c r="GQV666" s="132"/>
      <c r="GQW666" s="132"/>
      <c r="GQX666" s="132"/>
      <c r="GQY666" s="132"/>
      <c r="GQZ666" s="132"/>
      <c r="GRA666" s="132"/>
      <c r="GRB666" s="132"/>
      <c r="GRC666" s="132"/>
      <c r="GRD666" s="132"/>
      <c r="GRE666" s="132"/>
      <c r="GRF666" s="132"/>
      <c r="GRG666" s="132"/>
      <c r="GRH666" s="132"/>
      <c r="GRI666" s="132"/>
      <c r="GRJ666" s="132"/>
      <c r="GRK666" s="132"/>
      <c r="GRL666" s="132"/>
      <c r="GRM666" s="132"/>
      <c r="GRN666" s="132"/>
      <c r="GRO666" s="132"/>
      <c r="GRP666" s="132"/>
      <c r="GRQ666" s="132"/>
      <c r="GRR666" s="132"/>
      <c r="GRS666" s="132"/>
      <c r="GRT666" s="132"/>
      <c r="GRU666" s="132"/>
      <c r="GRV666" s="132"/>
      <c r="GRW666" s="132"/>
      <c r="GRX666" s="132"/>
      <c r="GRY666" s="132"/>
      <c r="GRZ666" s="132"/>
      <c r="GSA666" s="132"/>
      <c r="GSB666" s="132"/>
      <c r="GSC666" s="132"/>
      <c r="GSD666" s="132"/>
      <c r="GSE666" s="132"/>
      <c r="GSF666" s="132"/>
      <c r="GSG666" s="132"/>
      <c r="GSH666" s="132"/>
      <c r="GSI666" s="132"/>
      <c r="GSJ666" s="132"/>
      <c r="GSK666" s="132"/>
      <c r="GSL666" s="132"/>
      <c r="GSM666" s="132"/>
      <c r="GSN666" s="132"/>
      <c r="GSO666" s="132"/>
      <c r="GSP666" s="132"/>
      <c r="GSQ666" s="132"/>
      <c r="GSR666" s="132"/>
      <c r="GSS666" s="132"/>
      <c r="GST666" s="132"/>
      <c r="GSU666" s="132"/>
      <c r="GSV666" s="132"/>
      <c r="GSW666" s="132"/>
      <c r="GSX666" s="132"/>
      <c r="GSY666" s="132"/>
      <c r="GSZ666" s="132"/>
      <c r="GTA666" s="132"/>
      <c r="GTB666" s="132"/>
      <c r="GTC666" s="132"/>
      <c r="GTD666" s="132"/>
      <c r="GTE666" s="132"/>
      <c r="GTF666" s="132"/>
      <c r="GTG666" s="132"/>
      <c r="GTH666" s="132"/>
      <c r="GTI666" s="132"/>
      <c r="GTJ666" s="132"/>
      <c r="GTK666" s="132"/>
      <c r="GTL666" s="132"/>
      <c r="GTM666" s="132"/>
      <c r="GTN666" s="132"/>
      <c r="GTO666" s="132"/>
      <c r="GTP666" s="132"/>
      <c r="GTQ666" s="132"/>
      <c r="GTR666" s="132"/>
      <c r="GTS666" s="132"/>
      <c r="GTT666" s="132"/>
      <c r="GTU666" s="132"/>
      <c r="GTV666" s="132"/>
      <c r="GTW666" s="132"/>
      <c r="GTX666" s="132"/>
      <c r="GTY666" s="132"/>
      <c r="GTZ666" s="132"/>
      <c r="GUA666" s="132"/>
      <c r="GUB666" s="132"/>
      <c r="GUC666" s="132"/>
      <c r="GUD666" s="132"/>
      <c r="GUE666" s="132"/>
      <c r="GUF666" s="132"/>
      <c r="GUG666" s="132"/>
      <c r="GUH666" s="132"/>
      <c r="GUI666" s="132"/>
      <c r="GUJ666" s="132"/>
      <c r="GUK666" s="132"/>
      <c r="GUL666" s="132"/>
      <c r="GUM666" s="132"/>
      <c r="GUN666" s="132"/>
      <c r="GUO666" s="132"/>
      <c r="GUP666" s="132"/>
      <c r="GUQ666" s="132"/>
      <c r="GUR666" s="132"/>
      <c r="GUS666" s="132"/>
      <c r="GUT666" s="132"/>
      <c r="GUU666" s="132"/>
      <c r="GUV666" s="132"/>
      <c r="GUW666" s="132"/>
      <c r="GUX666" s="132"/>
      <c r="GUY666" s="132"/>
      <c r="GUZ666" s="132"/>
      <c r="GVA666" s="132"/>
      <c r="GVB666" s="132"/>
      <c r="GVC666" s="132"/>
      <c r="GVD666" s="132"/>
      <c r="GVE666" s="132"/>
      <c r="GVF666" s="132"/>
      <c r="GVG666" s="132"/>
      <c r="GVH666" s="132"/>
      <c r="GVI666" s="132"/>
      <c r="GVJ666" s="132"/>
      <c r="GVK666" s="132"/>
      <c r="GVL666" s="132"/>
      <c r="GVM666" s="132"/>
      <c r="GVN666" s="132"/>
      <c r="GVO666" s="132"/>
      <c r="GVP666" s="132"/>
      <c r="GVQ666" s="132"/>
      <c r="GVR666" s="132"/>
      <c r="GVS666" s="132"/>
      <c r="GVT666" s="132"/>
      <c r="GVU666" s="132"/>
      <c r="GVV666" s="132"/>
      <c r="GVW666" s="132"/>
      <c r="GVX666" s="132"/>
      <c r="GVY666" s="132"/>
      <c r="GVZ666" s="132"/>
      <c r="GWA666" s="132"/>
      <c r="GWB666" s="132"/>
      <c r="GWC666" s="132"/>
      <c r="GWD666" s="132"/>
      <c r="GWE666" s="132"/>
      <c r="GWF666" s="132"/>
      <c r="GWG666" s="132"/>
      <c r="GWH666" s="132"/>
      <c r="GWI666" s="132"/>
      <c r="GWJ666" s="132"/>
      <c r="GWK666" s="132"/>
      <c r="GWL666" s="132"/>
      <c r="GWM666" s="132"/>
      <c r="GWN666" s="132"/>
      <c r="GWO666" s="132"/>
      <c r="GWP666" s="132"/>
      <c r="GWQ666" s="132"/>
      <c r="GWR666" s="132"/>
      <c r="GWS666" s="132"/>
      <c r="GWT666" s="132"/>
      <c r="GWU666" s="132"/>
      <c r="GWV666" s="132"/>
      <c r="GWW666" s="132"/>
      <c r="GWX666" s="132"/>
      <c r="GWY666" s="132"/>
      <c r="GWZ666" s="132"/>
      <c r="GXA666" s="132"/>
      <c r="GXB666" s="132"/>
      <c r="GXC666" s="132"/>
      <c r="GXD666" s="132"/>
      <c r="GXE666" s="132"/>
      <c r="GXF666" s="132"/>
      <c r="GXG666" s="132"/>
      <c r="GXH666" s="132"/>
      <c r="GXI666" s="132"/>
      <c r="GXJ666" s="132"/>
      <c r="GXK666" s="132"/>
      <c r="GXL666" s="132"/>
      <c r="GXM666" s="132"/>
      <c r="GXN666" s="132"/>
      <c r="GXO666" s="132"/>
      <c r="GXP666" s="132"/>
      <c r="GXQ666" s="132"/>
      <c r="GXR666" s="132"/>
      <c r="GXS666" s="132"/>
      <c r="GXT666" s="132"/>
      <c r="GXU666" s="132"/>
      <c r="GXV666" s="132"/>
      <c r="GXW666" s="132"/>
      <c r="GXX666" s="132"/>
      <c r="GXY666" s="132"/>
      <c r="GXZ666" s="132"/>
      <c r="GYA666" s="132"/>
      <c r="GYB666" s="132"/>
      <c r="GYC666" s="132"/>
      <c r="GYD666" s="132"/>
      <c r="GYE666" s="132"/>
      <c r="GYF666" s="132"/>
      <c r="GYG666" s="132"/>
      <c r="GYH666" s="132"/>
      <c r="GYI666" s="132"/>
      <c r="GYJ666" s="132"/>
      <c r="GYK666" s="132"/>
      <c r="GYL666" s="132"/>
      <c r="GYM666" s="132"/>
      <c r="GYN666" s="132"/>
      <c r="GYO666" s="132"/>
      <c r="GYP666" s="132"/>
      <c r="GYQ666" s="132"/>
      <c r="GYR666" s="132"/>
      <c r="GYS666" s="132"/>
      <c r="GYT666" s="132"/>
      <c r="GYU666" s="132"/>
      <c r="GYV666" s="132"/>
      <c r="GYW666" s="132"/>
      <c r="GYX666" s="132"/>
      <c r="GYY666" s="132"/>
      <c r="GYZ666" s="132"/>
      <c r="GZA666" s="132"/>
      <c r="GZB666" s="132"/>
      <c r="GZC666" s="132"/>
      <c r="GZD666" s="132"/>
      <c r="GZE666" s="132"/>
      <c r="GZF666" s="132"/>
      <c r="GZG666" s="132"/>
      <c r="GZH666" s="132"/>
      <c r="GZI666" s="132"/>
      <c r="GZJ666" s="132"/>
      <c r="GZK666" s="132"/>
      <c r="GZL666" s="132"/>
      <c r="GZM666" s="132"/>
      <c r="GZN666" s="132"/>
      <c r="GZO666" s="132"/>
      <c r="GZP666" s="132"/>
      <c r="GZQ666" s="132"/>
      <c r="GZR666" s="132"/>
      <c r="GZS666" s="132"/>
      <c r="GZT666" s="132"/>
      <c r="GZU666" s="132"/>
      <c r="GZV666" s="132"/>
      <c r="GZW666" s="132"/>
      <c r="GZX666" s="132"/>
      <c r="GZY666" s="132"/>
      <c r="GZZ666" s="132"/>
      <c r="HAA666" s="132"/>
      <c r="HAB666" s="132"/>
      <c r="HAC666" s="132"/>
      <c r="HAD666" s="132"/>
      <c r="HAE666" s="132"/>
      <c r="HAF666" s="132"/>
      <c r="HAG666" s="132"/>
      <c r="HAH666" s="132"/>
      <c r="HAI666" s="132"/>
      <c r="HAJ666" s="132"/>
      <c r="HAK666" s="132"/>
      <c r="HAL666" s="132"/>
      <c r="HAM666" s="132"/>
      <c r="HAN666" s="132"/>
      <c r="HAO666" s="132"/>
      <c r="HAP666" s="132"/>
      <c r="HAQ666" s="132"/>
      <c r="HAR666" s="132"/>
      <c r="HAS666" s="132"/>
      <c r="HAT666" s="132"/>
      <c r="HAU666" s="132"/>
      <c r="HAV666" s="132"/>
      <c r="HAW666" s="132"/>
      <c r="HAX666" s="132"/>
      <c r="HAY666" s="132"/>
      <c r="HAZ666" s="132"/>
      <c r="HBA666" s="132"/>
      <c r="HBB666" s="132"/>
      <c r="HBC666" s="132"/>
      <c r="HBD666" s="132"/>
      <c r="HBE666" s="132"/>
      <c r="HBF666" s="132"/>
      <c r="HBG666" s="132"/>
      <c r="HBH666" s="132"/>
      <c r="HBI666" s="132"/>
      <c r="HBJ666" s="132"/>
      <c r="HBK666" s="132"/>
      <c r="HBL666" s="132"/>
      <c r="HBM666" s="132"/>
      <c r="HBN666" s="132"/>
      <c r="HBO666" s="132"/>
      <c r="HBP666" s="132"/>
      <c r="HBQ666" s="132"/>
      <c r="HBR666" s="132"/>
      <c r="HBS666" s="132"/>
      <c r="HBT666" s="132"/>
      <c r="HBU666" s="132"/>
      <c r="HBV666" s="132"/>
      <c r="HBW666" s="132"/>
      <c r="HBX666" s="132"/>
      <c r="HBY666" s="132"/>
      <c r="HBZ666" s="132"/>
      <c r="HCA666" s="132"/>
      <c r="HCB666" s="132"/>
      <c r="HCC666" s="132"/>
      <c r="HCD666" s="132"/>
      <c r="HCE666" s="132"/>
      <c r="HCF666" s="132"/>
      <c r="HCG666" s="132"/>
      <c r="HCH666" s="132"/>
      <c r="HCI666" s="132"/>
      <c r="HCJ666" s="132"/>
      <c r="HCK666" s="132"/>
      <c r="HCL666" s="132"/>
      <c r="HCM666" s="132"/>
      <c r="HCN666" s="132"/>
      <c r="HCO666" s="132"/>
      <c r="HCP666" s="132"/>
      <c r="HCQ666" s="132"/>
      <c r="HCR666" s="132"/>
      <c r="HCS666" s="132"/>
      <c r="HCT666" s="132"/>
      <c r="HCU666" s="132"/>
      <c r="HCV666" s="132"/>
      <c r="HCW666" s="132"/>
      <c r="HCX666" s="132"/>
      <c r="HCY666" s="132"/>
      <c r="HCZ666" s="132"/>
      <c r="HDA666" s="132"/>
      <c r="HDB666" s="132"/>
      <c r="HDC666" s="132"/>
      <c r="HDD666" s="132"/>
      <c r="HDE666" s="132"/>
      <c r="HDF666" s="132"/>
      <c r="HDG666" s="132"/>
      <c r="HDH666" s="132"/>
      <c r="HDI666" s="132"/>
      <c r="HDJ666" s="132"/>
      <c r="HDK666" s="132"/>
      <c r="HDL666" s="132"/>
      <c r="HDM666" s="132"/>
      <c r="HDN666" s="132"/>
      <c r="HDO666" s="132"/>
      <c r="HDP666" s="132"/>
      <c r="HDQ666" s="132"/>
      <c r="HDR666" s="132"/>
      <c r="HDS666" s="132"/>
      <c r="HDT666" s="132"/>
      <c r="HDU666" s="132"/>
      <c r="HDV666" s="132"/>
      <c r="HDW666" s="132"/>
      <c r="HDX666" s="132"/>
      <c r="HDY666" s="132"/>
      <c r="HDZ666" s="132"/>
      <c r="HEA666" s="132"/>
      <c r="HEB666" s="132"/>
      <c r="HEC666" s="132"/>
      <c r="HED666" s="132"/>
      <c r="HEE666" s="132"/>
      <c r="HEF666" s="132"/>
      <c r="HEG666" s="132"/>
      <c r="HEH666" s="132"/>
      <c r="HEI666" s="132"/>
      <c r="HEJ666" s="132"/>
      <c r="HEK666" s="132"/>
      <c r="HEL666" s="132"/>
      <c r="HEM666" s="132"/>
      <c r="HEN666" s="132"/>
      <c r="HEO666" s="132"/>
      <c r="HEP666" s="132"/>
      <c r="HEQ666" s="132"/>
      <c r="HER666" s="132"/>
      <c r="HES666" s="132"/>
      <c r="HET666" s="132"/>
      <c r="HEU666" s="132"/>
      <c r="HEV666" s="132"/>
      <c r="HEW666" s="132"/>
      <c r="HEX666" s="132"/>
      <c r="HEY666" s="132"/>
      <c r="HEZ666" s="132"/>
      <c r="HFA666" s="132"/>
      <c r="HFB666" s="132"/>
      <c r="HFC666" s="132"/>
      <c r="HFD666" s="132"/>
      <c r="HFE666" s="132"/>
      <c r="HFF666" s="132"/>
      <c r="HFG666" s="132"/>
      <c r="HFH666" s="132"/>
      <c r="HFI666" s="132"/>
      <c r="HFJ666" s="132"/>
      <c r="HFK666" s="132"/>
      <c r="HFL666" s="132"/>
      <c r="HFM666" s="132"/>
      <c r="HFN666" s="132"/>
      <c r="HFO666" s="132"/>
      <c r="HFP666" s="132"/>
      <c r="HFQ666" s="132"/>
      <c r="HFR666" s="132"/>
      <c r="HFS666" s="132"/>
      <c r="HFT666" s="132"/>
      <c r="HFU666" s="132"/>
      <c r="HFV666" s="132"/>
      <c r="HFW666" s="132"/>
      <c r="HFX666" s="132"/>
      <c r="HFY666" s="132"/>
      <c r="HFZ666" s="132"/>
      <c r="HGA666" s="132"/>
      <c r="HGB666" s="132"/>
      <c r="HGC666" s="132"/>
      <c r="HGD666" s="132"/>
      <c r="HGE666" s="132"/>
      <c r="HGF666" s="132"/>
      <c r="HGG666" s="132"/>
      <c r="HGH666" s="132"/>
      <c r="HGI666" s="132"/>
      <c r="HGJ666" s="132"/>
      <c r="HGK666" s="132"/>
      <c r="HGL666" s="132"/>
      <c r="HGM666" s="132"/>
      <c r="HGN666" s="132"/>
      <c r="HGO666" s="132"/>
      <c r="HGP666" s="132"/>
      <c r="HGQ666" s="132"/>
      <c r="HGR666" s="132"/>
      <c r="HGS666" s="132"/>
      <c r="HGT666" s="132"/>
      <c r="HGU666" s="132"/>
      <c r="HGV666" s="132"/>
      <c r="HGW666" s="132"/>
      <c r="HGX666" s="132"/>
      <c r="HGY666" s="132"/>
      <c r="HGZ666" s="132"/>
      <c r="HHA666" s="132"/>
      <c r="HHB666" s="132"/>
      <c r="HHC666" s="132"/>
      <c r="HHD666" s="132"/>
      <c r="HHE666" s="132"/>
      <c r="HHF666" s="132"/>
      <c r="HHG666" s="132"/>
      <c r="HHH666" s="132"/>
      <c r="HHI666" s="132"/>
      <c r="HHJ666" s="132"/>
      <c r="HHK666" s="132"/>
      <c r="HHL666" s="132"/>
      <c r="HHM666" s="132"/>
      <c r="HHN666" s="132"/>
      <c r="HHO666" s="132"/>
      <c r="HHP666" s="132"/>
      <c r="HHQ666" s="132"/>
      <c r="HHR666" s="132"/>
      <c r="HHS666" s="132"/>
      <c r="HHT666" s="132"/>
      <c r="HHU666" s="132"/>
      <c r="HHV666" s="132"/>
      <c r="HHW666" s="132"/>
      <c r="HHX666" s="132"/>
      <c r="HHY666" s="132"/>
      <c r="HHZ666" s="132"/>
      <c r="HIA666" s="132"/>
      <c r="HIB666" s="132"/>
      <c r="HIC666" s="132"/>
      <c r="HID666" s="132"/>
      <c r="HIE666" s="132"/>
      <c r="HIF666" s="132"/>
      <c r="HIG666" s="132"/>
      <c r="HIH666" s="132"/>
      <c r="HII666" s="132"/>
      <c r="HIJ666" s="132"/>
      <c r="HIK666" s="132"/>
      <c r="HIL666" s="132"/>
      <c r="HIM666" s="132"/>
      <c r="HIN666" s="132"/>
      <c r="HIO666" s="132"/>
      <c r="HIP666" s="132"/>
      <c r="HIQ666" s="132"/>
      <c r="HIR666" s="132"/>
      <c r="HIS666" s="132"/>
      <c r="HIT666" s="132"/>
      <c r="HIU666" s="132"/>
      <c r="HIV666" s="132"/>
      <c r="HIW666" s="132"/>
      <c r="HIX666" s="132"/>
      <c r="HIY666" s="132"/>
      <c r="HIZ666" s="132"/>
      <c r="HJA666" s="132"/>
      <c r="HJB666" s="132"/>
      <c r="HJC666" s="132"/>
      <c r="HJD666" s="132"/>
      <c r="HJE666" s="132"/>
      <c r="HJF666" s="132"/>
      <c r="HJG666" s="132"/>
      <c r="HJH666" s="132"/>
      <c r="HJI666" s="132"/>
      <c r="HJJ666" s="132"/>
      <c r="HJK666" s="132"/>
      <c r="HJL666" s="132"/>
      <c r="HJM666" s="132"/>
      <c r="HJN666" s="132"/>
      <c r="HJO666" s="132"/>
      <c r="HJP666" s="132"/>
      <c r="HJQ666" s="132"/>
      <c r="HJR666" s="132"/>
      <c r="HJS666" s="132"/>
      <c r="HJT666" s="132"/>
      <c r="HJU666" s="132"/>
      <c r="HJV666" s="132"/>
      <c r="HJW666" s="132"/>
      <c r="HJX666" s="132"/>
      <c r="HJY666" s="132"/>
      <c r="HJZ666" s="132"/>
      <c r="HKA666" s="132"/>
      <c r="HKB666" s="132"/>
      <c r="HKC666" s="132"/>
      <c r="HKD666" s="132"/>
      <c r="HKE666" s="132"/>
      <c r="HKF666" s="132"/>
      <c r="HKG666" s="132"/>
      <c r="HKH666" s="132"/>
      <c r="HKI666" s="132"/>
      <c r="HKJ666" s="132"/>
      <c r="HKK666" s="132"/>
      <c r="HKL666" s="132"/>
      <c r="HKM666" s="132"/>
      <c r="HKN666" s="132"/>
      <c r="HKO666" s="132"/>
      <c r="HKP666" s="132"/>
      <c r="HKQ666" s="132"/>
      <c r="HKR666" s="132"/>
      <c r="HKS666" s="132"/>
      <c r="HKT666" s="132"/>
      <c r="HKU666" s="132"/>
      <c r="HKV666" s="132"/>
      <c r="HKW666" s="132"/>
      <c r="HKX666" s="132"/>
      <c r="HKY666" s="132"/>
      <c r="HKZ666" s="132"/>
      <c r="HLA666" s="132"/>
      <c r="HLB666" s="132"/>
      <c r="HLC666" s="132"/>
      <c r="HLD666" s="132"/>
      <c r="HLE666" s="132"/>
      <c r="HLF666" s="132"/>
      <c r="HLG666" s="132"/>
      <c r="HLH666" s="132"/>
      <c r="HLI666" s="132"/>
      <c r="HLJ666" s="132"/>
      <c r="HLK666" s="132"/>
      <c r="HLL666" s="132"/>
      <c r="HLM666" s="132"/>
      <c r="HLN666" s="132"/>
      <c r="HLO666" s="132"/>
      <c r="HLP666" s="132"/>
      <c r="HLQ666" s="132"/>
      <c r="HLR666" s="132"/>
      <c r="HLS666" s="132"/>
      <c r="HLT666" s="132"/>
      <c r="HLU666" s="132"/>
      <c r="HLV666" s="132"/>
      <c r="HLW666" s="132"/>
      <c r="HLX666" s="132"/>
      <c r="HLY666" s="132"/>
      <c r="HLZ666" s="132"/>
      <c r="HMA666" s="132"/>
      <c r="HMB666" s="132"/>
      <c r="HMC666" s="132"/>
      <c r="HMD666" s="132"/>
      <c r="HME666" s="132"/>
      <c r="HMF666" s="132"/>
      <c r="HMG666" s="132"/>
      <c r="HMH666" s="132"/>
      <c r="HMI666" s="132"/>
      <c r="HMJ666" s="132"/>
      <c r="HMK666" s="132"/>
      <c r="HML666" s="132"/>
      <c r="HMM666" s="132"/>
      <c r="HMN666" s="132"/>
      <c r="HMO666" s="132"/>
      <c r="HMP666" s="132"/>
      <c r="HMQ666" s="132"/>
      <c r="HMR666" s="132"/>
      <c r="HMS666" s="132"/>
      <c r="HMT666" s="132"/>
      <c r="HMU666" s="132"/>
      <c r="HMV666" s="132"/>
      <c r="HMW666" s="132"/>
      <c r="HMX666" s="132"/>
      <c r="HMY666" s="132"/>
      <c r="HMZ666" s="132"/>
      <c r="HNA666" s="132"/>
      <c r="HNB666" s="132"/>
      <c r="HNC666" s="132"/>
      <c r="HND666" s="132"/>
      <c r="HNE666" s="132"/>
      <c r="HNF666" s="132"/>
      <c r="HNG666" s="132"/>
      <c r="HNH666" s="132"/>
      <c r="HNI666" s="132"/>
      <c r="HNJ666" s="132"/>
      <c r="HNK666" s="132"/>
      <c r="HNL666" s="132"/>
      <c r="HNM666" s="132"/>
      <c r="HNN666" s="132"/>
      <c r="HNO666" s="132"/>
      <c r="HNP666" s="132"/>
      <c r="HNQ666" s="132"/>
      <c r="HNR666" s="132"/>
      <c r="HNS666" s="132"/>
      <c r="HNT666" s="132"/>
      <c r="HNU666" s="132"/>
      <c r="HNV666" s="132"/>
      <c r="HNW666" s="132"/>
      <c r="HNX666" s="132"/>
      <c r="HNY666" s="132"/>
      <c r="HNZ666" s="132"/>
      <c r="HOA666" s="132"/>
      <c r="HOB666" s="132"/>
      <c r="HOC666" s="132"/>
      <c r="HOD666" s="132"/>
      <c r="HOE666" s="132"/>
      <c r="HOF666" s="132"/>
      <c r="HOG666" s="132"/>
      <c r="HOH666" s="132"/>
      <c r="HOI666" s="132"/>
      <c r="HOJ666" s="132"/>
      <c r="HOK666" s="132"/>
      <c r="HOL666" s="132"/>
      <c r="HOM666" s="132"/>
      <c r="HON666" s="132"/>
      <c r="HOO666" s="132"/>
      <c r="HOP666" s="132"/>
      <c r="HOQ666" s="132"/>
      <c r="HOR666" s="132"/>
      <c r="HOS666" s="132"/>
      <c r="HOT666" s="132"/>
      <c r="HOU666" s="132"/>
      <c r="HOV666" s="132"/>
      <c r="HOW666" s="132"/>
      <c r="HOX666" s="132"/>
      <c r="HOY666" s="132"/>
      <c r="HOZ666" s="132"/>
      <c r="HPA666" s="132"/>
      <c r="HPB666" s="132"/>
      <c r="HPC666" s="132"/>
      <c r="HPD666" s="132"/>
      <c r="HPE666" s="132"/>
      <c r="HPF666" s="132"/>
      <c r="HPG666" s="132"/>
      <c r="HPH666" s="132"/>
      <c r="HPI666" s="132"/>
      <c r="HPJ666" s="132"/>
      <c r="HPK666" s="132"/>
      <c r="HPL666" s="132"/>
      <c r="HPM666" s="132"/>
      <c r="HPN666" s="132"/>
      <c r="HPO666" s="132"/>
      <c r="HPP666" s="132"/>
      <c r="HPQ666" s="132"/>
      <c r="HPR666" s="132"/>
      <c r="HPS666" s="132"/>
      <c r="HPT666" s="132"/>
      <c r="HPU666" s="132"/>
      <c r="HPV666" s="132"/>
      <c r="HPW666" s="132"/>
      <c r="HPX666" s="132"/>
      <c r="HPY666" s="132"/>
      <c r="HPZ666" s="132"/>
      <c r="HQA666" s="132"/>
      <c r="HQB666" s="132"/>
      <c r="HQC666" s="132"/>
      <c r="HQD666" s="132"/>
      <c r="HQE666" s="132"/>
      <c r="HQF666" s="132"/>
      <c r="HQG666" s="132"/>
      <c r="HQH666" s="132"/>
      <c r="HQI666" s="132"/>
      <c r="HQJ666" s="132"/>
      <c r="HQK666" s="132"/>
      <c r="HQL666" s="132"/>
      <c r="HQM666" s="132"/>
      <c r="HQN666" s="132"/>
      <c r="HQO666" s="132"/>
      <c r="HQP666" s="132"/>
      <c r="HQQ666" s="132"/>
      <c r="HQR666" s="132"/>
      <c r="HQS666" s="132"/>
      <c r="HQT666" s="132"/>
      <c r="HQU666" s="132"/>
      <c r="HQV666" s="132"/>
      <c r="HQW666" s="132"/>
      <c r="HQX666" s="132"/>
      <c r="HQY666" s="132"/>
      <c r="HQZ666" s="132"/>
      <c r="HRA666" s="132"/>
      <c r="HRB666" s="132"/>
      <c r="HRC666" s="132"/>
      <c r="HRD666" s="132"/>
      <c r="HRE666" s="132"/>
      <c r="HRF666" s="132"/>
      <c r="HRG666" s="132"/>
      <c r="HRH666" s="132"/>
      <c r="HRI666" s="132"/>
      <c r="HRJ666" s="132"/>
      <c r="HRK666" s="132"/>
      <c r="HRL666" s="132"/>
      <c r="HRM666" s="132"/>
      <c r="HRN666" s="132"/>
      <c r="HRO666" s="132"/>
      <c r="HRP666" s="132"/>
      <c r="HRQ666" s="132"/>
      <c r="HRR666" s="132"/>
      <c r="HRS666" s="132"/>
      <c r="HRT666" s="132"/>
      <c r="HRU666" s="132"/>
      <c r="HRV666" s="132"/>
      <c r="HRW666" s="132"/>
      <c r="HRX666" s="132"/>
      <c r="HRY666" s="132"/>
      <c r="HRZ666" s="132"/>
      <c r="HSA666" s="132"/>
      <c r="HSB666" s="132"/>
      <c r="HSC666" s="132"/>
      <c r="HSD666" s="132"/>
      <c r="HSE666" s="132"/>
      <c r="HSF666" s="132"/>
      <c r="HSG666" s="132"/>
      <c r="HSH666" s="132"/>
      <c r="HSI666" s="132"/>
      <c r="HSJ666" s="132"/>
      <c r="HSK666" s="132"/>
      <c r="HSL666" s="132"/>
      <c r="HSM666" s="132"/>
      <c r="HSN666" s="132"/>
      <c r="HSO666" s="132"/>
      <c r="HSP666" s="132"/>
      <c r="HSQ666" s="132"/>
      <c r="HSR666" s="132"/>
      <c r="HSS666" s="132"/>
      <c r="HST666" s="132"/>
      <c r="HSU666" s="132"/>
      <c r="HSV666" s="132"/>
      <c r="HSW666" s="132"/>
      <c r="HSX666" s="132"/>
      <c r="HSY666" s="132"/>
      <c r="HSZ666" s="132"/>
      <c r="HTA666" s="132"/>
      <c r="HTB666" s="132"/>
      <c r="HTC666" s="132"/>
      <c r="HTD666" s="132"/>
      <c r="HTE666" s="132"/>
      <c r="HTF666" s="132"/>
      <c r="HTG666" s="132"/>
      <c r="HTH666" s="132"/>
      <c r="HTI666" s="132"/>
      <c r="HTJ666" s="132"/>
      <c r="HTK666" s="132"/>
      <c r="HTL666" s="132"/>
      <c r="HTM666" s="132"/>
      <c r="HTN666" s="132"/>
      <c r="HTO666" s="132"/>
      <c r="HTP666" s="132"/>
      <c r="HTQ666" s="132"/>
      <c r="HTR666" s="132"/>
      <c r="HTS666" s="132"/>
      <c r="HTT666" s="132"/>
      <c r="HTU666" s="132"/>
      <c r="HTV666" s="132"/>
      <c r="HTW666" s="132"/>
      <c r="HTX666" s="132"/>
      <c r="HTY666" s="132"/>
      <c r="HTZ666" s="132"/>
      <c r="HUA666" s="132"/>
      <c r="HUB666" s="132"/>
      <c r="HUC666" s="132"/>
      <c r="HUD666" s="132"/>
      <c r="HUE666" s="132"/>
      <c r="HUF666" s="132"/>
      <c r="HUG666" s="132"/>
      <c r="HUH666" s="132"/>
      <c r="HUI666" s="132"/>
      <c r="HUJ666" s="132"/>
      <c r="HUK666" s="132"/>
      <c r="HUL666" s="132"/>
      <c r="HUM666" s="132"/>
      <c r="HUN666" s="132"/>
      <c r="HUO666" s="132"/>
      <c r="HUP666" s="132"/>
      <c r="HUQ666" s="132"/>
      <c r="HUR666" s="132"/>
      <c r="HUS666" s="132"/>
      <c r="HUT666" s="132"/>
      <c r="HUU666" s="132"/>
      <c r="HUV666" s="132"/>
      <c r="HUW666" s="132"/>
      <c r="HUX666" s="132"/>
      <c r="HUY666" s="132"/>
      <c r="HUZ666" s="132"/>
      <c r="HVA666" s="132"/>
      <c r="HVB666" s="132"/>
      <c r="HVC666" s="132"/>
      <c r="HVD666" s="132"/>
      <c r="HVE666" s="132"/>
      <c r="HVF666" s="132"/>
      <c r="HVG666" s="132"/>
      <c r="HVH666" s="132"/>
      <c r="HVI666" s="132"/>
      <c r="HVJ666" s="132"/>
      <c r="HVK666" s="132"/>
      <c r="HVL666" s="132"/>
      <c r="HVM666" s="132"/>
      <c r="HVN666" s="132"/>
      <c r="HVO666" s="132"/>
      <c r="HVP666" s="132"/>
      <c r="HVQ666" s="132"/>
      <c r="HVR666" s="132"/>
      <c r="HVS666" s="132"/>
      <c r="HVT666" s="132"/>
      <c r="HVU666" s="132"/>
      <c r="HVV666" s="132"/>
      <c r="HVW666" s="132"/>
      <c r="HVX666" s="132"/>
      <c r="HVY666" s="132"/>
      <c r="HVZ666" s="132"/>
      <c r="HWA666" s="132"/>
      <c r="HWB666" s="132"/>
      <c r="HWC666" s="132"/>
      <c r="HWD666" s="132"/>
      <c r="HWE666" s="132"/>
      <c r="HWF666" s="132"/>
      <c r="HWG666" s="132"/>
      <c r="HWH666" s="132"/>
      <c r="HWI666" s="132"/>
      <c r="HWJ666" s="132"/>
      <c r="HWK666" s="132"/>
      <c r="HWL666" s="132"/>
      <c r="HWM666" s="132"/>
      <c r="HWN666" s="132"/>
      <c r="HWO666" s="132"/>
      <c r="HWP666" s="132"/>
      <c r="HWQ666" s="132"/>
      <c r="HWR666" s="132"/>
      <c r="HWS666" s="132"/>
      <c r="HWT666" s="132"/>
      <c r="HWU666" s="132"/>
      <c r="HWV666" s="132"/>
      <c r="HWW666" s="132"/>
      <c r="HWX666" s="132"/>
      <c r="HWY666" s="132"/>
      <c r="HWZ666" s="132"/>
      <c r="HXA666" s="132"/>
      <c r="HXB666" s="132"/>
      <c r="HXC666" s="132"/>
      <c r="HXD666" s="132"/>
      <c r="HXE666" s="132"/>
      <c r="HXF666" s="132"/>
      <c r="HXG666" s="132"/>
      <c r="HXH666" s="132"/>
      <c r="HXI666" s="132"/>
      <c r="HXJ666" s="132"/>
      <c r="HXK666" s="132"/>
      <c r="HXL666" s="132"/>
      <c r="HXM666" s="132"/>
      <c r="HXN666" s="132"/>
      <c r="HXO666" s="132"/>
      <c r="HXP666" s="132"/>
      <c r="HXQ666" s="132"/>
      <c r="HXR666" s="132"/>
      <c r="HXS666" s="132"/>
      <c r="HXT666" s="132"/>
      <c r="HXU666" s="132"/>
      <c r="HXV666" s="132"/>
      <c r="HXW666" s="132"/>
      <c r="HXX666" s="132"/>
      <c r="HXY666" s="132"/>
      <c r="HXZ666" s="132"/>
      <c r="HYA666" s="132"/>
      <c r="HYB666" s="132"/>
      <c r="HYC666" s="132"/>
      <c r="HYD666" s="132"/>
      <c r="HYE666" s="132"/>
      <c r="HYF666" s="132"/>
      <c r="HYG666" s="132"/>
      <c r="HYH666" s="132"/>
      <c r="HYI666" s="132"/>
      <c r="HYJ666" s="132"/>
      <c r="HYK666" s="132"/>
      <c r="HYL666" s="132"/>
      <c r="HYM666" s="132"/>
      <c r="HYN666" s="132"/>
      <c r="HYO666" s="132"/>
      <c r="HYP666" s="132"/>
      <c r="HYQ666" s="132"/>
      <c r="HYR666" s="132"/>
      <c r="HYS666" s="132"/>
      <c r="HYT666" s="132"/>
      <c r="HYU666" s="132"/>
      <c r="HYV666" s="132"/>
      <c r="HYW666" s="132"/>
      <c r="HYX666" s="132"/>
      <c r="HYY666" s="132"/>
      <c r="HYZ666" s="132"/>
      <c r="HZA666" s="132"/>
      <c r="HZB666" s="132"/>
      <c r="HZC666" s="132"/>
      <c r="HZD666" s="132"/>
      <c r="HZE666" s="132"/>
      <c r="HZF666" s="132"/>
      <c r="HZG666" s="132"/>
      <c r="HZH666" s="132"/>
      <c r="HZI666" s="132"/>
      <c r="HZJ666" s="132"/>
      <c r="HZK666" s="132"/>
      <c r="HZL666" s="132"/>
      <c r="HZM666" s="132"/>
      <c r="HZN666" s="132"/>
      <c r="HZO666" s="132"/>
      <c r="HZP666" s="132"/>
      <c r="HZQ666" s="132"/>
      <c r="HZR666" s="132"/>
      <c r="HZS666" s="132"/>
      <c r="HZT666" s="132"/>
      <c r="HZU666" s="132"/>
      <c r="HZV666" s="132"/>
      <c r="HZW666" s="132"/>
      <c r="HZX666" s="132"/>
      <c r="HZY666" s="132"/>
      <c r="HZZ666" s="132"/>
      <c r="IAA666" s="132"/>
      <c r="IAB666" s="132"/>
      <c r="IAC666" s="132"/>
      <c r="IAD666" s="132"/>
      <c r="IAE666" s="132"/>
      <c r="IAF666" s="132"/>
      <c r="IAG666" s="132"/>
      <c r="IAH666" s="132"/>
      <c r="IAI666" s="132"/>
      <c r="IAJ666" s="132"/>
      <c r="IAK666" s="132"/>
      <c r="IAL666" s="132"/>
      <c r="IAM666" s="132"/>
      <c r="IAN666" s="132"/>
      <c r="IAO666" s="132"/>
      <c r="IAP666" s="132"/>
      <c r="IAQ666" s="132"/>
      <c r="IAR666" s="132"/>
      <c r="IAS666" s="132"/>
      <c r="IAT666" s="132"/>
      <c r="IAU666" s="132"/>
      <c r="IAV666" s="132"/>
      <c r="IAW666" s="132"/>
      <c r="IAX666" s="132"/>
      <c r="IAY666" s="132"/>
      <c r="IAZ666" s="132"/>
      <c r="IBA666" s="132"/>
      <c r="IBB666" s="132"/>
      <c r="IBC666" s="132"/>
      <c r="IBD666" s="132"/>
      <c r="IBE666" s="132"/>
      <c r="IBF666" s="132"/>
      <c r="IBG666" s="132"/>
      <c r="IBH666" s="132"/>
      <c r="IBI666" s="132"/>
      <c r="IBJ666" s="132"/>
      <c r="IBK666" s="132"/>
      <c r="IBL666" s="132"/>
      <c r="IBM666" s="132"/>
      <c r="IBN666" s="132"/>
      <c r="IBO666" s="132"/>
      <c r="IBP666" s="132"/>
      <c r="IBQ666" s="132"/>
      <c r="IBR666" s="132"/>
      <c r="IBS666" s="132"/>
      <c r="IBT666" s="132"/>
      <c r="IBU666" s="132"/>
      <c r="IBV666" s="132"/>
      <c r="IBW666" s="132"/>
      <c r="IBX666" s="132"/>
      <c r="IBY666" s="132"/>
      <c r="IBZ666" s="132"/>
      <c r="ICA666" s="132"/>
      <c r="ICB666" s="132"/>
      <c r="ICC666" s="132"/>
      <c r="ICD666" s="132"/>
      <c r="ICE666" s="132"/>
      <c r="ICF666" s="132"/>
      <c r="ICG666" s="132"/>
      <c r="ICH666" s="132"/>
      <c r="ICI666" s="132"/>
      <c r="ICJ666" s="132"/>
      <c r="ICK666" s="132"/>
      <c r="ICL666" s="132"/>
      <c r="ICM666" s="132"/>
      <c r="ICN666" s="132"/>
      <c r="ICO666" s="132"/>
      <c r="ICP666" s="132"/>
      <c r="ICQ666" s="132"/>
      <c r="ICR666" s="132"/>
      <c r="ICS666" s="132"/>
      <c r="ICT666" s="132"/>
      <c r="ICU666" s="132"/>
      <c r="ICV666" s="132"/>
      <c r="ICW666" s="132"/>
      <c r="ICX666" s="132"/>
      <c r="ICY666" s="132"/>
      <c r="ICZ666" s="132"/>
      <c r="IDA666" s="132"/>
      <c r="IDB666" s="132"/>
      <c r="IDC666" s="132"/>
      <c r="IDD666" s="132"/>
      <c r="IDE666" s="132"/>
      <c r="IDF666" s="132"/>
      <c r="IDG666" s="132"/>
      <c r="IDH666" s="132"/>
      <c r="IDI666" s="132"/>
      <c r="IDJ666" s="132"/>
      <c r="IDK666" s="132"/>
      <c r="IDL666" s="132"/>
      <c r="IDM666" s="132"/>
      <c r="IDN666" s="132"/>
      <c r="IDO666" s="132"/>
      <c r="IDP666" s="132"/>
      <c r="IDQ666" s="132"/>
      <c r="IDR666" s="132"/>
      <c r="IDS666" s="132"/>
      <c r="IDT666" s="132"/>
      <c r="IDU666" s="132"/>
      <c r="IDV666" s="132"/>
      <c r="IDW666" s="132"/>
      <c r="IDX666" s="132"/>
      <c r="IDY666" s="132"/>
      <c r="IDZ666" s="132"/>
      <c r="IEA666" s="132"/>
      <c r="IEB666" s="132"/>
      <c r="IEC666" s="132"/>
      <c r="IED666" s="132"/>
      <c r="IEE666" s="132"/>
      <c r="IEF666" s="132"/>
      <c r="IEG666" s="132"/>
      <c r="IEH666" s="132"/>
      <c r="IEI666" s="132"/>
      <c r="IEJ666" s="132"/>
      <c r="IEK666" s="132"/>
      <c r="IEL666" s="132"/>
      <c r="IEM666" s="132"/>
      <c r="IEN666" s="132"/>
      <c r="IEO666" s="132"/>
      <c r="IEP666" s="132"/>
      <c r="IEQ666" s="132"/>
      <c r="IER666" s="132"/>
      <c r="IES666" s="132"/>
      <c r="IET666" s="132"/>
      <c r="IEU666" s="132"/>
      <c r="IEV666" s="132"/>
      <c r="IEW666" s="132"/>
      <c r="IEX666" s="132"/>
      <c r="IEY666" s="132"/>
      <c r="IEZ666" s="132"/>
      <c r="IFA666" s="132"/>
      <c r="IFB666" s="132"/>
      <c r="IFC666" s="132"/>
      <c r="IFD666" s="132"/>
      <c r="IFE666" s="132"/>
      <c r="IFF666" s="132"/>
      <c r="IFG666" s="132"/>
      <c r="IFH666" s="132"/>
      <c r="IFI666" s="132"/>
      <c r="IFJ666" s="132"/>
      <c r="IFK666" s="132"/>
      <c r="IFL666" s="132"/>
      <c r="IFM666" s="132"/>
      <c r="IFN666" s="132"/>
      <c r="IFO666" s="132"/>
      <c r="IFP666" s="132"/>
      <c r="IFQ666" s="132"/>
      <c r="IFR666" s="132"/>
      <c r="IFS666" s="132"/>
      <c r="IFT666" s="132"/>
      <c r="IFU666" s="132"/>
      <c r="IFV666" s="132"/>
      <c r="IFW666" s="132"/>
      <c r="IFX666" s="132"/>
      <c r="IFY666" s="132"/>
      <c r="IFZ666" s="132"/>
      <c r="IGA666" s="132"/>
      <c r="IGB666" s="132"/>
      <c r="IGC666" s="132"/>
      <c r="IGD666" s="132"/>
      <c r="IGE666" s="132"/>
      <c r="IGF666" s="132"/>
      <c r="IGG666" s="132"/>
      <c r="IGH666" s="132"/>
      <c r="IGI666" s="132"/>
      <c r="IGJ666" s="132"/>
      <c r="IGK666" s="132"/>
      <c r="IGL666" s="132"/>
      <c r="IGM666" s="132"/>
      <c r="IGN666" s="132"/>
      <c r="IGO666" s="132"/>
      <c r="IGP666" s="132"/>
      <c r="IGQ666" s="132"/>
      <c r="IGR666" s="132"/>
      <c r="IGS666" s="132"/>
      <c r="IGT666" s="132"/>
      <c r="IGU666" s="132"/>
      <c r="IGV666" s="132"/>
      <c r="IGW666" s="132"/>
      <c r="IGX666" s="132"/>
      <c r="IGY666" s="132"/>
      <c r="IGZ666" s="132"/>
      <c r="IHA666" s="132"/>
      <c r="IHB666" s="132"/>
      <c r="IHC666" s="132"/>
      <c r="IHD666" s="132"/>
      <c r="IHE666" s="132"/>
      <c r="IHF666" s="132"/>
      <c r="IHG666" s="132"/>
      <c r="IHH666" s="132"/>
      <c r="IHI666" s="132"/>
      <c r="IHJ666" s="132"/>
      <c r="IHK666" s="132"/>
      <c r="IHL666" s="132"/>
      <c r="IHM666" s="132"/>
      <c r="IHN666" s="132"/>
      <c r="IHO666" s="132"/>
      <c r="IHP666" s="132"/>
      <c r="IHQ666" s="132"/>
      <c r="IHR666" s="132"/>
      <c r="IHS666" s="132"/>
      <c r="IHT666" s="132"/>
      <c r="IHU666" s="132"/>
      <c r="IHV666" s="132"/>
      <c r="IHW666" s="132"/>
      <c r="IHX666" s="132"/>
      <c r="IHY666" s="132"/>
      <c r="IHZ666" s="132"/>
      <c r="IIA666" s="132"/>
      <c r="IIB666" s="132"/>
      <c r="IIC666" s="132"/>
      <c r="IID666" s="132"/>
      <c r="IIE666" s="132"/>
      <c r="IIF666" s="132"/>
      <c r="IIG666" s="132"/>
      <c r="IIH666" s="132"/>
      <c r="III666" s="132"/>
      <c r="IIJ666" s="132"/>
      <c r="IIK666" s="132"/>
      <c r="IIL666" s="132"/>
      <c r="IIM666" s="132"/>
      <c r="IIN666" s="132"/>
      <c r="IIO666" s="132"/>
      <c r="IIP666" s="132"/>
      <c r="IIQ666" s="132"/>
      <c r="IIR666" s="132"/>
      <c r="IIS666" s="132"/>
      <c r="IIT666" s="132"/>
      <c r="IIU666" s="132"/>
      <c r="IIV666" s="132"/>
      <c r="IIW666" s="132"/>
      <c r="IIX666" s="132"/>
      <c r="IIY666" s="132"/>
      <c r="IIZ666" s="132"/>
      <c r="IJA666" s="132"/>
      <c r="IJB666" s="132"/>
      <c r="IJC666" s="132"/>
      <c r="IJD666" s="132"/>
      <c r="IJE666" s="132"/>
      <c r="IJF666" s="132"/>
      <c r="IJG666" s="132"/>
      <c r="IJH666" s="132"/>
      <c r="IJI666" s="132"/>
      <c r="IJJ666" s="132"/>
      <c r="IJK666" s="132"/>
      <c r="IJL666" s="132"/>
      <c r="IJM666" s="132"/>
      <c r="IJN666" s="132"/>
      <c r="IJO666" s="132"/>
      <c r="IJP666" s="132"/>
      <c r="IJQ666" s="132"/>
      <c r="IJR666" s="132"/>
      <c r="IJS666" s="132"/>
      <c r="IJT666" s="132"/>
      <c r="IJU666" s="132"/>
      <c r="IJV666" s="132"/>
      <c r="IJW666" s="132"/>
      <c r="IJX666" s="132"/>
      <c r="IJY666" s="132"/>
      <c r="IJZ666" s="132"/>
      <c r="IKA666" s="132"/>
      <c r="IKB666" s="132"/>
      <c r="IKC666" s="132"/>
      <c r="IKD666" s="132"/>
      <c r="IKE666" s="132"/>
      <c r="IKF666" s="132"/>
      <c r="IKG666" s="132"/>
      <c r="IKH666" s="132"/>
      <c r="IKI666" s="132"/>
      <c r="IKJ666" s="132"/>
      <c r="IKK666" s="132"/>
      <c r="IKL666" s="132"/>
      <c r="IKM666" s="132"/>
      <c r="IKN666" s="132"/>
      <c r="IKO666" s="132"/>
      <c r="IKP666" s="132"/>
      <c r="IKQ666" s="132"/>
      <c r="IKR666" s="132"/>
      <c r="IKS666" s="132"/>
      <c r="IKT666" s="132"/>
      <c r="IKU666" s="132"/>
      <c r="IKV666" s="132"/>
      <c r="IKW666" s="132"/>
      <c r="IKX666" s="132"/>
      <c r="IKY666" s="132"/>
      <c r="IKZ666" s="132"/>
      <c r="ILA666" s="132"/>
      <c r="ILB666" s="132"/>
      <c r="ILC666" s="132"/>
      <c r="ILD666" s="132"/>
      <c r="ILE666" s="132"/>
      <c r="ILF666" s="132"/>
      <c r="ILG666" s="132"/>
      <c r="ILH666" s="132"/>
      <c r="ILI666" s="132"/>
      <c r="ILJ666" s="132"/>
      <c r="ILK666" s="132"/>
      <c r="ILL666" s="132"/>
      <c r="ILM666" s="132"/>
      <c r="ILN666" s="132"/>
      <c r="ILO666" s="132"/>
      <c r="ILP666" s="132"/>
      <c r="ILQ666" s="132"/>
      <c r="ILR666" s="132"/>
      <c r="ILS666" s="132"/>
      <c r="ILT666" s="132"/>
      <c r="ILU666" s="132"/>
      <c r="ILV666" s="132"/>
      <c r="ILW666" s="132"/>
      <c r="ILX666" s="132"/>
      <c r="ILY666" s="132"/>
      <c r="ILZ666" s="132"/>
      <c r="IMA666" s="132"/>
      <c r="IMB666" s="132"/>
      <c r="IMC666" s="132"/>
      <c r="IMD666" s="132"/>
      <c r="IME666" s="132"/>
      <c r="IMF666" s="132"/>
      <c r="IMG666" s="132"/>
      <c r="IMH666" s="132"/>
      <c r="IMI666" s="132"/>
      <c r="IMJ666" s="132"/>
      <c r="IMK666" s="132"/>
      <c r="IML666" s="132"/>
      <c r="IMM666" s="132"/>
      <c r="IMN666" s="132"/>
      <c r="IMO666" s="132"/>
      <c r="IMP666" s="132"/>
      <c r="IMQ666" s="132"/>
      <c r="IMR666" s="132"/>
      <c r="IMS666" s="132"/>
      <c r="IMT666" s="132"/>
      <c r="IMU666" s="132"/>
      <c r="IMV666" s="132"/>
      <c r="IMW666" s="132"/>
      <c r="IMX666" s="132"/>
      <c r="IMY666" s="132"/>
      <c r="IMZ666" s="132"/>
      <c r="INA666" s="132"/>
      <c r="INB666" s="132"/>
      <c r="INC666" s="132"/>
      <c r="IND666" s="132"/>
      <c r="INE666" s="132"/>
      <c r="INF666" s="132"/>
      <c r="ING666" s="132"/>
      <c r="INH666" s="132"/>
      <c r="INI666" s="132"/>
      <c r="INJ666" s="132"/>
      <c r="INK666" s="132"/>
      <c r="INL666" s="132"/>
      <c r="INM666" s="132"/>
      <c r="INN666" s="132"/>
      <c r="INO666" s="132"/>
      <c r="INP666" s="132"/>
      <c r="INQ666" s="132"/>
      <c r="INR666" s="132"/>
      <c r="INS666" s="132"/>
      <c r="INT666" s="132"/>
      <c r="INU666" s="132"/>
      <c r="INV666" s="132"/>
      <c r="INW666" s="132"/>
      <c r="INX666" s="132"/>
      <c r="INY666" s="132"/>
      <c r="INZ666" s="132"/>
      <c r="IOA666" s="132"/>
      <c r="IOB666" s="132"/>
      <c r="IOC666" s="132"/>
      <c r="IOD666" s="132"/>
      <c r="IOE666" s="132"/>
      <c r="IOF666" s="132"/>
      <c r="IOG666" s="132"/>
      <c r="IOH666" s="132"/>
      <c r="IOI666" s="132"/>
      <c r="IOJ666" s="132"/>
      <c r="IOK666" s="132"/>
      <c r="IOL666" s="132"/>
      <c r="IOM666" s="132"/>
      <c r="ION666" s="132"/>
      <c r="IOO666" s="132"/>
      <c r="IOP666" s="132"/>
      <c r="IOQ666" s="132"/>
      <c r="IOR666" s="132"/>
      <c r="IOS666" s="132"/>
      <c r="IOT666" s="132"/>
      <c r="IOU666" s="132"/>
      <c r="IOV666" s="132"/>
      <c r="IOW666" s="132"/>
      <c r="IOX666" s="132"/>
      <c r="IOY666" s="132"/>
      <c r="IOZ666" s="132"/>
      <c r="IPA666" s="132"/>
      <c r="IPB666" s="132"/>
      <c r="IPC666" s="132"/>
      <c r="IPD666" s="132"/>
      <c r="IPE666" s="132"/>
      <c r="IPF666" s="132"/>
      <c r="IPG666" s="132"/>
      <c r="IPH666" s="132"/>
      <c r="IPI666" s="132"/>
      <c r="IPJ666" s="132"/>
      <c r="IPK666" s="132"/>
      <c r="IPL666" s="132"/>
      <c r="IPM666" s="132"/>
      <c r="IPN666" s="132"/>
      <c r="IPO666" s="132"/>
      <c r="IPP666" s="132"/>
      <c r="IPQ666" s="132"/>
      <c r="IPR666" s="132"/>
      <c r="IPS666" s="132"/>
      <c r="IPT666" s="132"/>
      <c r="IPU666" s="132"/>
      <c r="IPV666" s="132"/>
      <c r="IPW666" s="132"/>
      <c r="IPX666" s="132"/>
      <c r="IPY666" s="132"/>
      <c r="IPZ666" s="132"/>
      <c r="IQA666" s="132"/>
      <c r="IQB666" s="132"/>
      <c r="IQC666" s="132"/>
      <c r="IQD666" s="132"/>
      <c r="IQE666" s="132"/>
      <c r="IQF666" s="132"/>
      <c r="IQG666" s="132"/>
      <c r="IQH666" s="132"/>
      <c r="IQI666" s="132"/>
      <c r="IQJ666" s="132"/>
      <c r="IQK666" s="132"/>
      <c r="IQL666" s="132"/>
      <c r="IQM666" s="132"/>
      <c r="IQN666" s="132"/>
      <c r="IQO666" s="132"/>
      <c r="IQP666" s="132"/>
      <c r="IQQ666" s="132"/>
      <c r="IQR666" s="132"/>
      <c r="IQS666" s="132"/>
      <c r="IQT666" s="132"/>
      <c r="IQU666" s="132"/>
      <c r="IQV666" s="132"/>
      <c r="IQW666" s="132"/>
      <c r="IQX666" s="132"/>
      <c r="IQY666" s="132"/>
      <c r="IQZ666" s="132"/>
      <c r="IRA666" s="132"/>
      <c r="IRB666" s="132"/>
      <c r="IRC666" s="132"/>
      <c r="IRD666" s="132"/>
      <c r="IRE666" s="132"/>
      <c r="IRF666" s="132"/>
      <c r="IRG666" s="132"/>
      <c r="IRH666" s="132"/>
      <c r="IRI666" s="132"/>
      <c r="IRJ666" s="132"/>
      <c r="IRK666" s="132"/>
      <c r="IRL666" s="132"/>
      <c r="IRM666" s="132"/>
      <c r="IRN666" s="132"/>
      <c r="IRO666" s="132"/>
      <c r="IRP666" s="132"/>
      <c r="IRQ666" s="132"/>
      <c r="IRR666" s="132"/>
      <c r="IRS666" s="132"/>
      <c r="IRT666" s="132"/>
      <c r="IRU666" s="132"/>
      <c r="IRV666" s="132"/>
      <c r="IRW666" s="132"/>
      <c r="IRX666" s="132"/>
      <c r="IRY666" s="132"/>
      <c r="IRZ666" s="132"/>
      <c r="ISA666" s="132"/>
      <c r="ISB666" s="132"/>
      <c r="ISC666" s="132"/>
      <c r="ISD666" s="132"/>
      <c r="ISE666" s="132"/>
      <c r="ISF666" s="132"/>
      <c r="ISG666" s="132"/>
      <c r="ISH666" s="132"/>
      <c r="ISI666" s="132"/>
      <c r="ISJ666" s="132"/>
      <c r="ISK666" s="132"/>
      <c r="ISL666" s="132"/>
      <c r="ISM666" s="132"/>
      <c r="ISN666" s="132"/>
      <c r="ISO666" s="132"/>
      <c r="ISP666" s="132"/>
      <c r="ISQ666" s="132"/>
      <c r="ISR666" s="132"/>
      <c r="ISS666" s="132"/>
      <c r="IST666" s="132"/>
      <c r="ISU666" s="132"/>
      <c r="ISV666" s="132"/>
      <c r="ISW666" s="132"/>
      <c r="ISX666" s="132"/>
      <c r="ISY666" s="132"/>
      <c r="ISZ666" s="132"/>
      <c r="ITA666" s="132"/>
      <c r="ITB666" s="132"/>
      <c r="ITC666" s="132"/>
      <c r="ITD666" s="132"/>
      <c r="ITE666" s="132"/>
      <c r="ITF666" s="132"/>
      <c r="ITG666" s="132"/>
      <c r="ITH666" s="132"/>
      <c r="ITI666" s="132"/>
      <c r="ITJ666" s="132"/>
      <c r="ITK666" s="132"/>
      <c r="ITL666" s="132"/>
      <c r="ITM666" s="132"/>
      <c r="ITN666" s="132"/>
      <c r="ITO666" s="132"/>
      <c r="ITP666" s="132"/>
      <c r="ITQ666" s="132"/>
      <c r="ITR666" s="132"/>
      <c r="ITS666" s="132"/>
      <c r="ITT666" s="132"/>
      <c r="ITU666" s="132"/>
      <c r="ITV666" s="132"/>
      <c r="ITW666" s="132"/>
      <c r="ITX666" s="132"/>
      <c r="ITY666" s="132"/>
      <c r="ITZ666" s="132"/>
      <c r="IUA666" s="132"/>
      <c r="IUB666" s="132"/>
      <c r="IUC666" s="132"/>
      <c r="IUD666" s="132"/>
      <c r="IUE666" s="132"/>
      <c r="IUF666" s="132"/>
      <c r="IUG666" s="132"/>
      <c r="IUH666" s="132"/>
      <c r="IUI666" s="132"/>
      <c r="IUJ666" s="132"/>
      <c r="IUK666" s="132"/>
      <c r="IUL666" s="132"/>
      <c r="IUM666" s="132"/>
      <c r="IUN666" s="132"/>
      <c r="IUO666" s="132"/>
      <c r="IUP666" s="132"/>
      <c r="IUQ666" s="132"/>
      <c r="IUR666" s="132"/>
      <c r="IUS666" s="132"/>
      <c r="IUT666" s="132"/>
      <c r="IUU666" s="132"/>
      <c r="IUV666" s="132"/>
      <c r="IUW666" s="132"/>
      <c r="IUX666" s="132"/>
      <c r="IUY666" s="132"/>
      <c r="IUZ666" s="132"/>
      <c r="IVA666" s="132"/>
      <c r="IVB666" s="132"/>
      <c r="IVC666" s="132"/>
      <c r="IVD666" s="132"/>
      <c r="IVE666" s="132"/>
      <c r="IVF666" s="132"/>
      <c r="IVG666" s="132"/>
      <c r="IVH666" s="132"/>
      <c r="IVI666" s="132"/>
      <c r="IVJ666" s="132"/>
      <c r="IVK666" s="132"/>
      <c r="IVL666" s="132"/>
      <c r="IVM666" s="132"/>
      <c r="IVN666" s="132"/>
      <c r="IVO666" s="132"/>
      <c r="IVP666" s="132"/>
      <c r="IVQ666" s="132"/>
      <c r="IVR666" s="132"/>
      <c r="IVS666" s="132"/>
      <c r="IVT666" s="132"/>
      <c r="IVU666" s="132"/>
      <c r="IVV666" s="132"/>
      <c r="IVW666" s="132"/>
      <c r="IVX666" s="132"/>
      <c r="IVY666" s="132"/>
      <c r="IVZ666" s="132"/>
      <c r="IWA666" s="132"/>
      <c r="IWB666" s="132"/>
      <c r="IWC666" s="132"/>
      <c r="IWD666" s="132"/>
      <c r="IWE666" s="132"/>
      <c r="IWF666" s="132"/>
      <c r="IWG666" s="132"/>
      <c r="IWH666" s="132"/>
      <c r="IWI666" s="132"/>
      <c r="IWJ666" s="132"/>
      <c r="IWK666" s="132"/>
      <c r="IWL666" s="132"/>
      <c r="IWM666" s="132"/>
      <c r="IWN666" s="132"/>
      <c r="IWO666" s="132"/>
      <c r="IWP666" s="132"/>
      <c r="IWQ666" s="132"/>
      <c r="IWR666" s="132"/>
      <c r="IWS666" s="132"/>
      <c r="IWT666" s="132"/>
      <c r="IWU666" s="132"/>
      <c r="IWV666" s="132"/>
      <c r="IWW666" s="132"/>
      <c r="IWX666" s="132"/>
      <c r="IWY666" s="132"/>
      <c r="IWZ666" s="132"/>
      <c r="IXA666" s="132"/>
      <c r="IXB666" s="132"/>
      <c r="IXC666" s="132"/>
      <c r="IXD666" s="132"/>
      <c r="IXE666" s="132"/>
      <c r="IXF666" s="132"/>
      <c r="IXG666" s="132"/>
      <c r="IXH666" s="132"/>
      <c r="IXI666" s="132"/>
      <c r="IXJ666" s="132"/>
      <c r="IXK666" s="132"/>
      <c r="IXL666" s="132"/>
      <c r="IXM666" s="132"/>
      <c r="IXN666" s="132"/>
      <c r="IXO666" s="132"/>
      <c r="IXP666" s="132"/>
      <c r="IXQ666" s="132"/>
      <c r="IXR666" s="132"/>
      <c r="IXS666" s="132"/>
      <c r="IXT666" s="132"/>
      <c r="IXU666" s="132"/>
      <c r="IXV666" s="132"/>
      <c r="IXW666" s="132"/>
      <c r="IXX666" s="132"/>
      <c r="IXY666" s="132"/>
      <c r="IXZ666" s="132"/>
      <c r="IYA666" s="132"/>
      <c r="IYB666" s="132"/>
      <c r="IYC666" s="132"/>
      <c r="IYD666" s="132"/>
      <c r="IYE666" s="132"/>
      <c r="IYF666" s="132"/>
      <c r="IYG666" s="132"/>
      <c r="IYH666" s="132"/>
      <c r="IYI666" s="132"/>
      <c r="IYJ666" s="132"/>
      <c r="IYK666" s="132"/>
      <c r="IYL666" s="132"/>
      <c r="IYM666" s="132"/>
      <c r="IYN666" s="132"/>
      <c r="IYO666" s="132"/>
      <c r="IYP666" s="132"/>
      <c r="IYQ666" s="132"/>
      <c r="IYR666" s="132"/>
      <c r="IYS666" s="132"/>
      <c r="IYT666" s="132"/>
      <c r="IYU666" s="132"/>
      <c r="IYV666" s="132"/>
      <c r="IYW666" s="132"/>
      <c r="IYX666" s="132"/>
      <c r="IYY666" s="132"/>
      <c r="IYZ666" s="132"/>
      <c r="IZA666" s="132"/>
      <c r="IZB666" s="132"/>
      <c r="IZC666" s="132"/>
      <c r="IZD666" s="132"/>
      <c r="IZE666" s="132"/>
      <c r="IZF666" s="132"/>
      <c r="IZG666" s="132"/>
      <c r="IZH666" s="132"/>
      <c r="IZI666" s="132"/>
      <c r="IZJ666" s="132"/>
      <c r="IZK666" s="132"/>
      <c r="IZL666" s="132"/>
      <c r="IZM666" s="132"/>
      <c r="IZN666" s="132"/>
      <c r="IZO666" s="132"/>
      <c r="IZP666" s="132"/>
      <c r="IZQ666" s="132"/>
      <c r="IZR666" s="132"/>
      <c r="IZS666" s="132"/>
      <c r="IZT666" s="132"/>
      <c r="IZU666" s="132"/>
      <c r="IZV666" s="132"/>
      <c r="IZW666" s="132"/>
      <c r="IZX666" s="132"/>
      <c r="IZY666" s="132"/>
      <c r="IZZ666" s="132"/>
      <c r="JAA666" s="132"/>
      <c r="JAB666" s="132"/>
      <c r="JAC666" s="132"/>
      <c r="JAD666" s="132"/>
      <c r="JAE666" s="132"/>
      <c r="JAF666" s="132"/>
      <c r="JAG666" s="132"/>
      <c r="JAH666" s="132"/>
      <c r="JAI666" s="132"/>
      <c r="JAJ666" s="132"/>
      <c r="JAK666" s="132"/>
      <c r="JAL666" s="132"/>
      <c r="JAM666" s="132"/>
      <c r="JAN666" s="132"/>
      <c r="JAO666" s="132"/>
      <c r="JAP666" s="132"/>
      <c r="JAQ666" s="132"/>
      <c r="JAR666" s="132"/>
      <c r="JAS666" s="132"/>
      <c r="JAT666" s="132"/>
      <c r="JAU666" s="132"/>
      <c r="JAV666" s="132"/>
      <c r="JAW666" s="132"/>
      <c r="JAX666" s="132"/>
      <c r="JAY666" s="132"/>
      <c r="JAZ666" s="132"/>
      <c r="JBA666" s="132"/>
      <c r="JBB666" s="132"/>
      <c r="JBC666" s="132"/>
      <c r="JBD666" s="132"/>
      <c r="JBE666" s="132"/>
      <c r="JBF666" s="132"/>
      <c r="JBG666" s="132"/>
      <c r="JBH666" s="132"/>
      <c r="JBI666" s="132"/>
      <c r="JBJ666" s="132"/>
      <c r="JBK666" s="132"/>
      <c r="JBL666" s="132"/>
      <c r="JBM666" s="132"/>
      <c r="JBN666" s="132"/>
      <c r="JBO666" s="132"/>
      <c r="JBP666" s="132"/>
      <c r="JBQ666" s="132"/>
      <c r="JBR666" s="132"/>
      <c r="JBS666" s="132"/>
      <c r="JBT666" s="132"/>
      <c r="JBU666" s="132"/>
      <c r="JBV666" s="132"/>
      <c r="JBW666" s="132"/>
      <c r="JBX666" s="132"/>
      <c r="JBY666" s="132"/>
      <c r="JBZ666" s="132"/>
      <c r="JCA666" s="132"/>
      <c r="JCB666" s="132"/>
      <c r="JCC666" s="132"/>
      <c r="JCD666" s="132"/>
      <c r="JCE666" s="132"/>
      <c r="JCF666" s="132"/>
      <c r="JCG666" s="132"/>
      <c r="JCH666" s="132"/>
      <c r="JCI666" s="132"/>
      <c r="JCJ666" s="132"/>
      <c r="JCK666" s="132"/>
      <c r="JCL666" s="132"/>
      <c r="JCM666" s="132"/>
      <c r="JCN666" s="132"/>
      <c r="JCO666" s="132"/>
      <c r="JCP666" s="132"/>
      <c r="JCQ666" s="132"/>
      <c r="JCR666" s="132"/>
      <c r="JCS666" s="132"/>
      <c r="JCT666" s="132"/>
      <c r="JCU666" s="132"/>
      <c r="JCV666" s="132"/>
      <c r="JCW666" s="132"/>
      <c r="JCX666" s="132"/>
      <c r="JCY666" s="132"/>
      <c r="JCZ666" s="132"/>
      <c r="JDA666" s="132"/>
      <c r="JDB666" s="132"/>
      <c r="JDC666" s="132"/>
      <c r="JDD666" s="132"/>
      <c r="JDE666" s="132"/>
      <c r="JDF666" s="132"/>
      <c r="JDG666" s="132"/>
      <c r="JDH666" s="132"/>
      <c r="JDI666" s="132"/>
      <c r="JDJ666" s="132"/>
      <c r="JDK666" s="132"/>
      <c r="JDL666" s="132"/>
      <c r="JDM666" s="132"/>
      <c r="JDN666" s="132"/>
      <c r="JDO666" s="132"/>
      <c r="JDP666" s="132"/>
      <c r="JDQ666" s="132"/>
      <c r="JDR666" s="132"/>
      <c r="JDS666" s="132"/>
      <c r="JDT666" s="132"/>
      <c r="JDU666" s="132"/>
      <c r="JDV666" s="132"/>
      <c r="JDW666" s="132"/>
      <c r="JDX666" s="132"/>
      <c r="JDY666" s="132"/>
      <c r="JDZ666" s="132"/>
      <c r="JEA666" s="132"/>
      <c r="JEB666" s="132"/>
      <c r="JEC666" s="132"/>
      <c r="JED666" s="132"/>
      <c r="JEE666" s="132"/>
      <c r="JEF666" s="132"/>
      <c r="JEG666" s="132"/>
      <c r="JEH666" s="132"/>
      <c r="JEI666" s="132"/>
      <c r="JEJ666" s="132"/>
      <c r="JEK666" s="132"/>
      <c r="JEL666" s="132"/>
      <c r="JEM666" s="132"/>
      <c r="JEN666" s="132"/>
      <c r="JEO666" s="132"/>
      <c r="JEP666" s="132"/>
      <c r="JEQ666" s="132"/>
      <c r="JER666" s="132"/>
      <c r="JES666" s="132"/>
      <c r="JET666" s="132"/>
      <c r="JEU666" s="132"/>
      <c r="JEV666" s="132"/>
      <c r="JEW666" s="132"/>
      <c r="JEX666" s="132"/>
      <c r="JEY666" s="132"/>
      <c r="JEZ666" s="132"/>
      <c r="JFA666" s="132"/>
      <c r="JFB666" s="132"/>
      <c r="JFC666" s="132"/>
      <c r="JFD666" s="132"/>
      <c r="JFE666" s="132"/>
      <c r="JFF666" s="132"/>
      <c r="JFG666" s="132"/>
      <c r="JFH666" s="132"/>
      <c r="JFI666" s="132"/>
      <c r="JFJ666" s="132"/>
      <c r="JFK666" s="132"/>
      <c r="JFL666" s="132"/>
      <c r="JFM666" s="132"/>
      <c r="JFN666" s="132"/>
      <c r="JFO666" s="132"/>
      <c r="JFP666" s="132"/>
      <c r="JFQ666" s="132"/>
      <c r="JFR666" s="132"/>
      <c r="JFS666" s="132"/>
      <c r="JFT666" s="132"/>
      <c r="JFU666" s="132"/>
      <c r="JFV666" s="132"/>
      <c r="JFW666" s="132"/>
      <c r="JFX666" s="132"/>
      <c r="JFY666" s="132"/>
      <c r="JFZ666" s="132"/>
      <c r="JGA666" s="132"/>
      <c r="JGB666" s="132"/>
      <c r="JGC666" s="132"/>
      <c r="JGD666" s="132"/>
      <c r="JGE666" s="132"/>
      <c r="JGF666" s="132"/>
      <c r="JGG666" s="132"/>
      <c r="JGH666" s="132"/>
      <c r="JGI666" s="132"/>
      <c r="JGJ666" s="132"/>
      <c r="JGK666" s="132"/>
      <c r="JGL666" s="132"/>
      <c r="JGM666" s="132"/>
      <c r="JGN666" s="132"/>
      <c r="JGO666" s="132"/>
      <c r="JGP666" s="132"/>
      <c r="JGQ666" s="132"/>
      <c r="JGR666" s="132"/>
      <c r="JGS666" s="132"/>
      <c r="JGT666" s="132"/>
      <c r="JGU666" s="132"/>
      <c r="JGV666" s="132"/>
      <c r="JGW666" s="132"/>
      <c r="JGX666" s="132"/>
      <c r="JGY666" s="132"/>
      <c r="JGZ666" s="132"/>
      <c r="JHA666" s="132"/>
      <c r="JHB666" s="132"/>
      <c r="JHC666" s="132"/>
      <c r="JHD666" s="132"/>
      <c r="JHE666" s="132"/>
      <c r="JHF666" s="132"/>
      <c r="JHG666" s="132"/>
      <c r="JHH666" s="132"/>
      <c r="JHI666" s="132"/>
      <c r="JHJ666" s="132"/>
      <c r="JHK666" s="132"/>
      <c r="JHL666" s="132"/>
      <c r="JHM666" s="132"/>
      <c r="JHN666" s="132"/>
      <c r="JHO666" s="132"/>
      <c r="JHP666" s="132"/>
      <c r="JHQ666" s="132"/>
      <c r="JHR666" s="132"/>
      <c r="JHS666" s="132"/>
      <c r="JHT666" s="132"/>
      <c r="JHU666" s="132"/>
      <c r="JHV666" s="132"/>
      <c r="JHW666" s="132"/>
      <c r="JHX666" s="132"/>
      <c r="JHY666" s="132"/>
      <c r="JHZ666" s="132"/>
      <c r="JIA666" s="132"/>
      <c r="JIB666" s="132"/>
      <c r="JIC666" s="132"/>
      <c r="JID666" s="132"/>
      <c r="JIE666" s="132"/>
      <c r="JIF666" s="132"/>
      <c r="JIG666" s="132"/>
      <c r="JIH666" s="132"/>
      <c r="JII666" s="132"/>
      <c r="JIJ666" s="132"/>
      <c r="JIK666" s="132"/>
      <c r="JIL666" s="132"/>
      <c r="JIM666" s="132"/>
      <c r="JIN666" s="132"/>
      <c r="JIO666" s="132"/>
      <c r="JIP666" s="132"/>
      <c r="JIQ666" s="132"/>
      <c r="JIR666" s="132"/>
      <c r="JIS666" s="132"/>
      <c r="JIT666" s="132"/>
      <c r="JIU666" s="132"/>
      <c r="JIV666" s="132"/>
      <c r="JIW666" s="132"/>
      <c r="JIX666" s="132"/>
      <c r="JIY666" s="132"/>
      <c r="JIZ666" s="132"/>
      <c r="JJA666" s="132"/>
      <c r="JJB666" s="132"/>
      <c r="JJC666" s="132"/>
      <c r="JJD666" s="132"/>
      <c r="JJE666" s="132"/>
      <c r="JJF666" s="132"/>
      <c r="JJG666" s="132"/>
      <c r="JJH666" s="132"/>
      <c r="JJI666" s="132"/>
      <c r="JJJ666" s="132"/>
      <c r="JJK666" s="132"/>
      <c r="JJL666" s="132"/>
      <c r="JJM666" s="132"/>
      <c r="JJN666" s="132"/>
      <c r="JJO666" s="132"/>
      <c r="JJP666" s="132"/>
      <c r="JJQ666" s="132"/>
      <c r="JJR666" s="132"/>
      <c r="JJS666" s="132"/>
      <c r="JJT666" s="132"/>
      <c r="JJU666" s="132"/>
      <c r="JJV666" s="132"/>
      <c r="JJW666" s="132"/>
      <c r="JJX666" s="132"/>
      <c r="JJY666" s="132"/>
      <c r="JJZ666" s="132"/>
      <c r="JKA666" s="132"/>
      <c r="JKB666" s="132"/>
      <c r="JKC666" s="132"/>
      <c r="JKD666" s="132"/>
      <c r="JKE666" s="132"/>
      <c r="JKF666" s="132"/>
      <c r="JKG666" s="132"/>
      <c r="JKH666" s="132"/>
      <c r="JKI666" s="132"/>
      <c r="JKJ666" s="132"/>
      <c r="JKK666" s="132"/>
      <c r="JKL666" s="132"/>
      <c r="JKM666" s="132"/>
      <c r="JKN666" s="132"/>
      <c r="JKO666" s="132"/>
      <c r="JKP666" s="132"/>
      <c r="JKQ666" s="132"/>
      <c r="JKR666" s="132"/>
      <c r="JKS666" s="132"/>
      <c r="JKT666" s="132"/>
      <c r="JKU666" s="132"/>
      <c r="JKV666" s="132"/>
      <c r="JKW666" s="132"/>
      <c r="JKX666" s="132"/>
      <c r="JKY666" s="132"/>
      <c r="JKZ666" s="132"/>
      <c r="JLA666" s="132"/>
      <c r="JLB666" s="132"/>
      <c r="JLC666" s="132"/>
      <c r="JLD666" s="132"/>
      <c r="JLE666" s="132"/>
      <c r="JLF666" s="132"/>
      <c r="JLG666" s="132"/>
      <c r="JLH666" s="132"/>
      <c r="JLI666" s="132"/>
      <c r="JLJ666" s="132"/>
      <c r="JLK666" s="132"/>
      <c r="JLL666" s="132"/>
      <c r="JLM666" s="132"/>
      <c r="JLN666" s="132"/>
      <c r="JLO666" s="132"/>
      <c r="JLP666" s="132"/>
      <c r="JLQ666" s="132"/>
      <c r="JLR666" s="132"/>
      <c r="JLS666" s="132"/>
      <c r="JLT666" s="132"/>
      <c r="JLU666" s="132"/>
      <c r="JLV666" s="132"/>
      <c r="JLW666" s="132"/>
      <c r="JLX666" s="132"/>
      <c r="JLY666" s="132"/>
      <c r="JLZ666" s="132"/>
      <c r="JMA666" s="132"/>
      <c r="JMB666" s="132"/>
      <c r="JMC666" s="132"/>
      <c r="JMD666" s="132"/>
      <c r="JME666" s="132"/>
      <c r="JMF666" s="132"/>
      <c r="JMG666" s="132"/>
      <c r="JMH666" s="132"/>
      <c r="JMI666" s="132"/>
      <c r="JMJ666" s="132"/>
      <c r="JMK666" s="132"/>
      <c r="JML666" s="132"/>
      <c r="JMM666" s="132"/>
      <c r="JMN666" s="132"/>
      <c r="JMO666" s="132"/>
      <c r="JMP666" s="132"/>
      <c r="JMQ666" s="132"/>
      <c r="JMR666" s="132"/>
      <c r="JMS666" s="132"/>
      <c r="JMT666" s="132"/>
      <c r="JMU666" s="132"/>
      <c r="JMV666" s="132"/>
      <c r="JMW666" s="132"/>
      <c r="JMX666" s="132"/>
      <c r="JMY666" s="132"/>
      <c r="JMZ666" s="132"/>
      <c r="JNA666" s="132"/>
      <c r="JNB666" s="132"/>
      <c r="JNC666" s="132"/>
      <c r="JND666" s="132"/>
      <c r="JNE666" s="132"/>
      <c r="JNF666" s="132"/>
      <c r="JNG666" s="132"/>
      <c r="JNH666" s="132"/>
      <c r="JNI666" s="132"/>
      <c r="JNJ666" s="132"/>
      <c r="JNK666" s="132"/>
      <c r="JNL666" s="132"/>
      <c r="JNM666" s="132"/>
      <c r="JNN666" s="132"/>
      <c r="JNO666" s="132"/>
      <c r="JNP666" s="132"/>
      <c r="JNQ666" s="132"/>
      <c r="JNR666" s="132"/>
      <c r="JNS666" s="132"/>
      <c r="JNT666" s="132"/>
      <c r="JNU666" s="132"/>
      <c r="JNV666" s="132"/>
      <c r="JNW666" s="132"/>
      <c r="JNX666" s="132"/>
      <c r="JNY666" s="132"/>
      <c r="JNZ666" s="132"/>
      <c r="JOA666" s="132"/>
      <c r="JOB666" s="132"/>
      <c r="JOC666" s="132"/>
      <c r="JOD666" s="132"/>
      <c r="JOE666" s="132"/>
      <c r="JOF666" s="132"/>
      <c r="JOG666" s="132"/>
      <c r="JOH666" s="132"/>
      <c r="JOI666" s="132"/>
      <c r="JOJ666" s="132"/>
      <c r="JOK666" s="132"/>
      <c r="JOL666" s="132"/>
      <c r="JOM666" s="132"/>
      <c r="JON666" s="132"/>
      <c r="JOO666" s="132"/>
      <c r="JOP666" s="132"/>
      <c r="JOQ666" s="132"/>
      <c r="JOR666" s="132"/>
      <c r="JOS666" s="132"/>
      <c r="JOT666" s="132"/>
      <c r="JOU666" s="132"/>
      <c r="JOV666" s="132"/>
      <c r="JOW666" s="132"/>
      <c r="JOX666" s="132"/>
      <c r="JOY666" s="132"/>
      <c r="JOZ666" s="132"/>
      <c r="JPA666" s="132"/>
      <c r="JPB666" s="132"/>
      <c r="JPC666" s="132"/>
      <c r="JPD666" s="132"/>
      <c r="JPE666" s="132"/>
      <c r="JPF666" s="132"/>
      <c r="JPG666" s="132"/>
      <c r="JPH666" s="132"/>
      <c r="JPI666" s="132"/>
      <c r="JPJ666" s="132"/>
      <c r="JPK666" s="132"/>
      <c r="JPL666" s="132"/>
      <c r="JPM666" s="132"/>
      <c r="JPN666" s="132"/>
      <c r="JPO666" s="132"/>
      <c r="JPP666" s="132"/>
      <c r="JPQ666" s="132"/>
      <c r="JPR666" s="132"/>
      <c r="JPS666" s="132"/>
      <c r="JPT666" s="132"/>
      <c r="JPU666" s="132"/>
      <c r="JPV666" s="132"/>
      <c r="JPW666" s="132"/>
      <c r="JPX666" s="132"/>
      <c r="JPY666" s="132"/>
      <c r="JPZ666" s="132"/>
      <c r="JQA666" s="132"/>
      <c r="JQB666" s="132"/>
      <c r="JQC666" s="132"/>
      <c r="JQD666" s="132"/>
      <c r="JQE666" s="132"/>
      <c r="JQF666" s="132"/>
      <c r="JQG666" s="132"/>
      <c r="JQH666" s="132"/>
      <c r="JQI666" s="132"/>
      <c r="JQJ666" s="132"/>
      <c r="JQK666" s="132"/>
      <c r="JQL666" s="132"/>
      <c r="JQM666" s="132"/>
      <c r="JQN666" s="132"/>
      <c r="JQO666" s="132"/>
      <c r="JQP666" s="132"/>
      <c r="JQQ666" s="132"/>
      <c r="JQR666" s="132"/>
      <c r="JQS666" s="132"/>
      <c r="JQT666" s="132"/>
      <c r="JQU666" s="132"/>
      <c r="JQV666" s="132"/>
      <c r="JQW666" s="132"/>
      <c r="JQX666" s="132"/>
      <c r="JQY666" s="132"/>
      <c r="JQZ666" s="132"/>
      <c r="JRA666" s="132"/>
      <c r="JRB666" s="132"/>
      <c r="JRC666" s="132"/>
      <c r="JRD666" s="132"/>
      <c r="JRE666" s="132"/>
      <c r="JRF666" s="132"/>
      <c r="JRG666" s="132"/>
      <c r="JRH666" s="132"/>
      <c r="JRI666" s="132"/>
      <c r="JRJ666" s="132"/>
      <c r="JRK666" s="132"/>
      <c r="JRL666" s="132"/>
      <c r="JRM666" s="132"/>
      <c r="JRN666" s="132"/>
      <c r="JRO666" s="132"/>
      <c r="JRP666" s="132"/>
      <c r="JRQ666" s="132"/>
      <c r="JRR666" s="132"/>
      <c r="JRS666" s="132"/>
      <c r="JRT666" s="132"/>
      <c r="JRU666" s="132"/>
      <c r="JRV666" s="132"/>
      <c r="JRW666" s="132"/>
      <c r="JRX666" s="132"/>
      <c r="JRY666" s="132"/>
      <c r="JRZ666" s="132"/>
      <c r="JSA666" s="132"/>
      <c r="JSB666" s="132"/>
      <c r="JSC666" s="132"/>
      <c r="JSD666" s="132"/>
      <c r="JSE666" s="132"/>
      <c r="JSF666" s="132"/>
      <c r="JSG666" s="132"/>
      <c r="JSH666" s="132"/>
      <c r="JSI666" s="132"/>
      <c r="JSJ666" s="132"/>
      <c r="JSK666" s="132"/>
      <c r="JSL666" s="132"/>
      <c r="JSM666" s="132"/>
      <c r="JSN666" s="132"/>
      <c r="JSO666" s="132"/>
      <c r="JSP666" s="132"/>
      <c r="JSQ666" s="132"/>
      <c r="JSR666" s="132"/>
      <c r="JSS666" s="132"/>
      <c r="JST666" s="132"/>
      <c r="JSU666" s="132"/>
      <c r="JSV666" s="132"/>
      <c r="JSW666" s="132"/>
      <c r="JSX666" s="132"/>
      <c r="JSY666" s="132"/>
      <c r="JSZ666" s="132"/>
      <c r="JTA666" s="132"/>
      <c r="JTB666" s="132"/>
      <c r="JTC666" s="132"/>
      <c r="JTD666" s="132"/>
      <c r="JTE666" s="132"/>
      <c r="JTF666" s="132"/>
      <c r="JTG666" s="132"/>
      <c r="JTH666" s="132"/>
      <c r="JTI666" s="132"/>
      <c r="JTJ666" s="132"/>
      <c r="JTK666" s="132"/>
      <c r="JTL666" s="132"/>
      <c r="JTM666" s="132"/>
      <c r="JTN666" s="132"/>
      <c r="JTO666" s="132"/>
      <c r="JTP666" s="132"/>
      <c r="JTQ666" s="132"/>
      <c r="JTR666" s="132"/>
      <c r="JTS666" s="132"/>
      <c r="JTT666" s="132"/>
      <c r="JTU666" s="132"/>
      <c r="JTV666" s="132"/>
      <c r="JTW666" s="132"/>
      <c r="JTX666" s="132"/>
      <c r="JTY666" s="132"/>
      <c r="JTZ666" s="132"/>
      <c r="JUA666" s="132"/>
      <c r="JUB666" s="132"/>
      <c r="JUC666" s="132"/>
      <c r="JUD666" s="132"/>
      <c r="JUE666" s="132"/>
      <c r="JUF666" s="132"/>
      <c r="JUG666" s="132"/>
      <c r="JUH666" s="132"/>
      <c r="JUI666" s="132"/>
      <c r="JUJ666" s="132"/>
      <c r="JUK666" s="132"/>
      <c r="JUL666" s="132"/>
      <c r="JUM666" s="132"/>
      <c r="JUN666" s="132"/>
      <c r="JUO666" s="132"/>
      <c r="JUP666" s="132"/>
      <c r="JUQ666" s="132"/>
      <c r="JUR666" s="132"/>
      <c r="JUS666" s="132"/>
      <c r="JUT666" s="132"/>
      <c r="JUU666" s="132"/>
      <c r="JUV666" s="132"/>
      <c r="JUW666" s="132"/>
      <c r="JUX666" s="132"/>
      <c r="JUY666" s="132"/>
      <c r="JUZ666" s="132"/>
      <c r="JVA666" s="132"/>
      <c r="JVB666" s="132"/>
      <c r="JVC666" s="132"/>
      <c r="JVD666" s="132"/>
      <c r="JVE666" s="132"/>
      <c r="JVF666" s="132"/>
      <c r="JVG666" s="132"/>
      <c r="JVH666" s="132"/>
      <c r="JVI666" s="132"/>
      <c r="JVJ666" s="132"/>
      <c r="JVK666" s="132"/>
      <c r="JVL666" s="132"/>
      <c r="JVM666" s="132"/>
      <c r="JVN666" s="132"/>
      <c r="JVO666" s="132"/>
      <c r="JVP666" s="132"/>
      <c r="JVQ666" s="132"/>
      <c r="JVR666" s="132"/>
      <c r="JVS666" s="132"/>
      <c r="JVT666" s="132"/>
      <c r="JVU666" s="132"/>
      <c r="JVV666" s="132"/>
      <c r="JVW666" s="132"/>
      <c r="JVX666" s="132"/>
      <c r="JVY666" s="132"/>
      <c r="JVZ666" s="132"/>
      <c r="JWA666" s="132"/>
      <c r="JWB666" s="132"/>
      <c r="JWC666" s="132"/>
      <c r="JWD666" s="132"/>
      <c r="JWE666" s="132"/>
      <c r="JWF666" s="132"/>
      <c r="JWG666" s="132"/>
      <c r="JWH666" s="132"/>
      <c r="JWI666" s="132"/>
      <c r="JWJ666" s="132"/>
      <c r="JWK666" s="132"/>
      <c r="JWL666" s="132"/>
      <c r="JWM666" s="132"/>
      <c r="JWN666" s="132"/>
      <c r="JWO666" s="132"/>
      <c r="JWP666" s="132"/>
      <c r="JWQ666" s="132"/>
      <c r="JWR666" s="132"/>
      <c r="JWS666" s="132"/>
      <c r="JWT666" s="132"/>
      <c r="JWU666" s="132"/>
      <c r="JWV666" s="132"/>
      <c r="JWW666" s="132"/>
      <c r="JWX666" s="132"/>
      <c r="JWY666" s="132"/>
      <c r="JWZ666" s="132"/>
      <c r="JXA666" s="132"/>
      <c r="JXB666" s="132"/>
      <c r="JXC666" s="132"/>
      <c r="JXD666" s="132"/>
      <c r="JXE666" s="132"/>
      <c r="JXF666" s="132"/>
      <c r="JXG666" s="132"/>
      <c r="JXH666" s="132"/>
      <c r="JXI666" s="132"/>
      <c r="JXJ666" s="132"/>
      <c r="JXK666" s="132"/>
      <c r="JXL666" s="132"/>
      <c r="JXM666" s="132"/>
      <c r="JXN666" s="132"/>
      <c r="JXO666" s="132"/>
      <c r="JXP666" s="132"/>
      <c r="JXQ666" s="132"/>
      <c r="JXR666" s="132"/>
      <c r="JXS666" s="132"/>
      <c r="JXT666" s="132"/>
      <c r="JXU666" s="132"/>
      <c r="JXV666" s="132"/>
      <c r="JXW666" s="132"/>
      <c r="JXX666" s="132"/>
      <c r="JXY666" s="132"/>
      <c r="JXZ666" s="132"/>
      <c r="JYA666" s="132"/>
      <c r="JYB666" s="132"/>
      <c r="JYC666" s="132"/>
      <c r="JYD666" s="132"/>
      <c r="JYE666" s="132"/>
      <c r="JYF666" s="132"/>
      <c r="JYG666" s="132"/>
      <c r="JYH666" s="132"/>
      <c r="JYI666" s="132"/>
      <c r="JYJ666" s="132"/>
      <c r="JYK666" s="132"/>
      <c r="JYL666" s="132"/>
      <c r="JYM666" s="132"/>
      <c r="JYN666" s="132"/>
      <c r="JYO666" s="132"/>
      <c r="JYP666" s="132"/>
      <c r="JYQ666" s="132"/>
      <c r="JYR666" s="132"/>
      <c r="JYS666" s="132"/>
      <c r="JYT666" s="132"/>
      <c r="JYU666" s="132"/>
      <c r="JYV666" s="132"/>
      <c r="JYW666" s="132"/>
      <c r="JYX666" s="132"/>
      <c r="JYY666" s="132"/>
      <c r="JYZ666" s="132"/>
      <c r="JZA666" s="132"/>
      <c r="JZB666" s="132"/>
      <c r="JZC666" s="132"/>
      <c r="JZD666" s="132"/>
      <c r="JZE666" s="132"/>
      <c r="JZF666" s="132"/>
      <c r="JZG666" s="132"/>
      <c r="JZH666" s="132"/>
      <c r="JZI666" s="132"/>
      <c r="JZJ666" s="132"/>
      <c r="JZK666" s="132"/>
      <c r="JZL666" s="132"/>
      <c r="JZM666" s="132"/>
      <c r="JZN666" s="132"/>
      <c r="JZO666" s="132"/>
      <c r="JZP666" s="132"/>
      <c r="JZQ666" s="132"/>
      <c r="JZR666" s="132"/>
      <c r="JZS666" s="132"/>
      <c r="JZT666" s="132"/>
      <c r="JZU666" s="132"/>
      <c r="JZV666" s="132"/>
      <c r="JZW666" s="132"/>
      <c r="JZX666" s="132"/>
      <c r="JZY666" s="132"/>
      <c r="JZZ666" s="132"/>
      <c r="KAA666" s="132"/>
      <c r="KAB666" s="132"/>
      <c r="KAC666" s="132"/>
      <c r="KAD666" s="132"/>
      <c r="KAE666" s="132"/>
      <c r="KAF666" s="132"/>
      <c r="KAG666" s="132"/>
      <c r="KAH666" s="132"/>
      <c r="KAI666" s="132"/>
      <c r="KAJ666" s="132"/>
      <c r="KAK666" s="132"/>
      <c r="KAL666" s="132"/>
      <c r="KAM666" s="132"/>
      <c r="KAN666" s="132"/>
      <c r="KAO666" s="132"/>
      <c r="KAP666" s="132"/>
      <c r="KAQ666" s="132"/>
      <c r="KAR666" s="132"/>
      <c r="KAS666" s="132"/>
      <c r="KAT666" s="132"/>
      <c r="KAU666" s="132"/>
      <c r="KAV666" s="132"/>
      <c r="KAW666" s="132"/>
      <c r="KAX666" s="132"/>
      <c r="KAY666" s="132"/>
      <c r="KAZ666" s="132"/>
      <c r="KBA666" s="132"/>
      <c r="KBB666" s="132"/>
      <c r="KBC666" s="132"/>
      <c r="KBD666" s="132"/>
      <c r="KBE666" s="132"/>
      <c r="KBF666" s="132"/>
      <c r="KBG666" s="132"/>
      <c r="KBH666" s="132"/>
      <c r="KBI666" s="132"/>
      <c r="KBJ666" s="132"/>
      <c r="KBK666" s="132"/>
      <c r="KBL666" s="132"/>
      <c r="KBM666" s="132"/>
      <c r="KBN666" s="132"/>
      <c r="KBO666" s="132"/>
      <c r="KBP666" s="132"/>
      <c r="KBQ666" s="132"/>
      <c r="KBR666" s="132"/>
      <c r="KBS666" s="132"/>
      <c r="KBT666" s="132"/>
      <c r="KBU666" s="132"/>
      <c r="KBV666" s="132"/>
      <c r="KBW666" s="132"/>
      <c r="KBX666" s="132"/>
      <c r="KBY666" s="132"/>
      <c r="KBZ666" s="132"/>
      <c r="KCA666" s="132"/>
      <c r="KCB666" s="132"/>
      <c r="KCC666" s="132"/>
      <c r="KCD666" s="132"/>
      <c r="KCE666" s="132"/>
      <c r="KCF666" s="132"/>
      <c r="KCG666" s="132"/>
      <c r="KCH666" s="132"/>
      <c r="KCI666" s="132"/>
      <c r="KCJ666" s="132"/>
      <c r="KCK666" s="132"/>
      <c r="KCL666" s="132"/>
      <c r="KCM666" s="132"/>
      <c r="KCN666" s="132"/>
      <c r="KCO666" s="132"/>
      <c r="KCP666" s="132"/>
      <c r="KCQ666" s="132"/>
      <c r="KCR666" s="132"/>
      <c r="KCS666" s="132"/>
      <c r="KCT666" s="132"/>
      <c r="KCU666" s="132"/>
      <c r="KCV666" s="132"/>
      <c r="KCW666" s="132"/>
      <c r="KCX666" s="132"/>
      <c r="KCY666" s="132"/>
      <c r="KCZ666" s="132"/>
      <c r="KDA666" s="132"/>
      <c r="KDB666" s="132"/>
      <c r="KDC666" s="132"/>
      <c r="KDD666" s="132"/>
      <c r="KDE666" s="132"/>
      <c r="KDF666" s="132"/>
      <c r="KDG666" s="132"/>
      <c r="KDH666" s="132"/>
      <c r="KDI666" s="132"/>
      <c r="KDJ666" s="132"/>
      <c r="KDK666" s="132"/>
      <c r="KDL666" s="132"/>
      <c r="KDM666" s="132"/>
      <c r="KDN666" s="132"/>
      <c r="KDO666" s="132"/>
      <c r="KDP666" s="132"/>
      <c r="KDQ666" s="132"/>
      <c r="KDR666" s="132"/>
      <c r="KDS666" s="132"/>
      <c r="KDT666" s="132"/>
      <c r="KDU666" s="132"/>
      <c r="KDV666" s="132"/>
      <c r="KDW666" s="132"/>
      <c r="KDX666" s="132"/>
      <c r="KDY666" s="132"/>
      <c r="KDZ666" s="132"/>
      <c r="KEA666" s="132"/>
      <c r="KEB666" s="132"/>
      <c r="KEC666" s="132"/>
      <c r="KED666" s="132"/>
      <c r="KEE666" s="132"/>
      <c r="KEF666" s="132"/>
      <c r="KEG666" s="132"/>
      <c r="KEH666" s="132"/>
      <c r="KEI666" s="132"/>
      <c r="KEJ666" s="132"/>
      <c r="KEK666" s="132"/>
      <c r="KEL666" s="132"/>
      <c r="KEM666" s="132"/>
      <c r="KEN666" s="132"/>
      <c r="KEO666" s="132"/>
      <c r="KEP666" s="132"/>
      <c r="KEQ666" s="132"/>
      <c r="KER666" s="132"/>
      <c r="KES666" s="132"/>
      <c r="KET666" s="132"/>
      <c r="KEU666" s="132"/>
      <c r="KEV666" s="132"/>
      <c r="KEW666" s="132"/>
      <c r="KEX666" s="132"/>
      <c r="KEY666" s="132"/>
      <c r="KEZ666" s="132"/>
      <c r="KFA666" s="132"/>
      <c r="KFB666" s="132"/>
      <c r="KFC666" s="132"/>
      <c r="KFD666" s="132"/>
      <c r="KFE666" s="132"/>
      <c r="KFF666" s="132"/>
      <c r="KFG666" s="132"/>
      <c r="KFH666" s="132"/>
      <c r="KFI666" s="132"/>
      <c r="KFJ666" s="132"/>
      <c r="KFK666" s="132"/>
      <c r="KFL666" s="132"/>
      <c r="KFM666" s="132"/>
      <c r="KFN666" s="132"/>
      <c r="KFO666" s="132"/>
      <c r="KFP666" s="132"/>
      <c r="KFQ666" s="132"/>
      <c r="KFR666" s="132"/>
      <c r="KFS666" s="132"/>
      <c r="KFT666" s="132"/>
      <c r="KFU666" s="132"/>
      <c r="KFV666" s="132"/>
      <c r="KFW666" s="132"/>
      <c r="KFX666" s="132"/>
      <c r="KFY666" s="132"/>
      <c r="KFZ666" s="132"/>
      <c r="KGA666" s="132"/>
      <c r="KGB666" s="132"/>
      <c r="KGC666" s="132"/>
      <c r="KGD666" s="132"/>
      <c r="KGE666" s="132"/>
      <c r="KGF666" s="132"/>
      <c r="KGG666" s="132"/>
      <c r="KGH666" s="132"/>
      <c r="KGI666" s="132"/>
      <c r="KGJ666" s="132"/>
      <c r="KGK666" s="132"/>
      <c r="KGL666" s="132"/>
      <c r="KGM666" s="132"/>
      <c r="KGN666" s="132"/>
      <c r="KGO666" s="132"/>
      <c r="KGP666" s="132"/>
      <c r="KGQ666" s="132"/>
      <c r="KGR666" s="132"/>
      <c r="KGS666" s="132"/>
      <c r="KGT666" s="132"/>
      <c r="KGU666" s="132"/>
      <c r="KGV666" s="132"/>
      <c r="KGW666" s="132"/>
      <c r="KGX666" s="132"/>
      <c r="KGY666" s="132"/>
      <c r="KGZ666" s="132"/>
      <c r="KHA666" s="132"/>
      <c r="KHB666" s="132"/>
      <c r="KHC666" s="132"/>
      <c r="KHD666" s="132"/>
      <c r="KHE666" s="132"/>
      <c r="KHF666" s="132"/>
      <c r="KHG666" s="132"/>
      <c r="KHH666" s="132"/>
      <c r="KHI666" s="132"/>
      <c r="KHJ666" s="132"/>
      <c r="KHK666" s="132"/>
      <c r="KHL666" s="132"/>
      <c r="KHM666" s="132"/>
      <c r="KHN666" s="132"/>
      <c r="KHO666" s="132"/>
      <c r="KHP666" s="132"/>
      <c r="KHQ666" s="132"/>
      <c r="KHR666" s="132"/>
      <c r="KHS666" s="132"/>
      <c r="KHT666" s="132"/>
      <c r="KHU666" s="132"/>
      <c r="KHV666" s="132"/>
      <c r="KHW666" s="132"/>
      <c r="KHX666" s="132"/>
      <c r="KHY666" s="132"/>
      <c r="KHZ666" s="132"/>
      <c r="KIA666" s="132"/>
      <c r="KIB666" s="132"/>
      <c r="KIC666" s="132"/>
      <c r="KID666" s="132"/>
      <c r="KIE666" s="132"/>
      <c r="KIF666" s="132"/>
      <c r="KIG666" s="132"/>
      <c r="KIH666" s="132"/>
      <c r="KII666" s="132"/>
      <c r="KIJ666" s="132"/>
      <c r="KIK666" s="132"/>
      <c r="KIL666" s="132"/>
      <c r="KIM666" s="132"/>
      <c r="KIN666" s="132"/>
      <c r="KIO666" s="132"/>
      <c r="KIP666" s="132"/>
      <c r="KIQ666" s="132"/>
      <c r="KIR666" s="132"/>
      <c r="KIS666" s="132"/>
      <c r="KIT666" s="132"/>
      <c r="KIU666" s="132"/>
      <c r="KIV666" s="132"/>
      <c r="KIW666" s="132"/>
      <c r="KIX666" s="132"/>
      <c r="KIY666" s="132"/>
      <c r="KIZ666" s="132"/>
      <c r="KJA666" s="132"/>
      <c r="KJB666" s="132"/>
      <c r="KJC666" s="132"/>
      <c r="KJD666" s="132"/>
      <c r="KJE666" s="132"/>
      <c r="KJF666" s="132"/>
      <c r="KJG666" s="132"/>
      <c r="KJH666" s="132"/>
      <c r="KJI666" s="132"/>
      <c r="KJJ666" s="132"/>
      <c r="KJK666" s="132"/>
      <c r="KJL666" s="132"/>
      <c r="KJM666" s="132"/>
      <c r="KJN666" s="132"/>
      <c r="KJO666" s="132"/>
      <c r="KJP666" s="132"/>
      <c r="KJQ666" s="132"/>
      <c r="KJR666" s="132"/>
      <c r="KJS666" s="132"/>
      <c r="KJT666" s="132"/>
      <c r="KJU666" s="132"/>
      <c r="KJV666" s="132"/>
      <c r="KJW666" s="132"/>
      <c r="KJX666" s="132"/>
      <c r="KJY666" s="132"/>
      <c r="KJZ666" s="132"/>
      <c r="KKA666" s="132"/>
      <c r="KKB666" s="132"/>
      <c r="KKC666" s="132"/>
      <c r="KKD666" s="132"/>
      <c r="KKE666" s="132"/>
      <c r="KKF666" s="132"/>
      <c r="KKG666" s="132"/>
      <c r="KKH666" s="132"/>
      <c r="KKI666" s="132"/>
      <c r="KKJ666" s="132"/>
      <c r="KKK666" s="132"/>
      <c r="KKL666" s="132"/>
      <c r="KKM666" s="132"/>
      <c r="KKN666" s="132"/>
      <c r="KKO666" s="132"/>
      <c r="KKP666" s="132"/>
      <c r="KKQ666" s="132"/>
      <c r="KKR666" s="132"/>
      <c r="KKS666" s="132"/>
      <c r="KKT666" s="132"/>
      <c r="KKU666" s="132"/>
      <c r="KKV666" s="132"/>
      <c r="KKW666" s="132"/>
      <c r="KKX666" s="132"/>
      <c r="KKY666" s="132"/>
      <c r="KKZ666" s="132"/>
      <c r="KLA666" s="132"/>
      <c r="KLB666" s="132"/>
      <c r="KLC666" s="132"/>
      <c r="KLD666" s="132"/>
      <c r="KLE666" s="132"/>
      <c r="KLF666" s="132"/>
      <c r="KLG666" s="132"/>
      <c r="KLH666" s="132"/>
      <c r="KLI666" s="132"/>
      <c r="KLJ666" s="132"/>
      <c r="KLK666" s="132"/>
      <c r="KLL666" s="132"/>
      <c r="KLM666" s="132"/>
      <c r="KLN666" s="132"/>
      <c r="KLO666" s="132"/>
      <c r="KLP666" s="132"/>
      <c r="KLQ666" s="132"/>
      <c r="KLR666" s="132"/>
      <c r="KLS666" s="132"/>
      <c r="KLT666" s="132"/>
      <c r="KLU666" s="132"/>
      <c r="KLV666" s="132"/>
      <c r="KLW666" s="132"/>
      <c r="KLX666" s="132"/>
      <c r="KLY666" s="132"/>
      <c r="KLZ666" s="132"/>
      <c r="KMA666" s="132"/>
      <c r="KMB666" s="132"/>
      <c r="KMC666" s="132"/>
      <c r="KMD666" s="132"/>
      <c r="KME666" s="132"/>
      <c r="KMF666" s="132"/>
      <c r="KMG666" s="132"/>
      <c r="KMH666" s="132"/>
      <c r="KMI666" s="132"/>
      <c r="KMJ666" s="132"/>
      <c r="KMK666" s="132"/>
      <c r="KML666" s="132"/>
      <c r="KMM666" s="132"/>
      <c r="KMN666" s="132"/>
      <c r="KMO666" s="132"/>
      <c r="KMP666" s="132"/>
      <c r="KMQ666" s="132"/>
      <c r="KMR666" s="132"/>
      <c r="KMS666" s="132"/>
      <c r="KMT666" s="132"/>
      <c r="KMU666" s="132"/>
      <c r="KMV666" s="132"/>
      <c r="KMW666" s="132"/>
      <c r="KMX666" s="132"/>
      <c r="KMY666" s="132"/>
      <c r="KMZ666" s="132"/>
      <c r="KNA666" s="132"/>
      <c r="KNB666" s="132"/>
      <c r="KNC666" s="132"/>
      <c r="KND666" s="132"/>
      <c r="KNE666" s="132"/>
      <c r="KNF666" s="132"/>
      <c r="KNG666" s="132"/>
      <c r="KNH666" s="132"/>
      <c r="KNI666" s="132"/>
      <c r="KNJ666" s="132"/>
      <c r="KNK666" s="132"/>
      <c r="KNL666" s="132"/>
      <c r="KNM666" s="132"/>
      <c r="KNN666" s="132"/>
      <c r="KNO666" s="132"/>
      <c r="KNP666" s="132"/>
      <c r="KNQ666" s="132"/>
      <c r="KNR666" s="132"/>
      <c r="KNS666" s="132"/>
      <c r="KNT666" s="132"/>
      <c r="KNU666" s="132"/>
      <c r="KNV666" s="132"/>
      <c r="KNW666" s="132"/>
      <c r="KNX666" s="132"/>
      <c r="KNY666" s="132"/>
      <c r="KNZ666" s="132"/>
      <c r="KOA666" s="132"/>
      <c r="KOB666" s="132"/>
      <c r="KOC666" s="132"/>
      <c r="KOD666" s="132"/>
      <c r="KOE666" s="132"/>
      <c r="KOF666" s="132"/>
      <c r="KOG666" s="132"/>
      <c r="KOH666" s="132"/>
      <c r="KOI666" s="132"/>
      <c r="KOJ666" s="132"/>
      <c r="KOK666" s="132"/>
      <c r="KOL666" s="132"/>
      <c r="KOM666" s="132"/>
      <c r="KON666" s="132"/>
      <c r="KOO666" s="132"/>
      <c r="KOP666" s="132"/>
      <c r="KOQ666" s="132"/>
      <c r="KOR666" s="132"/>
      <c r="KOS666" s="132"/>
      <c r="KOT666" s="132"/>
      <c r="KOU666" s="132"/>
      <c r="KOV666" s="132"/>
      <c r="KOW666" s="132"/>
      <c r="KOX666" s="132"/>
      <c r="KOY666" s="132"/>
      <c r="KOZ666" s="132"/>
      <c r="KPA666" s="132"/>
      <c r="KPB666" s="132"/>
      <c r="KPC666" s="132"/>
      <c r="KPD666" s="132"/>
      <c r="KPE666" s="132"/>
      <c r="KPF666" s="132"/>
      <c r="KPG666" s="132"/>
      <c r="KPH666" s="132"/>
      <c r="KPI666" s="132"/>
      <c r="KPJ666" s="132"/>
      <c r="KPK666" s="132"/>
      <c r="KPL666" s="132"/>
      <c r="KPM666" s="132"/>
      <c r="KPN666" s="132"/>
      <c r="KPO666" s="132"/>
      <c r="KPP666" s="132"/>
      <c r="KPQ666" s="132"/>
      <c r="KPR666" s="132"/>
      <c r="KPS666" s="132"/>
      <c r="KPT666" s="132"/>
      <c r="KPU666" s="132"/>
      <c r="KPV666" s="132"/>
      <c r="KPW666" s="132"/>
      <c r="KPX666" s="132"/>
      <c r="KPY666" s="132"/>
      <c r="KPZ666" s="132"/>
      <c r="KQA666" s="132"/>
      <c r="KQB666" s="132"/>
      <c r="KQC666" s="132"/>
      <c r="KQD666" s="132"/>
      <c r="KQE666" s="132"/>
      <c r="KQF666" s="132"/>
      <c r="KQG666" s="132"/>
      <c r="KQH666" s="132"/>
      <c r="KQI666" s="132"/>
      <c r="KQJ666" s="132"/>
      <c r="KQK666" s="132"/>
      <c r="KQL666" s="132"/>
      <c r="KQM666" s="132"/>
      <c r="KQN666" s="132"/>
      <c r="KQO666" s="132"/>
      <c r="KQP666" s="132"/>
      <c r="KQQ666" s="132"/>
      <c r="KQR666" s="132"/>
      <c r="KQS666" s="132"/>
      <c r="KQT666" s="132"/>
      <c r="KQU666" s="132"/>
      <c r="KQV666" s="132"/>
      <c r="KQW666" s="132"/>
      <c r="KQX666" s="132"/>
      <c r="KQY666" s="132"/>
      <c r="KQZ666" s="132"/>
      <c r="KRA666" s="132"/>
      <c r="KRB666" s="132"/>
      <c r="KRC666" s="132"/>
      <c r="KRD666" s="132"/>
      <c r="KRE666" s="132"/>
      <c r="KRF666" s="132"/>
      <c r="KRG666" s="132"/>
      <c r="KRH666" s="132"/>
      <c r="KRI666" s="132"/>
      <c r="KRJ666" s="132"/>
      <c r="KRK666" s="132"/>
      <c r="KRL666" s="132"/>
      <c r="KRM666" s="132"/>
      <c r="KRN666" s="132"/>
      <c r="KRO666" s="132"/>
      <c r="KRP666" s="132"/>
      <c r="KRQ666" s="132"/>
      <c r="KRR666" s="132"/>
      <c r="KRS666" s="132"/>
      <c r="KRT666" s="132"/>
      <c r="KRU666" s="132"/>
      <c r="KRV666" s="132"/>
      <c r="KRW666" s="132"/>
      <c r="KRX666" s="132"/>
      <c r="KRY666" s="132"/>
      <c r="KRZ666" s="132"/>
      <c r="KSA666" s="132"/>
      <c r="KSB666" s="132"/>
      <c r="KSC666" s="132"/>
      <c r="KSD666" s="132"/>
      <c r="KSE666" s="132"/>
      <c r="KSF666" s="132"/>
      <c r="KSG666" s="132"/>
      <c r="KSH666" s="132"/>
      <c r="KSI666" s="132"/>
      <c r="KSJ666" s="132"/>
      <c r="KSK666" s="132"/>
      <c r="KSL666" s="132"/>
      <c r="KSM666" s="132"/>
      <c r="KSN666" s="132"/>
      <c r="KSO666" s="132"/>
      <c r="KSP666" s="132"/>
      <c r="KSQ666" s="132"/>
      <c r="KSR666" s="132"/>
      <c r="KSS666" s="132"/>
      <c r="KST666" s="132"/>
      <c r="KSU666" s="132"/>
      <c r="KSV666" s="132"/>
      <c r="KSW666" s="132"/>
      <c r="KSX666" s="132"/>
      <c r="KSY666" s="132"/>
      <c r="KSZ666" s="132"/>
      <c r="KTA666" s="132"/>
      <c r="KTB666" s="132"/>
      <c r="KTC666" s="132"/>
      <c r="KTD666" s="132"/>
      <c r="KTE666" s="132"/>
      <c r="KTF666" s="132"/>
      <c r="KTG666" s="132"/>
      <c r="KTH666" s="132"/>
      <c r="KTI666" s="132"/>
      <c r="KTJ666" s="132"/>
      <c r="KTK666" s="132"/>
      <c r="KTL666" s="132"/>
      <c r="KTM666" s="132"/>
      <c r="KTN666" s="132"/>
      <c r="KTO666" s="132"/>
      <c r="KTP666" s="132"/>
      <c r="KTQ666" s="132"/>
      <c r="KTR666" s="132"/>
      <c r="KTS666" s="132"/>
      <c r="KTT666" s="132"/>
      <c r="KTU666" s="132"/>
      <c r="KTV666" s="132"/>
      <c r="KTW666" s="132"/>
      <c r="KTX666" s="132"/>
      <c r="KTY666" s="132"/>
      <c r="KTZ666" s="132"/>
      <c r="KUA666" s="132"/>
      <c r="KUB666" s="132"/>
      <c r="KUC666" s="132"/>
      <c r="KUD666" s="132"/>
      <c r="KUE666" s="132"/>
      <c r="KUF666" s="132"/>
      <c r="KUG666" s="132"/>
      <c r="KUH666" s="132"/>
      <c r="KUI666" s="132"/>
      <c r="KUJ666" s="132"/>
      <c r="KUK666" s="132"/>
      <c r="KUL666" s="132"/>
      <c r="KUM666" s="132"/>
      <c r="KUN666" s="132"/>
      <c r="KUO666" s="132"/>
      <c r="KUP666" s="132"/>
      <c r="KUQ666" s="132"/>
      <c r="KUR666" s="132"/>
      <c r="KUS666" s="132"/>
      <c r="KUT666" s="132"/>
      <c r="KUU666" s="132"/>
      <c r="KUV666" s="132"/>
      <c r="KUW666" s="132"/>
      <c r="KUX666" s="132"/>
      <c r="KUY666" s="132"/>
      <c r="KUZ666" s="132"/>
      <c r="KVA666" s="132"/>
      <c r="KVB666" s="132"/>
      <c r="KVC666" s="132"/>
      <c r="KVD666" s="132"/>
      <c r="KVE666" s="132"/>
      <c r="KVF666" s="132"/>
      <c r="KVG666" s="132"/>
      <c r="KVH666" s="132"/>
      <c r="KVI666" s="132"/>
      <c r="KVJ666" s="132"/>
      <c r="KVK666" s="132"/>
      <c r="KVL666" s="132"/>
      <c r="KVM666" s="132"/>
      <c r="KVN666" s="132"/>
      <c r="KVO666" s="132"/>
      <c r="KVP666" s="132"/>
      <c r="KVQ666" s="132"/>
      <c r="KVR666" s="132"/>
      <c r="KVS666" s="132"/>
      <c r="KVT666" s="132"/>
      <c r="KVU666" s="132"/>
      <c r="KVV666" s="132"/>
      <c r="KVW666" s="132"/>
      <c r="KVX666" s="132"/>
      <c r="KVY666" s="132"/>
      <c r="KVZ666" s="132"/>
      <c r="KWA666" s="132"/>
      <c r="KWB666" s="132"/>
      <c r="KWC666" s="132"/>
      <c r="KWD666" s="132"/>
      <c r="KWE666" s="132"/>
      <c r="KWF666" s="132"/>
      <c r="KWG666" s="132"/>
      <c r="KWH666" s="132"/>
      <c r="KWI666" s="132"/>
      <c r="KWJ666" s="132"/>
      <c r="KWK666" s="132"/>
      <c r="KWL666" s="132"/>
      <c r="KWM666" s="132"/>
      <c r="KWN666" s="132"/>
      <c r="KWO666" s="132"/>
      <c r="KWP666" s="132"/>
      <c r="KWQ666" s="132"/>
      <c r="KWR666" s="132"/>
      <c r="KWS666" s="132"/>
      <c r="KWT666" s="132"/>
      <c r="KWU666" s="132"/>
      <c r="KWV666" s="132"/>
      <c r="KWW666" s="132"/>
      <c r="KWX666" s="132"/>
      <c r="KWY666" s="132"/>
      <c r="KWZ666" s="132"/>
      <c r="KXA666" s="132"/>
      <c r="KXB666" s="132"/>
      <c r="KXC666" s="132"/>
      <c r="KXD666" s="132"/>
      <c r="KXE666" s="132"/>
      <c r="KXF666" s="132"/>
      <c r="KXG666" s="132"/>
      <c r="KXH666" s="132"/>
      <c r="KXI666" s="132"/>
      <c r="KXJ666" s="132"/>
      <c r="KXK666" s="132"/>
      <c r="KXL666" s="132"/>
      <c r="KXM666" s="132"/>
      <c r="KXN666" s="132"/>
      <c r="KXO666" s="132"/>
      <c r="KXP666" s="132"/>
      <c r="KXQ666" s="132"/>
      <c r="KXR666" s="132"/>
      <c r="KXS666" s="132"/>
      <c r="KXT666" s="132"/>
      <c r="KXU666" s="132"/>
      <c r="KXV666" s="132"/>
      <c r="KXW666" s="132"/>
      <c r="KXX666" s="132"/>
      <c r="KXY666" s="132"/>
      <c r="KXZ666" s="132"/>
      <c r="KYA666" s="132"/>
      <c r="KYB666" s="132"/>
      <c r="KYC666" s="132"/>
      <c r="KYD666" s="132"/>
      <c r="KYE666" s="132"/>
      <c r="KYF666" s="132"/>
      <c r="KYG666" s="132"/>
      <c r="KYH666" s="132"/>
      <c r="KYI666" s="132"/>
      <c r="KYJ666" s="132"/>
      <c r="KYK666" s="132"/>
      <c r="KYL666" s="132"/>
      <c r="KYM666" s="132"/>
      <c r="KYN666" s="132"/>
      <c r="KYO666" s="132"/>
      <c r="KYP666" s="132"/>
      <c r="KYQ666" s="132"/>
      <c r="KYR666" s="132"/>
      <c r="KYS666" s="132"/>
      <c r="KYT666" s="132"/>
      <c r="KYU666" s="132"/>
      <c r="KYV666" s="132"/>
      <c r="KYW666" s="132"/>
      <c r="KYX666" s="132"/>
      <c r="KYY666" s="132"/>
      <c r="KYZ666" s="132"/>
      <c r="KZA666" s="132"/>
      <c r="KZB666" s="132"/>
      <c r="KZC666" s="132"/>
      <c r="KZD666" s="132"/>
      <c r="KZE666" s="132"/>
      <c r="KZF666" s="132"/>
      <c r="KZG666" s="132"/>
      <c r="KZH666" s="132"/>
      <c r="KZI666" s="132"/>
      <c r="KZJ666" s="132"/>
      <c r="KZK666" s="132"/>
      <c r="KZL666" s="132"/>
      <c r="KZM666" s="132"/>
      <c r="KZN666" s="132"/>
      <c r="KZO666" s="132"/>
      <c r="KZP666" s="132"/>
      <c r="KZQ666" s="132"/>
      <c r="KZR666" s="132"/>
      <c r="KZS666" s="132"/>
      <c r="KZT666" s="132"/>
      <c r="KZU666" s="132"/>
      <c r="KZV666" s="132"/>
      <c r="KZW666" s="132"/>
      <c r="KZX666" s="132"/>
      <c r="KZY666" s="132"/>
      <c r="KZZ666" s="132"/>
      <c r="LAA666" s="132"/>
      <c r="LAB666" s="132"/>
      <c r="LAC666" s="132"/>
      <c r="LAD666" s="132"/>
      <c r="LAE666" s="132"/>
      <c r="LAF666" s="132"/>
      <c r="LAG666" s="132"/>
      <c r="LAH666" s="132"/>
      <c r="LAI666" s="132"/>
      <c r="LAJ666" s="132"/>
      <c r="LAK666" s="132"/>
      <c r="LAL666" s="132"/>
      <c r="LAM666" s="132"/>
      <c r="LAN666" s="132"/>
      <c r="LAO666" s="132"/>
      <c r="LAP666" s="132"/>
      <c r="LAQ666" s="132"/>
      <c r="LAR666" s="132"/>
      <c r="LAS666" s="132"/>
      <c r="LAT666" s="132"/>
      <c r="LAU666" s="132"/>
      <c r="LAV666" s="132"/>
      <c r="LAW666" s="132"/>
      <c r="LAX666" s="132"/>
      <c r="LAY666" s="132"/>
      <c r="LAZ666" s="132"/>
      <c r="LBA666" s="132"/>
      <c r="LBB666" s="132"/>
      <c r="LBC666" s="132"/>
      <c r="LBD666" s="132"/>
      <c r="LBE666" s="132"/>
      <c r="LBF666" s="132"/>
      <c r="LBG666" s="132"/>
      <c r="LBH666" s="132"/>
      <c r="LBI666" s="132"/>
      <c r="LBJ666" s="132"/>
      <c r="LBK666" s="132"/>
      <c r="LBL666" s="132"/>
      <c r="LBM666" s="132"/>
      <c r="LBN666" s="132"/>
      <c r="LBO666" s="132"/>
      <c r="LBP666" s="132"/>
      <c r="LBQ666" s="132"/>
      <c r="LBR666" s="132"/>
      <c r="LBS666" s="132"/>
      <c r="LBT666" s="132"/>
      <c r="LBU666" s="132"/>
      <c r="LBV666" s="132"/>
      <c r="LBW666" s="132"/>
      <c r="LBX666" s="132"/>
      <c r="LBY666" s="132"/>
      <c r="LBZ666" s="132"/>
      <c r="LCA666" s="132"/>
      <c r="LCB666" s="132"/>
      <c r="LCC666" s="132"/>
      <c r="LCD666" s="132"/>
      <c r="LCE666" s="132"/>
      <c r="LCF666" s="132"/>
      <c r="LCG666" s="132"/>
      <c r="LCH666" s="132"/>
      <c r="LCI666" s="132"/>
      <c r="LCJ666" s="132"/>
      <c r="LCK666" s="132"/>
      <c r="LCL666" s="132"/>
      <c r="LCM666" s="132"/>
      <c r="LCN666" s="132"/>
      <c r="LCO666" s="132"/>
      <c r="LCP666" s="132"/>
      <c r="LCQ666" s="132"/>
      <c r="LCR666" s="132"/>
      <c r="LCS666" s="132"/>
      <c r="LCT666" s="132"/>
      <c r="LCU666" s="132"/>
      <c r="LCV666" s="132"/>
      <c r="LCW666" s="132"/>
      <c r="LCX666" s="132"/>
      <c r="LCY666" s="132"/>
      <c r="LCZ666" s="132"/>
      <c r="LDA666" s="132"/>
      <c r="LDB666" s="132"/>
      <c r="LDC666" s="132"/>
      <c r="LDD666" s="132"/>
      <c r="LDE666" s="132"/>
      <c r="LDF666" s="132"/>
      <c r="LDG666" s="132"/>
      <c r="LDH666" s="132"/>
      <c r="LDI666" s="132"/>
      <c r="LDJ666" s="132"/>
      <c r="LDK666" s="132"/>
      <c r="LDL666" s="132"/>
      <c r="LDM666" s="132"/>
      <c r="LDN666" s="132"/>
      <c r="LDO666" s="132"/>
      <c r="LDP666" s="132"/>
      <c r="LDQ666" s="132"/>
      <c r="LDR666" s="132"/>
      <c r="LDS666" s="132"/>
      <c r="LDT666" s="132"/>
      <c r="LDU666" s="132"/>
      <c r="LDV666" s="132"/>
      <c r="LDW666" s="132"/>
      <c r="LDX666" s="132"/>
      <c r="LDY666" s="132"/>
      <c r="LDZ666" s="132"/>
      <c r="LEA666" s="132"/>
      <c r="LEB666" s="132"/>
      <c r="LEC666" s="132"/>
      <c r="LED666" s="132"/>
      <c r="LEE666" s="132"/>
      <c r="LEF666" s="132"/>
      <c r="LEG666" s="132"/>
      <c r="LEH666" s="132"/>
      <c r="LEI666" s="132"/>
      <c r="LEJ666" s="132"/>
      <c r="LEK666" s="132"/>
      <c r="LEL666" s="132"/>
      <c r="LEM666" s="132"/>
      <c r="LEN666" s="132"/>
      <c r="LEO666" s="132"/>
      <c r="LEP666" s="132"/>
      <c r="LEQ666" s="132"/>
      <c r="LER666" s="132"/>
      <c r="LES666" s="132"/>
      <c r="LET666" s="132"/>
      <c r="LEU666" s="132"/>
      <c r="LEV666" s="132"/>
      <c r="LEW666" s="132"/>
      <c r="LEX666" s="132"/>
      <c r="LEY666" s="132"/>
      <c r="LEZ666" s="132"/>
      <c r="LFA666" s="132"/>
      <c r="LFB666" s="132"/>
      <c r="LFC666" s="132"/>
      <c r="LFD666" s="132"/>
      <c r="LFE666" s="132"/>
      <c r="LFF666" s="132"/>
      <c r="LFG666" s="132"/>
      <c r="LFH666" s="132"/>
      <c r="LFI666" s="132"/>
      <c r="LFJ666" s="132"/>
      <c r="LFK666" s="132"/>
      <c r="LFL666" s="132"/>
      <c r="LFM666" s="132"/>
      <c r="LFN666" s="132"/>
      <c r="LFO666" s="132"/>
      <c r="LFP666" s="132"/>
      <c r="LFQ666" s="132"/>
      <c r="LFR666" s="132"/>
      <c r="LFS666" s="132"/>
      <c r="LFT666" s="132"/>
      <c r="LFU666" s="132"/>
      <c r="LFV666" s="132"/>
      <c r="LFW666" s="132"/>
      <c r="LFX666" s="132"/>
      <c r="LFY666" s="132"/>
      <c r="LFZ666" s="132"/>
      <c r="LGA666" s="132"/>
      <c r="LGB666" s="132"/>
      <c r="LGC666" s="132"/>
      <c r="LGD666" s="132"/>
      <c r="LGE666" s="132"/>
      <c r="LGF666" s="132"/>
      <c r="LGG666" s="132"/>
      <c r="LGH666" s="132"/>
      <c r="LGI666" s="132"/>
      <c r="LGJ666" s="132"/>
      <c r="LGK666" s="132"/>
      <c r="LGL666" s="132"/>
      <c r="LGM666" s="132"/>
      <c r="LGN666" s="132"/>
      <c r="LGO666" s="132"/>
      <c r="LGP666" s="132"/>
      <c r="LGQ666" s="132"/>
      <c r="LGR666" s="132"/>
      <c r="LGS666" s="132"/>
      <c r="LGT666" s="132"/>
      <c r="LGU666" s="132"/>
      <c r="LGV666" s="132"/>
      <c r="LGW666" s="132"/>
      <c r="LGX666" s="132"/>
      <c r="LGY666" s="132"/>
      <c r="LGZ666" s="132"/>
      <c r="LHA666" s="132"/>
      <c r="LHB666" s="132"/>
      <c r="LHC666" s="132"/>
      <c r="LHD666" s="132"/>
      <c r="LHE666" s="132"/>
      <c r="LHF666" s="132"/>
      <c r="LHG666" s="132"/>
      <c r="LHH666" s="132"/>
      <c r="LHI666" s="132"/>
      <c r="LHJ666" s="132"/>
      <c r="LHK666" s="132"/>
      <c r="LHL666" s="132"/>
      <c r="LHM666" s="132"/>
      <c r="LHN666" s="132"/>
      <c r="LHO666" s="132"/>
      <c r="LHP666" s="132"/>
      <c r="LHQ666" s="132"/>
      <c r="LHR666" s="132"/>
      <c r="LHS666" s="132"/>
      <c r="LHT666" s="132"/>
      <c r="LHU666" s="132"/>
      <c r="LHV666" s="132"/>
      <c r="LHW666" s="132"/>
      <c r="LHX666" s="132"/>
      <c r="LHY666" s="132"/>
      <c r="LHZ666" s="132"/>
      <c r="LIA666" s="132"/>
      <c r="LIB666" s="132"/>
      <c r="LIC666" s="132"/>
      <c r="LID666" s="132"/>
      <c r="LIE666" s="132"/>
      <c r="LIF666" s="132"/>
      <c r="LIG666" s="132"/>
      <c r="LIH666" s="132"/>
      <c r="LII666" s="132"/>
      <c r="LIJ666" s="132"/>
      <c r="LIK666" s="132"/>
      <c r="LIL666" s="132"/>
      <c r="LIM666" s="132"/>
      <c r="LIN666" s="132"/>
      <c r="LIO666" s="132"/>
      <c r="LIP666" s="132"/>
      <c r="LIQ666" s="132"/>
      <c r="LIR666" s="132"/>
      <c r="LIS666" s="132"/>
      <c r="LIT666" s="132"/>
      <c r="LIU666" s="132"/>
      <c r="LIV666" s="132"/>
      <c r="LIW666" s="132"/>
      <c r="LIX666" s="132"/>
      <c r="LIY666" s="132"/>
      <c r="LIZ666" s="132"/>
      <c r="LJA666" s="132"/>
      <c r="LJB666" s="132"/>
      <c r="LJC666" s="132"/>
      <c r="LJD666" s="132"/>
      <c r="LJE666" s="132"/>
      <c r="LJF666" s="132"/>
      <c r="LJG666" s="132"/>
      <c r="LJH666" s="132"/>
      <c r="LJI666" s="132"/>
      <c r="LJJ666" s="132"/>
      <c r="LJK666" s="132"/>
      <c r="LJL666" s="132"/>
      <c r="LJM666" s="132"/>
      <c r="LJN666" s="132"/>
      <c r="LJO666" s="132"/>
      <c r="LJP666" s="132"/>
      <c r="LJQ666" s="132"/>
      <c r="LJR666" s="132"/>
      <c r="LJS666" s="132"/>
      <c r="LJT666" s="132"/>
      <c r="LJU666" s="132"/>
      <c r="LJV666" s="132"/>
      <c r="LJW666" s="132"/>
      <c r="LJX666" s="132"/>
      <c r="LJY666" s="132"/>
      <c r="LJZ666" s="132"/>
      <c r="LKA666" s="132"/>
      <c r="LKB666" s="132"/>
      <c r="LKC666" s="132"/>
      <c r="LKD666" s="132"/>
      <c r="LKE666" s="132"/>
      <c r="LKF666" s="132"/>
      <c r="LKG666" s="132"/>
      <c r="LKH666" s="132"/>
      <c r="LKI666" s="132"/>
      <c r="LKJ666" s="132"/>
      <c r="LKK666" s="132"/>
      <c r="LKL666" s="132"/>
      <c r="LKM666" s="132"/>
      <c r="LKN666" s="132"/>
      <c r="LKO666" s="132"/>
      <c r="LKP666" s="132"/>
      <c r="LKQ666" s="132"/>
      <c r="LKR666" s="132"/>
      <c r="LKS666" s="132"/>
      <c r="LKT666" s="132"/>
      <c r="LKU666" s="132"/>
      <c r="LKV666" s="132"/>
      <c r="LKW666" s="132"/>
      <c r="LKX666" s="132"/>
      <c r="LKY666" s="132"/>
      <c r="LKZ666" s="132"/>
      <c r="LLA666" s="132"/>
      <c r="LLB666" s="132"/>
      <c r="LLC666" s="132"/>
      <c r="LLD666" s="132"/>
      <c r="LLE666" s="132"/>
      <c r="LLF666" s="132"/>
      <c r="LLG666" s="132"/>
      <c r="LLH666" s="132"/>
      <c r="LLI666" s="132"/>
      <c r="LLJ666" s="132"/>
      <c r="LLK666" s="132"/>
      <c r="LLL666" s="132"/>
      <c r="LLM666" s="132"/>
      <c r="LLN666" s="132"/>
      <c r="LLO666" s="132"/>
      <c r="LLP666" s="132"/>
      <c r="LLQ666" s="132"/>
      <c r="LLR666" s="132"/>
      <c r="LLS666" s="132"/>
      <c r="LLT666" s="132"/>
      <c r="LLU666" s="132"/>
      <c r="LLV666" s="132"/>
      <c r="LLW666" s="132"/>
      <c r="LLX666" s="132"/>
      <c r="LLY666" s="132"/>
      <c r="LLZ666" s="132"/>
      <c r="LMA666" s="132"/>
      <c r="LMB666" s="132"/>
      <c r="LMC666" s="132"/>
      <c r="LMD666" s="132"/>
      <c r="LME666" s="132"/>
      <c r="LMF666" s="132"/>
      <c r="LMG666" s="132"/>
      <c r="LMH666" s="132"/>
      <c r="LMI666" s="132"/>
      <c r="LMJ666" s="132"/>
      <c r="LMK666" s="132"/>
      <c r="LML666" s="132"/>
      <c r="LMM666" s="132"/>
      <c r="LMN666" s="132"/>
      <c r="LMO666" s="132"/>
      <c r="LMP666" s="132"/>
      <c r="LMQ666" s="132"/>
      <c r="LMR666" s="132"/>
      <c r="LMS666" s="132"/>
      <c r="LMT666" s="132"/>
      <c r="LMU666" s="132"/>
      <c r="LMV666" s="132"/>
      <c r="LMW666" s="132"/>
      <c r="LMX666" s="132"/>
      <c r="LMY666" s="132"/>
      <c r="LMZ666" s="132"/>
      <c r="LNA666" s="132"/>
      <c r="LNB666" s="132"/>
      <c r="LNC666" s="132"/>
      <c r="LND666" s="132"/>
      <c r="LNE666" s="132"/>
      <c r="LNF666" s="132"/>
      <c r="LNG666" s="132"/>
      <c r="LNH666" s="132"/>
      <c r="LNI666" s="132"/>
      <c r="LNJ666" s="132"/>
      <c r="LNK666" s="132"/>
      <c r="LNL666" s="132"/>
      <c r="LNM666" s="132"/>
      <c r="LNN666" s="132"/>
      <c r="LNO666" s="132"/>
      <c r="LNP666" s="132"/>
      <c r="LNQ666" s="132"/>
      <c r="LNR666" s="132"/>
      <c r="LNS666" s="132"/>
      <c r="LNT666" s="132"/>
      <c r="LNU666" s="132"/>
      <c r="LNV666" s="132"/>
      <c r="LNW666" s="132"/>
      <c r="LNX666" s="132"/>
      <c r="LNY666" s="132"/>
      <c r="LNZ666" s="132"/>
      <c r="LOA666" s="132"/>
      <c r="LOB666" s="132"/>
      <c r="LOC666" s="132"/>
      <c r="LOD666" s="132"/>
      <c r="LOE666" s="132"/>
      <c r="LOF666" s="132"/>
      <c r="LOG666" s="132"/>
      <c r="LOH666" s="132"/>
      <c r="LOI666" s="132"/>
      <c r="LOJ666" s="132"/>
      <c r="LOK666" s="132"/>
      <c r="LOL666" s="132"/>
      <c r="LOM666" s="132"/>
      <c r="LON666" s="132"/>
      <c r="LOO666" s="132"/>
      <c r="LOP666" s="132"/>
      <c r="LOQ666" s="132"/>
      <c r="LOR666" s="132"/>
      <c r="LOS666" s="132"/>
      <c r="LOT666" s="132"/>
      <c r="LOU666" s="132"/>
      <c r="LOV666" s="132"/>
      <c r="LOW666" s="132"/>
      <c r="LOX666" s="132"/>
      <c r="LOY666" s="132"/>
      <c r="LOZ666" s="132"/>
      <c r="LPA666" s="132"/>
      <c r="LPB666" s="132"/>
      <c r="LPC666" s="132"/>
      <c r="LPD666" s="132"/>
      <c r="LPE666" s="132"/>
      <c r="LPF666" s="132"/>
      <c r="LPG666" s="132"/>
      <c r="LPH666" s="132"/>
      <c r="LPI666" s="132"/>
      <c r="LPJ666" s="132"/>
      <c r="LPK666" s="132"/>
      <c r="LPL666" s="132"/>
      <c r="LPM666" s="132"/>
      <c r="LPN666" s="132"/>
      <c r="LPO666" s="132"/>
      <c r="LPP666" s="132"/>
      <c r="LPQ666" s="132"/>
      <c r="LPR666" s="132"/>
      <c r="LPS666" s="132"/>
      <c r="LPT666" s="132"/>
      <c r="LPU666" s="132"/>
      <c r="LPV666" s="132"/>
      <c r="LPW666" s="132"/>
      <c r="LPX666" s="132"/>
      <c r="LPY666" s="132"/>
      <c r="LPZ666" s="132"/>
      <c r="LQA666" s="132"/>
      <c r="LQB666" s="132"/>
      <c r="LQC666" s="132"/>
      <c r="LQD666" s="132"/>
      <c r="LQE666" s="132"/>
      <c r="LQF666" s="132"/>
      <c r="LQG666" s="132"/>
      <c r="LQH666" s="132"/>
      <c r="LQI666" s="132"/>
      <c r="LQJ666" s="132"/>
      <c r="LQK666" s="132"/>
      <c r="LQL666" s="132"/>
      <c r="LQM666" s="132"/>
      <c r="LQN666" s="132"/>
      <c r="LQO666" s="132"/>
      <c r="LQP666" s="132"/>
      <c r="LQQ666" s="132"/>
      <c r="LQR666" s="132"/>
      <c r="LQS666" s="132"/>
      <c r="LQT666" s="132"/>
      <c r="LQU666" s="132"/>
      <c r="LQV666" s="132"/>
      <c r="LQW666" s="132"/>
      <c r="LQX666" s="132"/>
      <c r="LQY666" s="132"/>
      <c r="LQZ666" s="132"/>
      <c r="LRA666" s="132"/>
      <c r="LRB666" s="132"/>
      <c r="LRC666" s="132"/>
      <c r="LRD666" s="132"/>
      <c r="LRE666" s="132"/>
      <c r="LRF666" s="132"/>
      <c r="LRG666" s="132"/>
      <c r="LRH666" s="132"/>
      <c r="LRI666" s="132"/>
      <c r="LRJ666" s="132"/>
      <c r="LRK666" s="132"/>
      <c r="LRL666" s="132"/>
      <c r="LRM666" s="132"/>
      <c r="LRN666" s="132"/>
      <c r="LRO666" s="132"/>
      <c r="LRP666" s="132"/>
      <c r="LRQ666" s="132"/>
      <c r="LRR666" s="132"/>
      <c r="LRS666" s="132"/>
      <c r="LRT666" s="132"/>
      <c r="LRU666" s="132"/>
      <c r="LRV666" s="132"/>
      <c r="LRW666" s="132"/>
      <c r="LRX666" s="132"/>
      <c r="LRY666" s="132"/>
      <c r="LRZ666" s="132"/>
      <c r="LSA666" s="132"/>
      <c r="LSB666" s="132"/>
      <c r="LSC666" s="132"/>
      <c r="LSD666" s="132"/>
      <c r="LSE666" s="132"/>
      <c r="LSF666" s="132"/>
      <c r="LSG666" s="132"/>
      <c r="LSH666" s="132"/>
      <c r="LSI666" s="132"/>
      <c r="LSJ666" s="132"/>
      <c r="LSK666" s="132"/>
      <c r="LSL666" s="132"/>
      <c r="LSM666" s="132"/>
      <c r="LSN666" s="132"/>
      <c r="LSO666" s="132"/>
      <c r="LSP666" s="132"/>
      <c r="LSQ666" s="132"/>
      <c r="LSR666" s="132"/>
      <c r="LSS666" s="132"/>
      <c r="LST666" s="132"/>
      <c r="LSU666" s="132"/>
      <c r="LSV666" s="132"/>
      <c r="LSW666" s="132"/>
      <c r="LSX666" s="132"/>
      <c r="LSY666" s="132"/>
      <c r="LSZ666" s="132"/>
      <c r="LTA666" s="132"/>
      <c r="LTB666" s="132"/>
      <c r="LTC666" s="132"/>
      <c r="LTD666" s="132"/>
      <c r="LTE666" s="132"/>
      <c r="LTF666" s="132"/>
      <c r="LTG666" s="132"/>
      <c r="LTH666" s="132"/>
      <c r="LTI666" s="132"/>
      <c r="LTJ666" s="132"/>
      <c r="LTK666" s="132"/>
      <c r="LTL666" s="132"/>
      <c r="LTM666" s="132"/>
      <c r="LTN666" s="132"/>
      <c r="LTO666" s="132"/>
      <c r="LTP666" s="132"/>
      <c r="LTQ666" s="132"/>
      <c r="LTR666" s="132"/>
      <c r="LTS666" s="132"/>
      <c r="LTT666" s="132"/>
      <c r="LTU666" s="132"/>
      <c r="LTV666" s="132"/>
      <c r="LTW666" s="132"/>
      <c r="LTX666" s="132"/>
      <c r="LTY666" s="132"/>
      <c r="LTZ666" s="132"/>
      <c r="LUA666" s="132"/>
      <c r="LUB666" s="132"/>
      <c r="LUC666" s="132"/>
      <c r="LUD666" s="132"/>
      <c r="LUE666" s="132"/>
      <c r="LUF666" s="132"/>
      <c r="LUG666" s="132"/>
      <c r="LUH666" s="132"/>
      <c r="LUI666" s="132"/>
      <c r="LUJ666" s="132"/>
      <c r="LUK666" s="132"/>
      <c r="LUL666" s="132"/>
      <c r="LUM666" s="132"/>
      <c r="LUN666" s="132"/>
      <c r="LUO666" s="132"/>
      <c r="LUP666" s="132"/>
      <c r="LUQ666" s="132"/>
      <c r="LUR666" s="132"/>
      <c r="LUS666" s="132"/>
      <c r="LUT666" s="132"/>
      <c r="LUU666" s="132"/>
      <c r="LUV666" s="132"/>
      <c r="LUW666" s="132"/>
      <c r="LUX666" s="132"/>
      <c r="LUY666" s="132"/>
      <c r="LUZ666" s="132"/>
      <c r="LVA666" s="132"/>
      <c r="LVB666" s="132"/>
      <c r="LVC666" s="132"/>
      <c r="LVD666" s="132"/>
      <c r="LVE666" s="132"/>
      <c r="LVF666" s="132"/>
      <c r="LVG666" s="132"/>
      <c r="LVH666" s="132"/>
      <c r="LVI666" s="132"/>
      <c r="LVJ666" s="132"/>
      <c r="LVK666" s="132"/>
      <c r="LVL666" s="132"/>
      <c r="LVM666" s="132"/>
      <c r="LVN666" s="132"/>
      <c r="LVO666" s="132"/>
      <c r="LVP666" s="132"/>
      <c r="LVQ666" s="132"/>
      <c r="LVR666" s="132"/>
      <c r="LVS666" s="132"/>
      <c r="LVT666" s="132"/>
      <c r="LVU666" s="132"/>
      <c r="LVV666" s="132"/>
      <c r="LVW666" s="132"/>
      <c r="LVX666" s="132"/>
      <c r="LVY666" s="132"/>
      <c r="LVZ666" s="132"/>
      <c r="LWA666" s="132"/>
      <c r="LWB666" s="132"/>
      <c r="LWC666" s="132"/>
      <c r="LWD666" s="132"/>
      <c r="LWE666" s="132"/>
      <c r="LWF666" s="132"/>
      <c r="LWG666" s="132"/>
      <c r="LWH666" s="132"/>
      <c r="LWI666" s="132"/>
      <c r="LWJ666" s="132"/>
      <c r="LWK666" s="132"/>
      <c r="LWL666" s="132"/>
      <c r="LWM666" s="132"/>
      <c r="LWN666" s="132"/>
      <c r="LWO666" s="132"/>
      <c r="LWP666" s="132"/>
      <c r="LWQ666" s="132"/>
      <c r="LWR666" s="132"/>
      <c r="LWS666" s="132"/>
      <c r="LWT666" s="132"/>
      <c r="LWU666" s="132"/>
      <c r="LWV666" s="132"/>
      <c r="LWW666" s="132"/>
      <c r="LWX666" s="132"/>
      <c r="LWY666" s="132"/>
      <c r="LWZ666" s="132"/>
      <c r="LXA666" s="132"/>
      <c r="LXB666" s="132"/>
      <c r="LXC666" s="132"/>
      <c r="LXD666" s="132"/>
      <c r="LXE666" s="132"/>
      <c r="LXF666" s="132"/>
      <c r="LXG666" s="132"/>
      <c r="LXH666" s="132"/>
      <c r="LXI666" s="132"/>
      <c r="LXJ666" s="132"/>
      <c r="LXK666" s="132"/>
      <c r="LXL666" s="132"/>
      <c r="LXM666" s="132"/>
      <c r="LXN666" s="132"/>
      <c r="LXO666" s="132"/>
      <c r="LXP666" s="132"/>
      <c r="LXQ666" s="132"/>
      <c r="LXR666" s="132"/>
      <c r="LXS666" s="132"/>
      <c r="LXT666" s="132"/>
      <c r="LXU666" s="132"/>
      <c r="LXV666" s="132"/>
      <c r="LXW666" s="132"/>
      <c r="LXX666" s="132"/>
      <c r="LXY666" s="132"/>
      <c r="LXZ666" s="132"/>
      <c r="LYA666" s="132"/>
      <c r="LYB666" s="132"/>
      <c r="LYC666" s="132"/>
      <c r="LYD666" s="132"/>
      <c r="LYE666" s="132"/>
      <c r="LYF666" s="132"/>
      <c r="LYG666" s="132"/>
      <c r="LYH666" s="132"/>
      <c r="LYI666" s="132"/>
      <c r="LYJ666" s="132"/>
      <c r="LYK666" s="132"/>
      <c r="LYL666" s="132"/>
      <c r="LYM666" s="132"/>
      <c r="LYN666" s="132"/>
      <c r="LYO666" s="132"/>
      <c r="LYP666" s="132"/>
      <c r="LYQ666" s="132"/>
      <c r="LYR666" s="132"/>
      <c r="LYS666" s="132"/>
      <c r="LYT666" s="132"/>
      <c r="LYU666" s="132"/>
      <c r="LYV666" s="132"/>
      <c r="LYW666" s="132"/>
      <c r="LYX666" s="132"/>
      <c r="LYY666" s="132"/>
      <c r="LYZ666" s="132"/>
      <c r="LZA666" s="132"/>
      <c r="LZB666" s="132"/>
      <c r="LZC666" s="132"/>
      <c r="LZD666" s="132"/>
      <c r="LZE666" s="132"/>
      <c r="LZF666" s="132"/>
      <c r="LZG666" s="132"/>
      <c r="LZH666" s="132"/>
      <c r="LZI666" s="132"/>
      <c r="LZJ666" s="132"/>
      <c r="LZK666" s="132"/>
      <c r="LZL666" s="132"/>
      <c r="LZM666" s="132"/>
      <c r="LZN666" s="132"/>
      <c r="LZO666" s="132"/>
      <c r="LZP666" s="132"/>
      <c r="LZQ666" s="132"/>
      <c r="LZR666" s="132"/>
      <c r="LZS666" s="132"/>
      <c r="LZT666" s="132"/>
      <c r="LZU666" s="132"/>
      <c r="LZV666" s="132"/>
      <c r="LZW666" s="132"/>
      <c r="LZX666" s="132"/>
      <c r="LZY666" s="132"/>
      <c r="LZZ666" s="132"/>
      <c r="MAA666" s="132"/>
      <c r="MAB666" s="132"/>
      <c r="MAC666" s="132"/>
      <c r="MAD666" s="132"/>
      <c r="MAE666" s="132"/>
      <c r="MAF666" s="132"/>
      <c r="MAG666" s="132"/>
      <c r="MAH666" s="132"/>
      <c r="MAI666" s="132"/>
      <c r="MAJ666" s="132"/>
      <c r="MAK666" s="132"/>
      <c r="MAL666" s="132"/>
      <c r="MAM666" s="132"/>
      <c r="MAN666" s="132"/>
      <c r="MAO666" s="132"/>
      <c r="MAP666" s="132"/>
      <c r="MAQ666" s="132"/>
      <c r="MAR666" s="132"/>
      <c r="MAS666" s="132"/>
      <c r="MAT666" s="132"/>
      <c r="MAU666" s="132"/>
      <c r="MAV666" s="132"/>
      <c r="MAW666" s="132"/>
      <c r="MAX666" s="132"/>
      <c r="MAY666" s="132"/>
      <c r="MAZ666" s="132"/>
      <c r="MBA666" s="132"/>
      <c r="MBB666" s="132"/>
      <c r="MBC666" s="132"/>
      <c r="MBD666" s="132"/>
      <c r="MBE666" s="132"/>
      <c r="MBF666" s="132"/>
      <c r="MBG666" s="132"/>
      <c r="MBH666" s="132"/>
      <c r="MBI666" s="132"/>
      <c r="MBJ666" s="132"/>
      <c r="MBK666" s="132"/>
      <c r="MBL666" s="132"/>
      <c r="MBM666" s="132"/>
      <c r="MBN666" s="132"/>
      <c r="MBO666" s="132"/>
      <c r="MBP666" s="132"/>
      <c r="MBQ666" s="132"/>
      <c r="MBR666" s="132"/>
      <c r="MBS666" s="132"/>
      <c r="MBT666" s="132"/>
      <c r="MBU666" s="132"/>
      <c r="MBV666" s="132"/>
      <c r="MBW666" s="132"/>
      <c r="MBX666" s="132"/>
      <c r="MBY666" s="132"/>
      <c r="MBZ666" s="132"/>
      <c r="MCA666" s="132"/>
      <c r="MCB666" s="132"/>
      <c r="MCC666" s="132"/>
      <c r="MCD666" s="132"/>
      <c r="MCE666" s="132"/>
      <c r="MCF666" s="132"/>
      <c r="MCG666" s="132"/>
      <c r="MCH666" s="132"/>
      <c r="MCI666" s="132"/>
      <c r="MCJ666" s="132"/>
      <c r="MCK666" s="132"/>
      <c r="MCL666" s="132"/>
      <c r="MCM666" s="132"/>
      <c r="MCN666" s="132"/>
      <c r="MCO666" s="132"/>
      <c r="MCP666" s="132"/>
      <c r="MCQ666" s="132"/>
      <c r="MCR666" s="132"/>
      <c r="MCS666" s="132"/>
      <c r="MCT666" s="132"/>
      <c r="MCU666" s="132"/>
      <c r="MCV666" s="132"/>
      <c r="MCW666" s="132"/>
      <c r="MCX666" s="132"/>
      <c r="MCY666" s="132"/>
      <c r="MCZ666" s="132"/>
      <c r="MDA666" s="132"/>
      <c r="MDB666" s="132"/>
      <c r="MDC666" s="132"/>
      <c r="MDD666" s="132"/>
      <c r="MDE666" s="132"/>
      <c r="MDF666" s="132"/>
      <c r="MDG666" s="132"/>
      <c r="MDH666" s="132"/>
      <c r="MDI666" s="132"/>
      <c r="MDJ666" s="132"/>
      <c r="MDK666" s="132"/>
      <c r="MDL666" s="132"/>
      <c r="MDM666" s="132"/>
      <c r="MDN666" s="132"/>
      <c r="MDO666" s="132"/>
      <c r="MDP666" s="132"/>
      <c r="MDQ666" s="132"/>
      <c r="MDR666" s="132"/>
      <c r="MDS666" s="132"/>
      <c r="MDT666" s="132"/>
      <c r="MDU666" s="132"/>
      <c r="MDV666" s="132"/>
      <c r="MDW666" s="132"/>
      <c r="MDX666" s="132"/>
      <c r="MDY666" s="132"/>
      <c r="MDZ666" s="132"/>
      <c r="MEA666" s="132"/>
      <c r="MEB666" s="132"/>
      <c r="MEC666" s="132"/>
      <c r="MED666" s="132"/>
      <c r="MEE666" s="132"/>
      <c r="MEF666" s="132"/>
      <c r="MEG666" s="132"/>
      <c r="MEH666" s="132"/>
      <c r="MEI666" s="132"/>
      <c r="MEJ666" s="132"/>
      <c r="MEK666" s="132"/>
      <c r="MEL666" s="132"/>
      <c r="MEM666" s="132"/>
      <c r="MEN666" s="132"/>
      <c r="MEO666" s="132"/>
      <c r="MEP666" s="132"/>
      <c r="MEQ666" s="132"/>
      <c r="MER666" s="132"/>
      <c r="MES666" s="132"/>
      <c r="MET666" s="132"/>
      <c r="MEU666" s="132"/>
      <c r="MEV666" s="132"/>
      <c r="MEW666" s="132"/>
      <c r="MEX666" s="132"/>
      <c r="MEY666" s="132"/>
      <c r="MEZ666" s="132"/>
      <c r="MFA666" s="132"/>
      <c r="MFB666" s="132"/>
      <c r="MFC666" s="132"/>
      <c r="MFD666" s="132"/>
      <c r="MFE666" s="132"/>
      <c r="MFF666" s="132"/>
      <c r="MFG666" s="132"/>
      <c r="MFH666" s="132"/>
      <c r="MFI666" s="132"/>
      <c r="MFJ666" s="132"/>
      <c r="MFK666" s="132"/>
      <c r="MFL666" s="132"/>
      <c r="MFM666" s="132"/>
      <c r="MFN666" s="132"/>
      <c r="MFO666" s="132"/>
      <c r="MFP666" s="132"/>
      <c r="MFQ666" s="132"/>
      <c r="MFR666" s="132"/>
      <c r="MFS666" s="132"/>
      <c r="MFT666" s="132"/>
      <c r="MFU666" s="132"/>
      <c r="MFV666" s="132"/>
      <c r="MFW666" s="132"/>
      <c r="MFX666" s="132"/>
      <c r="MFY666" s="132"/>
      <c r="MFZ666" s="132"/>
      <c r="MGA666" s="132"/>
      <c r="MGB666" s="132"/>
      <c r="MGC666" s="132"/>
      <c r="MGD666" s="132"/>
      <c r="MGE666" s="132"/>
      <c r="MGF666" s="132"/>
      <c r="MGG666" s="132"/>
      <c r="MGH666" s="132"/>
      <c r="MGI666" s="132"/>
      <c r="MGJ666" s="132"/>
      <c r="MGK666" s="132"/>
      <c r="MGL666" s="132"/>
      <c r="MGM666" s="132"/>
      <c r="MGN666" s="132"/>
      <c r="MGO666" s="132"/>
      <c r="MGP666" s="132"/>
      <c r="MGQ666" s="132"/>
      <c r="MGR666" s="132"/>
      <c r="MGS666" s="132"/>
      <c r="MGT666" s="132"/>
      <c r="MGU666" s="132"/>
      <c r="MGV666" s="132"/>
      <c r="MGW666" s="132"/>
      <c r="MGX666" s="132"/>
      <c r="MGY666" s="132"/>
      <c r="MGZ666" s="132"/>
      <c r="MHA666" s="132"/>
      <c r="MHB666" s="132"/>
      <c r="MHC666" s="132"/>
      <c r="MHD666" s="132"/>
      <c r="MHE666" s="132"/>
      <c r="MHF666" s="132"/>
      <c r="MHG666" s="132"/>
      <c r="MHH666" s="132"/>
      <c r="MHI666" s="132"/>
      <c r="MHJ666" s="132"/>
      <c r="MHK666" s="132"/>
      <c r="MHL666" s="132"/>
      <c r="MHM666" s="132"/>
      <c r="MHN666" s="132"/>
      <c r="MHO666" s="132"/>
      <c r="MHP666" s="132"/>
      <c r="MHQ666" s="132"/>
      <c r="MHR666" s="132"/>
      <c r="MHS666" s="132"/>
      <c r="MHT666" s="132"/>
      <c r="MHU666" s="132"/>
      <c r="MHV666" s="132"/>
      <c r="MHW666" s="132"/>
      <c r="MHX666" s="132"/>
      <c r="MHY666" s="132"/>
      <c r="MHZ666" s="132"/>
      <c r="MIA666" s="132"/>
      <c r="MIB666" s="132"/>
      <c r="MIC666" s="132"/>
      <c r="MID666" s="132"/>
      <c r="MIE666" s="132"/>
      <c r="MIF666" s="132"/>
      <c r="MIG666" s="132"/>
      <c r="MIH666" s="132"/>
      <c r="MII666" s="132"/>
      <c r="MIJ666" s="132"/>
      <c r="MIK666" s="132"/>
      <c r="MIL666" s="132"/>
      <c r="MIM666" s="132"/>
      <c r="MIN666" s="132"/>
      <c r="MIO666" s="132"/>
      <c r="MIP666" s="132"/>
      <c r="MIQ666" s="132"/>
      <c r="MIR666" s="132"/>
      <c r="MIS666" s="132"/>
      <c r="MIT666" s="132"/>
      <c r="MIU666" s="132"/>
      <c r="MIV666" s="132"/>
      <c r="MIW666" s="132"/>
      <c r="MIX666" s="132"/>
      <c r="MIY666" s="132"/>
      <c r="MIZ666" s="132"/>
      <c r="MJA666" s="132"/>
      <c r="MJB666" s="132"/>
      <c r="MJC666" s="132"/>
      <c r="MJD666" s="132"/>
      <c r="MJE666" s="132"/>
      <c r="MJF666" s="132"/>
      <c r="MJG666" s="132"/>
      <c r="MJH666" s="132"/>
      <c r="MJI666" s="132"/>
      <c r="MJJ666" s="132"/>
      <c r="MJK666" s="132"/>
      <c r="MJL666" s="132"/>
      <c r="MJM666" s="132"/>
      <c r="MJN666" s="132"/>
      <c r="MJO666" s="132"/>
      <c r="MJP666" s="132"/>
      <c r="MJQ666" s="132"/>
      <c r="MJR666" s="132"/>
      <c r="MJS666" s="132"/>
      <c r="MJT666" s="132"/>
      <c r="MJU666" s="132"/>
      <c r="MJV666" s="132"/>
      <c r="MJW666" s="132"/>
      <c r="MJX666" s="132"/>
      <c r="MJY666" s="132"/>
      <c r="MJZ666" s="132"/>
      <c r="MKA666" s="132"/>
      <c r="MKB666" s="132"/>
      <c r="MKC666" s="132"/>
      <c r="MKD666" s="132"/>
      <c r="MKE666" s="132"/>
      <c r="MKF666" s="132"/>
      <c r="MKG666" s="132"/>
      <c r="MKH666" s="132"/>
      <c r="MKI666" s="132"/>
      <c r="MKJ666" s="132"/>
      <c r="MKK666" s="132"/>
      <c r="MKL666" s="132"/>
      <c r="MKM666" s="132"/>
      <c r="MKN666" s="132"/>
      <c r="MKO666" s="132"/>
      <c r="MKP666" s="132"/>
      <c r="MKQ666" s="132"/>
      <c r="MKR666" s="132"/>
      <c r="MKS666" s="132"/>
      <c r="MKT666" s="132"/>
      <c r="MKU666" s="132"/>
      <c r="MKV666" s="132"/>
      <c r="MKW666" s="132"/>
      <c r="MKX666" s="132"/>
      <c r="MKY666" s="132"/>
      <c r="MKZ666" s="132"/>
      <c r="MLA666" s="132"/>
      <c r="MLB666" s="132"/>
      <c r="MLC666" s="132"/>
      <c r="MLD666" s="132"/>
      <c r="MLE666" s="132"/>
      <c r="MLF666" s="132"/>
      <c r="MLG666" s="132"/>
      <c r="MLH666" s="132"/>
      <c r="MLI666" s="132"/>
      <c r="MLJ666" s="132"/>
      <c r="MLK666" s="132"/>
      <c r="MLL666" s="132"/>
      <c r="MLM666" s="132"/>
      <c r="MLN666" s="132"/>
      <c r="MLO666" s="132"/>
      <c r="MLP666" s="132"/>
      <c r="MLQ666" s="132"/>
      <c r="MLR666" s="132"/>
      <c r="MLS666" s="132"/>
      <c r="MLT666" s="132"/>
      <c r="MLU666" s="132"/>
      <c r="MLV666" s="132"/>
      <c r="MLW666" s="132"/>
      <c r="MLX666" s="132"/>
      <c r="MLY666" s="132"/>
      <c r="MLZ666" s="132"/>
      <c r="MMA666" s="132"/>
      <c r="MMB666" s="132"/>
      <c r="MMC666" s="132"/>
      <c r="MMD666" s="132"/>
      <c r="MME666" s="132"/>
      <c r="MMF666" s="132"/>
      <c r="MMG666" s="132"/>
      <c r="MMH666" s="132"/>
      <c r="MMI666" s="132"/>
      <c r="MMJ666" s="132"/>
      <c r="MMK666" s="132"/>
      <c r="MML666" s="132"/>
      <c r="MMM666" s="132"/>
      <c r="MMN666" s="132"/>
      <c r="MMO666" s="132"/>
      <c r="MMP666" s="132"/>
      <c r="MMQ666" s="132"/>
      <c r="MMR666" s="132"/>
      <c r="MMS666" s="132"/>
      <c r="MMT666" s="132"/>
      <c r="MMU666" s="132"/>
      <c r="MMV666" s="132"/>
      <c r="MMW666" s="132"/>
      <c r="MMX666" s="132"/>
      <c r="MMY666" s="132"/>
      <c r="MMZ666" s="132"/>
      <c r="MNA666" s="132"/>
      <c r="MNB666" s="132"/>
      <c r="MNC666" s="132"/>
      <c r="MND666" s="132"/>
      <c r="MNE666" s="132"/>
      <c r="MNF666" s="132"/>
      <c r="MNG666" s="132"/>
      <c r="MNH666" s="132"/>
      <c r="MNI666" s="132"/>
      <c r="MNJ666" s="132"/>
      <c r="MNK666" s="132"/>
      <c r="MNL666" s="132"/>
      <c r="MNM666" s="132"/>
      <c r="MNN666" s="132"/>
      <c r="MNO666" s="132"/>
      <c r="MNP666" s="132"/>
      <c r="MNQ666" s="132"/>
      <c r="MNR666" s="132"/>
      <c r="MNS666" s="132"/>
      <c r="MNT666" s="132"/>
      <c r="MNU666" s="132"/>
      <c r="MNV666" s="132"/>
      <c r="MNW666" s="132"/>
      <c r="MNX666" s="132"/>
      <c r="MNY666" s="132"/>
      <c r="MNZ666" s="132"/>
      <c r="MOA666" s="132"/>
      <c r="MOB666" s="132"/>
      <c r="MOC666" s="132"/>
      <c r="MOD666" s="132"/>
      <c r="MOE666" s="132"/>
      <c r="MOF666" s="132"/>
      <c r="MOG666" s="132"/>
      <c r="MOH666" s="132"/>
      <c r="MOI666" s="132"/>
      <c r="MOJ666" s="132"/>
      <c r="MOK666" s="132"/>
      <c r="MOL666" s="132"/>
      <c r="MOM666" s="132"/>
      <c r="MON666" s="132"/>
      <c r="MOO666" s="132"/>
      <c r="MOP666" s="132"/>
      <c r="MOQ666" s="132"/>
      <c r="MOR666" s="132"/>
      <c r="MOS666" s="132"/>
      <c r="MOT666" s="132"/>
      <c r="MOU666" s="132"/>
      <c r="MOV666" s="132"/>
      <c r="MOW666" s="132"/>
      <c r="MOX666" s="132"/>
      <c r="MOY666" s="132"/>
      <c r="MOZ666" s="132"/>
      <c r="MPA666" s="132"/>
      <c r="MPB666" s="132"/>
      <c r="MPC666" s="132"/>
      <c r="MPD666" s="132"/>
      <c r="MPE666" s="132"/>
      <c r="MPF666" s="132"/>
      <c r="MPG666" s="132"/>
      <c r="MPH666" s="132"/>
      <c r="MPI666" s="132"/>
      <c r="MPJ666" s="132"/>
      <c r="MPK666" s="132"/>
      <c r="MPL666" s="132"/>
      <c r="MPM666" s="132"/>
      <c r="MPN666" s="132"/>
      <c r="MPO666" s="132"/>
      <c r="MPP666" s="132"/>
      <c r="MPQ666" s="132"/>
      <c r="MPR666" s="132"/>
      <c r="MPS666" s="132"/>
      <c r="MPT666" s="132"/>
      <c r="MPU666" s="132"/>
      <c r="MPV666" s="132"/>
      <c r="MPW666" s="132"/>
      <c r="MPX666" s="132"/>
      <c r="MPY666" s="132"/>
      <c r="MPZ666" s="132"/>
      <c r="MQA666" s="132"/>
      <c r="MQB666" s="132"/>
      <c r="MQC666" s="132"/>
      <c r="MQD666" s="132"/>
      <c r="MQE666" s="132"/>
      <c r="MQF666" s="132"/>
      <c r="MQG666" s="132"/>
      <c r="MQH666" s="132"/>
      <c r="MQI666" s="132"/>
      <c r="MQJ666" s="132"/>
      <c r="MQK666" s="132"/>
      <c r="MQL666" s="132"/>
      <c r="MQM666" s="132"/>
      <c r="MQN666" s="132"/>
      <c r="MQO666" s="132"/>
      <c r="MQP666" s="132"/>
      <c r="MQQ666" s="132"/>
      <c r="MQR666" s="132"/>
      <c r="MQS666" s="132"/>
      <c r="MQT666" s="132"/>
      <c r="MQU666" s="132"/>
      <c r="MQV666" s="132"/>
      <c r="MQW666" s="132"/>
      <c r="MQX666" s="132"/>
      <c r="MQY666" s="132"/>
      <c r="MQZ666" s="132"/>
      <c r="MRA666" s="132"/>
      <c r="MRB666" s="132"/>
      <c r="MRC666" s="132"/>
      <c r="MRD666" s="132"/>
      <c r="MRE666" s="132"/>
      <c r="MRF666" s="132"/>
      <c r="MRG666" s="132"/>
      <c r="MRH666" s="132"/>
      <c r="MRI666" s="132"/>
      <c r="MRJ666" s="132"/>
      <c r="MRK666" s="132"/>
      <c r="MRL666" s="132"/>
      <c r="MRM666" s="132"/>
      <c r="MRN666" s="132"/>
      <c r="MRO666" s="132"/>
      <c r="MRP666" s="132"/>
      <c r="MRQ666" s="132"/>
      <c r="MRR666" s="132"/>
      <c r="MRS666" s="132"/>
      <c r="MRT666" s="132"/>
      <c r="MRU666" s="132"/>
      <c r="MRV666" s="132"/>
      <c r="MRW666" s="132"/>
      <c r="MRX666" s="132"/>
      <c r="MRY666" s="132"/>
      <c r="MRZ666" s="132"/>
      <c r="MSA666" s="132"/>
      <c r="MSB666" s="132"/>
      <c r="MSC666" s="132"/>
      <c r="MSD666" s="132"/>
      <c r="MSE666" s="132"/>
      <c r="MSF666" s="132"/>
      <c r="MSG666" s="132"/>
      <c r="MSH666" s="132"/>
      <c r="MSI666" s="132"/>
      <c r="MSJ666" s="132"/>
      <c r="MSK666" s="132"/>
      <c r="MSL666" s="132"/>
      <c r="MSM666" s="132"/>
      <c r="MSN666" s="132"/>
      <c r="MSO666" s="132"/>
      <c r="MSP666" s="132"/>
      <c r="MSQ666" s="132"/>
      <c r="MSR666" s="132"/>
      <c r="MSS666" s="132"/>
      <c r="MST666" s="132"/>
      <c r="MSU666" s="132"/>
      <c r="MSV666" s="132"/>
      <c r="MSW666" s="132"/>
      <c r="MSX666" s="132"/>
      <c r="MSY666" s="132"/>
      <c r="MSZ666" s="132"/>
      <c r="MTA666" s="132"/>
      <c r="MTB666" s="132"/>
      <c r="MTC666" s="132"/>
      <c r="MTD666" s="132"/>
      <c r="MTE666" s="132"/>
      <c r="MTF666" s="132"/>
      <c r="MTG666" s="132"/>
      <c r="MTH666" s="132"/>
      <c r="MTI666" s="132"/>
      <c r="MTJ666" s="132"/>
      <c r="MTK666" s="132"/>
      <c r="MTL666" s="132"/>
      <c r="MTM666" s="132"/>
      <c r="MTN666" s="132"/>
      <c r="MTO666" s="132"/>
      <c r="MTP666" s="132"/>
      <c r="MTQ666" s="132"/>
      <c r="MTR666" s="132"/>
      <c r="MTS666" s="132"/>
      <c r="MTT666" s="132"/>
      <c r="MTU666" s="132"/>
      <c r="MTV666" s="132"/>
      <c r="MTW666" s="132"/>
      <c r="MTX666" s="132"/>
      <c r="MTY666" s="132"/>
      <c r="MTZ666" s="132"/>
      <c r="MUA666" s="132"/>
      <c r="MUB666" s="132"/>
      <c r="MUC666" s="132"/>
      <c r="MUD666" s="132"/>
      <c r="MUE666" s="132"/>
      <c r="MUF666" s="132"/>
      <c r="MUG666" s="132"/>
      <c r="MUH666" s="132"/>
      <c r="MUI666" s="132"/>
      <c r="MUJ666" s="132"/>
      <c r="MUK666" s="132"/>
      <c r="MUL666" s="132"/>
      <c r="MUM666" s="132"/>
      <c r="MUN666" s="132"/>
      <c r="MUO666" s="132"/>
      <c r="MUP666" s="132"/>
      <c r="MUQ666" s="132"/>
      <c r="MUR666" s="132"/>
      <c r="MUS666" s="132"/>
      <c r="MUT666" s="132"/>
      <c r="MUU666" s="132"/>
      <c r="MUV666" s="132"/>
      <c r="MUW666" s="132"/>
      <c r="MUX666" s="132"/>
      <c r="MUY666" s="132"/>
      <c r="MUZ666" s="132"/>
      <c r="MVA666" s="132"/>
      <c r="MVB666" s="132"/>
      <c r="MVC666" s="132"/>
      <c r="MVD666" s="132"/>
      <c r="MVE666" s="132"/>
      <c r="MVF666" s="132"/>
      <c r="MVG666" s="132"/>
      <c r="MVH666" s="132"/>
      <c r="MVI666" s="132"/>
      <c r="MVJ666" s="132"/>
      <c r="MVK666" s="132"/>
      <c r="MVL666" s="132"/>
      <c r="MVM666" s="132"/>
      <c r="MVN666" s="132"/>
      <c r="MVO666" s="132"/>
      <c r="MVP666" s="132"/>
      <c r="MVQ666" s="132"/>
      <c r="MVR666" s="132"/>
      <c r="MVS666" s="132"/>
      <c r="MVT666" s="132"/>
      <c r="MVU666" s="132"/>
      <c r="MVV666" s="132"/>
      <c r="MVW666" s="132"/>
      <c r="MVX666" s="132"/>
      <c r="MVY666" s="132"/>
      <c r="MVZ666" s="132"/>
      <c r="MWA666" s="132"/>
      <c r="MWB666" s="132"/>
      <c r="MWC666" s="132"/>
      <c r="MWD666" s="132"/>
      <c r="MWE666" s="132"/>
      <c r="MWF666" s="132"/>
      <c r="MWG666" s="132"/>
      <c r="MWH666" s="132"/>
      <c r="MWI666" s="132"/>
      <c r="MWJ666" s="132"/>
      <c r="MWK666" s="132"/>
      <c r="MWL666" s="132"/>
      <c r="MWM666" s="132"/>
      <c r="MWN666" s="132"/>
      <c r="MWO666" s="132"/>
      <c r="MWP666" s="132"/>
      <c r="MWQ666" s="132"/>
      <c r="MWR666" s="132"/>
      <c r="MWS666" s="132"/>
      <c r="MWT666" s="132"/>
      <c r="MWU666" s="132"/>
      <c r="MWV666" s="132"/>
      <c r="MWW666" s="132"/>
      <c r="MWX666" s="132"/>
      <c r="MWY666" s="132"/>
      <c r="MWZ666" s="132"/>
      <c r="MXA666" s="132"/>
      <c r="MXB666" s="132"/>
      <c r="MXC666" s="132"/>
      <c r="MXD666" s="132"/>
      <c r="MXE666" s="132"/>
      <c r="MXF666" s="132"/>
      <c r="MXG666" s="132"/>
      <c r="MXH666" s="132"/>
      <c r="MXI666" s="132"/>
      <c r="MXJ666" s="132"/>
      <c r="MXK666" s="132"/>
      <c r="MXL666" s="132"/>
      <c r="MXM666" s="132"/>
      <c r="MXN666" s="132"/>
      <c r="MXO666" s="132"/>
      <c r="MXP666" s="132"/>
      <c r="MXQ666" s="132"/>
      <c r="MXR666" s="132"/>
      <c r="MXS666" s="132"/>
      <c r="MXT666" s="132"/>
      <c r="MXU666" s="132"/>
      <c r="MXV666" s="132"/>
      <c r="MXW666" s="132"/>
      <c r="MXX666" s="132"/>
      <c r="MXY666" s="132"/>
      <c r="MXZ666" s="132"/>
      <c r="MYA666" s="132"/>
      <c r="MYB666" s="132"/>
      <c r="MYC666" s="132"/>
      <c r="MYD666" s="132"/>
      <c r="MYE666" s="132"/>
      <c r="MYF666" s="132"/>
      <c r="MYG666" s="132"/>
      <c r="MYH666" s="132"/>
      <c r="MYI666" s="132"/>
      <c r="MYJ666" s="132"/>
      <c r="MYK666" s="132"/>
      <c r="MYL666" s="132"/>
      <c r="MYM666" s="132"/>
      <c r="MYN666" s="132"/>
      <c r="MYO666" s="132"/>
      <c r="MYP666" s="132"/>
      <c r="MYQ666" s="132"/>
      <c r="MYR666" s="132"/>
      <c r="MYS666" s="132"/>
      <c r="MYT666" s="132"/>
      <c r="MYU666" s="132"/>
      <c r="MYV666" s="132"/>
      <c r="MYW666" s="132"/>
      <c r="MYX666" s="132"/>
      <c r="MYY666" s="132"/>
      <c r="MYZ666" s="132"/>
      <c r="MZA666" s="132"/>
      <c r="MZB666" s="132"/>
      <c r="MZC666" s="132"/>
      <c r="MZD666" s="132"/>
      <c r="MZE666" s="132"/>
      <c r="MZF666" s="132"/>
      <c r="MZG666" s="132"/>
      <c r="MZH666" s="132"/>
      <c r="MZI666" s="132"/>
      <c r="MZJ666" s="132"/>
      <c r="MZK666" s="132"/>
      <c r="MZL666" s="132"/>
      <c r="MZM666" s="132"/>
      <c r="MZN666" s="132"/>
      <c r="MZO666" s="132"/>
      <c r="MZP666" s="132"/>
      <c r="MZQ666" s="132"/>
      <c r="MZR666" s="132"/>
      <c r="MZS666" s="132"/>
      <c r="MZT666" s="132"/>
      <c r="MZU666" s="132"/>
      <c r="MZV666" s="132"/>
      <c r="MZW666" s="132"/>
      <c r="MZX666" s="132"/>
      <c r="MZY666" s="132"/>
      <c r="MZZ666" s="132"/>
      <c r="NAA666" s="132"/>
      <c r="NAB666" s="132"/>
      <c r="NAC666" s="132"/>
      <c r="NAD666" s="132"/>
      <c r="NAE666" s="132"/>
      <c r="NAF666" s="132"/>
      <c r="NAG666" s="132"/>
      <c r="NAH666" s="132"/>
      <c r="NAI666" s="132"/>
      <c r="NAJ666" s="132"/>
      <c r="NAK666" s="132"/>
      <c r="NAL666" s="132"/>
      <c r="NAM666" s="132"/>
      <c r="NAN666" s="132"/>
      <c r="NAO666" s="132"/>
      <c r="NAP666" s="132"/>
      <c r="NAQ666" s="132"/>
      <c r="NAR666" s="132"/>
      <c r="NAS666" s="132"/>
      <c r="NAT666" s="132"/>
      <c r="NAU666" s="132"/>
      <c r="NAV666" s="132"/>
      <c r="NAW666" s="132"/>
      <c r="NAX666" s="132"/>
      <c r="NAY666" s="132"/>
      <c r="NAZ666" s="132"/>
      <c r="NBA666" s="132"/>
      <c r="NBB666" s="132"/>
      <c r="NBC666" s="132"/>
      <c r="NBD666" s="132"/>
      <c r="NBE666" s="132"/>
      <c r="NBF666" s="132"/>
      <c r="NBG666" s="132"/>
      <c r="NBH666" s="132"/>
      <c r="NBI666" s="132"/>
      <c r="NBJ666" s="132"/>
      <c r="NBK666" s="132"/>
      <c r="NBL666" s="132"/>
      <c r="NBM666" s="132"/>
      <c r="NBN666" s="132"/>
      <c r="NBO666" s="132"/>
      <c r="NBP666" s="132"/>
      <c r="NBQ666" s="132"/>
      <c r="NBR666" s="132"/>
      <c r="NBS666" s="132"/>
      <c r="NBT666" s="132"/>
      <c r="NBU666" s="132"/>
      <c r="NBV666" s="132"/>
      <c r="NBW666" s="132"/>
      <c r="NBX666" s="132"/>
      <c r="NBY666" s="132"/>
      <c r="NBZ666" s="132"/>
      <c r="NCA666" s="132"/>
      <c r="NCB666" s="132"/>
      <c r="NCC666" s="132"/>
      <c r="NCD666" s="132"/>
      <c r="NCE666" s="132"/>
      <c r="NCF666" s="132"/>
      <c r="NCG666" s="132"/>
      <c r="NCH666" s="132"/>
      <c r="NCI666" s="132"/>
      <c r="NCJ666" s="132"/>
      <c r="NCK666" s="132"/>
      <c r="NCL666" s="132"/>
      <c r="NCM666" s="132"/>
      <c r="NCN666" s="132"/>
      <c r="NCO666" s="132"/>
      <c r="NCP666" s="132"/>
      <c r="NCQ666" s="132"/>
      <c r="NCR666" s="132"/>
      <c r="NCS666" s="132"/>
      <c r="NCT666" s="132"/>
      <c r="NCU666" s="132"/>
      <c r="NCV666" s="132"/>
      <c r="NCW666" s="132"/>
      <c r="NCX666" s="132"/>
      <c r="NCY666" s="132"/>
      <c r="NCZ666" s="132"/>
      <c r="NDA666" s="132"/>
      <c r="NDB666" s="132"/>
      <c r="NDC666" s="132"/>
      <c r="NDD666" s="132"/>
      <c r="NDE666" s="132"/>
      <c r="NDF666" s="132"/>
      <c r="NDG666" s="132"/>
      <c r="NDH666" s="132"/>
      <c r="NDI666" s="132"/>
      <c r="NDJ666" s="132"/>
      <c r="NDK666" s="132"/>
      <c r="NDL666" s="132"/>
      <c r="NDM666" s="132"/>
      <c r="NDN666" s="132"/>
      <c r="NDO666" s="132"/>
      <c r="NDP666" s="132"/>
      <c r="NDQ666" s="132"/>
      <c r="NDR666" s="132"/>
      <c r="NDS666" s="132"/>
      <c r="NDT666" s="132"/>
      <c r="NDU666" s="132"/>
      <c r="NDV666" s="132"/>
      <c r="NDW666" s="132"/>
      <c r="NDX666" s="132"/>
      <c r="NDY666" s="132"/>
      <c r="NDZ666" s="132"/>
      <c r="NEA666" s="132"/>
      <c r="NEB666" s="132"/>
      <c r="NEC666" s="132"/>
      <c r="NED666" s="132"/>
      <c r="NEE666" s="132"/>
      <c r="NEF666" s="132"/>
      <c r="NEG666" s="132"/>
      <c r="NEH666" s="132"/>
      <c r="NEI666" s="132"/>
      <c r="NEJ666" s="132"/>
      <c r="NEK666" s="132"/>
      <c r="NEL666" s="132"/>
      <c r="NEM666" s="132"/>
      <c r="NEN666" s="132"/>
      <c r="NEO666" s="132"/>
      <c r="NEP666" s="132"/>
      <c r="NEQ666" s="132"/>
      <c r="NER666" s="132"/>
      <c r="NES666" s="132"/>
      <c r="NET666" s="132"/>
      <c r="NEU666" s="132"/>
      <c r="NEV666" s="132"/>
      <c r="NEW666" s="132"/>
      <c r="NEX666" s="132"/>
      <c r="NEY666" s="132"/>
      <c r="NEZ666" s="132"/>
      <c r="NFA666" s="132"/>
      <c r="NFB666" s="132"/>
      <c r="NFC666" s="132"/>
      <c r="NFD666" s="132"/>
      <c r="NFE666" s="132"/>
      <c r="NFF666" s="132"/>
      <c r="NFG666" s="132"/>
      <c r="NFH666" s="132"/>
      <c r="NFI666" s="132"/>
      <c r="NFJ666" s="132"/>
      <c r="NFK666" s="132"/>
      <c r="NFL666" s="132"/>
      <c r="NFM666" s="132"/>
      <c r="NFN666" s="132"/>
      <c r="NFO666" s="132"/>
      <c r="NFP666" s="132"/>
      <c r="NFQ666" s="132"/>
      <c r="NFR666" s="132"/>
      <c r="NFS666" s="132"/>
      <c r="NFT666" s="132"/>
      <c r="NFU666" s="132"/>
      <c r="NFV666" s="132"/>
      <c r="NFW666" s="132"/>
      <c r="NFX666" s="132"/>
      <c r="NFY666" s="132"/>
      <c r="NFZ666" s="132"/>
      <c r="NGA666" s="132"/>
      <c r="NGB666" s="132"/>
      <c r="NGC666" s="132"/>
      <c r="NGD666" s="132"/>
      <c r="NGE666" s="132"/>
      <c r="NGF666" s="132"/>
      <c r="NGG666" s="132"/>
      <c r="NGH666" s="132"/>
      <c r="NGI666" s="132"/>
      <c r="NGJ666" s="132"/>
      <c r="NGK666" s="132"/>
      <c r="NGL666" s="132"/>
      <c r="NGM666" s="132"/>
      <c r="NGN666" s="132"/>
      <c r="NGO666" s="132"/>
      <c r="NGP666" s="132"/>
      <c r="NGQ666" s="132"/>
      <c r="NGR666" s="132"/>
      <c r="NGS666" s="132"/>
      <c r="NGT666" s="132"/>
      <c r="NGU666" s="132"/>
      <c r="NGV666" s="132"/>
      <c r="NGW666" s="132"/>
      <c r="NGX666" s="132"/>
      <c r="NGY666" s="132"/>
      <c r="NGZ666" s="132"/>
      <c r="NHA666" s="132"/>
      <c r="NHB666" s="132"/>
      <c r="NHC666" s="132"/>
      <c r="NHD666" s="132"/>
      <c r="NHE666" s="132"/>
      <c r="NHF666" s="132"/>
      <c r="NHG666" s="132"/>
      <c r="NHH666" s="132"/>
      <c r="NHI666" s="132"/>
      <c r="NHJ666" s="132"/>
      <c r="NHK666" s="132"/>
      <c r="NHL666" s="132"/>
      <c r="NHM666" s="132"/>
      <c r="NHN666" s="132"/>
      <c r="NHO666" s="132"/>
      <c r="NHP666" s="132"/>
      <c r="NHQ666" s="132"/>
      <c r="NHR666" s="132"/>
      <c r="NHS666" s="132"/>
      <c r="NHT666" s="132"/>
      <c r="NHU666" s="132"/>
      <c r="NHV666" s="132"/>
      <c r="NHW666" s="132"/>
      <c r="NHX666" s="132"/>
      <c r="NHY666" s="132"/>
      <c r="NHZ666" s="132"/>
      <c r="NIA666" s="132"/>
      <c r="NIB666" s="132"/>
      <c r="NIC666" s="132"/>
      <c r="NID666" s="132"/>
      <c r="NIE666" s="132"/>
      <c r="NIF666" s="132"/>
      <c r="NIG666" s="132"/>
      <c r="NIH666" s="132"/>
      <c r="NII666" s="132"/>
      <c r="NIJ666" s="132"/>
      <c r="NIK666" s="132"/>
      <c r="NIL666" s="132"/>
      <c r="NIM666" s="132"/>
      <c r="NIN666" s="132"/>
      <c r="NIO666" s="132"/>
      <c r="NIP666" s="132"/>
      <c r="NIQ666" s="132"/>
      <c r="NIR666" s="132"/>
      <c r="NIS666" s="132"/>
      <c r="NIT666" s="132"/>
      <c r="NIU666" s="132"/>
      <c r="NIV666" s="132"/>
      <c r="NIW666" s="132"/>
      <c r="NIX666" s="132"/>
      <c r="NIY666" s="132"/>
      <c r="NIZ666" s="132"/>
      <c r="NJA666" s="132"/>
      <c r="NJB666" s="132"/>
      <c r="NJC666" s="132"/>
      <c r="NJD666" s="132"/>
      <c r="NJE666" s="132"/>
      <c r="NJF666" s="132"/>
      <c r="NJG666" s="132"/>
      <c r="NJH666" s="132"/>
      <c r="NJI666" s="132"/>
      <c r="NJJ666" s="132"/>
      <c r="NJK666" s="132"/>
      <c r="NJL666" s="132"/>
      <c r="NJM666" s="132"/>
      <c r="NJN666" s="132"/>
      <c r="NJO666" s="132"/>
      <c r="NJP666" s="132"/>
      <c r="NJQ666" s="132"/>
      <c r="NJR666" s="132"/>
      <c r="NJS666" s="132"/>
      <c r="NJT666" s="132"/>
      <c r="NJU666" s="132"/>
      <c r="NJV666" s="132"/>
      <c r="NJW666" s="132"/>
      <c r="NJX666" s="132"/>
      <c r="NJY666" s="132"/>
      <c r="NJZ666" s="132"/>
      <c r="NKA666" s="132"/>
      <c r="NKB666" s="132"/>
      <c r="NKC666" s="132"/>
      <c r="NKD666" s="132"/>
      <c r="NKE666" s="132"/>
      <c r="NKF666" s="132"/>
      <c r="NKG666" s="132"/>
      <c r="NKH666" s="132"/>
      <c r="NKI666" s="132"/>
      <c r="NKJ666" s="132"/>
      <c r="NKK666" s="132"/>
      <c r="NKL666" s="132"/>
      <c r="NKM666" s="132"/>
      <c r="NKN666" s="132"/>
      <c r="NKO666" s="132"/>
      <c r="NKP666" s="132"/>
      <c r="NKQ666" s="132"/>
      <c r="NKR666" s="132"/>
      <c r="NKS666" s="132"/>
      <c r="NKT666" s="132"/>
      <c r="NKU666" s="132"/>
      <c r="NKV666" s="132"/>
      <c r="NKW666" s="132"/>
      <c r="NKX666" s="132"/>
      <c r="NKY666" s="132"/>
      <c r="NKZ666" s="132"/>
      <c r="NLA666" s="132"/>
      <c r="NLB666" s="132"/>
      <c r="NLC666" s="132"/>
      <c r="NLD666" s="132"/>
      <c r="NLE666" s="132"/>
      <c r="NLF666" s="132"/>
      <c r="NLG666" s="132"/>
      <c r="NLH666" s="132"/>
      <c r="NLI666" s="132"/>
      <c r="NLJ666" s="132"/>
      <c r="NLK666" s="132"/>
      <c r="NLL666" s="132"/>
      <c r="NLM666" s="132"/>
      <c r="NLN666" s="132"/>
      <c r="NLO666" s="132"/>
      <c r="NLP666" s="132"/>
      <c r="NLQ666" s="132"/>
      <c r="NLR666" s="132"/>
      <c r="NLS666" s="132"/>
      <c r="NLT666" s="132"/>
      <c r="NLU666" s="132"/>
      <c r="NLV666" s="132"/>
      <c r="NLW666" s="132"/>
      <c r="NLX666" s="132"/>
      <c r="NLY666" s="132"/>
      <c r="NLZ666" s="132"/>
      <c r="NMA666" s="132"/>
      <c r="NMB666" s="132"/>
      <c r="NMC666" s="132"/>
      <c r="NMD666" s="132"/>
      <c r="NME666" s="132"/>
      <c r="NMF666" s="132"/>
      <c r="NMG666" s="132"/>
      <c r="NMH666" s="132"/>
      <c r="NMI666" s="132"/>
      <c r="NMJ666" s="132"/>
      <c r="NMK666" s="132"/>
      <c r="NML666" s="132"/>
      <c r="NMM666" s="132"/>
      <c r="NMN666" s="132"/>
      <c r="NMO666" s="132"/>
      <c r="NMP666" s="132"/>
      <c r="NMQ666" s="132"/>
      <c r="NMR666" s="132"/>
      <c r="NMS666" s="132"/>
      <c r="NMT666" s="132"/>
      <c r="NMU666" s="132"/>
      <c r="NMV666" s="132"/>
      <c r="NMW666" s="132"/>
      <c r="NMX666" s="132"/>
      <c r="NMY666" s="132"/>
      <c r="NMZ666" s="132"/>
      <c r="NNA666" s="132"/>
      <c r="NNB666" s="132"/>
      <c r="NNC666" s="132"/>
      <c r="NND666" s="132"/>
      <c r="NNE666" s="132"/>
      <c r="NNF666" s="132"/>
      <c r="NNG666" s="132"/>
      <c r="NNH666" s="132"/>
      <c r="NNI666" s="132"/>
      <c r="NNJ666" s="132"/>
      <c r="NNK666" s="132"/>
      <c r="NNL666" s="132"/>
      <c r="NNM666" s="132"/>
      <c r="NNN666" s="132"/>
      <c r="NNO666" s="132"/>
      <c r="NNP666" s="132"/>
      <c r="NNQ666" s="132"/>
      <c r="NNR666" s="132"/>
      <c r="NNS666" s="132"/>
      <c r="NNT666" s="132"/>
      <c r="NNU666" s="132"/>
      <c r="NNV666" s="132"/>
      <c r="NNW666" s="132"/>
      <c r="NNX666" s="132"/>
      <c r="NNY666" s="132"/>
      <c r="NNZ666" s="132"/>
      <c r="NOA666" s="132"/>
      <c r="NOB666" s="132"/>
      <c r="NOC666" s="132"/>
      <c r="NOD666" s="132"/>
      <c r="NOE666" s="132"/>
      <c r="NOF666" s="132"/>
      <c r="NOG666" s="132"/>
      <c r="NOH666" s="132"/>
      <c r="NOI666" s="132"/>
      <c r="NOJ666" s="132"/>
      <c r="NOK666" s="132"/>
      <c r="NOL666" s="132"/>
      <c r="NOM666" s="132"/>
      <c r="NON666" s="132"/>
      <c r="NOO666" s="132"/>
      <c r="NOP666" s="132"/>
      <c r="NOQ666" s="132"/>
      <c r="NOR666" s="132"/>
      <c r="NOS666" s="132"/>
      <c r="NOT666" s="132"/>
      <c r="NOU666" s="132"/>
      <c r="NOV666" s="132"/>
      <c r="NOW666" s="132"/>
      <c r="NOX666" s="132"/>
      <c r="NOY666" s="132"/>
      <c r="NOZ666" s="132"/>
      <c r="NPA666" s="132"/>
      <c r="NPB666" s="132"/>
      <c r="NPC666" s="132"/>
      <c r="NPD666" s="132"/>
      <c r="NPE666" s="132"/>
      <c r="NPF666" s="132"/>
      <c r="NPG666" s="132"/>
      <c r="NPH666" s="132"/>
      <c r="NPI666" s="132"/>
      <c r="NPJ666" s="132"/>
      <c r="NPK666" s="132"/>
      <c r="NPL666" s="132"/>
      <c r="NPM666" s="132"/>
      <c r="NPN666" s="132"/>
      <c r="NPO666" s="132"/>
      <c r="NPP666" s="132"/>
      <c r="NPQ666" s="132"/>
      <c r="NPR666" s="132"/>
      <c r="NPS666" s="132"/>
      <c r="NPT666" s="132"/>
      <c r="NPU666" s="132"/>
      <c r="NPV666" s="132"/>
      <c r="NPW666" s="132"/>
      <c r="NPX666" s="132"/>
      <c r="NPY666" s="132"/>
      <c r="NPZ666" s="132"/>
      <c r="NQA666" s="132"/>
      <c r="NQB666" s="132"/>
      <c r="NQC666" s="132"/>
      <c r="NQD666" s="132"/>
      <c r="NQE666" s="132"/>
      <c r="NQF666" s="132"/>
      <c r="NQG666" s="132"/>
      <c r="NQH666" s="132"/>
      <c r="NQI666" s="132"/>
      <c r="NQJ666" s="132"/>
      <c r="NQK666" s="132"/>
      <c r="NQL666" s="132"/>
      <c r="NQM666" s="132"/>
      <c r="NQN666" s="132"/>
      <c r="NQO666" s="132"/>
      <c r="NQP666" s="132"/>
      <c r="NQQ666" s="132"/>
      <c r="NQR666" s="132"/>
      <c r="NQS666" s="132"/>
      <c r="NQT666" s="132"/>
      <c r="NQU666" s="132"/>
      <c r="NQV666" s="132"/>
      <c r="NQW666" s="132"/>
      <c r="NQX666" s="132"/>
      <c r="NQY666" s="132"/>
      <c r="NQZ666" s="132"/>
      <c r="NRA666" s="132"/>
      <c r="NRB666" s="132"/>
      <c r="NRC666" s="132"/>
      <c r="NRD666" s="132"/>
      <c r="NRE666" s="132"/>
      <c r="NRF666" s="132"/>
      <c r="NRG666" s="132"/>
      <c r="NRH666" s="132"/>
      <c r="NRI666" s="132"/>
      <c r="NRJ666" s="132"/>
      <c r="NRK666" s="132"/>
      <c r="NRL666" s="132"/>
      <c r="NRM666" s="132"/>
      <c r="NRN666" s="132"/>
      <c r="NRO666" s="132"/>
      <c r="NRP666" s="132"/>
      <c r="NRQ666" s="132"/>
      <c r="NRR666" s="132"/>
      <c r="NRS666" s="132"/>
      <c r="NRT666" s="132"/>
      <c r="NRU666" s="132"/>
      <c r="NRV666" s="132"/>
      <c r="NRW666" s="132"/>
      <c r="NRX666" s="132"/>
      <c r="NRY666" s="132"/>
      <c r="NRZ666" s="132"/>
      <c r="NSA666" s="132"/>
      <c r="NSB666" s="132"/>
      <c r="NSC666" s="132"/>
      <c r="NSD666" s="132"/>
      <c r="NSE666" s="132"/>
      <c r="NSF666" s="132"/>
      <c r="NSG666" s="132"/>
      <c r="NSH666" s="132"/>
      <c r="NSI666" s="132"/>
      <c r="NSJ666" s="132"/>
      <c r="NSK666" s="132"/>
      <c r="NSL666" s="132"/>
      <c r="NSM666" s="132"/>
      <c r="NSN666" s="132"/>
      <c r="NSO666" s="132"/>
      <c r="NSP666" s="132"/>
      <c r="NSQ666" s="132"/>
      <c r="NSR666" s="132"/>
      <c r="NSS666" s="132"/>
      <c r="NST666" s="132"/>
      <c r="NSU666" s="132"/>
      <c r="NSV666" s="132"/>
      <c r="NSW666" s="132"/>
      <c r="NSX666" s="132"/>
      <c r="NSY666" s="132"/>
      <c r="NSZ666" s="132"/>
      <c r="NTA666" s="132"/>
      <c r="NTB666" s="132"/>
      <c r="NTC666" s="132"/>
      <c r="NTD666" s="132"/>
      <c r="NTE666" s="132"/>
      <c r="NTF666" s="132"/>
      <c r="NTG666" s="132"/>
      <c r="NTH666" s="132"/>
      <c r="NTI666" s="132"/>
      <c r="NTJ666" s="132"/>
      <c r="NTK666" s="132"/>
      <c r="NTL666" s="132"/>
      <c r="NTM666" s="132"/>
      <c r="NTN666" s="132"/>
      <c r="NTO666" s="132"/>
      <c r="NTP666" s="132"/>
      <c r="NTQ666" s="132"/>
      <c r="NTR666" s="132"/>
      <c r="NTS666" s="132"/>
      <c r="NTT666" s="132"/>
      <c r="NTU666" s="132"/>
      <c r="NTV666" s="132"/>
      <c r="NTW666" s="132"/>
      <c r="NTX666" s="132"/>
      <c r="NTY666" s="132"/>
      <c r="NTZ666" s="132"/>
      <c r="NUA666" s="132"/>
      <c r="NUB666" s="132"/>
      <c r="NUC666" s="132"/>
      <c r="NUD666" s="132"/>
      <c r="NUE666" s="132"/>
      <c r="NUF666" s="132"/>
      <c r="NUG666" s="132"/>
      <c r="NUH666" s="132"/>
      <c r="NUI666" s="132"/>
      <c r="NUJ666" s="132"/>
      <c r="NUK666" s="132"/>
      <c r="NUL666" s="132"/>
      <c r="NUM666" s="132"/>
      <c r="NUN666" s="132"/>
      <c r="NUO666" s="132"/>
      <c r="NUP666" s="132"/>
      <c r="NUQ666" s="132"/>
      <c r="NUR666" s="132"/>
      <c r="NUS666" s="132"/>
      <c r="NUT666" s="132"/>
      <c r="NUU666" s="132"/>
      <c r="NUV666" s="132"/>
      <c r="NUW666" s="132"/>
      <c r="NUX666" s="132"/>
      <c r="NUY666" s="132"/>
      <c r="NUZ666" s="132"/>
      <c r="NVA666" s="132"/>
      <c r="NVB666" s="132"/>
      <c r="NVC666" s="132"/>
      <c r="NVD666" s="132"/>
      <c r="NVE666" s="132"/>
      <c r="NVF666" s="132"/>
      <c r="NVG666" s="132"/>
      <c r="NVH666" s="132"/>
      <c r="NVI666" s="132"/>
      <c r="NVJ666" s="132"/>
      <c r="NVK666" s="132"/>
      <c r="NVL666" s="132"/>
      <c r="NVM666" s="132"/>
      <c r="NVN666" s="132"/>
      <c r="NVO666" s="132"/>
      <c r="NVP666" s="132"/>
      <c r="NVQ666" s="132"/>
      <c r="NVR666" s="132"/>
      <c r="NVS666" s="132"/>
      <c r="NVT666" s="132"/>
      <c r="NVU666" s="132"/>
      <c r="NVV666" s="132"/>
      <c r="NVW666" s="132"/>
      <c r="NVX666" s="132"/>
      <c r="NVY666" s="132"/>
      <c r="NVZ666" s="132"/>
      <c r="NWA666" s="132"/>
      <c r="NWB666" s="132"/>
      <c r="NWC666" s="132"/>
      <c r="NWD666" s="132"/>
      <c r="NWE666" s="132"/>
      <c r="NWF666" s="132"/>
      <c r="NWG666" s="132"/>
      <c r="NWH666" s="132"/>
      <c r="NWI666" s="132"/>
      <c r="NWJ666" s="132"/>
      <c r="NWK666" s="132"/>
      <c r="NWL666" s="132"/>
      <c r="NWM666" s="132"/>
      <c r="NWN666" s="132"/>
      <c r="NWO666" s="132"/>
      <c r="NWP666" s="132"/>
      <c r="NWQ666" s="132"/>
      <c r="NWR666" s="132"/>
      <c r="NWS666" s="132"/>
      <c r="NWT666" s="132"/>
      <c r="NWU666" s="132"/>
      <c r="NWV666" s="132"/>
      <c r="NWW666" s="132"/>
      <c r="NWX666" s="132"/>
      <c r="NWY666" s="132"/>
      <c r="NWZ666" s="132"/>
      <c r="NXA666" s="132"/>
      <c r="NXB666" s="132"/>
      <c r="NXC666" s="132"/>
      <c r="NXD666" s="132"/>
      <c r="NXE666" s="132"/>
      <c r="NXF666" s="132"/>
      <c r="NXG666" s="132"/>
      <c r="NXH666" s="132"/>
      <c r="NXI666" s="132"/>
      <c r="NXJ666" s="132"/>
      <c r="NXK666" s="132"/>
      <c r="NXL666" s="132"/>
      <c r="NXM666" s="132"/>
      <c r="NXN666" s="132"/>
      <c r="NXO666" s="132"/>
      <c r="NXP666" s="132"/>
      <c r="NXQ666" s="132"/>
      <c r="NXR666" s="132"/>
      <c r="NXS666" s="132"/>
      <c r="NXT666" s="132"/>
      <c r="NXU666" s="132"/>
      <c r="NXV666" s="132"/>
      <c r="NXW666" s="132"/>
      <c r="NXX666" s="132"/>
      <c r="NXY666" s="132"/>
      <c r="NXZ666" s="132"/>
      <c r="NYA666" s="132"/>
      <c r="NYB666" s="132"/>
      <c r="NYC666" s="132"/>
      <c r="NYD666" s="132"/>
      <c r="NYE666" s="132"/>
      <c r="NYF666" s="132"/>
      <c r="NYG666" s="132"/>
      <c r="NYH666" s="132"/>
      <c r="NYI666" s="132"/>
      <c r="NYJ666" s="132"/>
      <c r="NYK666" s="132"/>
      <c r="NYL666" s="132"/>
      <c r="NYM666" s="132"/>
      <c r="NYN666" s="132"/>
      <c r="NYO666" s="132"/>
      <c r="NYP666" s="132"/>
      <c r="NYQ666" s="132"/>
      <c r="NYR666" s="132"/>
      <c r="NYS666" s="132"/>
      <c r="NYT666" s="132"/>
      <c r="NYU666" s="132"/>
      <c r="NYV666" s="132"/>
      <c r="NYW666" s="132"/>
      <c r="NYX666" s="132"/>
      <c r="NYY666" s="132"/>
      <c r="NYZ666" s="132"/>
      <c r="NZA666" s="132"/>
      <c r="NZB666" s="132"/>
      <c r="NZC666" s="132"/>
      <c r="NZD666" s="132"/>
      <c r="NZE666" s="132"/>
      <c r="NZF666" s="132"/>
      <c r="NZG666" s="132"/>
      <c r="NZH666" s="132"/>
      <c r="NZI666" s="132"/>
      <c r="NZJ666" s="132"/>
      <c r="NZK666" s="132"/>
      <c r="NZL666" s="132"/>
      <c r="NZM666" s="132"/>
      <c r="NZN666" s="132"/>
      <c r="NZO666" s="132"/>
      <c r="NZP666" s="132"/>
      <c r="NZQ666" s="132"/>
      <c r="NZR666" s="132"/>
      <c r="NZS666" s="132"/>
      <c r="NZT666" s="132"/>
      <c r="NZU666" s="132"/>
      <c r="NZV666" s="132"/>
      <c r="NZW666" s="132"/>
      <c r="NZX666" s="132"/>
      <c r="NZY666" s="132"/>
      <c r="NZZ666" s="132"/>
      <c r="OAA666" s="132"/>
      <c r="OAB666" s="132"/>
      <c r="OAC666" s="132"/>
      <c r="OAD666" s="132"/>
      <c r="OAE666" s="132"/>
      <c r="OAF666" s="132"/>
      <c r="OAG666" s="132"/>
      <c r="OAH666" s="132"/>
      <c r="OAI666" s="132"/>
      <c r="OAJ666" s="132"/>
      <c r="OAK666" s="132"/>
      <c r="OAL666" s="132"/>
      <c r="OAM666" s="132"/>
      <c r="OAN666" s="132"/>
      <c r="OAO666" s="132"/>
      <c r="OAP666" s="132"/>
      <c r="OAQ666" s="132"/>
      <c r="OAR666" s="132"/>
      <c r="OAS666" s="132"/>
      <c r="OAT666" s="132"/>
      <c r="OAU666" s="132"/>
      <c r="OAV666" s="132"/>
      <c r="OAW666" s="132"/>
      <c r="OAX666" s="132"/>
      <c r="OAY666" s="132"/>
      <c r="OAZ666" s="132"/>
      <c r="OBA666" s="132"/>
      <c r="OBB666" s="132"/>
      <c r="OBC666" s="132"/>
      <c r="OBD666" s="132"/>
      <c r="OBE666" s="132"/>
      <c r="OBF666" s="132"/>
      <c r="OBG666" s="132"/>
      <c r="OBH666" s="132"/>
      <c r="OBI666" s="132"/>
      <c r="OBJ666" s="132"/>
      <c r="OBK666" s="132"/>
      <c r="OBL666" s="132"/>
      <c r="OBM666" s="132"/>
      <c r="OBN666" s="132"/>
      <c r="OBO666" s="132"/>
      <c r="OBP666" s="132"/>
      <c r="OBQ666" s="132"/>
      <c r="OBR666" s="132"/>
      <c r="OBS666" s="132"/>
      <c r="OBT666" s="132"/>
      <c r="OBU666" s="132"/>
      <c r="OBV666" s="132"/>
      <c r="OBW666" s="132"/>
      <c r="OBX666" s="132"/>
      <c r="OBY666" s="132"/>
      <c r="OBZ666" s="132"/>
      <c r="OCA666" s="132"/>
      <c r="OCB666" s="132"/>
      <c r="OCC666" s="132"/>
      <c r="OCD666" s="132"/>
      <c r="OCE666" s="132"/>
      <c r="OCF666" s="132"/>
      <c r="OCG666" s="132"/>
      <c r="OCH666" s="132"/>
      <c r="OCI666" s="132"/>
      <c r="OCJ666" s="132"/>
      <c r="OCK666" s="132"/>
      <c r="OCL666" s="132"/>
      <c r="OCM666" s="132"/>
      <c r="OCN666" s="132"/>
      <c r="OCO666" s="132"/>
      <c r="OCP666" s="132"/>
      <c r="OCQ666" s="132"/>
      <c r="OCR666" s="132"/>
      <c r="OCS666" s="132"/>
      <c r="OCT666" s="132"/>
      <c r="OCU666" s="132"/>
      <c r="OCV666" s="132"/>
      <c r="OCW666" s="132"/>
      <c r="OCX666" s="132"/>
      <c r="OCY666" s="132"/>
      <c r="OCZ666" s="132"/>
      <c r="ODA666" s="132"/>
      <c r="ODB666" s="132"/>
      <c r="ODC666" s="132"/>
      <c r="ODD666" s="132"/>
      <c r="ODE666" s="132"/>
      <c r="ODF666" s="132"/>
      <c r="ODG666" s="132"/>
      <c r="ODH666" s="132"/>
      <c r="ODI666" s="132"/>
      <c r="ODJ666" s="132"/>
      <c r="ODK666" s="132"/>
      <c r="ODL666" s="132"/>
      <c r="ODM666" s="132"/>
      <c r="ODN666" s="132"/>
      <c r="ODO666" s="132"/>
      <c r="ODP666" s="132"/>
      <c r="ODQ666" s="132"/>
      <c r="ODR666" s="132"/>
      <c r="ODS666" s="132"/>
      <c r="ODT666" s="132"/>
      <c r="ODU666" s="132"/>
      <c r="ODV666" s="132"/>
      <c r="ODW666" s="132"/>
      <c r="ODX666" s="132"/>
      <c r="ODY666" s="132"/>
      <c r="ODZ666" s="132"/>
      <c r="OEA666" s="132"/>
      <c r="OEB666" s="132"/>
      <c r="OEC666" s="132"/>
      <c r="OED666" s="132"/>
      <c r="OEE666" s="132"/>
      <c r="OEF666" s="132"/>
      <c r="OEG666" s="132"/>
      <c r="OEH666" s="132"/>
      <c r="OEI666" s="132"/>
      <c r="OEJ666" s="132"/>
      <c r="OEK666" s="132"/>
      <c r="OEL666" s="132"/>
      <c r="OEM666" s="132"/>
      <c r="OEN666" s="132"/>
      <c r="OEO666" s="132"/>
      <c r="OEP666" s="132"/>
      <c r="OEQ666" s="132"/>
      <c r="OER666" s="132"/>
      <c r="OES666" s="132"/>
      <c r="OET666" s="132"/>
      <c r="OEU666" s="132"/>
      <c r="OEV666" s="132"/>
      <c r="OEW666" s="132"/>
      <c r="OEX666" s="132"/>
      <c r="OEY666" s="132"/>
      <c r="OEZ666" s="132"/>
      <c r="OFA666" s="132"/>
      <c r="OFB666" s="132"/>
      <c r="OFC666" s="132"/>
      <c r="OFD666" s="132"/>
      <c r="OFE666" s="132"/>
      <c r="OFF666" s="132"/>
      <c r="OFG666" s="132"/>
      <c r="OFH666" s="132"/>
      <c r="OFI666" s="132"/>
      <c r="OFJ666" s="132"/>
      <c r="OFK666" s="132"/>
      <c r="OFL666" s="132"/>
      <c r="OFM666" s="132"/>
      <c r="OFN666" s="132"/>
      <c r="OFO666" s="132"/>
      <c r="OFP666" s="132"/>
      <c r="OFQ666" s="132"/>
      <c r="OFR666" s="132"/>
      <c r="OFS666" s="132"/>
      <c r="OFT666" s="132"/>
      <c r="OFU666" s="132"/>
      <c r="OFV666" s="132"/>
      <c r="OFW666" s="132"/>
      <c r="OFX666" s="132"/>
      <c r="OFY666" s="132"/>
      <c r="OFZ666" s="132"/>
      <c r="OGA666" s="132"/>
      <c r="OGB666" s="132"/>
      <c r="OGC666" s="132"/>
      <c r="OGD666" s="132"/>
      <c r="OGE666" s="132"/>
      <c r="OGF666" s="132"/>
      <c r="OGG666" s="132"/>
      <c r="OGH666" s="132"/>
      <c r="OGI666" s="132"/>
      <c r="OGJ666" s="132"/>
      <c r="OGK666" s="132"/>
      <c r="OGL666" s="132"/>
      <c r="OGM666" s="132"/>
      <c r="OGN666" s="132"/>
      <c r="OGO666" s="132"/>
      <c r="OGP666" s="132"/>
      <c r="OGQ666" s="132"/>
      <c r="OGR666" s="132"/>
      <c r="OGS666" s="132"/>
      <c r="OGT666" s="132"/>
      <c r="OGU666" s="132"/>
      <c r="OGV666" s="132"/>
      <c r="OGW666" s="132"/>
      <c r="OGX666" s="132"/>
      <c r="OGY666" s="132"/>
      <c r="OGZ666" s="132"/>
      <c r="OHA666" s="132"/>
      <c r="OHB666" s="132"/>
      <c r="OHC666" s="132"/>
      <c r="OHD666" s="132"/>
      <c r="OHE666" s="132"/>
      <c r="OHF666" s="132"/>
      <c r="OHG666" s="132"/>
      <c r="OHH666" s="132"/>
      <c r="OHI666" s="132"/>
      <c r="OHJ666" s="132"/>
      <c r="OHK666" s="132"/>
      <c r="OHL666" s="132"/>
      <c r="OHM666" s="132"/>
      <c r="OHN666" s="132"/>
      <c r="OHO666" s="132"/>
      <c r="OHP666" s="132"/>
      <c r="OHQ666" s="132"/>
      <c r="OHR666" s="132"/>
      <c r="OHS666" s="132"/>
      <c r="OHT666" s="132"/>
      <c r="OHU666" s="132"/>
      <c r="OHV666" s="132"/>
      <c r="OHW666" s="132"/>
      <c r="OHX666" s="132"/>
      <c r="OHY666" s="132"/>
      <c r="OHZ666" s="132"/>
      <c r="OIA666" s="132"/>
      <c r="OIB666" s="132"/>
      <c r="OIC666" s="132"/>
      <c r="OID666" s="132"/>
      <c r="OIE666" s="132"/>
      <c r="OIF666" s="132"/>
      <c r="OIG666" s="132"/>
      <c r="OIH666" s="132"/>
      <c r="OII666" s="132"/>
      <c r="OIJ666" s="132"/>
      <c r="OIK666" s="132"/>
      <c r="OIL666" s="132"/>
      <c r="OIM666" s="132"/>
      <c r="OIN666" s="132"/>
      <c r="OIO666" s="132"/>
      <c r="OIP666" s="132"/>
      <c r="OIQ666" s="132"/>
      <c r="OIR666" s="132"/>
      <c r="OIS666" s="132"/>
      <c r="OIT666" s="132"/>
      <c r="OIU666" s="132"/>
      <c r="OIV666" s="132"/>
      <c r="OIW666" s="132"/>
      <c r="OIX666" s="132"/>
      <c r="OIY666" s="132"/>
      <c r="OIZ666" s="132"/>
      <c r="OJA666" s="132"/>
      <c r="OJB666" s="132"/>
      <c r="OJC666" s="132"/>
      <c r="OJD666" s="132"/>
      <c r="OJE666" s="132"/>
      <c r="OJF666" s="132"/>
      <c r="OJG666" s="132"/>
      <c r="OJH666" s="132"/>
      <c r="OJI666" s="132"/>
      <c r="OJJ666" s="132"/>
      <c r="OJK666" s="132"/>
      <c r="OJL666" s="132"/>
      <c r="OJM666" s="132"/>
      <c r="OJN666" s="132"/>
      <c r="OJO666" s="132"/>
      <c r="OJP666" s="132"/>
      <c r="OJQ666" s="132"/>
      <c r="OJR666" s="132"/>
      <c r="OJS666" s="132"/>
      <c r="OJT666" s="132"/>
      <c r="OJU666" s="132"/>
      <c r="OJV666" s="132"/>
      <c r="OJW666" s="132"/>
      <c r="OJX666" s="132"/>
      <c r="OJY666" s="132"/>
      <c r="OJZ666" s="132"/>
      <c r="OKA666" s="132"/>
      <c r="OKB666" s="132"/>
      <c r="OKC666" s="132"/>
      <c r="OKD666" s="132"/>
      <c r="OKE666" s="132"/>
      <c r="OKF666" s="132"/>
      <c r="OKG666" s="132"/>
      <c r="OKH666" s="132"/>
      <c r="OKI666" s="132"/>
      <c r="OKJ666" s="132"/>
      <c r="OKK666" s="132"/>
      <c r="OKL666" s="132"/>
      <c r="OKM666" s="132"/>
      <c r="OKN666" s="132"/>
      <c r="OKO666" s="132"/>
      <c r="OKP666" s="132"/>
      <c r="OKQ666" s="132"/>
      <c r="OKR666" s="132"/>
      <c r="OKS666" s="132"/>
      <c r="OKT666" s="132"/>
      <c r="OKU666" s="132"/>
      <c r="OKV666" s="132"/>
      <c r="OKW666" s="132"/>
      <c r="OKX666" s="132"/>
      <c r="OKY666" s="132"/>
      <c r="OKZ666" s="132"/>
      <c r="OLA666" s="132"/>
      <c r="OLB666" s="132"/>
      <c r="OLC666" s="132"/>
      <c r="OLD666" s="132"/>
      <c r="OLE666" s="132"/>
      <c r="OLF666" s="132"/>
      <c r="OLG666" s="132"/>
      <c r="OLH666" s="132"/>
      <c r="OLI666" s="132"/>
      <c r="OLJ666" s="132"/>
      <c r="OLK666" s="132"/>
      <c r="OLL666" s="132"/>
      <c r="OLM666" s="132"/>
      <c r="OLN666" s="132"/>
      <c r="OLO666" s="132"/>
      <c r="OLP666" s="132"/>
      <c r="OLQ666" s="132"/>
      <c r="OLR666" s="132"/>
      <c r="OLS666" s="132"/>
      <c r="OLT666" s="132"/>
      <c r="OLU666" s="132"/>
      <c r="OLV666" s="132"/>
      <c r="OLW666" s="132"/>
      <c r="OLX666" s="132"/>
      <c r="OLY666" s="132"/>
      <c r="OLZ666" s="132"/>
      <c r="OMA666" s="132"/>
      <c r="OMB666" s="132"/>
      <c r="OMC666" s="132"/>
      <c r="OMD666" s="132"/>
      <c r="OME666" s="132"/>
      <c r="OMF666" s="132"/>
      <c r="OMG666" s="132"/>
      <c r="OMH666" s="132"/>
      <c r="OMI666" s="132"/>
      <c r="OMJ666" s="132"/>
      <c r="OMK666" s="132"/>
      <c r="OML666" s="132"/>
      <c r="OMM666" s="132"/>
      <c r="OMN666" s="132"/>
      <c r="OMO666" s="132"/>
      <c r="OMP666" s="132"/>
      <c r="OMQ666" s="132"/>
      <c r="OMR666" s="132"/>
      <c r="OMS666" s="132"/>
      <c r="OMT666" s="132"/>
      <c r="OMU666" s="132"/>
      <c r="OMV666" s="132"/>
      <c r="OMW666" s="132"/>
      <c r="OMX666" s="132"/>
      <c r="OMY666" s="132"/>
      <c r="OMZ666" s="132"/>
      <c r="ONA666" s="132"/>
      <c r="ONB666" s="132"/>
      <c r="ONC666" s="132"/>
      <c r="OND666" s="132"/>
      <c r="ONE666" s="132"/>
      <c r="ONF666" s="132"/>
      <c r="ONG666" s="132"/>
      <c r="ONH666" s="132"/>
      <c r="ONI666" s="132"/>
      <c r="ONJ666" s="132"/>
      <c r="ONK666" s="132"/>
      <c r="ONL666" s="132"/>
      <c r="ONM666" s="132"/>
      <c r="ONN666" s="132"/>
      <c r="ONO666" s="132"/>
      <c r="ONP666" s="132"/>
      <c r="ONQ666" s="132"/>
      <c r="ONR666" s="132"/>
      <c r="ONS666" s="132"/>
      <c r="ONT666" s="132"/>
      <c r="ONU666" s="132"/>
      <c r="ONV666" s="132"/>
      <c r="ONW666" s="132"/>
      <c r="ONX666" s="132"/>
      <c r="ONY666" s="132"/>
      <c r="ONZ666" s="132"/>
      <c r="OOA666" s="132"/>
      <c r="OOB666" s="132"/>
      <c r="OOC666" s="132"/>
      <c r="OOD666" s="132"/>
      <c r="OOE666" s="132"/>
      <c r="OOF666" s="132"/>
      <c r="OOG666" s="132"/>
      <c r="OOH666" s="132"/>
      <c r="OOI666" s="132"/>
      <c r="OOJ666" s="132"/>
      <c r="OOK666" s="132"/>
      <c r="OOL666" s="132"/>
      <c r="OOM666" s="132"/>
      <c r="OON666" s="132"/>
      <c r="OOO666" s="132"/>
      <c r="OOP666" s="132"/>
      <c r="OOQ666" s="132"/>
      <c r="OOR666" s="132"/>
      <c r="OOS666" s="132"/>
      <c r="OOT666" s="132"/>
      <c r="OOU666" s="132"/>
      <c r="OOV666" s="132"/>
      <c r="OOW666" s="132"/>
      <c r="OOX666" s="132"/>
      <c r="OOY666" s="132"/>
      <c r="OOZ666" s="132"/>
      <c r="OPA666" s="132"/>
      <c r="OPB666" s="132"/>
      <c r="OPC666" s="132"/>
      <c r="OPD666" s="132"/>
      <c r="OPE666" s="132"/>
      <c r="OPF666" s="132"/>
      <c r="OPG666" s="132"/>
      <c r="OPH666" s="132"/>
      <c r="OPI666" s="132"/>
      <c r="OPJ666" s="132"/>
      <c r="OPK666" s="132"/>
      <c r="OPL666" s="132"/>
      <c r="OPM666" s="132"/>
      <c r="OPN666" s="132"/>
      <c r="OPO666" s="132"/>
      <c r="OPP666" s="132"/>
      <c r="OPQ666" s="132"/>
      <c r="OPR666" s="132"/>
      <c r="OPS666" s="132"/>
      <c r="OPT666" s="132"/>
      <c r="OPU666" s="132"/>
      <c r="OPV666" s="132"/>
      <c r="OPW666" s="132"/>
      <c r="OPX666" s="132"/>
      <c r="OPY666" s="132"/>
      <c r="OPZ666" s="132"/>
      <c r="OQA666" s="132"/>
      <c r="OQB666" s="132"/>
      <c r="OQC666" s="132"/>
      <c r="OQD666" s="132"/>
      <c r="OQE666" s="132"/>
      <c r="OQF666" s="132"/>
      <c r="OQG666" s="132"/>
      <c r="OQH666" s="132"/>
      <c r="OQI666" s="132"/>
      <c r="OQJ666" s="132"/>
      <c r="OQK666" s="132"/>
      <c r="OQL666" s="132"/>
      <c r="OQM666" s="132"/>
      <c r="OQN666" s="132"/>
      <c r="OQO666" s="132"/>
      <c r="OQP666" s="132"/>
      <c r="OQQ666" s="132"/>
      <c r="OQR666" s="132"/>
      <c r="OQS666" s="132"/>
      <c r="OQT666" s="132"/>
      <c r="OQU666" s="132"/>
      <c r="OQV666" s="132"/>
      <c r="OQW666" s="132"/>
      <c r="OQX666" s="132"/>
      <c r="OQY666" s="132"/>
      <c r="OQZ666" s="132"/>
      <c r="ORA666" s="132"/>
      <c r="ORB666" s="132"/>
      <c r="ORC666" s="132"/>
      <c r="ORD666" s="132"/>
      <c r="ORE666" s="132"/>
      <c r="ORF666" s="132"/>
      <c r="ORG666" s="132"/>
      <c r="ORH666" s="132"/>
      <c r="ORI666" s="132"/>
      <c r="ORJ666" s="132"/>
      <c r="ORK666" s="132"/>
      <c r="ORL666" s="132"/>
      <c r="ORM666" s="132"/>
      <c r="ORN666" s="132"/>
      <c r="ORO666" s="132"/>
      <c r="ORP666" s="132"/>
      <c r="ORQ666" s="132"/>
      <c r="ORR666" s="132"/>
      <c r="ORS666" s="132"/>
      <c r="ORT666" s="132"/>
      <c r="ORU666" s="132"/>
      <c r="ORV666" s="132"/>
      <c r="ORW666" s="132"/>
      <c r="ORX666" s="132"/>
      <c r="ORY666" s="132"/>
      <c r="ORZ666" s="132"/>
      <c r="OSA666" s="132"/>
      <c r="OSB666" s="132"/>
      <c r="OSC666" s="132"/>
      <c r="OSD666" s="132"/>
      <c r="OSE666" s="132"/>
      <c r="OSF666" s="132"/>
      <c r="OSG666" s="132"/>
      <c r="OSH666" s="132"/>
      <c r="OSI666" s="132"/>
      <c r="OSJ666" s="132"/>
      <c r="OSK666" s="132"/>
      <c r="OSL666" s="132"/>
      <c r="OSM666" s="132"/>
      <c r="OSN666" s="132"/>
      <c r="OSO666" s="132"/>
      <c r="OSP666" s="132"/>
      <c r="OSQ666" s="132"/>
      <c r="OSR666" s="132"/>
      <c r="OSS666" s="132"/>
      <c r="OST666" s="132"/>
      <c r="OSU666" s="132"/>
      <c r="OSV666" s="132"/>
      <c r="OSW666" s="132"/>
      <c r="OSX666" s="132"/>
      <c r="OSY666" s="132"/>
      <c r="OSZ666" s="132"/>
      <c r="OTA666" s="132"/>
      <c r="OTB666" s="132"/>
      <c r="OTC666" s="132"/>
      <c r="OTD666" s="132"/>
      <c r="OTE666" s="132"/>
      <c r="OTF666" s="132"/>
      <c r="OTG666" s="132"/>
      <c r="OTH666" s="132"/>
      <c r="OTI666" s="132"/>
      <c r="OTJ666" s="132"/>
      <c r="OTK666" s="132"/>
      <c r="OTL666" s="132"/>
      <c r="OTM666" s="132"/>
      <c r="OTN666" s="132"/>
      <c r="OTO666" s="132"/>
      <c r="OTP666" s="132"/>
      <c r="OTQ666" s="132"/>
      <c r="OTR666" s="132"/>
      <c r="OTS666" s="132"/>
      <c r="OTT666" s="132"/>
      <c r="OTU666" s="132"/>
      <c r="OTV666" s="132"/>
      <c r="OTW666" s="132"/>
      <c r="OTX666" s="132"/>
      <c r="OTY666" s="132"/>
      <c r="OTZ666" s="132"/>
      <c r="OUA666" s="132"/>
      <c r="OUB666" s="132"/>
      <c r="OUC666" s="132"/>
      <c r="OUD666" s="132"/>
      <c r="OUE666" s="132"/>
      <c r="OUF666" s="132"/>
      <c r="OUG666" s="132"/>
      <c r="OUH666" s="132"/>
      <c r="OUI666" s="132"/>
      <c r="OUJ666" s="132"/>
      <c r="OUK666" s="132"/>
      <c r="OUL666" s="132"/>
      <c r="OUM666" s="132"/>
      <c r="OUN666" s="132"/>
      <c r="OUO666" s="132"/>
      <c r="OUP666" s="132"/>
      <c r="OUQ666" s="132"/>
      <c r="OUR666" s="132"/>
      <c r="OUS666" s="132"/>
      <c r="OUT666" s="132"/>
      <c r="OUU666" s="132"/>
      <c r="OUV666" s="132"/>
      <c r="OUW666" s="132"/>
      <c r="OUX666" s="132"/>
      <c r="OUY666" s="132"/>
      <c r="OUZ666" s="132"/>
      <c r="OVA666" s="132"/>
      <c r="OVB666" s="132"/>
      <c r="OVC666" s="132"/>
      <c r="OVD666" s="132"/>
      <c r="OVE666" s="132"/>
      <c r="OVF666" s="132"/>
      <c r="OVG666" s="132"/>
      <c r="OVH666" s="132"/>
      <c r="OVI666" s="132"/>
      <c r="OVJ666" s="132"/>
      <c r="OVK666" s="132"/>
      <c r="OVL666" s="132"/>
      <c r="OVM666" s="132"/>
      <c r="OVN666" s="132"/>
      <c r="OVO666" s="132"/>
      <c r="OVP666" s="132"/>
      <c r="OVQ666" s="132"/>
      <c r="OVR666" s="132"/>
      <c r="OVS666" s="132"/>
      <c r="OVT666" s="132"/>
      <c r="OVU666" s="132"/>
      <c r="OVV666" s="132"/>
      <c r="OVW666" s="132"/>
      <c r="OVX666" s="132"/>
      <c r="OVY666" s="132"/>
      <c r="OVZ666" s="132"/>
      <c r="OWA666" s="132"/>
      <c r="OWB666" s="132"/>
      <c r="OWC666" s="132"/>
      <c r="OWD666" s="132"/>
      <c r="OWE666" s="132"/>
      <c r="OWF666" s="132"/>
      <c r="OWG666" s="132"/>
      <c r="OWH666" s="132"/>
      <c r="OWI666" s="132"/>
      <c r="OWJ666" s="132"/>
      <c r="OWK666" s="132"/>
      <c r="OWL666" s="132"/>
      <c r="OWM666" s="132"/>
      <c r="OWN666" s="132"/>
      <c r="OWO666" s="132"/>
      <c r="OWP666" s="132"/>
      <c r="OWQ666" s="132"/>
      <c r="OWR666" s="132"/>
      <c r="OWS666" s="132"/>
      <c r="OWT666" s="132"/>
      <c r="OWU666" s="132"/>
      <c r="OWV666" s="132"/>
      <c r="OWW666" s="132"/>
      <c r="OWX666" s="132"/>
      <c r="OWY666" s="132"/>
      <c r="OWZ666" s="132"/>
      <c r="OXA666" s="132"/>
      <c r="OXB666" s="132"/>
      <c r="OXC666" s="132"/>
      <c r="OXD666" s="132"/>
      <c r="OXE666" s="132"/>
      <c r="OXF666" s="132"/>
      <c r="OXG666" s="132"/>
      <c r="OXH666" s="132"/>
      <c r="OXI666" s="132"/>
      <c r="OXJ666" s="132"/>
      <c r="OXK666" s="132"/>
      <c r="OXL666" s="132"/>
      <c r="OXM666" s="132"/>
      <c r="OXN666" s="132"/>
      <c r="OXO666" s="132"/>
      <c r="OXP666" s="132"/>
      <c r="OXQ666" s="132"/>
      <c r="OXR666" s="132"/>
      <c r="OXS666" s="132"/>
      <c r="OXT666" s="132"/>
      <c r="OXU666" s="132"/>
      <c r="OXV666" s="132"/>
      <c r="OXW666" s="132"/>
      <c r="OXX666" s="132"/>
      <c r="OXY666" s="132"/>
      <c r="OXZ666" s="132"/>
      <c r="OYA666" s="132"/>
      <c r="OYB666" s="132"/>
      <c r="OYC666" s="132"/>
      <c r="OYD666" s="132"/>
      <c r="OYE666" s="132"/>
      <c r="OYF666" s="132"/>
      <c r="OYG666" s="132"/>
      <c r="OYH666" s="132"/>
      <c r="OYI666" s="132"/>
      <c r="OYJ666" s="132"/>
      <c r="OYK666" s="132"/>
      <c r="OYL666" s="132"/>
      <c r="OYM666" s="132"/>
      <c r="OYN666" s="132"/>
      <c r="OYO666" s="132"/>
      <c r="OYP666" s="132"/>
      <c r="OYQ666" s="132"/>
      <c r="OYR666" s="132"/>
      <c r="OYS666" s="132"/>
      <c r="OYT666" s="132"/>
      <c r="OYU666" s="132"/>
      <c r="OYV666" s="132"/>
      <c r="OYW666" s="132"/>
      <c r="OYX666" s="132"/>
      <c r="OYY666" s="132"/>
      <c r="OYZ666" s="132"/>
      <c r="OZA666" s="132"/>
      <c r="OZB666" s="132"/>
      <c r="OZC666" s="132"/>
      <c r="OZD666" s="132"/>
      <c r="OZE666" s="132"/>
      <c r="OZF666" s="132"/>
      <c r="OZG666" s="132"/>
      <c r="OZH666" s="132"/>
      <c r="OZI666" s="132"/>
      <c r="OZJ666" s="132"/>
      <c r="OZK666" s="132"/>
      <c r="OZL666" s="132"/>
      <c r="OZM666" s="132"/>
      <c r="OZN666" s="132"/>
      <c r="OZO666" s="132"/>
      <c r="OZP666" s="132"/>
      <c r="OZQ666" s="132"/>
      <c r="OZR666" s="132"/>
      <c r="OZS666" s="132"/>
      <c r="OZT666" s="132"/>
      <c r="OZU666" s="132"/>
      <c r="OZV666" s="132"/>
      <c r="OZW666" s="132"/>
      <c r="OZX666" s="132"/>
      <c r="OZY666" s="132"/>
      <c r="OZZ666" s="132"/>
      <c r="PAA666" s="132"/>
      <c r="PAB666" s="132"/>
      <c r="PAC666" s="132"/>
      <c r="PAD666" s="132"/>
      <c r="PAE666" s="132"/>
      <c r="PAF666" s="132"/>
      <c r="PAG666" s="132"/>
      <c r="PAH666" s="132"/>
      <c r="PAI666" s="132"/>
      <c r="PAJ666" s="132"/>
      <c r="PAK666" s="132"/>
      <c r="PAL666" s="132"/>
      <c r="PAM666" s="132"/>
      <c r="PAN666" s="132"/>
      <c r="PAO666" s="132"/>
      <c r="PAP666" s="132"/>
      <c r="PAQ666" s="132"/>
      <c r="PAR666" s="132"/>
      <c r="PAS666" s="132"/>
      <c r="PAT666" s="132"/>
      <c r="PAU666" s="132"/>
      <c r="PAV666" s="132"/>
      <c r="PAW666" s="132"/>
      <c r="PAX666" s="132"/>
      <c r="PAY666" s="132"/>
      <c r="PAZ666" s="132"/>
      <c r="PBA666" s="132"/>
      <c r="PBB666" s="132"/>
      <c r="PBC666" s="132"/>
      <c r="PBD666" s="132"/>
      <c r="PBE666" s="132"/>
      <c r="PBF666" s="132"/>
      <c r="PBG666" s="132"/>
      <c r="PBH666" s="132"/>
      <c r="PBI666" s="132"/>
      <c r="PBJ666" s="132"/>
      <c r="PBK666" s="132"/>
      <c r="PBL666" s="132"/>
      <c r="PBM666" s="132"/>
      <c r="PBN666" s="132"/>
      <c r="PBO666" s="132"/>
      <c r="PBP666" s="132"/>
      <c r="PBQ666" s="132"/>
      <c r="PBR666" s="132"/>
      <c r="PBS666" s="132"/>
      <c r="PBT666" s="132"/>
      <c r="PBU666" s="132"/>
      <c r="PBV666" s="132"/>
      <c r="PBW666" s="132"/>
      <c r="PBX666" s="132"/>
      <c r="PBY666" s="132"/>
      <c r="PBZ666" s="132"/>
      <c r="PCA666" s="132"/>
      <c r="PCB666" s="132"/>
      <c r="PCC666" s="132"/>
      <c r="PCD666" s="132"/>
      <c r="PCE666" s="132"/>
      <c r="PCF666" s="132"/>
      <c r="PCG666" s="132"/>
      <c r="PCH666" s="132"/>
      <c r="PCI666" s="132"/>
      <c r="PCJ666" s="132"/>
      <c r="PCK666" s="132"/>
      <c r="PCL666" s="132"/>
      <c r="PCM666" s="132"/>
      <c r="PCN666" s="132"/>
      <c r="PCO666" s="132"/>
      <c r="PCP666" s="132"/>
      <c r="PCQ666" s="132"/>
      <c r="PCR666" s="132"/>
      <c r="PCS666" s="132"/>
      <c r="PCT666" s="132"/>
      <c r="PCU666" s="132"/>
      <c r="PCV666" s="132"/>
      <c r="PCW666" s="132"/>
      <c r="PCX666" s="132"/>
      <c r="PCY666" s="132"/>
      <c r="PCZ666" s="132"/>
      <c r="PDA666" s="132"/>
      <c r="PDB666" s="132"/>
      <c r="PDC666" s="132"/>
      <c r="PDD666" s="132"/>
      <c r="PDE666" s="132"/>
      <c r="PDF666" s="132"/>
      <c r="PDG666" s="132"/>
      <c r="PDH666" s="132"/>
      <c r="PDI666" s="132"/>
      <c r="PDJ666" s="132"/>
      <c r="PDK666" s="132"/>
      <c r="PDL666" s="132"/>
      <c r="PDM666" s="132"/>
      <c r="PDN666" s="132"/>
      <c r="PDO666" s="132"/>
      <c r="PDP666" s="132"/>
      <c r="PDQ666" s="132"/>
      <c r="PDR666" s="132"/>
      <c r="PDS666" s="132"/>
      <c r="PDT666" s="132"/>
      <c r="PDU666" s="132"/>
      <c r="PDV666" s="132"/>
      <c r="PDW666" s="132"/>
      <c r="PDX666" s="132"/>
      <c r="PDY666" s="132"/>
      <c r="PDZ666" s="132"/>
      <c r="PEA666" s="132"/>
      <c r="PEB666" s="132"/>
      <c r="PEC666" s="132"/>
      <c r="PED666" s="132"/>
      <c r="PEE666" s="132"/>
      <c r="PEF666" s="132"/>
      <c r="PEG666" s="132"/>
      <c r="PEH666" s="132"/>
      <c r="PEI666" s="132"/>
      <c r="PEJ666" s="132"/>
      <c r="PEK666" s="132"/>
      <c r="PEL666" s="132"/>
      <c r="PEM666" s="132"/>
      <c r="PEN666" s="132"/>
      <c r="PEO666" s="132"/>
      <c r="PEP666" s="132"/>
      <c r="PEQ666" s="132"/>
      <c r="PER666" s="132"/>
      <c r="PES666" s="132"/>
      <c r="PET666" s="132"/>
      <c r="PEU666" s="132"/>
      <c r="PEV666" s="132"/>
      <c r="PEW666" s="132"/>
      <c r="PEX666" s="132"/>
      <c r="PEY666" s="132"/>
      <c r="PEZ666" s="132"/>
      <c r="PFA666" s="132"/>
      <c r="PFB666" s="132"/>
      <c r="PFC666" s="132"/>
      <c r="PFD666" s="132"/>
      <c r="PFE666" s="132"/>
      <c r="PFF666" s="132"/>
      <c r="PFG666" s="132"/>
      <c r="PFH666" s="132"/>
      <c r="PFI666" s="132"/>
      <c r="PFJ666" s="132"/>
      <c r="PFK666" s="132"/>
      <c r="PFL666" s="132"/>
      <c r="PFM666" s="132"/>
      <c r="PFN666" s="132"/>
      <c r="PFO666" s="132"/>
      <c r="PFP666" s="132"/>
      <c r="PFQ666" s="132"/>
      <c r="PFR666" s="132"/>
      <c r="PFS666" s="132"/>
      <c r="PFT666" s="132"/>
      <c r="PFU666" s="132"/>
      <c r="PFV666" s="132"/>
      <c r="PFW666" s="132"/>
      <c r="PFX666" s="132"/>
      <c r="PFY666" s="132"/>
      <c r="PFZ666" s="132"/>
      <c r="PGA666" s="132"/>
      <c r="PGB666" s="132"/>
      <c r="PGC666" s="132"/>
      <c r="PGD666" s="132"/>
      <c r="PGE666" s="132"/>
      <c r="PGF666" s="132"/>
      <c r="PGG666" s="132"/>
      <c r="PGH666" s="132"/>
      <c r="PGI666" s="132"/>
      <c r="PGJ666" s="132"/>
      <c r="PGK666" s="132"/>
      <c r="PGL666" s="132"/>
      <c r="PGM666" s="132"/>
      <c r="PGN666" s="132"/>
      <c r="PGO666" s="132"/>
      <c r="PGP666" s="132"/>
      <c r="PGQ666" s="132"/>
      <c r="PGR666" s="132"/>
      <c r="PGS666" s="132"/>
      <c r="PGT666" s="132"/>
      <c r="PGU666" s="132"/>
      <c r="PGV666" s="132"/>
      <c r="PGW666" s="132"/>
      <c r="PGX666" s="132"/>
      <c r="PGY666" s="132"/>
      <c r="PGZ666" s="132"/>
      <c r="PHA666" s="132"/>
      <c r="PHB666" s="132"/>
      <c r="PHC666" s="132"/>
      <c r="PHD666" s="132"/>
      <c r="PHE666" s="132"/>
      <c r="PHF666" s="132"/>
      <c r="PHG666" s="132"/>
      <c r="PHH666" s="132"/>
      <c r="PHI666" s="132"/>
      <c r="PHJ666" s="132"/>
      <c r="PHK666" s="132"/>
      <c r="PHL666" s="132"/>
      <c r="PHM666" s="132"/>
      <c r="PHN666" s="132"/>
      <c r="PHO666" s="132"/>
      <c r="PHP666" s="132"/>
      <c r="PHQ666" s="132"/>
      <c r="PHR666" s="132"/>
      <c r="PHS666" s="132"/>
      <c r="PHT666" s="132"/>
      <c r="PHU666" s="132"/>
      <c r="PHV666" s="132"/>
      <c r="PHW666" s="132"/>
      <c r="PHX666" s="132"/>
      <c r="PHY666" s="132"/>
      <c r="PHZ666" s="132"/>
      <c r="PIA666" s="132"/>
      <c r="PIB666" s="132"/>
      <c r="PIC666" s="132"/>
      <c r="PID666" s="132"/>
      <c r="PIE666" s="132"/>
      <c r="PIF666" s="132"/>
      <c r="PIG666" s="132"/>
      <c r="PIH666" s="132"/>
      <c r="PII666" s="132"/>
      <c r="PIJ666" s="132"/>
      <c r="PIK666" s="132"/>
      <c r="PIL666" s="132"/>
      <c r="PIM666" s="132"/>
      <c r="PIN666" s="132"/>
      <c r="PIO666" s="132"/>
      <c r="PIP666" s="132"/>
      <c r="PIQ666" s="132"/>
      <c r="PIR666" s="132"/>
      <c r="PIS666" s="132"/>
      <c r="PIT666" s="132"/>
      <c r="PIU666" s="132"/>
      <c r="PIV666" s="132"/>
      <c r="PIW666" s="132"/>
      <c r="PIX666" s="132"/>
      <c r="PIY666" s="132"/>
      <c r="PIZ666" s="132"/>
      <c r="PJA666" s="132"/>
      <c r="PJB666" s="132"/>
      <c r="PJC666" s="132"/>
      <c r="PJD666" s="132"/>
      <c r="PJE666" s="132"/>
      <c r="PJF666" s="132"/>
      <c r="PJG666" s="132"/>
      <c r="PJH666" s="132"/>
      <c r="PJI666" s="132"/>
      <c r="PJJ666" s="132"/>
      <c r="PJK666" s="132"/>
      <c r="PJL666" s="132"/>
      <c r="PJM666" s="132"/>
      <c r="PJN666" s="132"/>
      <c r="PJO666" s="132"/>
      <c r="PJP666" s="132"/>
      <c r="PJQ666" s="132"/>
      <c r="PJR666" s="132"/>
      <c r="PJS666" s="132"/>
      <c r="PJT666" s="132"/>
      <c r="PJU666" s="132"/>
      <c r="PJV666" s="132"/>
      <c r="PJW666" s="132"/>
      <c r="PJX666" s="132"/>
      <c r="PJY666" s="132"/>
      <c r="PJZ666" s="132"/>
      <c r="PKA666" s="132"/>
      <c r="PKB666" s="132"/>
      <c r="PKC666" s="132"/>
      <c r="PKD666" s="132"/>
      <c r="PKE666" s="132"/>
      <c r="PKF666" s="132"/>
      <c r="PKG666" s="132"/>
      <c r="PKH666" s="132"/>
      <c r="PKI666" s="132"/>
      <c r="PKJ666" s="132"/>
      <c r="PKK666" s="132"/>
      <c r="PKL666" s="132"/>
      <c r="PKM666" s="132"/>
      <c r="PKN666" s="132"/>
      <c r="PKO666" s="132"/>
      <c r="PKP666" s="132"/>
      <c r="PKQ666" s="132"/>
      <c r="PKR666" s="132"/>
      <c r="PKS666" s="132"/>
      <c r="PKT666" s="132"/>
      <c r="PKU666" s="132"/>
      <c r="PKV666" s="132"/>
      <c r="PKW666" s="132"/>
      <c r="PKX666" s="132"/>
      <c r="PKY666" s="132"/>
      <c r="PKZ666" s="132"/>
      <c r="PLA666" s="132"/>
      <c r="PLB666" s="132"/>
      <c r="PLC666" s="132"/>
      <c r="PLD666" s="132"/>
      <c r="PLE666" s="132"/>
      <c r="PLF666" s="132"/>
      <c r="PLG666" s="132"/>
      <c r="PLH666" s="132"/>
      <c r="PLI666" s="132"/>
      <c r="PLJ666" s="132"/>
      <c r="PLK666" s="132"/>
      <c r="PLL666" s="132"/>
      <c r="PLM666" s="132"/>
      <c r="PLN666" s="132"/>
      <c r="PLO666" s="132"/>
      <c r="PLP666" s="132"/>
      <c r="PLQ666" s="132"/>
      <c r="PLR666" s="132"/>
      <c r="PLS666" s="132"/>
      <c r="PLT666" s="132"/>
      <c r="PLU666" s="132"/>
      <c r="PLV666" s="132"/>
      <c r="PLW666" s="132"/>
      <c r="PLX666" s="132"/>
      <c r="PLY666" s="132"/>
      <c r="PLZ666" s="132"/>
      <c r="PMA666" s="132"/>
      <c r="PMB666" s="132"/>
      <c r="PMC666" s="132"/>
      <c r="PMD666" s="132"/>
      <c r="PME666" s="132"/>
      <c r="PMF666" s="132"/>
      <c r="PMG666" s="132"/>
      <c r="PMH666" s="132"/>
      <c r="PMI666" s="132"/>
      <c r="PMJ666" s="132"/>
      <c r="PMK666" s="132"/>
      <c r="PML666" s="132"/>
      <c r="PMM666" s="132"/>
      <c r="PMN666" s="132"/>
      <c r="PMO666" s="132"/>
      <c r="PMP666" s="132"/>
      <c r="PMQ666" s="132"/>
      <c r="PMR666" s="132"/>
      <c r="PMS666" s="132"/>
      <c r="PMT666" s="132"/>
      <c r="PMU666" s="132"/>
      <c r="PMV666" s="132"/>
      <c r="PMW666" s="132"/>
      <c r="PMX666" s="132"/>
      <c r="PMY666" s="132"/>
      <c r="PMZ666" s="132"/>
      <c r="PNA666" s="132"/>
      <c r="PNB666" s="132"/>
      <c r="PNC666" s="132"/>
      <c r="PND666" s="132"/>
      <c r="PNE666" s="132"/>
      <c r="PNF666" s="132"/>
      <c r="PNG666" s="132"/>
      <c r="PNH666" s="132"/>
      <c r="PNI666" s="132"/>
      <c r="PNJ666" s="132"/>
      <c r="PNK666" s="132"/>
      <c r="PNL666" s="132"/>
      <c r="PNM666" s="132"/>
      <c r="PNN666" s="132"/>
      <c r="PNO666" s="132"/>
      <c r="PNP666" s="132"/>
      <c r="PNQ666" s="132"/>
      <c r="PNR666" s="132"/>
      <c r="PNS666" s="132"/>
      <c r="PNT666" s="132"/>
      <c r="PNU666" s="132"/>
      <c r="PNV666" s="132"/>
      <c r="PNW666" s="132"/>
      <c r="PNX666" s="132"/>
      <c r="PNY666" s="132"/>
      <c r="PNZ666" s="132"/>
      <c r="POA666" s="132"/>
      <c r="POB666" s="132"/>
      <c r="POC666" s="132"/>
      <c r="POD666" s="132"/>
      <c r="POE666" s="132"/>
      <c r="POF666" s="132"/>
      <c r="POG666" s="132"/>
      <c r="POH666" s="132"/>
      <c r="POI666" s="132"/>
      <c r="POJ666" s="132"/>
      <c r="POK666" s="132"/>
      <c r="POL666" s="132"/>
      <c r="POM666" s="132"/>
      <c r="PON666" s="132"/>
      <c r="POO666" s="132"/>
      <c r="POP666" s="132"/>
      <c r="POQ666" s="132"/>
      <c r="POR666" s="132"/>
      <c r="POS666" s="132"/>
      <c r="POT666" s="132"/>
      <c r="POU666" s="132"/>
      <c r="POV666" s="132"/>
      <c r="POW666" s="132"/>
      <c r="POX666" s="132"/>
      <c r="POY666" s="132"/>
      <c r="POZ666" s="132"/>
      <c r="PPA666" s="132"/>
      <c r="PPB666" s="132"/>
      <c r="PPC666" s="132"/>
      <c r="PPD666" s="132"/>
      <c r="PPE666" s="132"/>
      <c r="PPF666" s="132"/>
      <c r="PPG666" s="132"/>
      <c r="PPH666" s="132"/>
      <c r="PPI666" s="132"/>
      <c r="PPJ666" s="132"/>
      <c r="PPK666" s="132"/>
      <c r="PPL666" s="132"/>
      <c r="PPM666" s="132"/>
      <c r="PPN666" s="132"/>
      <c r="PPO666" s="132"/>
      <c r="PPP666" s="132"/>
      <c r="PPQ666" s="132"/>
      <c r="PPR666" s="132"/>
      <c r="PPS666" s="132"/>
      <c r="PPT666" s="132"/>
      <c r="PPU666" s="132"/>
      <c r="PPV666" s="132"/>
      <c r="PPW666" s="132"/>
      <c r="PPX666" s="132"/>
      <c r="PPY666" s="132"/>
      <c r="PPZ666" s="132"/>
      <c r="PQA666" s="132"/>
      <c r="PQB666" s="132"/>
      <c r="PQC666" s="132"/>
      <c r="PQD666" s="132"/>
      <c r="PQE666" s="132"/>
      <c r="PQF666" s="132"/>
      <c r="PQG666" s="132"/>
      <c r="PQH666" s="132"/>
      <c r="PQI666" s="132"/>
      <c r="PQJ666" s="132"/>
      <c r="PQK666" s="132"/>
      <c r="PQL666" s="132"/>
      <c r="PQM666" s="132"/>
      <c r="PQN666" s="132"/>
      <c r="PQO666" s="132"/>
      <c r="PQP666" s="132"/>
      <c r="PQQ666" s="132"/>
      <c r="PQR666" s="132"/>
      <c r="PQS666" s="132"/>
      <c r="PQT666" s="132"/>
      <c r="PQU666" s="132"/>
      <c r="PQV666" s="132"/>
      <c r="PQW666" s="132"/>
      <c r="PQX666" s="132"/>
      <c r="PQY666" s="132"/>
      <c r="PQZ666" s="132"/>
      <c r="PRA666" s="132"/>
      <c r="PRB666" s="132"/>
      <c r="PRC666" s="132"/>
      <c r="PRD666" s="132"/>
      <c r="PRE666" s="132"/>
      <c r="PRF666" s="132"/>
      <c r="PRG666" s="132"/>
      <c r="PRH666" s="132"/>
      <c r="PRI666" s="132"/>
      <c r="PRJ666" s="132"/>
      <c r="PRK666" s="132"/>
      <c r="PRL666" s="132"/>
      <c r="PRM666" s="132"/>
      <c r="PRN666" s="132"/>
      <c r="PRO666" s="132"/>
      <c r="PRP666" s="132"/>
      <c r="PRQ666" s="132"/>
      <c r="PRR666" s="132"/>
      <c r="PRS666" s="132"/>
      <c r="PRT666" s="132"/>
      <c r="PRU666" s="132"/>
      <c r="PRV666" s="132"/>
      <c r="PRW666" s="132"/>
      <c r="PRX666" s="132"/>
      <c r="PRY666" s="132"/>
      <c r="PRZ666" s="132"/>
      <c r="PSA666" s="132"/>
      <c r="PSB666" s="132"/>
      <c r="PSC666" s="132"/>
      <c r="PSD666" s="132"/>
      <c r="PSE666" s="132"/>
      <c r="PSF666" s="132"/>
      <c r="PSG666" s="132"/>
      <c r="PSH666" s="132"/>
      <c r="PSI666" s="132"/>
      <c r="PSJ666" s="132"/>
      <c r="PSK666" s="132"/>
      <c r="PSL666" s="132"/>
      <c r="PSM666" s="132"/>
      <c r="PSN666" s="132"/>
      <c r="PSO666" s="132"/>
      <c r="PSP666" s="132"/>
      <c r="PSQ666" s="132"/>
      <c r="PSR666" s="132"/>
      <c r="PSS666" s="132"/>
      <c r="PST666" s="132"/>
      <c r="PSU666" s="132"/>
      <c r="PSV666" s="132"/>
      <c r="PSW666" s="132"/>
      <c r="PSX666" s="132"/>
      <c r="PSY666" s="132"/>
      <c r="PSZ666" s="132"/>
      <c r="PTA666" s="132"/>
      <c r="PTB666" s="132"/>
      <c r="PTC666" s="132"/>
      <c r="PTD666" s="132"/>
      <c r="PTE666" s="132"/>
      <c r="PTF666" s="132"/>
      <c r="PTG666" s="132"/>
      <c r="PTH666" s="132"/>
      <c r="PTI666" s="132"/>
      <c r="PTJ666" s="132"/>
      <c r="PTK666" s="132"/>
      <c r="PTL666" s="132"/>
      <c r="PTM666" s="132"/>
      <c r="PTN666" s="132"/>
      <c r="PTO666" s="132"/>
      <c r="PTP666" s="132"/>
      <c r="PTQ666" s="132"/>
      <c r="PTR666" s="132"/>
      <c r="PTS666" s="132"/>
      <c r="PTT666" s="132"/>
      <c r="PTU666" s="132"/>
      <c r="PTV666" s="132"/>
      <c r="PTW666" s="132"/>
      <c r="PTX666" s="132"/>
      <c r="PTY666" s="132"/>
      <c r="PTZ666" s="132"/>
      <c r="PUA666" s="132"/>
      <c r="PUB666" s="132"/>
      <c r="PUC666" s="132"/>
      <c r="PUD666" s="132"/>
      <c r="PUE666" s="132"/>
      <c r="PUF666" s="132"/>
      <c r="PUG666" s="132"/>
      <c r="PUH666" s="132"/>
      <c r="PUI666" s="132"/>
      <c r="PUJ666" s="132"/>
      <c r="PUK666" s="132"/>
      <c r="PUL666" s="132"/>
      <c r="PUM666" s="132"/>
      <c r="PUN666" s="132"/>
      <c r="PUO666" s="132"/>
      <c r="PUP666" s="132"/>
      <c r="PUQ666" s="132"/>
      <c r="PUR666" s="132"/>
      <c r="PUS666" s="132"/>
      <c r="PUT666" s="132"/>
      <c r="PUU666" s="132"/>
      <c r="PUV666" s="132"/>
      <c r="PUW666" s="132"/>
      <c r="PUX666" s="132"/>
      <c r="PUY666" s="132"/>
      <c r="PUZ666" s="132"/>
      <c r="PVA666" s="132"/>
      <c r="PVB666" s="132"/>
      <c r="PVC666" s="132"/>
      <c r="PVD666" s="132"/>
      <c r="PVE666" s="132"/>
      <c r="PVF666" s="132"/>
      <c r="PVG666" s="132"/>
      <c r="PVH666" s="132"/>
      <c r="PVI666" s="132"/>
      <c r="PVJ666" s="132"/>
      <c r="PVK666" s="132"/>
      <c r="PVL666" s="132"/>
      <c r="PVM666" s="132"/>
      <c r="PVN666" s="132"/>
      <c r="PVO666" s="132"/>
      <c r="PVP666" s="132"/>
      <c r="PVQ666" s="132"/>
      <c r="PVR666" s="132"/>
      <c r="PVS666" s="132"/>
      <c r="PVT666" s="132"/>
      <c r="PVU666" s="132"/>
      <c r="PVV666" s="132"/>
      <c r="PVW666" s="132"/>
      <c r="PVX666" s="132"/>
      <c r="PVY666" s="132"/>
      <c r="PVZ666" s="132"/>
      <c r="PWA666" s="132"/>
      <c r="PWB666" s="132"/>
      <c r="PWC666" s="132"/>
      <c r="PWD666" s="132"/>
      <c r="PWE666" s="132"/>
      <c r="PWF666" s="132"/>
      <c r="PWG666" s="132"/>
      <c r="PWH666" s="132"/>
      <c r="PWI666" s="132"/>
      <c r="PWJ666" s="132"/>
      <c r="PWK666" s="132"/>
      <c r="PWL666" s="132"/>
      <c r="PWM666" s="132"/>
      <c r="PWN666" s="132"/>
      <c r="PWO666" s="132"/>
      <c r="PWP666" s="132"/>
      <c r="PWQ666" s="132"/>
      <c r="PWR666" s="132"/>
      <c r="PWS666" s="132"/>
      <c r="PWT666" s="132"/>
      <c r="PWU666" s="132"/>
      <c r="PWV666" s="132"/>
      <c r="PWW666" s="132"/>
      <c r="PWX666" s="132"/>
      <c r="PWY666" s="132"/>
      <c r="PWZ666" s="132"/>
      <c r="PXA666" s="132"/>
      <c r="PXB666" s="132"/>
      <c r="PXC666" s="132"/>
      <c r="PXD666" s="132"/>
      <c r="PXE666" s="132"/>
      <c r="PXF666" s="132"/>
      <c r="PXG666" s="132"/>
      <c r="PXH666" s="132"/>
      <c r="PXI666" s="132"/>
      <c r="PXJ666" s="132"/>
      <c r="PXK666" s="132"/>
      <c r="PXL666" s="132"/>
      <c r="PXM666" s="132"/>
      <c r="PXN666" s="132"/>
      <c r="PXO666" s="132"/>
      <c r="PXP666" s="132"/>
      <c r="PXQ666" s="132"/>
      <c r="PXR666" s="132"/>
      <c r="PXS666" s="132"/>
      <c r="PXT666" s="132"/>
      <c r="PXU666" s="132"/>
      <c r="PXV666" s="132"/>
      <c r="PXW666" s="132"/>
      <c r="PXX666" s="132"/>
      <c r="PXY666" s="132"/>
      <c r="PXZ666" s="132"/>
      <c r="PYA666" s="132"/>
      <c r="PYB666" s="132"/>
      <c r="PYC666" s="132"/>
      <c r="PYD666" s="132"/>
      <c r="PYE666" s="132"/>
      <c r="PYF666" s="132"/>
      <c r="PYG666" s="132"/>
      <c r="PYH666" s="132"/>
      <c r="PYI666" s="132"/>
      <c r="PYJ666" s="132"/>
      <c r="PYK666" s="132"/>
      <c r="PYL666" s="132"/>
      <c r="PYM666" s="132"/>
      <c r="PYN666" s="132"/>
      <c r="PYO666" s="132"/>
      <c r="PYP666" s="132"/>
      <c r="PYQ666" s="132"/>
      <c r="PYR666" s="132"/>
      <c r="PYS666" s="132"/>
      <c r="PYT666" s="132"/>
      <c r="PYU666" s="132"/>
      <c r="PYV666" s="132"/>
      <c r="PYW666" s="132"/>
      <c r="PYX666" s="132"/>
      <c r="PYY666" s="132"/>
      <c r="PYZ666" s="132"/>
      <c r="PZA666" s="132"/>
      <c r="PZB666" s="132"/>
      <c r="PZC666" s="132"/>
      <c r="PZD666" s="132"/>
      <c r="PZE666" s="132"/>
      <c r="PZF666" s="132"/>
      <c r="PZG666" s="132"/>
      <c r="PZH666" s="132"/>
      <c r="PZI666" s="132"/>
      <c r="PZJ666" s="132"/>
      <c r="PZK666" s="132"/>
      <c r="PZL666" s="132"/>
      <c r="PZM666" s="132"/>
      <c r="PZN666" s="132"/>
      <c r="PZO666" s="132"/>
      <c r="PZP666" s="132"/>
      <c r="PZQ666" s="132"/>
      <c r="PZR666" s="132"/>
      <c r="PZS666" s="132"/>
      <c r="PZT666" s="132"/>
      <c r="PZU666" s="132"/>
      <c r="PZV666" s="132"/>
      <c r="PZW666" s="132"/>
      <c r="PZX666" s="132"/>
      <c r="PZY666" s="132"/>
      <c r="PZZ666" s="132"/>
      <c r="QAA666" s="132"/>
      <c r="QAB666" s="132"/>
      <c r="QAC666" s="132"/>
      <c r="QAD666" s="132"/>
      <c r="QAE666" s="132"/>
      <c r="QAF666" s="132"/>
      <c r="QAG666" s="132"/>
      <c r="QAH666" s="132"/>
      <c r="QAI666" s="132"/>
      <c r="QAJ666" s="132"/>
      <c r="QAK666" s="132"/>
      <c r="QAL666" s="132"/>
      <c r="QAM666" s="132"/>
      <c r="QAN666" s="132"/>
      <c r="QAO666" s="132"/>
      <c r="QAP666" s="132"/>
      <c r="QAQ666" s="132"/>
      <c r="QAR666" s="132"/>
      <c r="QAS666" s="132"/>
      <c r="QAT666" s="132"/>
      <c r="QAU666" s="132"/>
      <c r="QAV666" s="132"/>
      <c r="QAW666" s="132"/>
      <c r="QAX666" s="132"/>
      <c r="QAY666" s="132"/>
      <c r="QAZ666" s="132"/>
      <c r="QBA666" s="132"/>
      <c r="QBB666" s="132"/>
      <c r="QBC666" s="132"/>
      <c r="QBD666" s="132"/>
      <c r="QBE666" s="132"/>
      <c r="QBF666" s="132"/>
      <c r="QBG666" s="132"/>
      <c r="QBH666" s="132"/>
      <c r="QBI666" s="132"/>
      <c r="QBJ666" s="132"/>
      <c r="QBK666" s="132"/>
      <c r="QBL666" s="132"/>
      <c r="QBM666" s="132"/>
      <c r="QBN666" s="132"/>
      <c r="QBO666" s="132"/>
      <c r="QBP666" s="132"/>
      <c r="QBQ666" s="132"/>
      <c r="QBR666" s="132"/>
      <c r="QBS666" s="132"/>
      <c r="QBT666" s="132"/>
      <c r="QBU666" s="132"/>
      <c r="QBV666" s="132"/>
      <c r="QBW666" s="132"/>
      <c r="QBX666" s="132"/>
      <c r="QBY666" s="132"/>
      <c r="QBZ666" s="132"/>
      <c r="QCA666" s="132"/>
      <c r="QCB666" s="132"/>
      <c r="QCC666" s="132"/>
      <c r="QCD666" s="132"/>
      <c r="QCE666" s="132"/>
      <c r="QCF666" s="132"/>
      <c r="QCG666" s="132"/>
      <c r="QCH666" s="132"/>
      <c r="QCI666" s="132"/>
      <c r="QCJ666" s="132"/>
      <c r="QCK666" s="132"/>
      <c r="QCL666" s="132"/>
      <c r="QCM666" s="132"/>
      <c r="QCN666" s="132"/>
      <c r="QCO666" s="132"/>
      <c r="QCP666" s="132"/>
      <c r="QCQ666" s="132"/>
      <c r="QCR666" s="132"/>
      <c r="QCS666" s="132"/>
      <c r="QCT666" s="132"/>
      <c r="QCU666" s="132"/>
      <c r="QCV666" s="132"/>
      <c r="QCW666" s="132"/>
      <c r="QCX666" s="132"/>
      <c r="QCY666" s="132"/>
      <c r="QCZ666" s="132"/>
      <c r="QDA666" s="132"/>
      <c r="QDB666" s="132"/>
      <c r="QDC666" s="132"/>
      <c r="QDD666" s="132"/>
      <c r="QDE666" s="132"/>
      <c r="QDF666" s="132"/>
      <c r="QDG666" s="132"/>
      <c r="QDH666" s="132"/>
      <c r="QDI666" s="132"/>
      <c r="QDJ666" s="132"/>
      <c r="QDK666" s="132"/>
      <c r="QDL666" s="132"/>
      <c r="QDM666" s="132"/>
      <c r="QDN666" s="132"/>
      <c r="QDO666" s="132"/>
      <c r="QDP666" s="132"/>
      <c r="QDQ666" s="132"/>
      <c r="QDR666" s="132"/>
      <c r="QDS666" s="132"/>
      <c r="QDT666" s="132"/>
      <c r="QDU666" s="132"/>
      <c r="QDV666" s="132"/>
      <c r="QDW666" s="132"/>
      <c r="QDX666" s="132"/>
      <c r="QDY666" s="132"/>
      <c r="QDZ666" s="132"/>
      <c r="QEA666" s="132"/>
      <c r="QEB666" s="132"/>
      <c r="QEC666" s="132"/>
      <c r="QED666" s="132"/>
      <c r="QEE666" s="132"/>
      <c r="QEF666" s="132"/>
      <c r="QEG666" s="132"/>
      <c r="QEH666" s="132"/>
      <c r="QEI666" s="132"/>
      <c r="QEJ666" s="132"/>
      <c r="QEK666" s="132"/>
      <c r="QEL666" s="132"/>
      <c r="QEM666" s="132"/>
      <c r="QEN666" s="132"/>
      <c r="QEO666" s="132"/>
      <c r="QEP666" s="132"/>
      <c r="QEQ666" s="132"/>
      <c r="QER666" s="132"/>
      <c r="QES666" s="132"/>
      <c r="QET666" s="132"/>
      <c r="QEU666" s="132"/>
      <c r="QEV666" s="132"/>
      <c r="QEW666" s="132"/>
      <c r="QEX666" s="132"/>
      <c r="QEY666" s="132"/>
      <c r="QEZ666" s="132"/>
      <c r="QFA666" s="132"/>
      <c r="QFB666" s="132"/>
      <c r="QFC666" s="132"/>
      <c r="QFD666" s="132"/>
      <c r="QFE666" s="132"/>
      <c r="QFF666" s="132"/>
      <c r="QFG666" s="132"/>
      <c r="QFH666" s="132"/>
      <c r="QFI666" s="132"/>
      <c r="QFJ666" s="132"/>
      <c r="QFK666" s="132"/>
      <c r="QFL666" s="132"/>
      <c r="QFM666" s="132"/>
      <c r="QFN666" s="132"/>
      <c r="QFO666" s="132"/>
      <c r="QFP666" s="132"/>
      <c r="QFQ666" s="132"/>
      <c r="QFR666" s="132"/>
      <c r="QFS666" s="132"/>
      <c r="QFT666" s="132"/>
      <c r="QFU666" s="132"/>
      <c r="QFV666" s="132"/>
      <c r="QFW666" s="132"/>
      <c r="QFX666" s="132"/>
      <c r="QFY666" s="132"/>
      <c r="QFZ666" s="132"/>
      <c r="QGA666" s="132"/>
      <c r="QGB666" s="132"/>
      <c r="QGC666" s="132"/>
      <c r="QGD666" s="132"/>
      <c r="QGE666" s="132"/>
      <c r="QGF666" s="132"/>
      <c r="QGG666" s="132"/>
      <c r="QGH666" s="132"/>
      <c r="QGI666" s="132"/>
      <c r="QGJ666" s="132"/>
      <c r="QGK666" s="132"/>
      <c r="QGL666" s="132"/>
      <c r="QGM666" s="132"/>
      <c r="QGN666" s="132"/>
      <c r="QGO666" s="132"/>
      <c r="QGP666" s="132"/>
      <c r="QGQ666" s="132"/>
      <c r="QGR666" s="132"/>
      <c r="QGS666" s="132"/>
      <c r="QGT666" s="132"/>
      <c r="QGU666" s="132"/>
      <c r="QGV666" s="132"/>
      <c r="QGW666" s="132"/>
      <c r="QGX666" s="132"/>
      <c r="QGY666" s="132"/>
      <c r="QGZ666" s="132"/>
      <c r="QHA666" s="132"/>
      <c r="QHB666" s="132"/>
      <c r="QHC666" s="132"/>
      <c r="QHD666" s="132"/>
      <c r="QHE666" s="132"/>
      <c r="QHF666" s="132"/>
      <c r="QHG666" s="132"/>
      <c r="QHH666" s="132"/>
      <c r="QHI666" s="132"/>
      <c r="QHJ666" s="132"/>
      <c r="QHK666" s="132"/>
      <c r="QHL666" s="132"/>
      <c r="QHM666" s="132"/>
      <c r="QHN666" s="132"/>
      <c r="QHO666" s="132"/>
      <c r="QHP666" s="132"/>
      <c r="QHQ666" s="132"/>
      <c r="QHR666" s="132"/>
      <c r="QHS666" s="132"/>
      <c r="QHT666" s="132"/>
      <c r="QHU666" s="132"/>
      <c r="QHV666" s="132"/>
      <c r="QHW666" s="132"/>
      <c r="QHX666" s="132"/>
      <c r="QHY666" s="132"/>
      <c r="QHZ666" s="132"/>
      <c r="QIA666" s="132"/>
      <c r="QIB666" s="132"/>
      <c r="QIC666" s="132"/>
      <c r="QID666" s="132"/>
      <c r="QIE666" s="132"/>
      <c r="QIF666" s="132"/>
      <c r="QIG666" s="132"/>
      <c r="QIH666" s="132"/>
      <c r="QII666" s="132"/>
      <c r="QIJ666" s="132"/>
      <c r="QIK666" s="132"/>
      <c r="QIL666" s="132"/>
      <c r="QIM666" s="132"/>
      <c r="QIN666" s="132"/>
      <c r="QIO666" s="132"/>
      <c r="QIP666" s="132"/>
      <c r="QIQ666" s="132"/>
      <c r="QIR666" s="132"/>
      <c r="QIS666" s="132"/>
      <c r="QIT666" s="132"/>
      <c r="QIU666" s="132"/>
      <c r="QIV666" s="132"/>
      <c r="QIW666" s="132"/>
      <c r="QIX666" s="132"/>
      <c r="QIY666" s="132"/>
      <c r="QIZ666" s="132"/>
      <c r="QJA666" s="132"/>
      <c r="QJB666" s="132"/>
      <c r="QJC666" s="132"/>
      <c r="QJD666" s="132"/>
      <c r="QJE666" s="132"/>
      <c r="QJF666" s="132"/>
      <c r="QJG666" s="132"/>
      <c r="QJH666" s="132"/>
      <c r="QJI666" s="132"/>
      <c r="QJJ666" s="132"/>
      <c r="QJK666" s="132"/>
      <c r="QJL666" s="132"/>
      <c r="QJM666" s="132"/>
      <c r="QJN666" s="132"/>
      <c r="QJO666" s="132"/>
      <c r="QJP666" s="132"/>
      <c r="QJQ666" s="132"/>
      <c r="QJR666" s="132"/>
      <c r="QJS666" s="132"/>
      <c r="QJT666" s="132"/>
      <c r="QJU666" s="132"/>
      <c r="QJV666" s="132"/>
      <c r="QJW666" s="132"/>
      <c r="QJX666" s="132"/>
      <c r="QJY666" s="132"/>
      <c r="QJZ666" s="132"/>
      <c r="QKA666" s="132"/>
      <c r="QKB666" s="132"/>
      <c r="QKC666" s="132"/>
      <c r="QKD666" s="132"/>
      <c r="QKE666" s="132"/>
      <c r="QKF666" s="132"/>
      <c r="QKG666" s="132"/>
      <c r="QKH666" s="132"/>
      <c r="QKI666" s="132"/>
      <c r="QKJ666" s="132"/>
      <c r="QKK666" s="132"/>
      <c r="QKL666" s="132"/>
      <c r="QKM666" s="132"/>
      <c r="QKN666" s="132"/>
      <c r="QKO666" s="132"/>
      <c r="QKP666" s="132"/>
      <c r="QKQ666" s="132"/>
      <c r="QKR666" s="132"/>
      <c r="QKS666" s="132"/>
      <c r="QKT666" s="132"/>
      <c r="QKU666" s="132"/>
      <c r="QKV666" s="132"/>
      <c r="QKW666" s="132"/>
      <c r="QKX666" s="132"/>
      <c r="QKY666" s="132"/>
      <c r="QKZ666" s="132"/>
      <c r="QLA666" s="132"/>
      <c r="QLB666" s="132"/>
      <c r="QLC666" s="132"/>
      <c r="QLD666" s="132"/>
      <c r="QLE666" s="132"/>
      <c r="QLF666" s="132"/>
      <c r="QLG666" s="132"/>
      <c r="QLH666" s="132"/>
      <c r="QLI666" s="132"/>
      <c r="QLJ666" s="132"/>
      <c r="QLK666" s="132"/>
      <c r="QLL666" s="132"/>
      <c r="QLM666" s="132"/>
      <c r="QLN666" s="132"/>
      <c r="QLO666" s="132"/>
      <c r="QLP666" s="132"/>
      <c r="QLQ666" s="132"/>
      <c r="QLR666" s="132"/>
      <c r="QLS666" s="132"/>
      <c r="QLT666" s="132"/>
      <c r="QLU666" s="132"/>
      <c r="QLV666" s="132"/>
      <c r="QLW666" s="132"/>
      <c r="QLX666" s="132"/>
      <c r="QLY666" s="132"/>
      <c r="QLZ666" s="132"/>
      <c r="QMA666" s="132"/>
      <c r="QMB666" s="132"/>
      <c r="QMC666" s="132"/>
      <c r="QMD666" s="132"/>
      <c r="QME666" s="132"/>
      <c r="QMF666" s="132"/>
      <c r="QMG666" s="132"/>
      <c r="QMH666" s="132"/>
      <c r="QMI666" s="132"/>
      <c r="QMJ666" s="132"/>
      <c r="QMK666" s="132"/>
      <c r="QML666" s="132"/>
      <c r="QMM666" s="132"/>
      <c r="QMN666" s="132"/>
      <c r="QMO666" s="132"/>
      <c r="QMP666" s="132"/>
      <c r="QMQ666" s="132"/>
      <c r="QMR666" s="132"/>
      <c r="QMS666" s="132"/>
      <c r="QMT666" s="132"/>
      <c r="QMU666" s="132"/>
      <c r="QMV666" s="132"/>
      <c r="QMW666" s="132"/>
      <c r="QMX666" s="132"/>
      <c r="QMY666" s="132"/>
      <c r="QMZ666" s="132"/>
      <c r="QNA666" s="132"/>
      <c r="QNB666" s="132"/>
      <c r="QNC666" s="132"/>
      <c r="QND666" s="132"/>
      <c r="QNE666" s="132"/>
      <c r="QNF666" s="132"/>
      <c r="QNG666" s="132"/>
      <c r="QNH666" s="132"/>
      <c r="QNI666" s="132"/>
      <c r="QNJ666" s="132"/>
      <c r="QNK666" s="132"/>
      <c r="QNL666" s="132"/>
      <c r="QNM666" s="132"/>
      <c r="QNN666" s="132"/>
      <c r="QNO666" s="132"/>
      <c r="QNP666" s="132"/>
      <c r="QNQ666" s="132"/>
      <c r="QNR666" s="132"/>
      <c r="QNS666" s="132"/>
      <c r="QNT666" s="132"/>
      <c r="QNU666" s="132"/>
      <c r="QNV666" s="132"/>
      <c r="QNW666" s="132"/>
      <c r="QNX666" s="132"/>
      <c r="QNY666" s="132"/>
      <c r="QNZ666" s="132"/>
      <c r="QOA666" s="132"/>
      <c r="QOB666" s="132"/>
      <c r="QOC666" s="132"/>
      <c r="QOD666" s="132"/>
      <c r="QOE666" s="132"/>
      <c r="QOF666" s="132"/>
      <c r="QOG666" s="132"/>
      <c r="QOH666" s="132"/>
      <c r="QOI666" s="132"/>
      <c r="QOJ666" s="132"/>
      <c r="QOK666" s="132"/>
      <c r="QOL666" s="132"/>
      <c r="QOM666" s="132"/>
      <c r="QON666" s="132"/>
      <c r="QOO666" s="132"/>
      <c r="QOP666" s="132"/>
      <c r="QOQ666" s="132"/>
      <c r="QOR666" s="132"/>
      <c r="QOS666" s="132"/>
      <c r="QOT666" s="132"/>
      <c r="QOU666" s="132"/>
      <c r="QOV666" s="132"/>
      <c r="QOW666" s="132"/>
      <c r="QOX666" s="132"/>
      <c r="QOY666" s="132"/>
      <c r="QOZ666" s="132"/>
      <c r="QPA666" s="132"/>
      <c r="QPB666" s="132"/>
      <c r="QPC666" s="132"/>
      <c r="QPD666" s="132"/>
      <c r="QPE666" s="132"/>
      <c r="QPF666" s="132"/>
      <c r="QPG666" s="132"/>
      <c r="QPH666" s="132"/>
      <c r="QPI666" s="132"/>
      <c r="QPJ666" s="132"/>
      <c r="QPK666" s="132"/>
      <c r="QPL666" s="132"/>
      <c r="QPM666" s="132"/>
      <c r="QPN666" s="132"/>
      <c r="QPO666" s="132"/>
      <c r="QPP666" s="132"/>
      <c r="QPQ666" s="132"/>
      <c r="QPR666" s="132"/>
      <c r="QPS666" s="132"/>
      <c r="QPT666" s="132"/>
      <c r="QPU666" s="132"/>
      <c r="QPV666" s="132"/>
      <c r="QPW666" s="132"/>
      <c r="QPX666" s="132"/>
      <c r="QPY666" s="132"/>
      <c r="QPZ666" s="132"/>
      <c r="QQA666" s="132"/>
      <c r="QQB666" s="132"/>
      <c r="QQC666" s="132"/>
      <c r="QQD666" s="132"/>
      <c r="QQE666" s="132"/>
      <c r="QQF666" s="132"/>
      <c r="QQG666" s="132"/>
      <c r="QQH666" s="132"/>
      <c r="QQI666" s="132"/>
      <c r="QQJ666" s="132"/>
      <c r="QQK666" s="132"/>
      <c r="QQL666" s="132"/>
      <c r="QQM666" s="132"/>
      <c r="QQN666" s="132"/>
      <c r="QQO666" s="132"/>
      <c r="QQP666" s="132"/>
      <c r="QQQ666" s="132"/>
      <c r="QQR666" s="132"/>
      <c r="QQS666" s="132"/>
      <c r="QQT666" s="132"/>
      <c r="QQU666" s="132"/>
      <c r="QQV666" s="132"/>
      <c r="QQW666" s="132"/>
      <c r="QQX666" s="132"/>
      <c r="QQY666" s="132"/>
      <c r="QQZ666" s="132"/>
      <c r="QRA666" s="132"/>
      <c r="QRB666" s="132"/>
      <c r="QRC666" s="132"/>
      <c r="QRD666" s="132"/>
      <c r="QRE666" s="132"/>
      <c r="QRF666" s="132"/>
      <c r="QRG666" s="132"/>
      <c r="QRH666" s="132"/>
      <c r="QRI666" s="132"/>
      <c r="QRJ666" s="132"/>
      <c r="QRK666" s="132"/>
      <c r="QRL666" s="132"/>
      <c r="QRM666" s="132"/>
      <c r="QRN666" s="132"/>
      <c r="QRO666" s="132"/>
      <c r="QRP666" s="132"/>
      <c r="QRQ666" s="132"/>
      <c r="QRR666" s="132"/>
      <c r="QRS666" s="132"/>
      <c r="QRT666" s="132"/>
      <c r="QRU666" s="132"/>
      <c r="QRV666" s="132"/>
      <c r="QRW666" s="132"/>
      <c r="QRX666" s="132"/>
      <c r="QRY666" s="132"/>
      <c r="QRZ666" s="132"/>
      <c r="QSA666" s="132"/>
      <c r="QSB666" s="132"/>
      <c r="QSC666" s="132"/>
      <c r="QSD666" s="132"/>
      <c r="QSE666" s="132"/>
      <c r="QSF666" s="132"/>
      <c r="QSG666" s="132"/>
      <c r="QSH666" s="132"/>
      <c r="QSI666" s="132"/>
      <c r="QSJ666" s="132"/>
      <c r="QSK666" s="132"/>
      <c r="QSL666" s="132"/>
      <c r="QSM666" s="132"/>
      <c r="QSN666" s="132"/>
      <c r="QSO666" s="132"/>
      <c r="QSP666" s="132"/>
      <c r="QSQ666" s="132"/>
      <c r="QSR666" s="132"/>
      <c r="QSS666" s="132"/>
      <c r="QST666" s="132"/>
      <c r="QSU666" s="132"/>
      <c r="QSV666" s="132"/>
      <c r="QSW666" s="132"/>
      <c r="QSX666" s="132"/>
      <c r="QSY666" s="132"/>
      <c r="QSZ666" s="132"/>
      <c r="QTA666" s="132"/>
      <c r="QTB666" s="132"/>
      <c r="QTC666" s="132"/>
      <c r="QTD666" s="132"/>
      <c r="QTE666" s="132"/>
      <c r="QTF666" s="132"/>
      <c r="QTG666" s="132"/>
      <c r="QTH666" s="132"/>
      <c r="QTI666" s="132"/>
      <c r="QTJ666" s="132"/>
      <c r="QTK666" s="132"/>
      <c r="QTL666" s="132"/>
      <c r="QTM666" s="132"/>
      <c r="QTN666" s="132"/>
      <c r="QTO666" s="132"/>
      <c r="QTP666" s="132"/>
      <c r="QTQ666" s="132"/>
      <c r="QTR666" s="132"/>
      <c r="QTS666" s="132"/>
      <c r="QTT666" s="132"/>
      <c r="QTU666" s="132"/>
      <c r="QTV666" s="132"/>
      <c r="QTW666" s="132"/>
      <c r="QTX666" s="132"/>
      <c r="QTY666" s="132"/>
      <c r="QTZ666" s="132"/>
      <c r="QUA666" s="132"/>
      <c r="QUB666" s="132"/>
      <c r="QUC666" s="132"/>
      <c r="QUD666" s="132"/>
      <c r="QUE666" s="132"/>
      <c r="QUF666" s="132"/>
      <c r="QUG666" s="132"/>
      <c r="QUH666" s="132"/>
      <c r="QUI666" s="132"/>
      <c r="QUJ666" s="132"/>
      <c r="QUK666" s="132"/>
      <c r="QUL666" s="132"/>
      <c r="QUM666" s="132"/>
      <c r="QUN666" s="132"/>
      <c r="QUO666" s="132"/>
      <c r="QUP666" s="132"/>
      <c r="QUQ666" s="132"/>
      <c r="QUR666" s="132"/>
      <c r="QUS666" s="132"/>
      <c r="QUT666" s="132"/>
      <c r="QUU666" s="132"/>
      <c r="QUV666" s="132"/>
      <c r="QUW666" s="132"/>
      <c r="QUX666" s="132"/>
      <c r="QUY666" s="132"/>
      <c r="QUZ666" s="132"/>
      <c r="QVA666" s="132"/>
      <c r="QVB666" s="132"/>
      <c r="QVC666" s="132"/>
      <c r="QVD666" s="132"/>
      <c r="QVE666" s="132"/>
      <c r="QVF666" s="132"/>
      <c r="QVG666" s="132"/>
      <c r="QVH666" s="132"/>
      <c r="QVI666" s="132"/>
      <c r="QVJ666" s="132"/>
      <c r="QVK666" s="132"/>
      <c r="QVL666" s="132"/>
      <c r="QVM666" s="132"/>
      <c r="QVN666" s="132"/>
      <c r="QVO666" s="132"/>
      <c r="QVP666" s="132"/>
      <c r="QVQ666" s="132"/>
      <c r="QVR666" s="132"/>
      <c r="QVS666" s="132"/>
      <c r="QVT666" s="132"/>
      <c r="QVU666" s="132"/>
      <c r="QVV666" s="132"/>
      <c r="QVW666" s="132"/>
      <c r="QVX666" s="132"/>
      <c r="QVY666" s="132"/>
      <c r="QVZ666" s="132"/>
      <c r="QWA666" s="132"/>
      <c r="QWB666" s="132"/>
      <c r="QWC666" s="132"/>
      <c r="QWD666" s="132"/>
      <c r="QWE666" s="132"/>
      <c r="QWF666" s="132"/>
      <c r="QWG666" s="132"/>
      <c r="QWH666" s="132"/>
      <c r="QWI666" s="132"/>
      <c r="QWJ666" s="132"/>
      <c r="QWK666" s="132"/>
      <c r="QWL666" s="132"/>
      <c r="QWM666" s="132"/>
      <c r="QWN666" s="132"/>
      <c r="QWO666" s="132"/>
      <c r="QWP666" s="132"/>
      <c r="QWQ666" s="132"/>
      <c r="QWR666" s="132"/>
      <c r="QWS666" s="132"/>
      <c r="QWT666" s="132"/>
      <c r="QWU666" s="132"/>
      <c r="QWV666" s="132"/>
      <c r="QWW666" s="132"/>
      <c r="QWX666" s="132"/>
      <c r="QWY666" s="132"/>
      <c r="QWZ666" s="132"/>
      <c r="QXA666" s="132"/>
      <c r="QXB666" s="132"/>
      <c r="QXC666" s="132"/>
      <c r="QXD666" s="132"/>
      <c r="QXE666" s="132"/>
      <c r="QXF666" s="132"/>
      <c r="QXG666" s="132"/>
      <c r="QXH666" s="132"/>
      <c r="QXI666" s="132"/>
      <c r="QXJ666" s="132"/>
      <c r="QXK666" s="132"/>
      <c r="QXL666" s="132"/>
      <c r="QXM666" s="132"/>
      <c r="QXN666" s="132"/>
      <c r="QXO666" s="132"/>
      <c r="QXP666" s="132"/>
      <c r="QXQ666" s="132"/>
      <c r="QXR666" s="132"/>
      <c r="QXS666" s="132"/>
      <c r="QXT666" s="132"/>
      <c r="QXU666" s="132"/>
      <c r="QXV666" s="132"/>
      <c r="QXW666" s="132"/>
      <c r="QXX666" s="132"/>
      <c r="QXY666" s="132"/>
      <c r="QXZ666" s="132"/>
      <c r="QYA666" s="132"/>
      <c r="QYB666" s="132"/>
      <c r="QYC666" s="132"/>
      <c r="QYD666" s="132"/>
      <c r="QYE666" s="132"/>
      <c r="QYF666" s="132"/>
      <c r="QYG666" s="132"/>
      <c r="QYH666" s="132"/>
      <c r="QYI666" s="132"/>
      <c r="QYJ666" s="132"/>
      <c r="QYK666" s="132"/>
      <c r="QYL666" s="132"/>
      <c r="QYM666" s="132"/>
      <c r="QYN666" s="132"/>
      <c r="QYO666" s="132"/>
      <c r="QYP666" s="132"/>
      <c r="QYQ666" s="132"/>
      <c r="QYR666" s="132"/>
      <c r="QYS666" s="132"/>
      <c r="QYT666" s="132"/>
      <c r="QYU666" s="132"/>
      <c r="QYV666" s="132"/>
      <c r="QYW666" s="132"/>
      <c r="QYX666" s="132"/>
      <c r="QYY666" s="132"/>
      <c r="QYZ666" s="132"/>
      <c r="QZA666" s="132"/>
      <c r="QZB666" s="132"/>
      <c r="QZC666" s="132"/>
      <c r="QZD666" s="132"/>
      <c r="QZE666" s="132"/>
      <c r="QZF666" s="132"/>
      <c r="QZG666" s="132"/>
      <c r="QZH666" s="132"/>
      <c r="QZI666" s="132"/>
      <c r="QZJ666" s="132"/>
      <c r="QZK666" s="132"/>
      <c r="QZL666" s="132"/>
      <c r="QZM666" s="132"/>
      <c r="QZN666" s="132"/>
      <c r="QZO666" s="132"/>
      <c r="QZP666" s="132"/>
      <c r="QZQ666" s="132"/>
      <c r="QZR666" s="132"/>
      <c r="QZS666" s="132"/>
      <c r="QZT666" s="132"/>
      <c r="QZU666" s="132"/>
      <c r="QZV666" s="132"/>
      <c r="QZW666" s="132"/>
      <c r="QZX666" s="132"/>
      <c r="QZY666" s="132"/>
      <c r="QZZ666" s="132"/>
      <c r="RAA666" s="132"/>
      <c r="RAB666" s="132"/>
      <c r="RAC666" s="132"/>
      <c r="RAD666" s="132"/>
      <c r="RAE666" s="132"/>
      <c r="RAF666" s="132"/>
      <c r="RAG666" s="132"/>
      <c r="RAH666" s="132"/>
      <c r="RAI666" s="132"/>
      <c r="RAJ666" s="132"/>
      <c r="RAK666" s="132"/>
      <c r="RAL666" s="132"/>
      <c r="RAM666" s="132"/>
      <c r="RAN666" s="132"/>
      <c r="RAO666" s="132"/>
      <c r="RAP666" s="132"/>
      <c r="RAQ666" s="132"/>
      <c r="RAR666" s="132"/>
      <c r="RAS666" s="132"/>
      <c r="RAT666" s="132"/>
      <c r="RAU666" s="132"/>
      <c r="RAV666" s="132"/>
      <c r="RAW666" s="132"/>
      <c r="RAX666" s="132"/>
      <c r="RAY666" s="132"/>
      <c r="RAZ666" s="132"/>
      <c r="RBA666" s="132"/>
      <c r="RBB666" s="132"/>
      <c r="RBC666" s="132"/>
      <c r="RBD666" s="132"/>
      <c r="RBE666" s="132"/>
      <c r="RBF666" s="132"/>
      <c r="RBG666" s="132"/>
      <c r="RBH666" s="132"/>
      <c r="RBI666" s="132"/>
      <c r="RBJ666" s="132"/>
      <c r="RBK666" s="132"/>
      <c r="RBL666" s="132"/>
      <c r="RBM666" s="132"/>
      <c r="RBN666" s="132"/>
      <c r="RBO666" s="132"/>
      <c r="RBP666" s="132"/>
      <c r="RBQ666" s="132"/>
      <c r="RBR666" s="132"/>
      <c r="RBS666" s="132"/>
      <c r="RBT666" s="132"/>
      <c r="RBU666" s="132"/>
      <c r="RBV666" s="132"/>
      <c r="RBW666" s="132"/>
      <c r="RBX666" s="132"/>
      <c r="RBY666" s="132"/>
      <c r="RBZ666" s="132"/>
      <c r="RCA666" s="132"/>
      <c r="RCB666" s="132"/>
      <c r="RCC666" s="132"/>
      <c r="RCD666" s="132"/>
      <c r="RCE666" s="132"/>
      <c r="RCF666" s="132"/>
      <c r="RCG666" s="132"/>
      <c r="RCH666" s="132"/>
      <c r="RCI666" s="132"/>
      <c r="RCJ666" s="132"/>
      <c r="RCK666" s="132"/>
      <c r="RCL666" s="132"/>
      <c r="RCM666" s="132"/>
      <c r="RCN666" s="132"/>
      <c r="RCO666" s="132"/>
      <c r="RCP666" s="132"/>
      <c r="RCQ666" s="132"/>
      <c r="RCR666" s="132"/>
      <c r="RCS666" s="132"/>
      <c r="RCT666" s="132"/>
      <c r="RCU666" s="132"/>
      <c r="RCV666" s="132"/>
      <c r="RCW666" s="132"/>
      <c r="RCX666" s="132"/>
      <c r="RCY666" s="132"/>
      <c r="RCZ666" s="132"/>
      <c r="RDA666" s="132"/>
      <c r="RDB666" s="132"/>
      <c r="RDC666" s="132"/>
      <c r="RDD666" s="132"/>
      <c r="RDE666" s="132"/>
      <c r="RDF666" s="132"/>
      <c r="RDG666" s="132"/>
      <c r="RDH666" s="132"/>
      <c r="RDI666" s="132"/>
      <c r="RDJ666" s="132"/>
      <c r="RDK666" s="132"/>
      <c r="RDL666" s="132"/>
      <c r="RDM666" s="132"/>
      <c r="RDN666" s="132"/>
      <c r="RDO666" s="132"/>
      <c r="RDP666" s="132"/>
      <c r="RDQ666" s="132"/>
      <c r="RDR666" s="132"/>
      <c r="RDS666" s="132"/>
      <c r="RDT666" s="132"/>
      <c r="RDU666" s="132"/>
      <c r="RDV666" s="132"/>
      <c r="RDW666" s="132"/>
      <c r="RDX666" s="132"/>
      <c r="RDY666" s="132"/>
      <c r="RDZ666" s="132"/>
      <c r="REA666" s="132"/>
      <c r="REB666" s="132"/>
      <c r="REC666" s="132"/>
      <c r="RED666" s="132"/>
      <c r="REE666" s="132"/>
      <c r="REF666" s="132"/>
      <c r="REG666" s="132"/>
      <c r="REH666" s="132"/>
      <c r="REI666" s="132"/>
      <c r="REJ666" s="132"/>
      <c r="REK666" s="132"/>
      <c r="REL666" s="132"/>
      <c r="REM666" s="132"/>
      <c r="REN666" s="132"/>
      <c r="REO666" s="132"/>
      <c r="REP666" s="132"/>
      <c r="REQ666" s="132"/>
      <c r="RER666" s="132"/>
      <c r="RES666" s="132"/>
      <c r="RET666" s="132"/>
      <c r="REU666" s="132"/>
      <c r="REV666" s="132"/>
      <c r="REW666" s="132"/>
      <c r="REX666" s="132"/>
      <c r="REY666" s="132"/>
      <c r="REZ666" s="132"/>
      <c r="RFA666" s="132"/>
      <c r="RFB666" s="132"/>
      <c r="RFC666" s="132"/>
      <c r="RFD666" s="132"/>
      <c r="RFE666" s="132"/>
      <c r="RFF666" s="132"/>
      <c r="RFG666" s="132"/>
      <c r="RFH666" s="132"/>
      <c r="RFI666" s="132"/>
      <c r="RFJ666" s="132"/>
      <c r="RFK666" s="132"/>
      <c r="RFL666" s="132"/>
      <c r="RFM666" s="132"/>
      <c r="RFN666" s="132"/>
      <c r="RFO666" s="132"/>
      <c r="RFP666" s="132"/>
      <c r="RFQ666" s="132"/>
      <c r="RFR666" s="132"/>
      <c r="RFS666" s="132"/>
      <c r="RFT666" s="132"/>
      <c r="RFU666" s="132"/>
      <c r="RFV666" s="132"/>
      <c r="RFW666" s="132"/>
      <c r="RFX666" s="132"/>
      <c r="RFY666" s="132"/>
      <c r="RFZ666" s="132"/>
      <c r="RGA666" s="132"/>
      <c r="RGB666" s="132"/>
      <c r="RGC666" s="132"/>
      <c r="RGD666" s="132"/>
      <c r="RGE666" s="132"/>
      <c r="RGF666" s="132"/>
      <c r="RGG666" s="132"/>
      <c r="RGH666" s="132"/>
      <c r="RGI666" s="132"/>
      <c r="RGJ666" s="132"/>
      <c r="RGK666" s="132"/>
      <c r="RGL666" s="132"/>
      <c r="RGM666" s="132"/>
      <c r="RGN666" s="132"/>
      <c r="RGO666" s="132"/>
      <c r="RGP666" s="132"/>
      <c r="RGQ666" s="132"/>
      <c r="RGR666" s="132"/>
      <c r="RGS666" s="132"/>
      <c r="RGT666" s="132"/>
      <c r="RGU666" s="132"/>
      <c r="RGV666" s="132"/>
      <c r="RGW666" s="132"/>
      <c r="RGX666" s="132"/>
      <c r="RGY666" s="132"/>
      <c r="RGZ666" s="132"/>
      <c r="RHA666" s="132"/>
      <c r="RHB666" s="132"/>
      <c r="RHC666" s="132"/>
      <c r="RHD666" s="132"/>
      <c r="RHE666" s="132"/>
      <c r="RHF666" s="132"/>
      <c r="RHG666" s="132"/>
      <c r="RHH666" s="132"/>
      <c r="RHI666" s="132"/>
      <c r="RHJ666" s="132"/>
      <c r="RHK666" s="132"/>
      <c r="RHL666" s="132"/>
      <c r="RHM666" s="132"/>
      <c r="RHN666" s="132"/>
      <c r="RHO666" s="132"/>
      <c r="RHP666" s="132"/>
      <c r="RHQ666" s="132"/>
      <c r="RHR666" s="132"/>
      <c r="RHS666" s="132"/>
      <c r="RHT666" s="132"/>
      <c r="RHU666" s="132"/>
      <c r="RHV666" s="132"/>
      <c r="RHW666" s="132"/>
      <c r="RHX666" s="132"/>
      <c r="RHY666" s="132"/>
      <c r="RHZ666" s="132"/>
      <c r="RIA666" s="132"/>
      <c r="RIB666" s="132"/>
      <c r="RIC666" s="132"/>
      <c r="RID666" s="132"/>
      <c r="RIE666" s="132"/>
      <c r="RIF666" s="132"/>
      <c r="RIG666" s="132"/>
      <c r="RIH666" s="132"/>
      <c r="RII666" s="132"/>
      <c r="RIJ666" s="132"/>
      <c r="RIK666" s="132"/>
      <c r="RIL666" s="132"/>
      <c r="RIM666" s="132"/>
      <c r="RIN666" s="132"/>
      <c r="RIO666" s="132"/>
      <c r="RIP666" s="132"/>
      <c r="RIQ666" s="132"/>
      <c r="RIR666" s="132"/>
      <c r="RIS666" s="132"/>
      <c r="RIT666" s="132"/>
      <c r="RIU666" s="132"/>
      <c r="RIV666" s="132"/>
      <c r="RIW666" s="132"/>
      <c r="RIX666" s="132"/>
      <c r="RIY666" s="132"/>
      <c r="RIZ666" s="132"/>
      <c r="RJA666" s="132"/>
      <c r="RJB666" s="132"/>
      <c r="RJC666" s="132"/>
      <c r="RJD666" s="132"/>
      <c r="RJE666" s="132"/>
      <c r="RJF666" s="132"/>
      <c r="RJG666" s="132"/>
      <c r="RJH666" s="132"/>
      <c r="RJI666" s="132"/>
      <c r="RJJ666" s="132"/>
      <c r="RJK666" s="132"/>
      <c r="RJL666" s="132"/>
      <c r="RJM666" s="132"/>
      <c r="RJN666" s="132"/>
      <c r="RJO666" s="132"/>
      <c r="RJP666" s="132"/>
      <c r="RJQ666" s="132"/>
      <c r="RJR666" s="132"/>
      <c r="RJS666" s="132"/>
      <c r="RJT666" s="132"/>
      <c r="RJU666" s="132"/>
      <c r="RJV666" s="132"/>
      <c r="RJW666" s="132"/>
      <c r="RJX666" s="132"/>
      <c r="RJY666" s="132"/>
      <c r="RJZ666" s="132"/>
      <c r="RKA666" s="132"/>
      <c r="RKB666" s="132"/>
      <c r="RKC666" s="132"/>
      <c r="RKD666" s="132"/>
      <c r="RKE666" s="132"/>
      <c r="RKF666" s="132"/>
      <c r="RKG666" s="132"/>
      <c r="RKH666" s="132"/>
      <c r="RKI666" s="132"/>
      <c r="RKJ666" s="132"/>
      <c r="RKK666" s="132"/>
      <c r="RKL666" s="132"/>
      <c r="RKM666" s="132"/>
      <c r="RKN666" s="132"/>
      <c r="RKO666" s="132"/>
      <c r="RKP666" s="132"/>
      <c r="RKQ666" s="132"/>
      <c r="RKR666" s="132"/>
      <c r="RKS666" s="132"/>
      <c r="RKT666" s="132"/>
      <c r="RKU666" s="132"/>
      <c r="RKV666" s="132"/>
      <c r="RKW666" s="132"/>
      <c r="RKX666" s="132"/>
      <c r="RKY666" s="132"/>
      <c r="RKZ666" s="132"/>
      <c r="RLA666" s="132"/>
      <c r="RLB666" s="132"/>
      <c r="RLC666" s="132"/>
      <c r="RLD666" s="132"/>
      <c r="RLE666" s="132"/>
      <c r="RLF666" s="132"/>
      <c r="RLG666" s="132"/>
      <c r="RLH666" s="132"/>
      <c r="RLI666" s="132"/>
      <c r="RLJ666" s="132"/>
      <c r="RLK666" s="132"/>
      <c r="RLL666" s="132"/>
      <c r="RLM666" s="132"/>
      <c r="RLN666" s="132"/>
      <c r="RLO666" s="132"/>
      <c r="RLP666" s="132"/>
      <c r="RLQ666" s="132"/>
      <c r="RLR666" s="132"/>
      <c r="RLS666" s="132"/>
      <c r="RLT666" s="132"/>
      <c r="RLU666" s="132"/>
      <c r="RLV666" s="132"/>
      <c r="RLW666" s="132"/>
      <c r="RLX666" s="132"/>
      <c r="RLY666" s="132"/>
      <c r="RLZ666" s="132"/>
      <c r="RMA666" s="132"/>
      <c r="RMB666" s="132"/>
      <c r="RMC666" s="132"/>
      <c r="RMD666" s="132"/>
      <c r="RME666" s="132"/>
      <c r="RMF666" s="132"/>
      <c r="RMG666" s="132"/>
      <c r="RMH666" s="132"/>
      <c r="RMI666" s="132"/>
      <c r="RMJ666" s="132"/>
      <c r="RMK666" s="132"/>
      <c r="RML666" s="132"/>
      <c r="RMM666" s="132"/>
      <c r="RMN666" s="132"/>
      <c r="RMO666" s="132"/>
      <c r="RMP666" s="132"/>
      <c r="RMQ666" s="132"/>
      <c r="RMR666" s="132"/>
      <c r="RMS666" s="132"/>
      <c r="RMT666" s="132"/>
      <c r="RMU666" s="132"/>
      <c r="RMV666" s="132"/>
      <c r="RMW666" s="132"/>
      <c r="RMX666" s="132"/>
      <c r="RMY666" s="132"/>
      <c r="RMZ666" s="132"/>
      <c r="RNA666" s="132"/>
      <c r="RNB666" s="132"/>
      <c r="RNC666" s="132"/>
      <c r="RND666" s="132"/>
      <c r="RNE666" s="132"/>
      <c r="RNF666" s="132"/>
      <c r="RNG666" s="132"/>
      <c r="RNH666" s="132"/>
      <c r="RNI666" s="132"/>
      <c r="RNJ666" s="132"/>
      <c r="RNK666" s="132"/>
      <c r="RNL666" s="132"/>
      <c r="RNM666" s="132"/>
      <c r="RNN666" s="132"/>
      <c r="RNO666" s="132"/>
      <c r="RNP666" s="132"/>
      <c r="RNQ666" s="132"/>
      <c r="RNR666" s="132"/>
      <c r="RNS666" s="132"/>
      <c r="RNT666" s="132"/>
      <c r="RNU666" s="132"/>
      <c r="RNV666" s="132"/>
      <c r="RNW666" s="132"/>
      <c r="RNX666" s="132"/>
      <c r="RNY666" s="132"/>
      <c r="RNZ666" s="132"/>
      <c r="ROA666" s="132"/>
      <c r="ROB666" s="132"/>
      <c r="ROC666" s="132"/>
      <c r="ROD666" s="132"/>
      <c r="ROE666" s="132"/>
      <c r="ROF666" s="132"/>
      <c r="ROG666" s="132"/>
      <c r="ROH666" s="132"/>
      <c r="ROI666" s="132"/>
      <c r="ROJ666" s="132"/>
      <c r="ROK666" s="132"/>
      <c r="ROL666" s="132"/>
      <c r="ROM666" s="132"/>
      <c r="RON666" s="132"/>
      <c r="ROO666" s="132"/>
      <c r="ROP666" s="132"/>
      <c r="ROQ666" s="132"/>
      <c r="ROR666" s="132"/>
      <c r="ROS666" s="132"/>
      <c r="ROT666" s="132"/>
      <c r="ROU666" s="132"/>
      <c r="ROV666" s="132"/>
      <c r="ROW666" s="132"/>
      <c r="ROX666" s="132"/>
      <c r="ROY666" s="132"/>
      <c r="ROZ666" s="132"/>
      <c r="RPA666" s="132"/>
      <c r="RPB666" s="132"/>
      <c r="RPC666" s="132"/>
      <c r="RPD666" s="132"/>
      <c r="RPE666" s="132"/>
      <c r="RPF666" s="132"/>
      <c r="RPG666" s="132"/>
      <c r="RPH666" s="132"/>
      <c r="RPI666" s="132"/>
      <c r="RPJ666" s="132"/>
      <c r="RPK666" s="132"/>
      <c r="RPL666" s="132"/>
      <c r="RPM666" s="132"/>
      <c r="RPN666" s="132"/>
      <c r="RPO666" s="132"/>
      <c r="RPP666" s="132"/>
      <c r="RPQ666" s="132"/>
      <c r="RPR666" s="132"/>
      <c r="RPS666" s="132"/>
      <c r="RPT666" s="132"/>
      <c r="RPU666" s="132"/>
      <c r="RPV666" s="132"/>
      <c r="RPW666" s="132"/>
      <c r="RPX666" s="132"/>
      <c r="RPY666" s="132"/>
      <c r="RPZ666" s="132"/>
      <c r="RQA666" s="132"/>
      <c r="RQB666" s="132"/>
      <c r="RQC666" s="132"/>
      <c r="RQD666" s="132"/>
      <c r="RQE666" s="132"/>
      <c r="RQF666" s="132"/>
      <c r="RQG666" s="132"/>
      <c r="RQH666" s="132"/>
      <c r="RQI666" s="132"/>
      <c r="RQJ666" s="132"/>
      <c r="RQK666" s="132"/>
      <c r="RQL666" s="132"/>
      <c r="RQM666" s="132"/>
      <c r="RQN666" s="132"/>
      <c r="RQO666" s="132"/>
      <c r="RQP666" s="132"/>
      <c r="RQQ666" s="132"/>
      <c r="RQR666" s="132"/>
      <c r="RQS666" s="132"/>
      <c r="RQT666" s="132"/>
      <c r="RQU666" s="132"/>
      <c r="RQV666" s="132"/>
      <c r="RQW666" s="132"/>
      <c r="RQX666" s="132"/>
      <c r="RQY666" s="132"/>
      <c r="RQZ666" s="132"/>
      <c r="RRA666" s="132"/>
      <c r="RRB666" s="132"/>
      <c r="RRC666" s="132"/>
      <c r="RRD666" s="132"/>
      <c r="RRE666" s="132"/>
      <c r="RRF666" s="132"/>
      <c r="RRG666" s="132"/>
      <c r="RRH666" s="132"/>
      <c r="RRI666" s="132"/>
      <c r="RRJ666" s="132"/>
      <c r="RRK666" s="132"/>
      <c r="RRL666" s="132"/>
      <c r="RRM666" s="132"/>
      <c r="RRN666" s="132"/>
      <c r="RRO666" s="132"/>
      <c r="RRP666" s="132"/>
      <c r="RRQ666" s="132"/>
      <c r="RRR666" s="132"/>
      <c r="RRS666" s="132"/>
      <c r="RRT666" s="132"/>
      <c r="RRU666" s="132"/>
      <c r="RRV666" s="132"/>
      <c r="RRW666" s="132"/>
      <c r="RRX666" s="132"/>
      <c r="RRY666" s="132"/>
      <c r="RRZ666" s="132"/>
      <c r="RSA666" s="132"/>
      <c r="RSB666" s="132"/>
      <c r="RSC666" s="132"/>
      <c r="RSD666" s="132"/>
      <c r="RSE666" s="132"/>
      <c r="RSF666" s="132"/>
      <c r="RSG666" s="132"/>
      <c r="RSH666" s="132"/>
      <c r="RSI666" s="132"/>
      <c r="RSJ666" s="132"/>
      <c r="RSK666" s="132"/>
      <c r="RSL666" s="132"/>
      <c r="RSM666" s="132"/>
      <c r="RSN666" s="132"/>
      <c r="RSO666" s="132"/>
      <c r="RSP666" s="132"/>
      <c r="RSQ666" s="132"/>
      <c r="RSR666" s="132"/>
      <c r="RSS666" s="132"/>
      <c r="RST666" s="132"/>
      <c r="RSU666" s="132"/>
      <c r="RSV666" s="132"/>
      <c r="RSW666" s="132"/>
      <c r="RSX666" s="132"/>
      <c r="RSY666" s="132"/>
      <c r="RSZ666" s="132"/>
      <c r="RTA666" s="132"/>
      <c r="RTB666" s="132"/>
      <c r="RTC666" s="132"/>
      <c r="RTD666" s="132"/>
      <c r="RTE666" s="132"/>
      <c r="RTF666" s="132"/>
      <c r="RTG666" s="132"/>
      <c r="RTH666" s="132"/>
      <c r="RTI666" s="132"/>
      <c r="RTJ666" s="132"/>
      <c r="RTK666" s="132"/>
      <c r="RTL666" s="132"/>
      <c r="RTM666" s="132"/>
      <c r="RTN666" s="132"/>
      <c r="RTO666" s="132"/>
      <c r="RTP666" s="132"/>
      <c r="RTQ666" s="132"/>
      <c r="RTR666" s="132"/>
      <c r="RTS666" s="132"/>
      <c r="RTT666" s="132"/>
      <c r="RTU666" s="132"/>
      <c r="RTV666" s="132"/>
      <c r="RTW666" s="132"/>
      <c r="RTX666" s="132"/>
      <c r="RTY666" s="132"/>
      <c r="RTZ666" s="132"/>
      <c r="RUA666" s="132"/>
      <c r="RUB666" s="132"/>
      <c r="RUC666" s="132"/>
      <c r="RUD666" s="132"/>
      <c r="RUE666" s="132"/>
      <c r="RUF666" s="132"/>
      <c r="RUG666" s="132"/>
      <c r="RUH666" s="132"/>
      <c r="RUI666" s="132"/>
      <c r="RUJ666" s="132"/>
      <c r="RUK666" s="132"/>
      <c r="RUL666" s="132"/>
      <c r="RUM666" s="132"/>
      <c r="RUN666" s="132"/>
      <c r="RUO666" s="132"/>
      <c r="RUP666" s="132"/>
      <c r="RUQ666" s="132"/>
      <c r="RUR666" s="132"/>
      <c r="RUS666" s="132"/>
      <c r="RUT666" s="132"/>
      <c r="RUU666" s="132"/>
      <c r="RUV666" s="132"/>
      <c r="RUW666" s="132"/>
      <c r="RUX666" s="132"/>
      <c r="RUY666" s="132"/>
      <c r="RUZ666" s="132"/>
      <c r="RVA666" s="132"/>
      <c r="RVB666" s="132"/>
      <c r="RVC666" s="132"/>
      <c r="RVD666" s="132"/>
      <c r="RVE666" s="132"/>
      <c r="RVF666" s="132"/>
      <c r="RVG666" s="132"/>
      <c r="RVH666" s="132"/>
      <c r="RVI666" s="132"/>
      <c r="RVJ666" s="132"/>
      <c r="RVK666" s="132"/>
      <c r="RVL666" s="132"/>
      <c r="RVM666" s="132"/>
      <c r="RVN666" s="132"/>
      <c r="RVO666" s="132"/>
      <c r="RVP666" s="132"/>
      <c r="RVQ666" s="132"/>
      <c r="RVR666" s="132"/>
      <c r="RVS666" s="132"/>
      <c r="RVT666" s="132"/>
      <c r="RVU666" s="132"/>
      <c r="RVV666" s="132"/>
      <c r="RVW666" s="132"/>
      <c r="RVX666" s="132"/>
      <c r="RVY666" s="132"/>
      <c r="RVZ666" s="132"/>
      <c r="RWA666" s="132"/>
      <c r="RWB666" s="132"/>
      <c r="RWC666" s="132"/>
      <c r="RWD666" s="132"/>
      <c r="RWE666" s="132"/>
      <c r="RWF666" s="132"/>
      <c r="RWG666" s="132"/>
      <c r="RWH666" s="132"/>
      <c r="RWI666" s="132"/>
      <c r="RWJ666" s="132"/>
      <c r="RWK666" s="132"/>
      <c r="RWL666" s="132"/>
      <c r="RWM666" s="132"/>
      <c r="RWN666" s="132"/>
      <c r="RWO666" s="132"/>
      <c r="RWP666" s="132"/>
      <c r="RWQ666" s="132"/>
      <c r="RWR666" s="132"/>
      <c r="RWS666" s="132"/>
      <c r="RWT666" s="132"/>
      <c r="RWU666" s="132"/>
      <c r="RWV666" s="132"/>
      <c r="RWW666" s="132"/>
      <c r="RWX666" s="132"/>
      <c r="RWY666" s="132"/>
      <c r="RWZ666" s="132"/>
      <c r="RXA666" s="132"/>
      <c r="RXB666" s="132"/>
      <c r="RXC666" s="132"/>
      <c r="RXD666" s="132"/>
      <c r="RXE666" s="132"/>
      <c r="RXF666" s="132"/>
      <c r="RXG666" s="132"/>
      <c r="RXH666" s="132"/>
      <c r="RXI666" s="132"/>
      <c r="RXJ666" s="132"/>
      <c r="RXK666" s="132"/>
      <c r="RXL666" s="132"/>
      <c r="RXM666" s="132"/>
      <c r="RXN666" s="132"/>
      <c r="RXO666" s="132"/>
      <c r="RXP666" s="132"/>
      <c r="RXQ666" s="132"/>
      <c r="RXR666" s="132"/>
      <c r="RXS666" s="132"/>
      <c r="RXT666" s="132"/>
      <c r="RXU666" s="132"/>
      <c r="RXV666" s="132"/>
      <c r="RXW666" s="132"/>
      <c r="RXX666" s="132"/>
      <c r="RXY666" s="132"/>
      <c r="RXZ666" s="132"/>
      <c r="RYA666" s="132"/>
      <c r="RYB666" s="132"/>
      <c r="RYC666" s="132"/>
      <c r="RYD666" s="132"/>
      <c r="RYE666" s="132"/>
      <c r="RYF666" s="132"/>
      <c r="RYG666" s="132"/>
      <c r="RYH666" s="132"/>
      <c r="RYI666" s="132"/>
      <c r="RYJ666" s="132"/>
      <c r="RYK666" s="132"/>
      <c r="RYL666" s="132"/>
      <c r="RYM666" s="132"/>
      <c r="RYN666" s="132"/>
      <c r="RYO666" s="132"/>
      <c r="RYP666" s="132"/>
      <c r="RYQ666" s="132"/>
      <c r="RYR666" s="132"/>
      <c r="RYS666" s="132"/>
      <c r="RYT666" s="132"/>
      <c r="RYU666" s="132"/>
      <c r="RYV666" s="132"/>
      <c r="RYW666" s="132"/>
      <c r="RYX666" s="132"/>
      <c r="RYY666" s="132"/>
      <c r="RYZ666" s="132"/>
      <c r="RZA666" s="132"/>
      <c r="RZB666" s="132"/>
      <c r="RZC666" s="132"/>
      <c r="RZD666" s="132"/>
      <c r="RZE666" s="132"/>
      <c r="RZF666" s="132"/>
      <c r="RZG666" s="132"/>
      <c r="RZH666" s="132"/>
      <c r="RZI666" s="132"/>
      <c r="RZJ666" s="132"/>
      <c r="RZK666" s="132"/>
      <c r="RZL666" s="132"/>
      <c r="RZM666" s="132"/>
      <c r="RZN666" s="132"/>
      <c r="RZO666" s="132"/>
      <c r="RZP666" s="132"/>
      <c r="RZQ666" s="132"/>
      <c r="RZR666" s="132"/>
      <c r="RZS666" s="132"/>
      <c r="RZT666" s="132"/>
      <c r="RZU666" s="132"/>
      <c r="RZV666" s="132"/>
      <c r="RZW666" s="132"/>
      <c r="RZX666" s="132"/>
      <c r="RZY666" s="132"/>
      <c r="RZZ666" s="132"/>
      <c r="SAA666" s="132"/>
      <c r="SAB666" s="132"/>
      <c r="SAC666" s="132"/>
      <c r="SAD666" s="132"/>
      <c r="SAE666" s="132"/>
      <c r="SAF666" s="132"/>
      <c r="SAG666" s="132"/>
      <c r="SAH666" s="132"/>
      <c r="SAI666" s="132"/>
      <c r="SAJ666" s="132"/>
      <c r="SAK666" s="132"/>
      <c r="SAL666" s="132"/>
      <c r="SAM666" s="132"/>
      <c r="SAN666" s="132"/>
      <c r="SAO666" s="132"/>
      <c r="SAP666" s="132"/>
      <c r="SAQ666" s="132"/>
      <c r="SAR666" s="132"/>
      <c r="SAS666" s="132"/>
      <c r="SAT666" s="132"/>
      <c r="SAU666" s="132"/>
      <c r="SAV666" s="132"/>
      <c r="SAW666" s="132"/>
      <c r="SAX666" s="132"/>
      <c r="SAY666" s="132"/>
      <c r="SAZ666" s="132"/>
      <c r="SBA666" s="132"/>
      <c r="SBB666" s="132"/>
      <c r="SBC666" s="132"/>
      <c r="SBD666" s="132"/>
      <c r="SBE666" s="132"/>
      <c r="SBF666" s="132"/>
      <c r="SBG666" s="132"/>
      <c r="SBH666" s="132"/>
      <c r="SBI666" s="132"/>
      <c r="SBJ666" s="132"/>
      <c r="SBK666" s="132"/>
      <c r="SBL666" s="132"/>
      <c r="SBM666" s="132"/>
      <c r="SBN666" s="132"/>
      <c r="SBO666" s="132"/>
      <c r="SBP666" s="132"/>
      <c r="SBQ666" s="132"/>
      <c r="SBR666" s="132"/>
      <c r="SBS666" s="132"/>
      <c r="SBT666" s="132"/>
      <c r="SBU666" s="132"/>
      <c r="SBV666" s="132"/>
      <c r="SBW666" s="132"/>
      <c r="SBX666" s="132"/>
      <c r="SBY666" s="132"/>
      <c r="SBZ666" s="132"/>
      <c r="SCA666" s="132"/>
      <c r="SCB666" s="132"/>
      <c r="SCC666" s="132"/>
      <c r="SCD666" s="132"/>
      <c r="SCE666" s="132"/>
      <c r="SCF666" s="132"/>
      <c r="SCG666" s="132"/>
      <c r="SCH666" s="132"/>
      <c r="SCI666" s="132"/>
      <c r="SCJ666" s="132"/>
      <c r="SCK666" s="132"/>
      <c r="SCL666" s="132"/>
      <c r="SCM666" s="132"/>
      <c r="SCN666" s="132"/>
      <c r="SCO666" s="132"/>
      <c r="SCP666" s="132"/>
      <c r="SCQ666" s="132"/>
      <c r="SCR666" s="132"/>
      <c r="SCS666" s="132"/>
      <c r="SCT666" s="132"/>
      <c r="SCU666" s="132"/>
      <c r="SCV666" s="132"/>
      <c r="SCW666" s="132"/>
      <c r="SCX666" s="132"/>
      <c r="SCY666" s="132"/>
      <c r="SCZ666" s="132"/>
      <c r="SDA666" s="132"/>
      <c r="SDB666" s="132"/>
      <c r="SDC666" s="132"/>
      <c r="SDD666" s="132"/>
      <c r="SDE666" s="132"/>
      <c r="SDF666" s="132"/>
      <c r="SDG666" s="132"/>
      <c r="SDH666" s="132"/>
      <c r="SDI666" s="132"/>
      <c r="SDJ666" s="132"/>
      <c r="SDK666" s="132"/>
      <c r="SDL666" s="132"/>
      <c r="SDM666" s="132"/>
      <c r="SDN666" s="132"/>
      <c r="SDO666" s="132"/>
      <c r="SDP666" s="132"/>
      <c r="SDQ666" s="132"/>
      <c r="SDR666" s="132"/>
      <c r="SDS666" s="132"/>
      <c r="SDT666" s="132"/>
      <c r="SDU666" s="132"/>
      <c r="SDV666" s="132"/>
      <c r="SDW666" s="132"/>
      <c r="SDX666" s="132"/>
      <c r="SDY666" s="132"/>
      <c r="SDZ666" s="132"/>
      <c r="SEA666" s="132"/>
      <c r="SEB666" s="132"/>
      <c r="SEC666" s="132"/>
      <c r="SED666" s="132"/>
      <c r="SEE666" s="132"/>
      <c r="SEF666" s="132"/>
      <c r="SEG666" s="132"/>
      <c r="SEH666" s="132"/>
      <c r="SEI666" s="132"/>
      <c r="SEJ666" s="132"/>
      <c r="SEK666" s="132"/>
      <c r="SEL666" s="132"/>
      <c r="SEM666" s="132"/>
      <c r="SEN666" s="132"/>
      <c r="SEO666" s="132"/>
      <c r="SEP666" s="132"/>
      <c r="SEQ666" s="132"/>
      <c r="SER666" s="132"/>
      <c r="SES666" s="132"/>
      <c r="SET666" s="132"/>
      <c r="SEU666" s="132"/>
      <c r="SEV666" s="132"/>
      <c r="SEW666" s="132"/>
      <c r="SEX666" s="132"/>
      <c r="SEY666" s="132"/>
      <c r="SEZ666" s="132"/>
      <c r="SFA666" s="132"/>
      <c r="SFB666" s="132"/>
      <c r="SFC666" s="132"/>
      <c r="SFD666" s="132"/>
      <c r="SFE666" s="132"/>
      <c r="SFF666" s="132"/>
      <c r="SFG666" s="132"/>
      <c r="SFH666" s="132"/>
      <c r="SFI666" s="132"/>
      <c r="SFJ666" s="132"/>
      <c r="SFK666" s="132"/>
      <c r="SFL666" s="132"/>
      <c r="SFM666" s="132"/>
      <c r="SFN666" s="132"/>
      <c r="SFO666" s="132"/>
      <c r="SFP666" s="132"/>
      <c r="SFQ666" s="132"/>
      <c r="SFR666" s="132"/>
      <c r="SFS666" s="132"/>
      <c r="SFT666" s="132"/>
      <c r="SFU666" s="132"/>
      <c r="SFV666" s="132"/>
      <c r="SFW666" s="132"/>
      <c r="SFX666" s="132"/>
      <c r="SFY666" s="132"/>
      <c r="SFZ666" s="132"/>
      <c r="SGA666" s="132"/>
      <c r="SGB666" s="132"/>
      <c r="SGC666" s="132"/>
      <c r="SGD666" s="132"/>
      <c r="SGE666" s="132"/>
      <c r="SGF666" s="132"/>
      <c r="SGG666" s="132"/>
      <c r="SGH666" s="132"/>
      <c r="SGI666" s="132"/>
      <c r="SGJ666" s="132"/>
      <c r="SGK666" s="132"/>
      <c r="SGL666" s="132"/>
      <c r="SGM666" s="132"/>
      <c r="SGN666" s="132"/>
      <c r="SGO666" s="132"/>
      <c r="SGP666" s="132"/>
      <c r="SGQ666" s="132"/>
      <c r="SGR666" s="132"/>
      <c r="SGS666" s="132"/>
      <c r="SGT666" s="132"/>
      <c r="SGU666" s="132"/>
      <c r="SGV666" s="132"/>
      <c r="SGW666" s="132"/>
      <c r="SGX666" s="132"/>
      <c r="SGY666" s="132"/>
      <c r="SGZ666" s="132"/>
      <c r="SHA666" s="132"/>
      <c r="SHB666" s="132"/>
      <c r="SHC666" s="132"/>
      <c r="SHD666" s="132"/>
      <c r="SHE666" s="132"/>
      <c r="SHF666" s="132"/>
      <c r="SHG666" s="132"/>
      <c r="SHH666" s="132"/>
      <c r="SHI666" s="132"/>
      <c r="SHJ666" s="132"/>
      <c r="SHK666" s="132"/>
      <c r="SHL666" s="132"/>
      <c r="SHM666" s="132"/>
      <c r="SHN666" s="132"/>
      <c r="SHO666" s="132"/>
      <c r="SHP666" s="132"/>
      <c r="SHQ666" s="132"/>
      <c r="SHR666" s="132"/>
      <c r="SHS666" s="132"/>
      <c r="SHT666" s="132"/>
      <c r="SHU666" s="132"/>
      <c r="SHV666" s="132"/>
      <c r="SHW666" s="132"/>
      <c r="SHX666" s="132"/>
      <c r="SHY666" s="132"/>
      <c r="SHZ666" s="132"/>
      <c r="SIA666" s="132"/>
      <c r="SIB666" s="132"/>
      <c r="SIC666" s="132"/>
      <c r="SID666" s="132"/>
      <c r="SIE666" s="132"/>
      <c r="SIF666" s="132"/>
      <c r="SIG666" s="132"/>
      <c r="SIH666" s="132"/>
      <c r="SII666" s="132"/>
      <c r="SIJ666" s="132"/>
      <c r="SIK666" s="132"/>
      <c r="SIL666" s="132"/>
      <c r="SIM666" s="132"/>
      <c r="SIN666" s="132"/>
      <c r="SIO666" s="132"/>
      <c r="SIP666" s="132"/>
      <c r="SIQ666" s="132"/>
      <c r="SIR666" s="132"/>
      <c r="SIS666" s="132"/>
      <c r="SIT666" s="132"/>
      <c r="SIU666" s="132"/>
      <c r="SIV666" s="132"/>
      <c r="SIW666" s="132"/>
      <c r="SIX666" s="132"/>
      <c r="SIY666" s="132"/>
      <c r="SIZ666" s="132"/>
      <c r="SJA666" s="132"/>
      <c r="SJB666" s="132"/>
      <c r="SJC666" s="132"/>
      <c r="SJD666" s="132"/>
      <c r="SJE666" s="132"/>
      <c r="SJF666" s="132"/>
      <c r="SJG666" s="132"/>
      <c r="SJH666" s="132"/>
      <c r="SJI666" s="132"/>
      <c r="SJJ666" s="132"/>
      <c r="SJK666" s="132"/>
      <c r="SJL666" s="132"/>
      <c r="SJM666" s="132"/>
      <c r="SJN666" s="132"/>
      <c r="SJO666" s="132"/>
      <c r="SJP666" s="132"/>
      <c r="SJQ666" s="132"/>
      <c r="SJR666" s="132"/>
      <c r="SJS666" s="132"/>
      <c r="SJT666" s="132"/>
      <c r="SJU666" s="132"/>
      <c r="SJV666" s="132"/>
      <c r="SJW666" s="132"/>
      <c r="SJX666" s="132"/>
      <c r="SJY666" s="132"/>
      <c r="SJZ666" s="132"/>
      <c r="SKA666" s="132"/>
      <c r="SKB666" s="132"/>
      <c r="SKC666" s="132"/>
      <c r="SKD666" s="132"/>
      <c r="SKE666" s="132"/>
      <c r="SKF666" s="132"/>
      <c r="SKG666" s="132"/>
      <c r="SKH666" s="132"/>
      <c r="SKI666" s="132"/>
      <c r="SKJ666" s="132"/>
      <c r="SKK666" s="132"/>
      <c r="SKL666" s="132"/>
      <c r="SKM666" s="132"/>
      <c r="SKN666" s="132"/>
      <c r="SKO666" s="132"/>
      <c r="SKP666" s="132"/>
      <c r="SKQ666" s="132"/>
      <c r="SKR666" s="132"/>
      <c r="SKS666" s="132"/>
      <c r="SKT666" s="132"/>
      <c r="SKU666" s="132"/>
      <c r="SKV666" s="132"/>
      <c r="SKW666" s="132"/>
      <c r="SKX666" s="132"/>
      <c r="SKY666" s="132"/>
      <c r="SKZ666" s="132"/>
      <c r="SLA666" s="132"/>
      <c r="SLB666" s="132"/>
      <c r="SLC666" s="132"/>
      <c r="SLD666" s="132"/>
      <c r="SLE666" s="132"/>
      <c r="SLF666" s="132"/>
      <c r="SLG666" s="132"/>
      <c r="SLH666" s="132"/>
      <c r="SLI666" s="132"/>
      <c r="SLJ666" s="132"/>
      <c r="SLK666" s="132"/>
      <c r="SLL666" s="132"/>
      <c r="SLM666" s="132"/>
      <c r="SLN666" s="132"/>
      <c r="SLO666" s="132"/>
      <c r="SLP666" s="132"/>
      <c r="SLQ666" s="132"/>
      <c r="SLR666" s="132"/>
      <c r="SLS666" s="132"/>
      <c r="SLT666" s="132"/>
      <c r="SLU666" s="132"/>
      <c r="SLV666" s="132"/>
      <c r="SLW666" s="132"/>
      <c r="SLX666" s="132"/>
      <c r="SLY666" s="132"/>
      <c r="SLZ666" s="132"/>
      <c r="SMA666" s="132"/>
      <c r="SMB666" s="132"/>
      <c r="SMC666" s="132"/>
      <c r="SMD666" s="132"/>
      <c r="SME666" s="132"/>
      <c r="SMF666" s="132"/>
      <c r="SMG666" s="132"/>
      <c r="SMH666" s="132"/>
      <c r="SMI666" s="132"/>
      <c r="SMJ666" s="132"/>
      <c r="SMK666" s="132"/>
      <c r="SML666" s="132"/>
      <c r="SMM666" s="132"/>
      <c r="SMN666" s="132"/>
      <c r="SMO666" s="132"/>
      <c r="SMP666" s="132"/>
      <c r="SMQ666" s="132"/>
      <c r="SMR666" s="132"/>
      <c r="SMS666" s="132"/>
      <c r="SMT666" s="132"/>
      <c r="SMU666" s="132"/>
      <c r="SMV666" s="132"/>
      <c r="SMW666" s="132"/>
      <c r="SMX666" s="132"/>
      <c r="SMY666" s="132"/>
      <c r="SMZ666" s="132"/>
      <c r="SNA666" s="132"/>
      <c r="SNB666" s="132"/>
      <c r="SNC666" s="132"/>
      <c r="SND666" s="132"/>
      <c r="SNE666" s="132"/>
      <c r="SNF666" s="132"/>
      <c r="SNG666" s="132"/>
      <c r="SNH666" s="132"/>
      <c r="SNI666" s="132"/>
      <c r="SNJ666" s="132"/>
      <c r="SNK666" s="132"/>
      <c r="SNL666" s="132"/>
      <c r="SNM666" s="132"/>
      <c r="SNN666" s="132"/>
      <c r="SNO666" s="132"/>
      <c r="SNP666" s="132"/>
      <c r="SNQ666" s="132"/>
      <c r="SNR666" s="132"/>
      <c r="SNS666" s="132"/>
      <c r="SNT666" s="132"/>
      <c r="SNU666" s="132"/>
      <c r="SNV666" s="132"/>
      <c r="SNW666" s="132"/>
      <c r="SNX666" s="132"/>
      <c r="SNY666" s="132"/>
      <c r="SNZ666" s="132"/>
      <c r="SOA666" s="132"/>
      <c r="SOB666" s="132"/>
      <c r="SOC666" s="132"/>
      <c r="SOD666" s="132"/>
      <c r="SOE666" s="132"/>
      <c r="SOF666" s="132"/>
      <c r="SOG666" s="132"/>
      <c r="SOH666" s="132"/>
      <c r="SOI666" s="132"/>
      <c r="SOJ666" s="132"/>
      <c r="SOK666" s="132"/>
      <c r="SOL666" s="132"/>
      <c r="SOM666" s="132"/>
      <c r="SON666" s="132"/>
      <c r="SOO666" s="132"/>
      <c r="SOP666" s="132"/>
      <c r="SOQ666" s="132"/>
      <c r="SOR666" s="132"/>
      <c r="SOS666" s="132"/>
      <c r="SOT666" s="132"/>
      <c r="SOU666" s="132"/>
      <c r="SOV666" s="132"/>
      <c r="SOW666" s="132"/>
      <c r="SOX666" s="132"/>
      <c r="SOY666" s="132"/>
      <c r="SOZ666" s="132"/>
      <c r="SPA666" s="132"/>
      <c r="SPB666" s="132"/>
      <c r="SPC666" s="132"/>
      <c r="SPD666" s="132"/>
      <c r="SPE666" s="132"/>
      <c r="SPF666" s="132"/>
      <c r="SPG666" s="132"/>
      <c r="SPH666" s="132"/>
      <c r="SPI666" s="132"/>
      <c r="SPJ666" s="132"/>
      <c r="SPK666" s="132"/>
      <c r="SPL666" s="132"/>
      <c r="SPM666" s="132"/>
      <c r="SPN666" s="132"/>
      <c r="SPO666" s="132"/>
      <c r="SPP666" s="132"/>
      <c r="SPQ666" s="132"/>
      <c r="SPR666" s="132"/>
      <c r="SPS666" s="132"/>
      <c r="SPT666" s="132"/>
      <c r="SPU666" s="132"/>
      <c r="SPV666" s="132"/>
      <c r="SPW666" s="132"/>
      <c r="SPX666" s="132"/>
      <c r="SPY666" s="132"/>
      <c r="SPZ666" s="132"/>
      <c r="SQA666" s="132"/>
      <c r="SQB666" s="132"/>
      <c r="SQC666" s="132"/>
      <c r="SQD666" s="132"/>
      <c r="SQE666" s="132"/>
      <c r="SQF666" s="132"/>
      <c r="SQG666" s="132"/>
      <c r="SQH666" s="132"/>
      <c r="SQI666" s="132"/>
      <c r="SQJ666" s="132"/>
      <c r="SQK666" s="132"/>
      <c r="SQL666" s="132"/>
      <c r="SQM666" s="132"/>
      <c r="SQN666" s="132"/>
      <c r="SQO666" s="132"/>
      <c r="SQP666" s="132"/>
      <c r="SQQ666" s="132"/>
      <c r="SQR666" s="132"/>
      <c r="SQS666" s="132"/>
      <c r="SQT666" s="132"/>
      <c r="SQU666" s="132"/>
      <c r="SQV666" s="132"/>
      <c r="SQW666" s="132"/>
      <c r="SQX666" s="132"/>
      <c r="SQY666" s="132"/>
      <c r="SQZ666" s="132"/>
      <c r="SRA666" s="132"/>
      <c r="SRB666" s="132"/>
      <c r="SRC666" s="132"/>
      <c r="SRD666" s="132"/>
      <c r="SRE666" s="132"/>
      <c r="SRF666" s="132"/>
      <c r="SRG666" s="132"/>
      <c r="SRH666" s="132"/>
      <c r="SRI666" s="132"/>
      <c r="SRJ666" s="132"/>
      <c r="SRK666" s="132"/>
      <c r="SRL666" s="132"/>
      <c r="SRM666" s="132"/>
      <c r="SRN666" s="132"/>
      <c r="SRO666" s="132"/>
      <c r="SRP666" s="132"/>
      <c r="SRQ666" s="132"/>
      <c r="SRR666" s="132"/>
      <c r="SRS666" s="132"/>
      <c r="SRT666" s="132"/>
      <c r="SRU666" s="132"/>
      <c r="SRV666" s="132"/>
      <c r="SRW666" s="132"/>
      <c r="SRX666" s="132"/>
      <c r="SRY666" s="132"/>
      <c r="SRZ666" s="132"/>
      <c r="SSA666" s="132"/>
      <c r="SSB666" s="132"/>
      <c r="SSC666" s="132"/>
      <c r="SSD666" s="132"/>
      <c r="SSE666" s="132"/>
      <c r="SSF666" s="132"/>
      <c r="SSG666" s="132"/>
      <c r="SSH666" s="132"/>
      <c r="SSI666" s="132"/>
      <c r="SSJ666" s="132"/>
      <c r="SSK666" s="132"/>
      <c r="SSL666" s="132"/>
      <c r="SSM666" s="132"/>
      <c r="SSN666" s="132"/>
      <c r="SSO666" s="132"/>
      <c r="SSP666" s="132"/>
      <c r="SSQ666" s="132"/>
      <c r="SSR666" s="132"/>
      <c r="SSS666" s="132"/>
      <c r="SST666" s="132"/>
      <c r="SSU666" s="132"/>
      <c r="SSV666" s="132"/>
      <c r="SSW666" s="132"/>
      <c r="SSX666" s="132"/>
      <c r="SSY666" s="132"/>
      <c r="SSZ666" s="132"/>
      <c r="STA666" s="132"/>
      <c r="STB666" s="132"/>
      <c r="STC666" s="132"/>
      <c r="STD666" s="132"/>
      <c r="STE666" s="132"/>
      <c r="STF666" s="132"/>
      <c r="STG666" s="132"/>
      <c r="STH666" s="132"/>
      <c r="STI666" s="132"/>
      <c r="STJ666" s="132"/>
      <c r="STK666" s="132"/>
      <c r="STL666" s="132"/>
      <c r="STM666" s="132"/>
      <c r="STN666" s="132"/>
      <c r="STO666" s="132"/>
      <c r="STP666" s="132"/>
      <c r="STQ666" s="132"/>
      <c r="STR666" s="132"/>
      <c r="STS666" s="132"/>
      <c r="STT666" s="132"/>
      <c r="STU666" s="132"/>
      <c r="STV666" s="132"/>
      <c r="STW666" s="132"/>
      <c r="STX666" s="132"/>
      <c r="STY666" s="132"/>
      <c r="STZ666" s="132"/>
      <c r="SUA666" s="132"/>
      <c r="SUB666" s="132"/>
      <c r="SUC666" s="132"/>
      <c r="SUD666" s="132"/>
      <c r="SUE666" s="132"/>
      <c r="SUF666" s="132"/>
      <c r="SUG666" s="132"/>
      <c r="SUH666" s="132"/>
      <c r="SUI666" s="132"/>
      <c r="SUJ666" s="132"/>
      <c r="SUK666" s="132"/>
      <c r="SUL666" s="132"/>
      <c r="SUM666" s="132"/>
      <c r="SUN666" s="132"/>
      <c r="SUO666" s="132"/>
      <c r="SUP666" s="132"/>
      <c r="SUQ666" s="132"/>
      <c r="SUR666" s="132"/>
      <c r="SUS666" s="132"/>
      <c r="SUT666" s="132"/>
      <c r="SUU666" s="132"/>
      <c r="SUV666" s="132"/>
      <c r="SUW666" s="132"/>
      <c r="SUX666" s="132"/>
      <c r="SUY666" s="132"/>
      <c r="SUZ666" s="132"/>
      <c r="SVA666" s="132"/>
      <c r="SVB666" s="132"/>
      <c r="SVC666" s="132"/>
      <c r="SVD666" s="132"/>
      <c r="SVE666" s="132"/>
      <c r="SVF666" s="132"/>
      <c r="SVG666" s="132"/>
      <c r="SVH666" s="132"/>
      <c r="SVI666" s="132"/>
      <c r="SVJ666" s="132"/>
      <c r="SVK666" s="132"/>
      <c r="SVL666" s="132"/>
      <c r="SVM666" s="132"/>
      <c r="SVN666" s="132"/>
      <c r="SVO666" s="132"/>
      <c r="SVP666" s="132"/>
      <c r="SVQ666" s="132"/>
      <c r="SVR666" s="132"/>
      <c r="SVS666" s="132"/>
      <c r="SVT666" s="132"/>
      <c r="SVU666" s="132"/>
      <c r="SVV666" s="132"/>
      <c r="SVW666" s="132"/>
      <c r="SVX666" s="132"/>
      <c r="SVY666" s="132"/>
      <c r="SVZ666" s="132"/>
      <c r="SWA666" s="132"/>
      <c r="SWB666" s="132"/>
      <c r="SWC666" s="132"/>
      <c r="SWD666" s="132"/>
      <c r="SWE666" s="132"/>
      <c r="SWF666" s="132"/>
      <c r="SWG666" s="132"/>
      <c r="SWH666" s="132"/>
      <c r="SWI666" s="132"/>
      <c r="SWJ666" s="132"/>
      <c r="SWK666" s="132"/>
      <c r="SWL666" s="132"/>
      <c r="SWM666" s="132"/>
      <c r="SWN666" s="132"/>
      <c r="SWO666" s="132"/>
      <c r="SWP666" s="132"/>
      <c r="SWQ666" s="132"/>
      <c r="SWR666" s="132"/>
      <c r="SWS666" s="132"/>
      <c r="SWT666" s="132"/>
      <c r="SWU666" s="132"/>
      <c r="SWV666" s="132"/>
      <c r="SWW666" s="132"/>
      <c r="SWX666" s="132"/>
      <c r="SWY666" s="132"/>
      <c r="SWZ666" s="132"/>
      <c r="SXA666" s="132"/>
      <c r="SXB666" s="132"/>
      <c r="SXC666" s="132"/>
      <c r="SXD666" s="132"/>
      <c r="SXE666" s="132"/>
      <c r="SXF666" s="132"/>
      <c r="SXG666" s="132"/>
      <c r="SXH666" s="132"/>
      <c r="SXI666" s="132"/>
      <c r="SXJ666" s="132"/>
      <c r="SXK666" s="132"/>
      <c r="SXL666" s="132"/>
      <c r="SXM666" s="132"/>
      <c r="SXN666" s="132"/>
      <c r="SXO666" s="132"/>
      <c r="SXP666" s="132"/>
      <c r="SXQ666" s="132"/>
      <c r="SXR666" s="132"/>
      <c r="SXS666" s="132"/>
      <c r="SXT666" s="132"/>
      <c r="SXU666" s="132"/>
      <c r="SXV666" s="132"/>
      <c r="SXW666" s="132"/>
      <c r="SXX666" s="132"/>
      <c r="SXY666" s="132"/>
      <c r="SXZ666" s="132"/>
      <c r="SYA666" s="132"/>
      <c r="SYB666" s="132"/>
      <c r="SYC666" s="132"/>
      <c r="SYD666" s="132"/>
      <c r="SYE666" s="132"/>
      <c r="SYF666" s="132"/>
      <c r="SYG666" s="132"/>
      <c r="SYH666" s="132"/>
      <c r="SYI666" s="132"/>
      <c r="SYJ666" s="132"/>
      <c r="SYK666" s="132"/>
      <c r="SYL666" s="132"/>
      <c r="SYM666" s="132"/>
      <c r="SYN666" s="132"/>
      <c r="SYO666" s="132"/>
      <c r="SYP666" s="132"/>
      <c r="SYQ666" s="132"/>
      <c r="SYR666" s="132"/>
      <c r="SYS666" s="132"/>
      <c r="SYT666" s="132"/>
      <c r="SYU666" s="132"/>
      <c r="SYV666" s="132"/>
      <c r="SYW666" s="132"/>
      <c r="SYX666" s="132"/>
      <c r="SYY666" s="132"/>
      <c r="SYZ666" s="132"/>
      <c r="SZA666" s="132"/>
      <c r="SZB666" s="132"/>
      <c r="SZC666" s="132"/>
      <c r="SZD666" s="132"/>
      <c r="SZE666" s="132"/>
      <c r="SZF666" s="132"/>
      <c r="SZG666" s="132"/>
      <c r="SZH666" s="132"/>
      <c r="SZI666" s="132"/>
      <c r="SZJ666" s="132"/>
      <c r="SZK666" s="132"/>
      <c r="SZL666" s="132"/>
      <c r="SZM666" s="132"/>
      <c r="SZN666" s="132"/>
      <c r="SZO666" s="132"/>
      <c r="SZP666" s="132"/>
      <c r="SZQ666" s="132"/>
      <c r="SZR666" s="132"/>
      <c r="SZS666" s="132"/>
      <c r="SZT666" s="132"/>
      <c r="SZU666" s="132"/>
      <c r="SZV666" s="132"/>
      <c r="SZW666" s="132"/>
      <c r="SZX666" s="132"/>
      <c r="SZY666" s="132"/>
      <c r="SZZ666" s="132"/>
      <c r="TAA666" s="132"/>
      <c r="TAB666" s="132"/>
      <c r="TAC666" s="132"/>
      <c r="TAD666" s="132"/>
      <c r="TAE666" s="132"/>
      <c r="TAF666" s="132"/>
      <c r="TAG666" s="132"/>
      <c r="TAH666" s="132"/>
      <c r="TAI666" s="132"/>
      <c r="TAJ666" s="132"/>
      <c r="TAK666" s="132"/>
      <c r="TAL666" s="132"/>
      <c r="TAM666" s="132"/>
      <c r="TAN666" s="132"/>
      <c r="TAO666" s="132"/>
      <c r="TAP666" s="132"/>
      <c r="TAQ666" s="132"/>
      <c r="TAR666" s="132"/>
      <c r="TAS666" s="132"/>
      <c r="TAT666" s="132"/>
      <c r="TAU666" s="132"/>
      <c r="TAV666" s="132"/>
      <c r="TAW666" s="132"/>
      <c r="TAX666" s="132"/>
      <c r="TAY666" s="132"/>
      <c r="TAZ666" s="132"/>
      <c r="TBA666" s="132"/>
      <c r="TBB666" s="132"/>
      <c r="TBC666" s="132"/>
      <c r="TBD666" s="132"/>
      <c r="TBE666" s="132"/>
      <c r="TBF666" s="132"/>
      <c r="TBG666" s="132"/>
      <c r="TBH666" s="132"/>
      <c r="TBI666" s="132"/>
      <c r="TBJ666" s="132"/>
      <c r="TBK666" s="132"/>
      <c r="TBL666" s="132"/>
      <c r="TBM666" s="132"/>
      <c r="TBN666" s="132"/>
      <c r="TBO666" s="132"/>
      <c r="TBP666" s="132"/>
      <c r="TBQ666" s="132"/>
      <c r="TBR666" s="132"/>
      <c r="TBS666" s="132"/>
      <c r="TBT666" s="132"/>
      <c r="TBU666" s="132"/>
      <c r="TBV666" s="132"/>
      <c r="TBW666" s="132"/>
      <c r="TBX666" s="132"/>
      <c r="TBY666" s="132"/>
      <c r="TBZ666" s="132"/>
      <c r="TCA666" s="132"/>
      <c r="TCB666" s="132"/>
      <c r="TCC666" s="132"/>
      <c r="TCD666" s="132"/>
      <c r="TCE666" s="132"/>
      <c r="TCF666" s="132"/>
      <c r="TCG666" s="132"/>
      <c r="TCH666" s="132"/>
      <c r="TCI666" s="132"/>
      <c r="TCJ666" s="132"/>
      <c r="TCK666" s="132"/>
      <c r="TCL666" s="132"/>
      <c r="TCM666" s="132"/>
      <c r="TCN666" s="132"/>
      <c r="TCO666" s="132"/>
      <c r="TCP666" s="132"/>
      <c r="TCQ666" s="132"/>
      <c r="TCR666" s="132"/>
      <c r="TCS666" s="132"/>
      <c r="TCT666" s="132"/>
      <c r="TCU666" s="132"/>
      <c r="TCV666" s="132"/>
      <c r="TCW666" s="132"/>
      <c r="TCX666" s="132"/>
      <c r="TCY666" s="132"/>
      <c r="TCZ666" s="132"/>
      <c r="TDA666" s="132"/>
      <c r="TDB666" s="132"/>
      <c r="TDC666" s="132"/>
      <c r="TDD666" s="132"/>
      <c r="TDE666" s="132"/>
      <c r="TDF666" s="132"/>
      <c r="TDG666" s="132"/>
      <c r="TDH666" s="132"/>
      <c r="TDI666" s="132"/>
      <c r="TDJ666" s="132"/>
      <c r="TDK666" s="132"/>
      <c r="TDL666" s="132"/>
      <c r="TDM666" s="132"/>
      <c r="TDN666" s="132"/>
      <c r="TDO666" s="132"/>
      <c r="TDP666" s="132"/>
      <c r="TDQ666" s="132"/>
      <c r="TDR666" s="132"/>
      <c r="TDS666" s="132"/>
      <c r="TDT666" s="132"/>
      <c r="TDU666" s="132"/>
      <c r="TDV666" s="132"/>
      <c r="TDW666" s="132"/>
      <c r="TDX666" s="132"/>
      <c r="TDY666" s="132"/>
      <c r="TDZ666" s="132"/>
      <c r="TEA666" s="132"/>
      <c r="TEB666" s="132"/>
      <c r="TEC666" s="132"/>
      <c r="TED666" s="132"/>
      <c r="TEE666" s="132"/>
      <c r="TEF666" s="132"/>
      <c r="TEG666" s="132"/>
      <c r="TEH666" s="132"/>
      <c r="TEI666" s="132"/>
      <c r="TEJ666" s="132"/>
      <c r="TEK666" s="132"/>
      <c r="TEL666" s="132"/>
      <c r="TEM666" s="132"/>
      <c r="TEN666" s="132"/>
      <c r="TEO666" s="132"/>
      <c r="TEP666" s="132"/>
      <c r="TEQ666" s="132"/>
      <c r="TER666" s="132"/>
      <c r="TES666" s="132"/>
      <c r="TET666" s="132"/>
      <c r="TEU666" s="132"/>
      <c r="TEV666" s="132"/>
      <c r="TEW666" s="132"/>
      <c r="TEX666" s="132"/>
      <c r="TEY666" s="132"/>
      <c r="TEZ666" s="132"/>
      <c r="TFA666" s="132"/>
      <c r="TFB666" s="132"/>
      <c r="TFC666" s="132"/>
      <c r="TFD666" s="132"/>
      <c r="TFE666" s="132"/>
      <c r="TFF666" s="132"/>
      <c r="TFG666" s="132"/>
      <c r="TFH666" s="132"/>
      <c r="TFI666" s="132"/>
      <c r="TFJ666" s="132"/>
      <c r="TFK666" s="132"/>
      <c r="TFL666" s="132"/>
      <c r="TFM666" s="132"/>
      <c r="TFN666" s="132"/>
      <c r="TFO666" s="132"/>
      <c r="TFP666" s="132"/>
      <c r="TFQ666" s="132"/>
      <c r="TFR666" s="132"/>
      <c r="TFS666" s="132"/>
      <c r="TFT666" s="132"/>
      <c r="TFU666" s="132"/>
      <c r="TFV666" s="132"/>
      <c r="TFW666" s="132"/>
      <c r="TFX666" s="132"/>
      <c r="TFY666" s="132"/>
      <c r="TFZ666" s="132"/>
      <c r="TGA666" s="132"/>
      <c r="TGB666" s="132"/>
      <c r="TGC666" s="132"/>
      <c r="TGD666" s="132"/>
      <c r="TGE666" s="132"/>
      <c r="TGF666" s="132"/>
      <c r="TGG666" s="132"/>
      <c r="TGH666" s="132"/>
      <c r="TGI666" s="132"/>
      <c r="TGJ666" s="132"/>
      <c r="TGK666" s="132"/>
      <c r="TGL666" s="132"/>
      <c r="TGM666" s="132"/>
      <c r="TGN666" s="132"/>
      <c r="TGO666" s="132"/>
      <c r="TGP666" s="132"/>
      <c r="TGQ666" s="132"/>
      <c r="TGR666" s="132"/>
      <c r="TGS666" s="132"/>
      <c r="TGT666" s="132"/>
      <c r="TGU666" s="132"/>
      <c r="TGV666" s="132"/>
      <c r="TGW666" s="132"/>
      <c r="TGX666" s="132"/>
      <c r="TGY666" s="132"/>
      <c r="TGZ666" s="132"/>
      <c r="THA666" s="132"/>
      <c r="THB666" s="132"/>
      <c r="THC666" s="132"/>
      <c r="THD666" s="132"/>
      <c r="THE666" s="132"/>
      <c r="THF666" s="132"/>
      <c r="THG666" s="132"/>
      <c r="THH666" s="132"/>
      <c r="THI666" s="132"/>
      <c r="THJ666" s="132"/>
      <c r="THK666" s="132"/>
      <c r="THL666" s="132"/>
      <c r="THM666" s="132"/>
      <c r="THN666" s="132"/>
      <c r="THO666" s="132"/>
      <c r="THP666" s="132"/>
      <c r="THQ666" s="132"/>
      <c r="THR666" s="132"/>
      <c r="THS666" s="132"/>
      <c r="THT666" s="132"/>
      <c r="THU666" s="132"/>
      <c r="THV666" s="132"/>
      <c r="THW666" s="132"/>
      <c r="THX666" s="132"/>
      <c r="THY666" s="132"/>
      <c r="THZ666" s="132"/>
      <c r="TIA666" s="132"/>
      <c r="TIB666" s="132"/>
      <c r="TIC666" s="132"/>
      <c r="TID666" s="132"/>
      <c r="TIE666" s="132"/>
      <c r="TIF666" s="132"/>
      <c r="TIG666" s="132"/>
      <c r="TIH666" s="132"/>
      <c r="TII666" s="132"/>
      <c r="TIJ666" s="132"/>
      <c r="TIK666" s="132"/>
      <c r="TIL666" s="132"/>
      <c r="TIM666" s="132"/>
      <c r="TIN666" s="132"/>
      <c r="TIO666" s="132"/>
      <c r="TIP666" s="132"/>
      <c r="TIQ666" s="132"/>
      <c r="TIR666" s="132"/>
      <c r="TIS666" s="132"/>
      <c r="TIT666" s="132"/>
      <c r="TIU666" s="132"/>
      <c r="TIV666" s="132"/>
      <c r="TIW666" s="132"/>
      <c r="TIX666" s="132"/>
      <c r="TIY666" s="132"/>
      <c r="TIZ666" s="132"/>
      <c r="TJA666" s="132"/>
      <c r="TJB666" s="132"/>
      <c r="TJC666" s="132"/>
      <c r="TJD666" s="132"/>
      <c r="TJE666" s="132"/>
      <c r="TJF666" s="132"/>
      <c r="TJG666" s="132"/>
      <c r="TJH666" s="132"/>
      <c r="TJI666" s="132"/>
      <c r="TJJ666" s="132"/>
      <c r="TJK666" s="132"/>
      <c r="TJL666" s="132"/>
      <c r="TJM666" s="132"/>
      <c r="TJN666" s="132"/>
      <c r="TJO666" s="132"/>
      <c r="TJP666" s="132"/>
      <c r="TJQ666" s="132"/>
      <c r="TJR666" s="132"/>
      <c r="TJS666" s="132"/>
      <c r="TJT666" s="132"/>
      <c r="TJU666" s="132"/>
      <c r="TJV666" s="132"/>
      <c r="TJW666" s="132"/>
      <c r="TJX666" s="132"/>
      <c r="TJY666" s="132"/>
      <c r="TJZ666" s="132"/>
      <c r="TKA666" s="132"/>
      <c r="TKB666" s="132"/>
      <c r="TKC666" s="132"/>
      <c r="TKD666" s="132"/>
      <c r="TKE666" s="132"/>
      <c r="TKF666" s="132"/>
      <c r="TKG666" s="132"/>
      <c r="TKH666" s="132"/>
      <c r="TKI666" s="132"/>
      <c r="TKJ666" s="132"/>
      <c r="TKK666" s="132"/>
      <c r="TKL666" s="132"/>
      <c r="TKM666" s="132"/>
      <c r="TKN666" s="132"/>
      <c r="TKO666" s="132"/>
      <c r="TKP666" s="132"/>
      <c r="TKQ666" s="132"/>
      <c r="TKR666" s="132"/>
      <c r="TKS666" s="132"/>
      <c r="TKT666" s="132"/>
      <c r="TKU666" s="132"/>
      <c r="TKV666" s="132"/>
      <c r="TKW666" s="132"/>
      <c r="TKX666" s="132"/>
      <c r="TKY666" s="132"/>
      <c r="TKZ666" s="132"/>
      <c r="TLA666" s="132"/>
      <c r="TLB666" s="132"/>
      <c r="TLC666" s="132"/>
      <c r="TLD666" s="132"/>
      <c r="TLE666" s="132"/>
      <c r="TLF666" s="132"/>
      <c r="TLG666" s="132"/>
      <c r="TLH666" s="132"/>
      <c r="TLI666" s="132"/>
      <c r="TLJ666" s="132"/>
      <c r="TLK666" s="132"/>
      <c r="TLL666" s="132"/>
      <c r="TLM666" s="132"/>
      <c r="TLN666" s="132"/>
      <c r="TLO666" s="132"/>
      <c r="TLP666" s="132"/>
      <c r="TLQ666" s="132"/>
      <c r="TLR666" s="132"/>
      <c r="TLS666" s="132"/>
      <c r="TLT666" s="132"/>
      <c r="TLU666" s="132"/>
      <c r="TLV666" s="132"/>
      <c r="TLW666" s="132"/>
      <c r="TLX666" s="132"/>
      <c r="TLY666" s="132"/>
      <c r="TLZ666" s="132"/>
      <c r="TMA666" s="132"/>
      <c r="TMB666" s="132"/>
      <c r="TMC666" s="132"/>
      <c r="TMD666" s="132"/>
      <c r="TME666" s="132"/>
      <c r="TMF666" s="132"/>
      <c r="TMG666" s="132"/>
      <c r="TMH666" s="132"/>
      <c r="TMI666" s="132"/>
      <c r="TMJ666" s="132"/>
      <c r="TMK666" s="132"/>
      <c r="TML666" s="132"/>
      <c r="TMM666" s="132"/>
      <c r="TMN666" s="132"/>
      <c r="TMO666" s="132"/>
      <c r="TMP666" s="132"/>
      <c r="TMQ666" s="132"/>
      <c r="TMR666" s="132"/>
      <c r="TMS666" s="132"/>
      <c r="TMT666" s="132"/>
      <c r="TMU666" s="132"/>
      <c r="TMV666" s="132"/>
      <c r="TMW666" s="132"/>
      <c r="TMX666" s="132"/>
      <c r="TMY666" s="132"/>
      <c r="TMZ666" s="132"/>
      <c r="TNA666" s="132"/>
      <c r="TNB666" s="132"/>
      <c r="TNC666" s="132"/>
      <c r="TND666" s="132"/>
      <c r="TNE666" s="132"/>
      <c r="TNF666" s="132"/>
      <c r="TNG666" s="132"/>
      <c r="TNH666" s="132"/>
      <c r="TNI666" s="132"/>
      <c r="TNJ666" s="132"/>
      <c r="TNK666" s="132"/>
      <c r="TNL666" s="132"/>
      <c r="TNM666" s="132"/>
      <c r="TNN666" s="132"/>
      <c r="TNO666" s="132"/>
      <c r="TNP666" s="132"/>
      <c r="TNQ666" s="132"/>
      <c r="TNR666" s="132"/>
      <c r="TNS666" s="132"/>
      <c r="TNT666" s="132"/>
      <c r="TNU666" s="132"/>
      <c r="TNV666" s="132"/>
      <c r="TNW666" s="132"/>
      <c r="TNX666" s="132"/>
      <c r="TNY666" s="132"/>
      <c r="TNZ666" s="132"/>
      <c r="TOA666" s="132"/>
      <c r="TOB666" s="132"/>
      <c r="TOC666" s="132"/>
      <c r="TOD666" s="132"/>
      <c r="TOE666" s="132"/>
      <c r="TOF666" s="132"/>
      <c r="TOG666" s="132"/>
      <c r="TOH666" s="132"/>
      <c r="TOI666" s="132"/>
      <c r="TOJ666" s="132"/>
      <c r="TOK666" s="132"/>
      <c r="TOL666" s="132"/>
      <c r="TOM666" s="132"/>
      <c r="TON666" s="132"/>
      <c r="TOO666" s="132"/>
      <c r="TOP666" s="132"/>
      <c r="TOQ666" s="132"/>
      <c r="TOR666" s="132"/>
      <c r="TOS666" s="132"/>
      <c r="TOT666" s="132"/>
      <c r="TOU666" s="132"/>
      <c r="TOV666" s="132"/>
      <c r="TOW666" s="132"/>
      <c r="TOX666" s="132"/>
      <c r="TOY666" s="132"/>
      <c r="TOZ666" s="132"/>
      <c r="TPA666" s="132"/>
      <c r="TPB666" s="132"/>
      <c r="TPC666" s="132"/>
      <c r="TPD666" s="132"/>
      <c r="TPE666" s="132"/>
      <c r="TPF666" s="132"/>
      <c r="TPG666" s="132"/>
      <c r="TPH666" s="132"/>
      <c r="TPI666" s="132"/>
      <c r="TPJ666" s="132"/>
      <c r="TPK666" s="132"/>
      <c r="TPL666" s="132"/>
      <c r="TPM666" s="132"/>
      <c r="TPN666" s="132"/>
      <c r="TPO666" s="132"/>
      <c r="TPP666" s="132"/>
      <c r="TPQ666" s="132"/>
      <c r="TPR666" s="132"/>
      <c r="TPS666" s="132"/>
      <c r="TPT666" s="132"/>
      <c r="TPU666" s="132"/>
      <c r="TPV666" s="132"/>
      <c r="TPW666" s="132"/>
      <c r="TPX666" s="132"/>
      <c r="TPY666" s="132"/>
      <c r="TPZ666" s="132"/>
      <c r="TQA666" s="132"/>
      <c r="TQB666" s="132"/>
      <c r="TQC666" s="132"/>
      <c r="TQD666" s="132"/>
      <c r="TQE666" s="132"/>
      <c r="TQF666" s="132"/>
      <c r="TQG666" s="132"/>
      <c r="TQH666" s="132"/>
      <c r="TQI666" s="132"/>
      <c r="TQJ666" s="132"/>
      <c r="TQK666" s="132"/>
      <c r="TQL666" s="132"/>
      <c r="TQM666" s="132"/>
      <c r="TQN666" s="132"/>
      <c r="TQO666" s="132"/>
      <c r="TQP666" s="132"/>
      <c r="TQQ666" s="132"/>
      <c r="TQR666" s="132"/>
      <c r="TQS666" s="132"/>
      <c r="TQT666" s="132"/>
      <c r="TQU666" s="132"/>
      <c r="TQV666" s="132"/>
      <c r="TQW666" s="132"/>
      <c r="TQX666" s="132"/>
      <c r="TQY666" s="132"/>
      <c r="TQZ666" s="132"/>
      <c r="TRA666" s="132"/>
      <c r="TRB666" s="132"/>
      <c r="TRC666" s="132"/>
      <c r="TRD666" s="132"/>
      <c r="TRE666" s="132"/>
      <c r="TRF666" s="132"/>
      <c r="TRG666" s="132"/>
      <c r="TRH666" s="132"/>
      <c r="TRI666" s="132"/>
      <c r="TRJ666" s="132"/>
      <c r="TRK666" s="132"/>
      <c r="TRL666" s="132"/>
      <c r="TRM666" s="132"/>
      <c r="TRN666" s="132"/>
      <c r="TRO666" s="132"/>
      <c r="TRP666" s="132"/>
      <c r="TRQ666" s="132"/>
      <c r="TRR666" s="132"/>
      <c r="TRS666" s="132"/>
      <c r="TRT666" s="132"/>
      <c r="TRU666" s="132"/>
      <c r="TRV666" s="132"/>
      <c r="TRW666" s="132"/>
      <c r="TRX666" s="132"/>
      <c r="TRY666" s="132"/>
      <c r="TRZ666" s="132"/>
      <c r="TSA666" s="132"/>
      <c r="TSB666" s="132"/>
      <c r="TSC666" s="132"/>
      <c r="TSD666" s="132"/>
      <c r="TSE666" s="132"/>
      <c r="TSF666" s="132"/>
      <c r="TSG666" s="132"/>
      <c r="TSH666" s="132"/>
      <c r="TSI666" s="132"/>
      <c r="TSJ666" s="132"/>
      <c r="TSK666" s="132"/>
      <c r="TSL666" s="132"/>
      <c r="TSM666" s="132"/>
      <c r="TSN666" s="132"/>
      <c r="TSO666" s="132"/>
      <c r="TSP666" s="132"/>
      <c r="TSQ666" s="132"/>
      <c r="TSR666" s="132"/>
      <c r="TSS666" s="132"/>
      <c r="TST666" s="132"/>
      <c r="TSU666" s="132"/>
      <c r="TSV666" s="132"/>
      <c r="TSW666" s="132"/>
      <c r="TSX666" s="132"/>
      <c r="TSY666" s="132"/>
      <c r="TSZ666" s="132"/>
      <c r="TTA666" s="132"/>
      <c r="TTB666" s="132"/>
      <c r="TTC666" s="132"/>
      <c r="TTD666" s="132"/>
      <c r="TTE666" s="132"/>
      <c r="TTF666" s="132"/>
      <c r="TTG666" s="132"/>
      <c r="TTH666" s="132"/>
      <c r="TTI666" s="132"/>
      <c r="TTJ666" s="132"/>
      <c r="TTK666" s="132"/>
      <c r="TTL666" s="132"/>
      <c r="TTM666" s="132"/>
      <c r="TTN666" s="132"/>
      <c r="TTO666" s="132"/>
      <c r="TTP666" s="132"/>
      <c r="TTQ666" s="132"/>
      <c r="TTR666" s="132"/>
      <c r="TTS666" s="132"/>
      <c r="TTT666" s="132"/>
      <c r="TTU666" s="132"/>
      <c r="TTV666" s="132"/>
      <c r="TTW666" s="132"/>
      <c r="TTX666" s="132"/>
      <c r="TTY666" s="132"/>
      <c r="TTZ666" s="132"/>
      <c r="TUA666" s="132"/>
      <c r="TUB666" s="132"/>
      <c r="TUC666" s="132"/>
      <c r="TUD666" s="132"/>
      <c r="TUE666" s="132"/>
      <c r="TUF666" s="132"/>
      <c r="TUG666" s="132"/>
      <c r="TUH666" s="132"/>
      <c r="TUI666" s="132"/>
      <c r="TUJ666" s="132"/>
      <c r="TUK666" s="132"/>
      <c r="TUL666" s="132"/>
      <c r="TUM666" s="132"/>
      <c r="TUN666" s="132"/>
      <c r="TUO666" s="132"/>
      <c r="TUP666" s="132"/>
      <c r="TUQ666" s="132"/>
      <c r="TUR666" s="132"/>
      <c r="TUS666" s="132"/>
      <c r="TUT666" s="132"/>
      <c r="TUU666" s="132"/>
      <c r="TUV666" s="132"/>
      <c r="TUW666" s="132"/>
      <c r="TUX666" s="132"/>
      <c r="TUY666" s="132"/>
      <c r="TUZ666" s="132"/>
      <c r="TVA666" s="132"/>
      <c r="TVB666" s="132"/>
      <c r="TVC666" s="132"/>
      <c r="TVD666" s="132"/>
      <c r="TVE666" s="132"/>
      <c r="TVF666" s="132"/>
      <c r="TVG666" s="132"/>
      <c r="TVH666" s="132"/>
      <c r="TVI666" s="132"/>
      <c r="TVJ666" s="132"/>
      <c r="TVK666" s="132"/>
      <c r="TVL666" s="132"/>
      <c r="TVM666" s="132"/>
      <c r="TVN666" s="132"/>
      <c r="TVO666" s="132"/>
      <c r="TVP666" s="132"/>
      <c r="TVQ666" s="132"/>
      <c r="TVR666" s="132"/>
      <c r="TVS666" s="132"/>
      <c r="TVT666" s="132"/>
      <c r="TVU666" s="132"/>
      <c r="TVV666" s="132"/>
      <c r="TVW666" s="132"/>
      <c r="TVX666" s="132"/>
      <c r="TVY666" s="132"/>
      <c r="TVZ666" s="132"/>
      <c r="TWA666" s="132"/>
      <c r="TWB666" s="132"/>
      <c r="TWC666" s="132"/>
      <c r="TWD666" s="132"/>
      <c r="TWE666" s="132"/>
      <c r="TWF666" s="132"/>
      <c r="TWG666" s="132"/>
      <c r="TWH666" s="132"/>
      <c r="TWI666" s="132"/>
      <c r="TWJ666" s="132"/>
      <c r="TWK666" s="132"/>
      <c r="TWL666" s="132"/>
      <c r="TWM666" s="132"/>
      <c r="TWN666" s="132"/>
      <c r="TWO666" s="132"/>
      <c r="TWP666" s="132"/>
      <c r="TWQ666" s="132"/>
      <c r="TWR666" s="132"/>
      <c r="TWS666" s="132"/>
      <c r="TWT666" s="132"/>
      <c r="TWU666" s="132"/>
      <c r="TWV666" s="132"/>
      <c r="TWW666" s="132"/>
      <c r="TWX666" s="132"/>
      <c r="TWY666" s="132"/>
      <c r="TWZ666" s="132"/>
      <c r="TXA666" s="132"/>
      <c r="TXB666" s="132"/>
      <c r="TXC666" s="132"/>
      <c r="TXD666" s="132"/>
      <c r="TXE666" s="132"/>
      <c r="TXF666" s="132"/>
      <c r="TXG666" s="132"/>
      <c r="TXH666" s="132"/>
      <c r="TXI666" s="132"/>
      <c r="TXJ666" s="132"/>
      <c r="TXK666" s="132"/>
      <c r="TXL666" s="132"/>
      <c r="TXM666" s="132"/>
      <c r="TXN666" s="132"/>
      <c r="TXO666" s="132"/>
      <c r="TXP666" s="132"/>
      <c r="TXQ666" s="132"/>
      <c r="TXR666" s="132"/>
      <c r="TXS666" s="132"/>
      <c r="TXT666" s="132"/>
      <c r="TXU666" s="132"/>
      <c r="TXV666" s="132"/>
      <c r="TXW666" s="132"/>
      <c r="TXX666" s="132"/>
      <c r="TXY666" s="132"/>
      <c r="TXZ666" s="132"/>
      <c r="TYA666" s="132"/>
      <c r="TYB666" s="132"/>
      <c r="TYC666" s="132"/>
      <c r="TYD666" s="132"/>
      <c r="TYE666" s="132"/>
      <c r="TYF666" s="132"/>
      <c r="TYG666" s="132"/>
      <c r="TYH666" s="132"/>
      <c r="TYI666" s="132"/>
      <c r="TYJ666" s="132"/>
      <c r="TYK666" s="132"/>
      <c r="TYL666" s="132"/>
      <c r="TYM666" s="132"/>
      <c r="TYN666" s="132"/>
      <c r="TYO666" s="132"/>
      <c r="TYP666" s="132"/>
      <c r="TYQ666" s="132"/>
      <c r="TYR666" s="132"/>
      <c r="TYS666" s="132"/>
      <c r="TYT666" s="132"/>
      <c r="TYU666" s="132"/>
      <c r="TYV666" s="132"/>
      <c r="TYW666" s="132"/>
      <c r="TYX666" s="132"/>
      <c r="TYY666" s="132"/>
      <c r="TYZ666" s="132"/>
      <c r="TZA666" s="132"/>
      <c r="TZB666" s="132"/>
      <c r="TZC666" s="132"/>
      <c r="TZD666" s="132"/>
      <c r="TZE666" s="132"/>
      <c r="TZF666" s="132"/>
      <c r="TZG666" s="132"/>
      <c r="TZH666" s="132"/>
      <c r="TZI666" s="132"/>
      <c r="TZJ666" s="132"/>
      <c r="TZK666" s="132"/>
      <c r="TZL666" s="132"/>
      <c r="TZM666" s="132"/>
      <c r="TZN666" s="132"/>
      <c r="TZO666" s="132"/>
      <c r="TZP666" s="132"/>
      <c r="TZQ666" s="132"/>
      <c r="TZR666" s="132"/>
      <c r="TZS666" s="132"/>
      <c r="TZT666" s="132"/>
      <c r="TZU666" s="132"/>
      <c r="TZV666" s="132"/>
      <c r="TZW666" s="132"/>
      <c r="TZX666" s="132"/>
      <c r="TZY666" s="132"/>
      <c r="TZZ666" s="132"/>
      <c r="UAA666" s="132"/>
      <c r="UAB666" s="132"/>
      <c r="UAC666" s="132"/>
      <c r="UAD666" s="132"/>
      <c r="UAE666" s="132"/>
      <c r="UAF666" s="132"/>
      <c r="UAG666" s="132"/>
      <c r="UAH666" s="132"/>
      <c r="UAI666" s="132"/>
      <c r="UAJ666" s="132"/>
      <c r="UAK666" s="132"/>
      <c r="UAL666" s="132"/>
      <c r="UAM666" s="132"/>
      <c r="UAN666" s="132"/>
      <c r="UAO666" s="132"/>
      <c r="UAP666" s="132"/>
      <c r="UAQ666" s="132"/>
      <c r="UAR666" s="132"/>
      <c r="UAS666" s="132"/>
      <c r="UAT666" s="132"/>
      <c r="UAU666" s="132"/>
      <c r="UAV666" s="132"/>
      <c r="UAW666" s="132"/>
      <c r="UAX666" s="132"/>
      <c r="UAY666" s="132"/>
      <c r="UAZ666" s="132"/>
      <c r="UBA666" s="132"/>
      <c r="UBB666" s="132"/>
      <c r="UBC666" s="132"/>
      <c r="UBD666" s="132"/>
      <c r="UBE666" s="132"/>
      <c r="UBF666" s="132"/>
      <c r="UBG666" s="132"/>
      <c r="UBH666" s="132"/>
      <c r="UBI666" s="132"/>
      <c r="UBJ666" s="132"/>
      <c r="UBK666" s="132"/>
      <c r="UBL666" s="132"/>
      <c r="UBM666" s="132"/>
      <c r="UBN666" s="132"/>
      <c r="UBO666" s="132"/>
      <c r="UBP666" s="132"/>
      <c r="UBQ666" s="132"/>
      <c r="UBR666" s="132"/>
      <c r="UBS666" s="132"/>
      <c r="UBT666" s="132"/>
      <c r="UBU666" s="132"/>
      <c r="UBV666" s="132"/>
      <c r="UBW666" s="132"/>
      <c r="UBX666" s="132"/>
      <c r="UBY666" s="132"/>
      <c r="UBZ666" s="132"/>
      <c r="UCA666" s="132"/>
      <c r="UCB666" s="132"/>
      <c r="UCC666" s="132"/>
      <c r="UCD666" s="132"/>
      <c r="UCE666" s="132"/>
      <c r="UCF666" s="132"/>
      <c r="UCG666" s="132"/>
      <c r="UCH666" s="132"/>
      <c r="UCI666" s="132"/>
      <c r="UCJ666" s="132"/>
      <c r="UCK666" s="132"/>
      <c r="UCL666" s="132"/>
      <c r="UCM666" s="132"/>
      <c r="UCN666" s="132"/>
      <c r="UCO666" s="132"/>
      <c r="UCP666" s="132"/>
      <c r="UCQ666" s="132"/>
      <c r="UCR666" s="132"/>
      <c r="UCS666" s="132"/>
      <c r="UCT666" s="132"/>
      <c r="UCU666" s="132"/>
      <c r="UCV666" s="132"/>
      <c r="UCW666" s="132"/>
      <c r="UCX666" s="132"/>
      <c r="UCY666" s="132"/>
      <c r="UCZ666" s="132"/>
      <c r="UDA666" s="132"/>
      <c r="UDB666" s="132"/>
      <c r="UDC666" s="132"/>
      <c r="UDD666" s="132"/>
      <c r="UDE666" s="132"/>
      <c r="UDF666" s="132"/>
      <c r="UDG666" s="132"/>
      <c r="UDH666" s="132"/>
      <c r="UDI666" s="132"/>
      <c r="UDJ666" s="132"/>
      <c r="UDK666" s="132"/>
      <c r="UDL666" s="132"/>
      <c r="UDM666" s="132"/>
      <c r="UDN666" s="132"/>
      <c r="UDO666" s="132"/>
      <c r="UDP666" s="132"/>
      <c r="UDQ666" s="132"/>
      <c r="UDR666" s="132"/>
      <c r="UDS666" s="132"/>
      <c r="UDT666" s="132"/>
      <c r="UDU666" s="132"/>
      <c r="UDV666" s="132"/>
      <c r="UDW666" s="132"/>
      <c r="UDX666" s="132"/>
      <c r="UDY666" s="132"/>
      <c r="UDZ666" s="132"/>
      <c r="UEA666" s="132"/>
      <c r="UEB666" s="132"/>
      <c r="UEC666" s="132"/>
      <c r="UED666" s="132"/>
      <c r="UEE666" s="132"/>
      <c r="UEF666" s="132"/>
      <c r="UEG666" s="132"/>
      <c r="UEH666" s="132"/>
      <c r="UEI666" s="132"/>
      <c r="UEJ666" s="132"/>
      <c r="UEK666" s="132"/>
      <c r="UEL666" s="132"/>
      <c r="UEM666" s="132"/>
      <c r="UEN666" s="132"/>
      <c r="UEO666" s="132"/>
      <c r="UEP666" s="132"/>
      <c r="UEQ666" s="132"/>
      <c r="UER666" s="132"/>
      <c r="UES666" s="132"/>
      <c r="UET666" s="132"/>
      <c r="UEU666" s="132"/>
      <c r="UEV666" s="132"/>
      <c r="UEW666" s="132"/>
      <c r="UEX666" s="132"/>
      <c r="UEY666" s="132"/>
      <c r="UEZ666" s="132"/>
      <c r="UFA666" s="132"/>
      <c r="UFB666" s="132"/>
      <c r="UFC666" s="132"/>
      <c r="UFD666" s="132"/>
      <c r="UFE666" s="132"/>
      <c r="UFF666" s="132"/>
      <c r="UFG666" s="132"/>
      <c r="UFH666" s="132"/>
      <c r="UFI666" s="132"/>
      <c r="UFJ666" s="132"/>
      <c r="UFK666" s="132"/>
      <c r="UFL666" s="132"/>
      <c r="UFM666" s="132"/>
      <c r="UFN666" s="132"/>
      <c r="UFO666" s="132"/>
      <c r="UFP666" s="132"/>
      <c r="UFQ666" s="132"/>
      <c r="UFR666" s="132"/>
      <c r="UFS666" s="132"/>
      <c r="UFT666" s="132"/>
      <c r="UFU666" s="132"/>
      <c r="UFV666" s="132"/>
      <c r="UFW666" s="132"/>
      <c r="UFX666" s="132"/>
      <c r="UFY666" s="132"/>
      <c r="UFZ666" s="132"/>
      <c r="UGA666" s="132"/>
      <c r="UGB666" s="132"/>
      <c r="UGC666" s="132"/>
      <c r="UGD666" s="132"/>
      <c r="UGE666" s="132"/>
      <c r="UGF666" s="132"/>
      <c r="UGG666" s="132"/>
      <c r="UGH666" s="132"/>
      <c r="UGI666" s="132"/>
      <c r="UGJ666" s="132"/>
      <c r="UGK666" s="132"/>
      <c r="UGL666" s="132"/>
      <c r="UGM666" s="132"/>
      <c r="UGN666" s="132"/>
      <c r="UGO666" s="132"/>
      <c r="UGP666" s="132"/>
      <c r="UGQ666" s="132"/>
      <c r="UGR666" s="132"/>
      <c r="UGS666" s="132"/>
      <c r="UGT666" s="132"/>
      <c r="UGU666" s="132"/>
      <c r="UGV666" s="132"/>
      <c r="UGW666" s="132"/>
      <c r="UGX666" s="132"/>
      <c r="UGY666" s="132"/>
      <c r="UGZ666" s="132"/>
      <c r="UHA666" s="132"/>
      <c r="UHB666" s="132"/>
      <c r="UHC666" s="132"/>
      <c r="UHD666" s="132"/>
      <c r="UHE666" s="132"/>
      <c r="UHF666" s="132"/>
      <c r="UHG666" s="132"/>
      <c r="UHH666" s="132"/>
      <c r="UHI666" s="132"/>
      <c r="UHJ666" s="132"/>
      <c r="UHK666" s="132"/>
      <c r="UHL666" s="132"/>
      <c r="UHM666" s="132"/>
      <c r="UHN666" s="132"/>
      <c r="UHO666" s="132"/>
      <c r="UHP666" s="132"/>
      <c r="UHQ666" s="132"/>
      <c r="UHR666" s="132"/>
      <c r="UHS666" s="132"/>
      <c r="UHT666" s="132"/>
      <c r="UHU666" s="132"/>
      <c r="UHV666" s="132"/>
      <c r="UHW666" s="132"/>
      <c r="UHX666" s="132"/>
      <c r="UHY666" s="132"/>
      <c r="UHZ666" s="132"/>
      <c r="UIA666" s="132"/>
      <c r="UIB666" s="132"/>
      <c r="UIC666" s="132"/>
      <c r="UID666" s="132"/>
      <c r="UIE666" s="132"/>
      <c r="UIF666" s="132"/>
      <c r="UIG666" s="132"/>
      <c r="UIH666" s="132"/>
      <c r="UII666" s="132"/>
      <c r="UIJ666" s="132"/>
      <c r="UIK666" s="132"/>
      <c r="UIL666" s="132"/>
      <c r="UIM666" s="132"/>
      <c r="UIN666" s="132"/>
      <c r="UIO666" s="132"/>
      <c r="UIP666" s="132"/>
      <c r="UIQ666" s="132"/>
      <c r="UIR666" s="132"/>
      <c r="UIS666" s="132"/>
      <c r="UIT666" s="132"/>
      <c r="UIU666" s="132"/>
      <c r="UIV666" s="132"/>
      <c r="UIW666" s="132"/>
      <c r="UIX666" s="132"/>
      <c r="UIY666" s="132"/>
      <c r="UIZ666" s="132"/>
      <c r="UJA666" s="132"/>
      <c r="UJB666" s="132"/>
      <c r="UJC666" s="132"/>
      <c r="UJD666" s="132"/>
      <c r="UJE666" s="132"/>
      <c r="UJF666" s="132"/>
      <c r="UJG666" s="132"/>
      <c r="UJH666" s="132"/>
      <c r="UJI666" s="132"/>
      <c r="UJJ666" s="132"/>
      <c r="UJK666" s="132"/>
      <c r="UJL666" s="132"/>
      <c r="UJM666" s="132"/>
      <c r="UJN666" s="132"/>
      <c r="UJO666" s="132"/>
      <c r="UJP666" s="132"/>
      <c r="UJQ666" s="132"/>
      <c r="UJR666" s="132"/>
      <c r="UJS666" s="132"/>
      <c r="UJT666" s="132"/>
      <c r="UJU666" s="132"/>
      <c r="UJV666" s="132"/>
      <c r="UJW666" s="132"/>
      <c r="UJX666" s="132"/>
      <c r="UJY666" s="132"/>
      <c r="UJZ666" s="132"/>
      <c r="UKA666" s="132"/>
      <c r="UKB666" s="132"/>
      <c r="UKC666" s="132"/>
      <c r="UKD666" s="132"/>
      <c r="UKE666" s="132"/>
      <c r="UKF666" s="132"/>
      <c r="UKG666" s="132"/>
      <c r="UKH666" s="132"/>
      <c r="UKI666" s="132"/>
      <c r="UKJ666" s="132"/>
      <c r="UKK666" s="132"/>
      <c r="UKL666" s="132"/>
      <c r="UKM666" s="132"/>
      <c r="UKN666" s="132"/>
      <c r="UKO666" s="132"/>
      <c r="UKP666" s="132"/>
      <c r="UKQ666" s="132"/>
      <c r="UKR666" s="132"/>
      <c r="UKS666" s="132"/>
      <c r="UKT666" s="132"/>
      <c r="UKU666" s="132"/>
      <c r="UKV666" s="132"/>
      <c r="UKW666" s="132"/>
      <c r="UKX666" s="132"/>
      <c r="UKY666" s="132"/>
      <c r="UKZ666" s="132"/>
      <c r="ULA666" s="132"/>
      <c r="ULB666" s="132"/>
      <c r="ULC666" s="132"/>
      <c r="ULD666" s="132"/>
      <c r="ULE666" s="132"/>
      <c r="ULF666" s="132"/>
      <c r="ULG666" s="132"/>
      <c r="ULH666" s="132"/>
      <c r="ULI666" s="132"/>
      <c r="ULJ666" s="132"/>
      <c r="ULK666" s="132"/>
      <c r="ULL666" s="132"/>
      <c r="ULM666" s="132"/>
      <c r="ULN666" s="132"/>
      <c r="ULO666" s="132"/>
      <c r="ULP666" s="132"/>
      <c r="ULQ666" s="132"/>
      <c r="ULR666" s="132"/>
      <c r="ULS666" s="132"/>
      <c r="ULT666" s="132"/>
      <c r="ULU666" s="132"/>
      <c r="ULV666" s="132"/>
      <c r="ULW666" s="132"/>
      <c r="ULX666" s="132"/>
      <c r="ULY666" s="132"/>
      <c r="ULZ666" s="132"/>
      <c r="UMA666" s="132"/>
      <c r="UMB666" s="132"/>
      <c r="UMC666" s="132"/>
      <c r="UMD666" s="132"/>
      <c r="UME666" s="132"/>
      <c r="UMF666" s="132"/>
      <c r="UMG666" s="132"/>
      <c r="UMH666" s="132"/>
      <c r="UMI666" s="132"/>
      <c r="UMJ666" s="132"/>
      <c r="UMK666" s="132"/>
      <c r="UML666" s="132"/>
      <c r="UMM666" s="132"/>
      <c r="UMN666" s="132"/>
      <c r="UMO666" s="132"/>
      <c r="UMP666" s="132"/>
      <c r="UMQ666" s="132"/>
      <c r="UMR666" s="132"/>
      <c r="UMS666" s="132"/>
      <c r="UMT666" s="132"/>
      <c r="UMU666" s="132"/>
      <c r="UMV666" s="132"/>
      <c r="UMW666" s="132"/>
      <c r="UMX666" s="132"/>
      <c r="UMY666" s="132"/>
      <c r="UMZ666" s="132"/>
      <c r="UNA666" s="132"/>
      <c r="UNB666" s="132"/>
      <c r="UNC666" s="132"/>
      <c r="UND666" s="132"/>
      <c r="UNE666" s="132"/>
      <c r="UNF666" s="132"/>
      <c r="UNG666" s="132"/>
      <c r="UNH666" s="132"/>
      <c r="UNI666" s="132"/>
      <c r="UNJ666" s="132"/>
      <c r="UNK666" s="132"/>
      <c r="UNL666" s="132"/>
      <c r="UNM666" s="132"/>
      <c r="UNN666" s="132"/>
      <c r="UNO666" s="132"/>
      <c r="UNP666" s="132"/>
      <c r="UNQ666" s="132"/>
      <c r="UNR666" s="132"/>
      <c r="UNS666" s="132"/>
      <c r="UNT666" s="132"/>
      <c r="UNU666" s="132"/>
      <c r="UNV666" s="132"/>
      <c r="UNW666" s="132"/>
      <c r="UNX666" s="132"/>
      <c r="UNY666" s="132"/>
      <c r="UNZ666" s="132"/>
      <c r="UOA666" s="132"/>
      <c r="UOB666" s="132"/>
      <c r="UOC666" s="132"/>
      <c r="UOD666" s="132"/>
      <c r="UOE666" s="132"/>
      <c r="UOF666" s="132"/>
      <c r="UOG666" s="132"/>
      <c r="UOH666" s="132"/>
      <c r="UOI666" s="132"/>
      <c r="UOJ666" s="132"/>
      <c r="UOK666" s="132"/>
      <c r="UOL666" s="132"/>
      <c r="UOM666" s="132"/>
      <c r="UON666" s="132"/>
      <c r="UOO666" s="132"/>
      <c r="UOP666" s="132"/>
      <c r="UOQ666" s="132"/>
      <c r="UOR666" s="132"/>
      <c r="UOS666" s="132"/>
      <c r="UOT666" s="132"/>
      <c r="UOU666" s="132"/>
      <c r="UOV666" s="132"/>
      <c r="UOW666" s="132"/>
      <c r="UOX666" s="132"/>
      <c r="UOY666" s="132"/>
      <c r="UOZ666" s="132"/>
      <c r="UPA666" s="132"/>
      <c r="UPB666" s="132"/>
      <c r="UPC666" s="132"/>
      <c r="UPD666" s="132"/>
      <c r="UPE666" s="132"/>
      <c r="UPF666" s="132"/>
      <c r="UPG666" s="132"/>
      <c r="UPH666" s="132"/>
      <c r="UPI666" s="132"/>
      <c r="UPJ666" s="132"/>
      <c r="UPK666" s="132"/>
      <c r="UPL666" s="132"/>
      <c r="UPM666" s="132"/>
      <c r="UPN666" s="132"/>
      <c r="UPO666" s="132"/>
      <c r="UPP666" s="132"/>
      <c r="UPQ666" s="132"/>
      <c r="UPR666" s="132"/>
      <c r="UPS666" s="132"/>
      <c r="UPT666" s="132"/>
      <c r="UPU666" s="132"/>
      <c r="UPV666" s="132"/>
      <c r="UPW666" s="132"/>
      <c r="UPX666" s="132"/>
      <c r="UPY666" s="132"/>
      <c r="UPZ666" s="132"/>
      <c r="UQA666" s="132"/>
      <c r="UQB666" s="132"/>
      <c r="UQC666" s="132"/>
      <c r="UQD666" s="132"/>
      <c r="UQE666" s="132"/>
      <c r="UQF666" s="132"/>
      <c r="UQG666" s="132"/>
      <c r="UQH666" s="132"/>
      <c r="UQI666" s="132"/>
      <c r="UQJ666" s="132"/>
      <c r="UQK666" s="132"/>
      <c r="UQL666" s="132"/>
      <c r="UQM666" s="132"/>
      <c r="UQN666" s="132"/>
      <c r="UQO666" s="132"/>
      <c r="UQP666" s="132"/>
      <c r="UQQ666" s="132"/>
      <c r="UQR666" s="132"/>
      <c r="UQS666" s="132"/>
      <c r="UQT666" s="132"/>
      <c r="UQU666" s="132"/>
      <c r="UQV666" s="132"/>
      <c r="UQW666" s="132"/>
      <c r="UQX666" s="132"/>
      <c r="UQY666" s="132"/>
      <c r="UQZ666" s="132"/>
      <c r="URA666" s="132"/>
      <c r="URB666" s="132"/>
      <c r="URC666" s="132"/>
      <c r="URD666" s="132"/>
      <c r="URE666" s="132"/>
      <c r="URF666" s="132"/>
      <c r="URG666" s="132"/>
      <c r="URH666" s="132"/>
      <c r="URI666" s="132"/>
      <c r="URJ666" s="132"/>
      <c r="URK666" s="132"/>
      <c r="URL666" s="132"/>
      <c r="URM666" s="132"/>
      <c r="URN666" s="132"/>
      <c r="URO666" s="132"/>
      <c r="URP666" s="132"/>
      <c r="URQ666" s="132"/>
      <c r="URR666" s="132"/>
      <c r="URS666" s="132"/>
      <c r="URT666" s="132"/>
      <c r="URU666" s="132"/>
      <c r="URV666" s="132"/>
      <c r="URW666" s="132"/>
      <c r="URX666" s="132"/>
      <c r="URY666" s="132"/>
      <c r="URZ666" s="132"/>
      <c r="USA666" s="132"/>
      <c r="USB666" s="132"/>
      <c r="USC666" s="132"/>
      <c r="USD666" s="132"/>
      <c r="USE666" s="132"/>
      <c r="USF666" s="132"/>
      <c r="USG666" s="132"/>
      <c r="USH666" s="132"/>
      <c r="USI666" s="132"/>
      <c r="USJ666" s="132"/>
      <c r="USK666" s="132"/>
      <c r="USL666" s="132"/>
      <c r="USM666" s="132"/>
      <c r="USN666" s="132"/>
      <c r="USO666" s="132"/>
      <c r="USP666" s="132"/>
      <c r="USQ666" s="132"/>
      <c r="USR666" s="132"/>
      <c r="USS666" s="132"/>
      <c r="UST666" s="132"/>
      <c r="USU666" s="132"/>
      <c r="USV666" s="132"/>
      <c r="USW666" s="132"/>
      <c r="USX666" s="132"/>
      <c r="USY666" s="132"/>
      <c r="USZ666" s="132"/>
      <c r="UTA666" s="132"/>
      <c r="UTB666" s="132"/>
      <c r="UTC666" s="132"/>
      <c r="UTD666" s="132"/>
      <c r="UTE666" s="132"/>
      <c r="UTF666" s="132"/>
      <c r="UTG666" s="132"/>
      <c r="UTH666" s="132"/>
      <c r="UTI666" s="132"/>
      <c r="UTJ666" s="132"/>
      <c r="UTK666" s="132"/>
      <c r="UTL666" s="132"/>
      <c r="UTM666" s="132"/>
      <c r="UTN666" s="132"/>
      <c r="UTO666" s="132"/>
      <c r="UTP666" s="132"/>
      <c r="UTQ666" s="132"/>
      <c r="UTR666" s="132"/>
      <c r="UTS666" s="132"/>
      <c r="UTT666" s="132"/>
      <c r="UTU666" s="132"/>
      <c r="UTV666" s="132"/>
      <c r="UTW666" s="132"/>
      <c r="UTX666" s="132"/>
      <c r="UTY666" s="132"/>
      <c r="UTZ666" s="132"/>
      <c r="UUA666" s="132"/>
      <c r="UUB666" s="132"/>
      <c r="UUC666" s="132"/>
      <c r="UUD666" s="132"/>
      <c r="UUE666" s="132"/>
      <c r="UUF666" s="132"/>
      <c r="UUG666" s="132"/>
      <c r="UUH666" s="132"/>
      <c r="UUI666" s="132"/>
      <c r="UUJ666" s="132"/>
      <c r="UUK666" s="132"/>
      <c r="UUL666" s="132"/>
      <c r="UUM666" s="132"/>
      <c r="UUN666" s="132"/>
      <c r="UUO666" s="132"/>
      <c r="UUP666" s="132"/>
      <c r="UUQ666" s="132"/>
      <c r="UUR666" s="132"/>
      <c r="UUS666" s="132"/>
      <c r="UUT666" s="132"/>
      <c r="UUU666" s="132"/>
      <c r="UUV666" s="132"/>
      <c r="UUW666" s="132"/>
      <c r="UUX666" s="132"/>
      <c r="UUY666" s="132"/>
      <c r="UUZ666" s="132"/>
      <c r="UVA666" s="132"/>
      <c r="UVB666" s="132"/>
      <c r="UVC666" s="132"/>
      <c r="UVD666" s="132"/>
      <c r="UVE666" s="132"/>
      <c r="UVF666" s="132"/>
      <c r="UVG666" s="132"/>
      <c r="UVH666" s="132"/>
      <c r="UVI666" s="132"/>
      <c r="UVJ666" s="132"/>
      <c r="UVK666" s="132"/>
      <c r="UVL666" s="132"/>
      <c r="UVM666" s="132"/>
      <c r="UVN666" s="132"/>
      <c r="UVO666" s="132"/>
      <c r="UVP666" s="132"/>
      <c r="UVQ666" s="132"/>
      <c r="UVR666" s="132"/>
      <c r="UVS666" s="132"/>
      <c r="UVT666" s="132"/>
      <c r="UVU666" s="132"/>
      <c r="UVV666" s="132"/>
      <c r="UVW666" s="132"/>
      <c r="UVX666" s="132"/>
      <c r="UVY666" s="132"/>
      <c r="UVZ666" s="132"/>
      <c r="UWA666" s="132"/>
      <c r="UWB666" s="132"/>
      <c r="UWC666" s="132"/>
      <c r="UWD666" s="132"/>
      <c r="UWE666" s="132"/>
      <c r="UWF666" s="132"/>
      <c r="UWG666" s="132"/>
      <c r="UWH666" s="132"/>
      <c r="UWI666" s="132"/>
      <c r="UWJ666" s="132"/>
      <c r="UWK666" s="132"/>
      <c r="UWL666" s="132"/>
      <c r="UWM666" s="132"/>
      <c r="UWN666" s="132"/>
      <c r="UWO666" s="132"/>
      <c r="UWP666" s="132"/>
      <c r="UWQ666" s="132"/>
      <c r="UWR666" s="132"/>
      <c r="UWS666" s="132"/>
      <c r="UWT666" s="132"/>
      <c r="UWU666" s="132"/>
      <c r="UWV666" s="132"/>
      <c r="UWW666" s="132"/>
      <c r="UWX666" s="132"/>
      <c r="UWY666" s="132"/>
      <c r="UWZ666" s="132"/>
      <c r="UXA666" s="132"/>
      <c r="UXB666" s="132"/>
      <c r="UXC666" s="132"/>
      <c r="UXD666" s="132"/>
      <c r="UXE666" s="132"/>
      <c r="UXF666" s="132"/>
      <c r="UXG666" s="132"/>
      <c r="UXH666" s="132"/>
      <c r="UXI666" s="132"/>
      <c r="UXJ666" s="132"/>
      <c r="UXK666" s="132"/>
      <c r="UXL666" s="132"/>
      <c r="UXM666" s="132"/>
      <c r="UXN666" s="132"/>
      <c r="UXO666" s="132"/>
      <c r="UXP666" s="132"/>
      <c r="UXQ666" s="132"/>
      <c r="UXR666" s="132"/>
      <c r="UXS666" s="132"/>
      <c r="UXT666" s="132"/>
      <c r="UXU666" s="132"/>
      <c r="UXV666" s="132"/>
      <c r="UXW666" s="132"/>
      <c r="UXX666" s="132"/>
      <c r="UXY666" s="132"/>
      <c r="UXZ666" s="132"/>
      <c r="UYA666" s="132"/>
      <c r="UYB666" s="132"/>
      <c r="UYC666" s="132"/>
      <c r="UYD666" s="132"/>
      <c r="UYE666" s="132"/>
      <c r="UYF666" s="132"/>
      <c r="UYG666" s="132"/>
      <c r="UYH666" s="132"/>
      <c r="UYI666" s="132"/>
      <c r="UYJ666" s="132"/>
      <c r="UYK666" s="132"/>
      <c r="UYL666" s="132"/>
      <c r="UYM666" s="132"/>
      <c r="UYN666" s="132"/>
      <c r="UYO666" s="132"/>
      <c r="UYP666" s="132"/>
      <c r="UYQ666" s="132"/>
      <c r="UYR666" s="132"/>
      <c r="UYS666" s="132"/>
      <c r="UYT666" s="132"/>
      <c r="UYU666" s="132"/>
      <c r="UYV666" s="132"/>
      <c r="UYW666" s="132"/>
      <c r="UYX666" s="132"/>
      <c r="UYY666" s="132"/>
      <c r="UYZ666" s="132"/>
      <c r="UZA666" s="132"/>
      <c r="UZB666" s="132"/>
      <c r="UZC666" s="132"/>
      <c r="UZD666" s="132"/>
      <c r="UZE666" s="132"/>
      <c r="UZF666" s="132"/>
      <c r="UZG666" s="132"/>
      <c r="UZH666" s="132"/>
      <c r="UZI666" s="132"/>
      <c r="UZJ666" s="132"/>
      <c r="UZK666" s="132"/>
      <c r="UZL666" s="132"/>
      <c r="UZM666" s="132"/>
      <c r="UZN666" s="132"/>
      <c r="UZO666" s="132"/>
      <c r="UZP666" s="132"/>
      <c r="UZQ666" s="132"/>
      <c r="UZR666" s="132"/>
      <c r="UZS666" s="132"/>
      <c r="UZT666" s="132"/>
      <c r="UZU666" s="132"/>
      <c r="UZV666" s="132"/>
      <c r="UZW666" s="132"/>
      <c r="UZX666" s="132"/>
      <c r="UZY666" s="132"/>
      <c r="UZZ666" s="132"/>
      <c r="VAA666" s="132"/>
      <c r="VAB666" s="132"/>
      <c r="VAC666" s="132"/>
      <c r="VAD666" s="132"/>
      <c r="VAE666" s="132"/>
      <c r="VAF666" s="132"/>
      <c r="VAG666" s="132"/>
      <c r="VAH666" s="132"/>
      <c r="VAI666" s="132"/>
      <c r="VAJ666" s="132"/>
      <c r="VAK666" s="132"/>
      <c r="VAL666" s="132"/>
      <c r="VAM666" s="132"/>
      <c r="VAN666" s="132"/>
      <c r="VAO666" s="132"/>
      <c r="VAP666" s="132"/>
      <c r="VAQ666" s="132"/>
      <c r="VAR666" s="132"/>
      <c r="VAS666" s="132"/>
      <c r="VAT666" s="132"/>
      <c r="VAU666" s="132"/>
      <c r="VAV666" s="132"/>
      <c r="VAW666" s="132"/>
      <c r="VAX666" s="132"/>
      <c r="VAY666" s="132"/>
      <c r="VAZ666" s="132"/>
      <c r="VBA666" s="132"/>
      <c r="VBB666" s="132"/>
      <c r="VBC666" s="132"/>
      <c r="VBD666" s="132"/>
      <c r="VBE666" s="132"/>
      <c r="VBF666" s="132"/>
      <c r="VBG666" s="132"/>
      <c r="VBH666" s="132"/>
      <c r="VBI666" s="132"/>
      <c r="VBJ666" s="132"/>
      <c r="VBK666" s="132"/>
      <c r="VBL666" s="132"/>
      <c r="VBM666" s="132"/>
      <c r="VBN666" s="132"/>
      <c r="VBO666" s="132"/>
      <c r="VBP666" s="132"/>
      <c r="VBQ666" s="132"/>
      <c r="VBR666" s="132"/>
      <c r="VBS666" s="132"/>
      <c r="VBT666" s="132"/>
      <c r="VBU666" s="132"/>
      <c r="VBV666" s="132"/>
      <c r="VBW666" s="132"/>
      <c r="VBX666" s="132"/>
      <c r="VBY666" s="132"/>
      <c r="VBZ666" s="132"/>
      <c r="VCA666" s="132"/>
      <c r="VCB666" s="132"/>
      <c r="VCC666" s="132"/>
      <c r="VCD666" s="132"/>
      <c r="VCE666" s="132"/>
      <c r="VCF666" s="132"/>
      <c r="VCG666" s="132"/>
      <c r="VCH666" s="132"/>
      <c r="VCI666" s="132"/>
      <c r="VCJ666" s="132"/>
      <c r="VCK666" s="132"/>
      <c r="VCL666" s="132"/>
      <c r="VCM666" s="132"/>
      <c r="VCN666" s="132"/>
      <c r="VCO666" s="132"/>
      <c r="VCP666" s="132"/>
      <c r="VCQ666" s="132"/>
      <c r="VCR666" s="132"/>
      <c r="VCS666" s="132"/>
      <c r="VCT666" s="132"/>
      <c r="VCU666" s="132"/>
      <c r="VCV666" s="132"/>
      <c r="VCW666" s="132"/>
      <c r="VCX666" s="132"/>
      <c r="VCY666" s="132"/>
      <c r="VCZ666" s="132"/>
      <c r="VDA666" s="132"/>
      <c r="VDB666" s="132"/>
      <c r="VDC666" s="132"/>
      <c r="VDD666" s="132"/>
      <c r="VDE666" s="132"/>
      <c r="VDF666" s="132"/>
      <c r="VDG666" s="132"/>
      <c r="VDH666" s="132"/>
      <c r="VDI666" s="132"/>
      <c r="VDJ666" s="132"/>
      <c r="VDK666" s="132"/>
      <c r="VDL666" s="132"/>
      <c r="VDM666" s="132"/>
      <c r="VDN666" s="132"/>
      <c r="VDO666" s="132"/>
      <c r="VDP666" s="132"/>
      <c r="VDQ666" s="132"/>
      <c r="VDR666" s="132"/>
      <c r="VDS666" s="132"/>
      <c r="VDT666" s="132"/>
      <c r="VDU666" s="132"/>
      <c r="VDV666" s="132"/>
      <c r="VDW666" s="132"/>
      <c r="VDX666" s="132"/>
      <c r="VDY666" s="132"/>
      <c r="VDZ666" s="132"/>
      <c r="VEA666" s="132"/>
      <c r="VEB666" s="132"/>
      <c r="VEC666" s="132"/>
      <c r="VED666" s="132"/>
      <c r="VEE666" s="132"/>
      <c r="VEF666" s="132"/>
      <c r="VEG666" s="132"/>
      <c r="VEH666" s="132"/>
      <c r="VEI666" s="132"/>
      <c r="VEJ666" s="132"/>
      <c r="VEK666" s="132"/>
      <c r="VEL666" s="132"/>
      <c r="VEM666" s="132"/>
      <c r="VEN666" s="132"/>
      <c r="VEO666" s="132"/>
      <c r="VEP666" s="132"/>
      <c r="VEQ666" s="132"/>
      <c r="VER666" s="132"/>
      <c r="VES666" s="132"/>
      <c r="VET666" s="132"/>
      <c r="VEU666" s="132"/>
      <c r="VEV666" s="132"/>
      <c r="VEW666" s="132"/>
      <c r="VEX666" s="132"/>
      <c r="VEY666" s="132"/>
      <c r="VEZ666" s="132"/>
      <c r="VFA666" s="132"/>
      <c r="VFB666" s="132"/>
      <c r="VFC666" s="132"/>
      <c r="VFD666" s="132"/>
      <c r="VFE666" s="132"/>
      <c r="VFF666" s="132"/>
      <c r="VFG666" s="132"/>
      <c r="VFH666" s="132"/>
      <c r="VFI666" s="132"/>
      <c r="VFJ666" s="132"/>
      <c r="VFK666" s="132"/>
      <c r="VFL666" s="132"/>
      <c r="VFM666" s="132"/>
      <c r="VFN666" s="132"/>
      <c r="VFO666" s="132"/>
      <c r="VFP666" s="132"/>
      <c r="VFQ666" s="132"/>
      <c r="VFR666" s="132"/>
      <c r="VFS666" s="132"/>
      <c r="VFT666" s="132"/>
      <c r="VFU666" s="132"/>
      <c r="VFV666" s="132"/>
      <c r="VFW666" s="132"/>
      <c r="VFX666" s="132"/>
      <c r="VFY666" s="132"/>
      <c r="VFZ666" s="132"/>
      <c r="VGA666" s="132"/>
      <c r="VGB666" s="132"/>
      <c r="VGC666" s="132"/>
      <c r="VGD666" s="132"/>
      <c r="VGE666" s="132"/>
      <c r="VGF666" s="132"/>
      <c r="VGG666" s="132"/>
      <c r="VGH666" s="132"/>
      <c r="VGI666" s="132"/>
      <c r="VGJ666" s="132"/>
      <c r="VGK666" s="132"/>
      <c r="VGL666" s="132"/>
      <c r="VGM666" s="132"/>
      <c r="VGN666" s="132"/>
      <c r="VGO666" s="132"/>
      <c r="VGP666" s="132"/>
      <c r="VGQ666" s="132"/>
      <c r="VGR666" s="132"/>
      <c r="VGS666" s="132"/>
      <c r="VGT666" s="132"/>
      <c r="VGU666" s="132"/>
      <c r="VGV666" s="132"/>
      <c r="VGW666" s="132"/>
      <c r="VGX666" s="132"/>
      <c r="VGY666" s="132"/>
      <c r="VGZ666" s="132"/>
      <c r="VHA666" s="132"/>
      <c r="VHB666" s="132"/>
      <c r="VHC666" s="132"/>
      <c r="VHD666" s="132"/>
      <c r="VHE666" s="132"/>
      <c r="VHF666" s="132"/>
      <c r="VHG666" s="132"/>
      <c r="VHH666" s="132"/>
      <c r="VHI666" s="132"/>
      <c r="VHJ666" s="132"/>
      <c r="VHK666" s="132"/>
      <c r="VHL666" s="132"/>
      <c r="VHM666" s="132"/>
      <c r="VHN666" s="132"/>
      <c r="VHO666" s="132"/>
      <c r="VHP666" s="132"/>
      <c r="VHQ666" s="132"/>
      <c r="VHR666" s="132"/>
      <c r="VHS666" s="132"/>
      <c r="VHT666" s="132"/>
      <c r="VHU666" s="132"/>
      <c r="VHV666" s="132"/>
      <c r="VHW666" s="132"/>
      <c r="VHX666" s="132"/>
      <c r="VHY666" s="132"/>
      <c r="VHZ666" s="132"/>
      <c r="VIA666" s="132"/>
      <c r="VIB666" s="132"/>
      <c r="VIC666" s="132"/>
      <c r="VID666" s="132"/>
      <c r="VIE666" s="132"/>
      <c r="VIF666" s="132"/>
      <c r="VIG666" s="132"/>
      <c r="VIH666" s="132"/>
      <c r="VII666" s="132"/>
      <c r="VIJ666" s="132"/>
      <c r="VIK666" s="132"/>
      <c r="VIL666" s="132"/>
      <c r="VIM666" s="132"/>
      <c r="VIN666" s="132"/>
      <c r="VIO666" s="132"/>
      <c r="VIP666" s="132"/>
      <c r="VIQ666" s="132"/>
      <c r="VIR666" s="132"/>
      <c r="VIS666" s="132"/>
      <c r="VIT666" s="132"/>
      <c r="VIU666" s="132"/>
      <c r="VIV666" s="132"/>
      <c r="VIW666" s="132"/>
      <c r="VIX666" s="132"/>
      <c r="VIY666" s="132"/>
      <c r="VIZ666" s="132"/>
      <c r="VJA666" s="132"/>
      <c r="VJB666" s="132"/>
      <c r="VJC666" s="132"/>
      <c r="VJD666" s="132"/>
      <c r="VJE666" s="132"/>
      <c r="VJF666" s="132"/>
      <c r="VJG666" s="132"/>
      <c r="VJH666" s="132"/>
      <c r="VJI666" s="132"/>
      <c r="VJJ666" s="132"/>
      <c r="VJK666" s="132"/>
      <c r="VJL666" s="132"/>
      <c r="VJM666" s="132"/>
      <c r="VJN666" s="132"/>
      <c r="VJO666" s="132"/>
      <c r="VJP666" s="132"/>
      <c r="VJQ666" s="132"/>
      <c r="VJR666" s="132"/>
      <c r="VJS666" s="132"/>
      <c r="VJT666" s="132"/>
      <c r="VJU666" s="132"/>
      <c r="VJV666" s="132"/>
      <c r="VJW666" s="132"/>
      <c r="VJX666" s="132"/>
      <c r="VJY666" s="132"/>
      <c r="VJZ666" s="132"/>
      <c r="VKA666" s="132"/>
      <c r="VKB666" s="132"/>
      <c r="VKC666" s="132"/>
      <c r="VKD666" s="132"/>
      <c r="VKE666" s="132"/>
      <c r="VKF666" s="132"/>
      <c r="VKG666" s="132"/>
      <c r="VKH666" s="132"/>
      <c r="VKI666" s="132"/>
      <c r="VKJ666" s="132"/>
      <c r="VKK666" s="132"/>
      <c r="VKL666" s="132"/>
      <c r="VKM666" s="132"/>
      <c r="VKN666" s="132"/>
      <c r="VKO666" s="132"/>
      <c r="VKP666" s="132"/>
      <c r="VKQ666" s="132"/>
      <c r="VKR666" s="132"/>
      <c r="VKS666" s="132"/>
      <c r="VKT666" s="132"/>
      <c r="VKU666" s="132"/>
      <c r="VKV666" s="132"/>
      <c r="VKW666" s="132"/>
      <c r="VKX666" s="132"/>
      <c r="VKY666" s="132"/>
      <c r="VKZ666" s="132"/>
      <c r="VLA666" s="132"/>
      <c r="VLB666" s="132"/>
      <c r="VLC666" s="132"/>
      <c r="VLD666" s="132"/>
      <c r="VLE666" s="132"/>
      <c r="VLF666" s="132"/>
      <c r="VLG666" s="132"/>
      <c r="VLH666" s="132"/>
      <c r="VLI666" s="132"/>
      <c r="VLJ666" s="132"/>
      <c r="VLK666" s="132"/>
      <c r="VLL666" s="132"/>
      <c r="VLM666" s="132"/>
      <c r="VLN666" s="132"/>
      <c r="VLO666" s="132"/>
      <c r="VLP666" s="132"/>
      <c r="VLQ666" s="132"/>
      <c r="VLR666" s="132"/>
      <c r="VLS666" s="132"/>
      <c r="VLT666" s="132"/>
      <c r="VLU666" s="132"/>
      <c r="VLV666" s="132"/>
      <c r="VLW666" s="132"/>
      <c r="VLX666" s="132"/>
      <c r="VLY666" s="132"/>
      <c r="VLZ666" s="132"/>
      <c r="VMA666" s="132"/>
      <c r="VMB666" s="132"/>
      <c r="VMC666" s="132"/>
      <c r="VMD666" s="132"/>
      <c r="VME666" s="132"/>
      <c r="VMF666" s="132"/>
      <c r="VMG666" s="132"/>
      <c r="VMH666" s="132"/>
      <c r="VMI666" s="132"/>
      <c r="VMJ666" s="132"/>
      <c r="VMK666" s="132"/>
      <c r="VML666" s="132"/>
      <c r="VMM666" s="132"/>
      <c r="VMN666" s="132"/>
      <c r="VMO666" s="132"/>
      <c r="VMP666" s="132"/>
      <c r="VMQ666" s="132"/>
      <c r="VMR666" s="132"/>
      <c r="VMS666" s="132"/>
      <c r="VMT666" s="132"/>
      <c r="VMU666" s="132"/>
      <c r="VMV666" s="132"/>
      <c r="VMW666" s="132"/>
      <c r="VMX666" s="132"/>
      <c r="VMY666" s="132"/>
      <c r="VMZ666" s="132"/>
      <c r="VNA666" s="132"/>
      <c r="VNB666" s="132"/>
      <c r="VNC666" s="132"/>
      <c r="VND666" s="132"/>
      <c r="VNE666" s="132"/>
      <c r="VNF666" s="132"/>
      <c r="VNG666" s="132"/>
      <c r="VNH666" s="132"/>
      <c r="VNI666" s="132"/>
      <c r="VNJ666" s="132"/>
      <c r="VNK666" s="132"/>
      <c r="VNL666" s="132"/>
      <c r="VNM666" s="132"/>
      <c r="VNN666" s="132"/>
      <c r="VNO666" s="132"/>
      <c r="VNP666" s="132"/>
      <c r="VNQ666" s="132"/>
      <c r="VNR666" s="132"/>
      <c r="VNS666" s="132"/>
      <c r="VNT666" s="132"/>
      <c r="VNU666" s="132"/>
      <c r="VNV666" s="132"/>
      <c r="VNW666" s="132"/>
      <c r="VNX666" s="132"/>
      <c r="VNY666" s="132"/>
      <c r="VNZ666" s="132"/>
      <c r="VOA666" s="132"/>
      <c r="VOB666" s="132"/>
      <c r="VOC666" s="132"/>
      <c r="VOD666" s="132"/>
      <c r="VOE666" s="132"/>
      <c r="VOF666" s="132"/>
      <c r="VOG666" s="132"/>
      <c r="VOH666" s="132"/>
      <c r="VOI666" s="132"/>
      <c r="VOJ666" s="132"/>
      <c r="VOK666" s="132"/>
      <c r="VOL666" s="132"/>
      <c r="VOM666" s="132"/>
      <c r="VON666" s="132"/>
      <c r="VOO666" s="132"/>
      <c r="VOP666" s="132"/>
      <c r="VOQ666" s="132"/>
      <c r="VOR666" s="132"/>
      <c r="VOS666" s="132"/>
      <c r="VOT666" s="132"/>
      <c r="VOU666" s="132"/>
      <c r="VOV666" s="132"/>
      <c r="VOW666" s="132"/>
      <c r="VOX666" s="132"/>
      <c r="VOY666" s="132"/>
      <c r="VOZ666" s="132"/>
      <c r="VPA666" s="132"/>
      <c r="VPB666" s="132"/>
      <c r="VPC666" s="132"/>
      <c r="VPD666" s="132"/>
      <c r="VPE666" s="132"/>
      <c r="VPF666" s="132"/>
      <c r="VPG666" s="132"/>
      <c r="VPH666" s="132"/>
      <c r="VPI666" s="132"/>
      <c r="VPJ666" s="132"/>
      <c r="VPK666" s="132"/>
      <c r="VPL666" s="132"/>
      <c r="VPM666" s="132"/>
      <c r="VPN666" s="132"/>
      <c r="VPO666" s="132"/>
      <c r="VPP666" s="132"/>
      <c r="VPQ666" s="132"/>
      <c r="VPR666" s="132"/>
      <c r="VPS666" s="132"/>
      <c r="VPT666" s="132"/>
      <c r="VPU666" s="132"/>
      <c r="VPV666" s="132"/>
      <c r="VPW666" s="132"/>
      <c r="VPX666" s="132"/>
      <c r="VPY666" s="132"/>
      <c r="VPZ666" s="132"/>
      <c r="VQA666" s="132"/>
      <c r="VQB666" s="132"/>
      <c r="VQC666" s="132"/>
      <c r="VQD666" s="132"/>
      <c r="VQE666" s="132"/>
      <c r="VQF666" s="132"/>
      <c r="VQG666" s="132"/>
      <c r="VQH666" s="132"/>
      <c r="VQI666" s="132"/>
      <c r="VQJ666" s="132"/>
      <c r="VQK666" s="132"/>
      <c r="VQL666" s="132"/>
      <c r="VQM666" s="132"/>
      <c r="VQN666" s="132"/>
      <c r="VQO666" s="132"/>
      <c r="VQP666" s="132"/>
      <c r="VQQ666" s="132"/>
      <c r="VQR666" s="132"/>
      <c r="VQS666" s="132"/>
      <c r="VQT666" s="132"/>
      <c r="VQU666" s="132"/>
      <c r="VQV666" s="132"/>
      <c r="VQW666" s="132"/>
      <c r="VQX666" s="132"/>
      <c r="VQY666" s="132"/>
      <c r="VQZ666" s="132"/>
      <c r="VRA666" s="132"/>
      <c r="VRB666" s="132"/>
      <c r="VRC666" s="132"/>
      <c r="VRD666" s="132"/>
      <c r="VRE666" s="132"/>
      <c r="VRF666" s="132"/>
      <c r="VRG666" s="132"/>
      <c r="VRH666" s="132"/>
      <c r="VRI666" s="132"/>
      <c r="VRJ666" s="132"/>
      <c r="VRK666" s="132"/>
      <c r="VRL666" s="132"/>
      <c r="VRM666" s="132"/>
      <c r="VRN666" s="132"/>
      <c r="VRO666" s="132"/>
      <c r="VRP666" s="132"/>
      <c r="VRQ666" s="132"/>
      <c r="VRR666" s="132"/>
      <c r="VRS666" s="132"/>
      <c r="VRT666" s="132"/>
      <c r="VRU666" s="132"/>
      <c r="VRV666" s="132"/>
      <c r="VRW666" s="132"/>
      <c r="VRX666" s="132"/>
      <c r="VRY666" s="132"/>
      <c r="VRZ666" s="132"/>
      <c r="VSA666" s="132"/>
      <c r="VSB666" s="132"/>
      <c r="VSC666" s="132"/>
      <c r="VSD666" s="132"/>
      <c r="VSE666" s="132"/>
      <c r="VSF666" s="132"/>
      <c r="VSG666" s="132"/>
      <c r="VSH666" s="132"/>
      <c r="VSI666" s="132"/>
      <c r="VSJ666" s="132"/>
      <c r="VSK666" s="132"/>
      <c r="VSL666" s="132"/>
      <c r="VSM666" s="132"/>
      <c r="VSN666" s="132"/>
      <c r="VSO666" s="132"/>
      <c r="VSP666" s="132"/>
      <c r="VSQ666" s="132"/>
      <c r="VSR666" s="132"/>
      <c r="VSS666" s="132"/>
      <c r="VST666" s="132"/>
      <c r="VSU666" s="132"/>
      <c r="VSV666" s="132"/>
      <c r="VSW666" s="132"/>
      <c r="VSX666" s="132"/>
      <c r="VSY666" s="132"/>
      <c r="VSZ666" s="132"/>
      <c r="VTA666" s="132"/>
      <c r="VTB666" s="132"/>
      <c r="VTC666" s="132"/>
      <c r="VTD666" s="132"/>
      <c r="VTE666" s="132"/>
      <c r="VTF666" s="132"/>
      <c r="VTG666" s="132"/>
      <c r="VTH666" s="132"/>
      <c r="VTI666" s="132"/>
      <c r="VTJ666" s="132"/>
      <c r="VTK666" s="132"/>
      <c r="VTL666" s="132"/>
      <c r="VTM666" s="132"/>
      <c r="VTN666" s="132"/>
      <c r="VTO666" s="132"/>
      <c r="VTP666" s="132"/>
      <c r="VTQ666" s="132"/>
      <c r="VTR666" s="132"/>
      <c r="VTS666" s="132"/>
      <c r="VTT666" s="132"/>
      <c r="VTU666" s="132"/>
      <c r="VTV666" s="132"/>
      <c r="VTW666" s="132"/>
      <c r="VTX666" s="132"/>
      <c r="VTY666" s="132"/>
      <c r="VTZ666" s="132"/>
      <c r="VUA666" s="132"/>
      <c r="VUB666" s="132"/>
      <c r="VUC666" s="132"/>
      <c r="VUD666" s="132"/>
      <c r="VUE666" s="132"/>
      <c r="VUF666" s="132"/>
      <c r="VUG666" s="132"/>
      <c r="VUH666" s="132"/>
      <c r="VUI666" s="132"/>
      <c r="VUJ666" s="132"/>
      <c r="VUK666" s="132"/>
      <c r="VUL666" s="132"/>
      <c r="VUM666" s="132"/>
      <c r="VUN666" s="132"/>
      <c r="VUO666" s="132"/>
      <c r="VUP666" s="132"/>
      <c r="VUQ666" s="132"/>
      <c r="VUR666" s="132"/>
      <c r="VUS666" s="132"/>
      <c r="VUT666" s="132"/>
      <c r="VUU666" s="132"/>
      <c r="VUV666" s="132"/>
      <c r="VUW666" s="132"/>
      <c r="VUX666" s="132"/>
      <c r="VUY666" s="132"/>
      <c r="VUZ666" s="132"/>
      <c r="VVA666" s="132"/>
      <c r="VVB666" s="132"/>
      <c r="VVC666" s="132"/>
      <c r="VVD666" s="132"/>
      <c r="VVE666" s="132"/>
      <c r="VVF666" s="132"/>
      <c r="VVG666" s="132"/>
      <c r="VVH666" s="132"/>
      <c r="VVI666" s="132"/>
      <c r="VVJ666" s="132"/>
      <c r="VVK666" s="132"/>
      <c r="VVL666" s="132"/>
      <c r="VVM666" s="132"/>
      <c r="VVN666" s="132"/>
      <c r="VVO666" s="132"/>
      <c r="VVP666" s="132"/>
      <c r="VVQ666" s="132"/>
      <c r="VVR666" s="132"/>
      <c r="VVS666" s="132"/>
      <c r="VVT666" s="132"/>
      <c r="VVU666" s="132"/>
      <c r="VVV666" s="132"/>
      <c r="VVW666" s="132"/>
      <c r="VVX666" s="132"/>
      <c r="VVY666" s="132"/>
      <c r="VVZ666" s="132"/>
      <c r="VWA666" s="132"/>
      <c r="VWB666" s="132"/>
      <c r="VWC666" s="132"/>
      <c r="VWD666" s="132"/>
      <c r="VWE666" s="132"/>
      <c r="VWF666" s="132"/>
      <c r="VWG666" s="132"/>
      <c r="VWH666" s="132"/>
      <c r="VWI666" s="132"/>
      <c r="VWJ666" s="132"/>
      <c r="VWK666" s="132"/>
      <c r="VWL666" s="132"/>
      <c r="VWM666" s="132"/>
      <c r="VWN666" s="132"/>
      <c r="VWO666" s="132"/>
      <c r="VWP666" s="132"/>
      <c r="VWQ666" s="132"/>
      <c r="VWR666" s="132"/>
      <c r="VWS666" s="132"/>
      <c r="VWT666" s="132"/>
      <c r="VWU666" s="132"/>
      <c r="VWV666" s="132"/>
      <c r="VWW666" s="132"/>
      <c r="VWX666" s="132"/>
      <c r="VWY666" s="132"/>
      <c r="VWZ666" s="132"/>
      <c r="VXA666" s="132"/>
      <c r="VXB666" s="132"/>
      <c r="VXC666" s="132"/>
      <c r="VXD666" s="132"/>
      <c r="VXE666" s="132"/>
      <c r="VXF666" s="132"/>
      <c r="VXG666" s="132"/>
      <c r="VXH666" s="132"/>
      <c r="VXI666" s="132"/>
      <c r="VXJ666" s="132"/>
      <c r="VXK666" s="132"/>
      <c r="VXL666" s="132"/>
      <c r="VXM666" s="132"/>
      <c r="VXN666" s="132"/>
      <c r="VXO666" s="132"/>
      <c r="VXP666" s="132"/>
      <c r="VXQ666" s="132"/>
      <c r="VXR666" s="132"/>
      <c r="VXS666" s="132"/>
      <c r="VXT666" s="132"/>
      <c r="VXU666" s="132"/>
      <c r="VXV666" s="132"/>
      <c r="VXW666" s="132"/>
      <c r="VXX666" s="132"/>
      <c r="VXY666" s="132"/>
      <c r="VXZ666" s="132"/>
      <c r="VYA666" s="132"/>
      <c r="VYB666" s="132"/>
      <c r="VYC666" s="132"/>
      <c r="VYD666" s="132"/>
      <c r="VYE666" s="132"/>
      <c r="VYF666" s="132"/>
      <c r="VYG666" s="132"/>
      <c r="VYH666" s="132"/>
      <c r="VYI666" s="132"/>
      <c r="VYJ666" s="132"/>
      <c r="VYK666" s="132"/>
      <c r="VYL666" s="132"/>
      <c r="VYM666" s="132"/>
      <c r="VYN666" s="132"/>
      <c r="VYO666" s="132"/>
      <c r="VYP666" s="132"/>
      <c r="VYQ666" s="132"/>
      <c r="VYR666" s="132"/>
      <c r="VYS666" s="132"/>
      <c r="VYT666" s="132"/>
      <c r="VYU666" s="132"/>
      <c r="VYV666" s="132"/>
      <c r="VYW666" s="132"/>
      <c r="VYX666" s="132"/>
      <c r="VYY666" s="132"/>
      <c r="VYZ666" s="132"/>
      <c r="VZA666" s="132"/>
      <c r="VZB666" s="132"/>
      <c r="VZC666" s="132"/>
      <c r="VZD666" s="132"/>
      <c r="VZE666" s="132"/>
      <c r="VZF666" s="132"/>
      <c r="VZG666" s="132"/>
      <c r="VZH666" s="132"/>
      <c r="VZI666" s="132"/>
      <c r="VZJ666" s="132"/>
      <c r="VZK666" s="132"/>
      <c r="VZL666" s="132"/>
      <c r="VZM666" s="132"/>
      <c r="VZN666" s="132"/>
      <c r="VZO666" s="132"/>
      <c r="VZP666" s="132"/>
      <c r="VZQ666" s="132"/>
      <c r="VZR666" s="132"/>
      <c r="VZS666" s="132"/>
      <c r="VZT666" s="132"/>
      <c r="VZU666" s="132"/>
      <c r="VZV666" s="132"/>
      <c r="VZW666" s="132"/>
      <c r="VZX666" s="132"/>
      <c r="VZY666" s="132"/>
      <c r="VZZ666" s="132"/>
      <c r="WAA666" s="132"/>
      <c r="WAB666" s="132"/>
      <c r="WAC666" s="132"/>
      <c r="WAD666" s="132"/>
      <c r="WAE666" s="132"/>
      <c r="WAF666" s="132"/>
      <c r="WAG666" s="132"/>
      <c r="WAH666" s="132"/>
      <c r="WAI666" s="132"/>
      <c r="WAJ666" s="132"/>
      <c r="WAK666" s="132"/>
      <c r="WAL666" s="132"/>
      <c r="WAM666" s="132"/>
      <c r="WAN666" s="132"/>
      <c r="WAO666" s="132"/>
      <c r="WAP666" s="132"/>
      <c r="WAQ666" s="132"/>
      <c r="WAR666" s="132"/>
      <c r="WAS666" s="132"/>
      <c r="WAT666" s="132"/>
      <c r="WAU666" s="132"/>
      <c r="WAV666" s="132"/>
      <c r="WAW666" s="132"/>
      <c r="WAX666" s="132"/>
      <c r="WAY666" s="132"/>
      <c r="WAZ666" s="132"/>
      <c r="WBA666" s="132"/>
      <c r="WBB666" s="132"/>
      <c r="WBC666" s="132"/>
      <c r="WBD666" s="132"/>
      <c r="WBE666" s="132"/>
      <c r="WBF666" s="132"/>
      <c r="WBG666" s="132"/>
      <c r="WBH666" s="132"/>
      <c r="WBI666" s="132"/>
      <c r="WBJ666" s="132"/>
      <c r="WBK666" s="132"/>
      <c r="WBL666" s="132"/>
      <c r="WBM666" s="132"/>
      <c r="WBN666" s="132"/>
      <c r="WBO666" s="132"/>
      <c r="WBP666" s="132"/>
      <c r="WBQ666" s="132"/>
      <c r="WBR666" s="132"/>
      <c r="WBS666" s="132"/>
      <c r="WBT666" s="132"/>
      <c r="WBU666" s="132"/>
      <c r="WBV666" s="132"/>
      <c r="WBW666" s="132"/>
      <c r="WBX666" s="132"/>
      <c r="WBY666" s="132"/>
      <c r="WBZ666" s="132"/>
      <c r="WCA666" s="132"/>
      <c r="WCB666" s="132"/>
      <c r="WCC666" s="132"/>
      <c r="WCD666" s="132"/>
      <c r="WCE666" s="132"/>
      <c r="WCF666" s="132"/>
      <c r="WCG666" s="132"/>
      <c r="WCH666" s="132"/>
      <c r="WCI666" s="132"/>
      <c r="WCJ666" s="132"/>
      <c r="WCK666" s="132"/>
      <c r="WCL666" s="132"/>
      <c r="WCM666" s="132"/>
      <c r="WCN666" s="132"/>
      <c r="WCO666" s="132"/>
      <c r="WCP666" s="132"/>
      <c r="WCQ666" s="132"/>
      <c r="WCR666" s="132"/>
      <c r="WCS666" s="132"/>
      <c r="WCT666" s="132"/>
      <c r="WCU666" s="132"/>
      <c r="WCV666" s="132"/>
      <c r="WCW666" s="132"/>
      <c r="WCX666" s="132"/>
      <c r="WCY666" s="132"/>
      <c r="WCZ666" s="132"/>
      <c r="WDA666" s="132"/>
      <c r="WDB666" s="132"/>
      <c r="WDC666" s="132"/>
      <c r="WDD666" s="132"/>
      <c r="WDE666" s="132"/>
      <c r="WDF666" s="132"/>
      <c r="WDG666" s="132"/>
      <c r="WDH666" s="132"/>
      <c r="WDI666" s="132"/>
      <c r="WDJ666" s="132"/>
      <c r="WDK666" s="132"/>
      <c r="WDL666" s="132"/>
      <c r="WDM666" s="132"/>
      <c r="WDN666" s="132"/>
      <c r="WDO666" s="132"/>
      <c r="WDP666" s="132"/>
      <c r="WDQ666" s="132"/>
      <c r="WDR666" s="132"/>
      <c r="WDS666" s="132"/>
      <c r="WDT666" s="132"/>
      <c r="WDU666" s="132"/>
      <c r="WDV666" s="132"/>
      <c r="WDW666" s="132"/>
      <c r="WDX666" s="132"/>
      <c r="WDY666" s="132"/>
      <c r="WDZ666" s="132"/>
      <c r="WEA666" s="132"/>
      <c r="WEB666" s="132"/>
      <c r="WEC666" s="132"/>
      <c r="WED666" s="132"/>
      <c r="WEE666" s="132"/>
      <c r="WEF666" s="132"/>
      <c r="WEG666" s="132"/>
      <c r="WEH666" s="132"/>
      <c r="WEI666" s="132"/>
      <c r="WEJ666" s="132"/>
      <c r="WEK666" s="132"/>
      <c r="WEL666" s="132"/>
      <c r="WEM666" s="132"/>
      <c r="WEN666" s="132"/>
      <c r="WEO666" s="132"/>
      <c r="WEP666" s="132"/>
      <c r="WEQ666" s="132"/>
      <c r="WER666" s="132"/>
      <c r="WES666" s="132"/>
      <c r="WET666" s="132"/>
      <c r="WEU666" s="132"/>
      <c r="WEV666" s="132"/>
      <c r="WEW666" s="132"/>
      <c r="WEX666" s="132"/>
      <c r="WEY666" s="132"/>
      <c r="WEZ666" s="132"/>
      <c r="WFA666" s="132"/>
      <c r="WFB666" s="132"/>
      <c r="WFC666" s="132"/>
      <c r="WFD666" s="132"/>
      <c r="WFE666" s="132"/>
      <c r="WFF666" s="132"/>
      <c r="WFG666" s="132"/>
      <c r="WFH666" s="132"/>
      <c r="WFI666" s="132"/>
      <c r="WFJ666" s="132"/>
      <c r="WFK666" s="132"/>
      <c r="WFL666" s="132"/>
      <c r="WFM666" s="132"/>
      <c r="WFN666" s="132"/>
      <c r="WFO666" s="132"/>
      <c r="WFP666" s="132"/>
      <c r="WFQ666" s="132"/>
      <c r="WFR666" s="132"/>
      <c r="WFS666" s="132"/>
      <c r="WFT666" s="132"/>
      <c r="WFU666" s="132"/>
      <c r="WFV666" s="132"/>
      <c r="WFW666" s="132"/>
      <c r="WFX666" s="132"/>
      <c r="WFY666" s="132"/>
      <c r="WFZ666" s="132"/>
      <c r="WGA666" s="132"/>
      <c r="WGB666" s="132"/>
      <c r="WGC666" s="132"/>
      <c r="WGD666" s="132"/>
      <c r="WGE666" s="132"/>
      <c r="WGF666" s="132"/>
      <c r="WGG666" s="132"/>
      <c r="WGH666" s="132"/>
      <c r="WGI666" s="132"/>
      <c r="WGJ666" s="132"/>
      <c r="WGK666" s="132"/>
      <c r="WGL666" s="132"/>
      <c r="WGM666" s="132"/>
      <c r="WGN666" s="132"/>
      <c r="WGO666" s="132"/>
      <c r="WGP666" s="132"/>
      <c r="WGQ666" s="132"/>
      <c r="WGR666" s="132"/>
      <c r="WGS666" s="132"/>
      <c r="WGT666" s="132"/>
      <c r="WGU666" s="132"/>
      <c r="WGV666" s="132"/>
      <c r="WGW666" s="132"/>
      <c r="WGX666" s="132"/>
      <c r="WGY666" s="132"/>
      <c r="WGZ666" s="132"/>
      <c r="WHA666" s="132"/>
      <c r="WHB666" s="132"/>
      <c r="WHC666" s="132"/>
      <c r="WHD666" s="132"/>
      <c r="WHE666" s="132"/>
      <c r="WHF666" s="132"/>
      <c r="WHG666" s="132"/>
      <c r="WHH666" s="132"/>
      <c r="WHI666" s="132"/>
      <c r="WHJ666" s="132"/>
      <c r="WHK666" s="132"/>
      <c r="WHL666" s="132"/>
      <c r="WHM666" s="132"/>
      <c r="WHN666" s="132"/>
      <c r="WHO666" s="132"/>
      <c r="WHP666" s="132"/>
      <c r="WHQ666" s="132"/>
      <c r="WHR666" s="132"/>
      <c r="WHS666" s="132"/>
      <c r="WHT666" s="132"/>
      <c r="WHU666" s="132"/>
      <c r="WHV666" s="132"/>
      <c r="WHW666" s="132"/>
      <c r="WHX666" s="132"/>
      <c r="WHY666" s="132"/>
      <c r="WHZ666" s="132"/>
      <c r="WIA666" s="132"/>
      <c r="WIB666" s="132"/>
      <c r="WIC666" s="132"/>
      <c r="WID666" s="132"/>
      <c r="WIE666" s="132"/>
      <c r="WIF666" s="132"/>
      <c r="WIG666" s="132"/>
      <c r="WIH666" s="132"/>
      <c r="WII666" s="132"/>
      <c r="WIJ666" s="132"/>
      <c r="WIK666" s="132"/>
      <c r="WIL666" s="132"/>
      <c r="WIM666" s="132"/>
      <c r="WIN666" s="132"/>
      <c r="WIO666" s="132"/>
      <c r="WIP666" s="132"/>
      <c r="WIQ666" s="132"/>
      <c r="WIR666" s="132"/>
      <c r="WIS666" s="132"/>
      <c r="WIT666" s="132"/>
      <c r="WIU666" s="132"/>
      <c r="WIV666" s="132"/>
      <c r="WIW666" s="132"/>
      <c r="WIX666" s="132"/>
      <c r="WIY666" s="132"/>
      <c r="WIZ666" s="132"/>
      <c r="WJA666" s="132"/>
      <c r="WJB666" s="132"/>
      <c r="WJC666" s="132"/>
      <c r="WJD666" s="132"/>
      <c r="WJE666" s="132"/>
      <c r="WJF666" s="132"/>
      <c r="WJG666" s="132"/>
      <c r="WJH666" s="132"/>
      <c r="WJI666" s="132"/>
      <c r="WJJ666" s="132"/>
      <c r="WJK666" s="132"/>
      <c r="WJL666" s="132"/>
      <c r="WJM666" s="132"/>
      <c r="WJN666" s="132"/>
      <c r="WJO666" s="132"/>
      <c r="WJP666" s="132"/>
      <c r="WJQ666" s="132"/>
      <c r="WJR666" s="132"/>
      <c r="WJS666" s="132"/>
      <c r="WJT666" s="132"/>
      <c r="WJU666" s="132"/>
      <c r="WJV666" s="132"/>
      <c r="WJW666" s="132"/>
      <c r="WJX666" s="132"/>
      <c r="WJY666" s="132"/>
      <c r="WJZ666" s="132"/>
      <c r="WKA666" s="132"/>
      <c r="WKB666" s="132"/>
      <c r="WKC666" s="132"/>
      <c r="WKD666" s="132"/>
      <c r="WKE666" s="132"/>
      <c r="WKF666" s="132"/>
      <c r="WKG666" s="132"/>
      <c r="WKH666" s="132"/>
      <c r="WKI666" s="132"/>
      <c r="WKJ666" s="132"/>
      <c r="WKK666" s="132"/>
      <c r="WKL666" s="132"/>
      <c r="WKM666" s="132"/>
      <c r="WKN666" s="132"/>
      <c r="WKO666" s="132"/>
      <c r="WKP666" s="132"/>
      <c r="WKQ666" s="132"/>
      <c r="WKR666" s="132"/>
      <c r="WKS666" s="132"/>
      <c r="WKT666" s="132"/>
      <c r="WKU666" s="132"/>
      <c r="WKV666" s="132"/>
      <c r="WKW666" s="132"/>
      <c r="WKX666" s="132"/>
      <c r="WKY666" s="132"/>
      <c r="WKZ666" s="132"/>
      <c r="WLA666" s="132"/>
      <c r="WLB666" s="132"/>
      <c r="WLC666" s="132"/>
      <c r="WLD666" s="132"/>
      <c r="WLE666" s="132"/>
      <c r="WLF666" s="132"/>
      <c r="WLG666" s="132"/>
      <c r="WLH666" s="132"/>
      <c r="WLI666" s="132"/>
      <c r="WLJ666" s="132"/>
      <c r="WLK666" s="132"/>
      <c r="WLL666" s="132"/>
      <c r="WLM666" s="132"/>
      <c r="WLN666" s="132"/>
      <c r="WLO666" s="132"/>
      <c r="WLP666" s="132"/>
      <c r="WLQ666" s="132"/>
      <c r="WLR666" s="132"/>
      <c r="WLS666" s="132"/>
      <c r="WLT666" s="132"/>
      <c r="WLU666" s="132"/>
      <c r="WLV666" s="132"/>
      <c r="WLW666" s="132"/>
      <c r="WLX666" s="132"/>
      <c r="WLY666" s="132"/>
      <c r="WLZ666" s="132"/>
      <c r="WMA666" s="132"/>
      <c r="WMB666" s="132"/>
      <c r="WMC666" s="132"/>
      <c r="WMD666" s="132"/>
      <c r="WME666" s="132"/>
      <c r="WMF666" s="132"/>
      <c r="WMG666" s="132"/>
      <c r="WMH666" s="132"/>
      <c r="WMI666" s="132"/>
      <c r="WMJ666" s="132"/>
      <c r="WMK666" s="132"/>
      <c r="WML666" s="132"/>
      <c r="WMM666" s="132"/>
      <c r="WMN666" s="132"/>
      <c r="WMO666" s="132"/>
      <c r="WMP666" s="132"/>
      <c r="WMQ666" s="132"/>
      <c r="WMR666" s="132"/>
      <c r="WMS666" s="132"/>
      <c r="WMT666" s="132"/>
      <c r="WMU666" s="132"/>
      <c r="WMV666" s="132"/>
      <c r="WMW666" s="132"/>
      <c r="WMX666" s="132"/>
      <c r="WMY666" s="132"/>
      <c r="WMZ666" s="132"/>
      <c r="WNA666" s="132"/>
      <c r="WNB666" s="132"/>
      <c r="WNC666" s="132"/>
      <c r="WND666" s="132"/>
      <c r="WNE666" s="132"/>
      <c r="WNF666" s="132"/>
      <c r="WNG666" s="132"/>
      <c r="WNH666" s="132"/>
      <c r="WNI666" s="132"/>
      <c r="WNJ666" s="132"/>
      <c r="WNK666" s="132"/>
      <c r="WNL666" s="132"/>
      <c r="WNM666" s="132"/>
      <c r="WNN666" s="132"/>
      <c r="WNO666" s="132"/>
      <c r="WNP666" s="132"/>
      <c r="WNQ666" s="132"/>
      <c r="WNR666" s="132"/>
      <c r="WNS666" s="132"/>
      <c r="WNT666" s="132"/>
      <c r="WNU666" s="132"/>
      <c r="WNV666" s="132"/>
      <c r="WNW666" s="132"/>
      <c r="WNX666" s="132"/>
      <c r="WNY666" s="132"/>
      <c r="WNZ666" s="132"/>
      <c r="WOA666" s="132"/>
      <c r="WOB666" s="132"/>
      <c r="WOC666" s="132"/>
      <c r="WOD666" s="132"/>
      <c r="WOE666" s="132"/>
      <c r="WOF666" s="132"/>
      <c r="WOG666" s="132"/>
      <c r="WOH666" s="132"/>
      <c r="WOI666" s="132"/>
      <c r="WOJ666" s="132"/>
      <c r="WOK666" s="132"/>
      <c r="WOL666" s="132"/>
      <c r="WOM666" s="132"/>
      <c r="WON666" s="132"/>
      <c r="WOO666" s="132"/>
      <c r="WOP666" s="132"/>
      <c r="WOQ666" s="132"/>
      <c r="WOR666" s="132"/>
      <c r="WOS666" s="132"/>
      <c r="WOT666" s="132"/>
      <c r="WOU666" s="132"/>
      <c r="WOV666" s="132"/>
      <c r="WOW666" s="132"/>
      <c r="WOX666" s="132"/>
      <c r="WOY666" s="132"/>
      <c r="WOZ666" s="132"/>
      <c r="WPA666" s="132"/>
      <c r="WPB666" s="132"/>
      <c r="WPC666" s="132"/>
      <c r="WPD666" s="132"/>
      <c r="WPE666" s="132"/>
      <c r="WPF666" s="132"/>
      <c r="WPG666" s="132"/>
      <c r="WPH666" s="132"/>
      <c r="WPI666" s="132"/>
      <c r="WPJ666" s="132"/>
      <c r="WPK666" s="132"/>
      <c r="WPL666" s="132"/>
      <c r="WPM666" s="132"/>
      <c r="WPN666" s="132"/>
      <c r="WPO666" s="132"/>
      <c r="WPP666" s="132"/>
      <c r="WPQ666" s="132"/>
      <c r="WPR666" s="132"/>
      <c r="WPS666" s="132"/>
      <c r="WPT666" s="132"/>
      <c r="WPU666" s="132"/>
      <c r="WPV666" s="132"/>
      <c r="WPW666" s="132"/>
      <c r="WPX666" s="132"/>
      <c r="WPY666" s="132"/>
      <c r="WPZ666" s="132"/>
      <c r="WQA666" s="132"/>
      <c r="WQB666" s="132"/>
      <c r="WQC666" s="132"/>
      <c r="WQD666" s="132"/>
      <c r="WQE666" s="132"/>
      <c r="WQF666" s="132"/>
      <c r="WQG666" s="132"/>
      <c r="WQH666" s="132"/>
      <c r="WQI666" s="132"/>
      <c r="WQJ666" s="132"/>
      <c r="WQK666" s="132"/>
      <c r="WQL666" s="132"/>
      <c r="WQM666" s="132"/>
      <c r="WQN666" s="132"/>
      <c r="WQO666" s="132"/>
      <c r="WQP666" s="132"/>
      <c r="WQQ666" s="132"/>
      <c r="WQR666" s="132"/>
      <c r="WQS666" s="132"/>
      <c r="WQT666" s="132"/>
      <c r="WQU666" s="132"/>
      <c r="WQV666" s="132"/>
      <c r="WQW666" s="132"/>
      <c r="WQX666" s="132"/>
      <c r="WQY666" s="132"/>
      <c r="WQZ666" s="132"/>
      <c r="WRA666" s="132"/>
      <c r="WRB666" s="132"/>
      <c r="WRC666" s="132"/>
      <c r="WRD666" s="132"/>
      <c r="WRE666" s="132"/>
      <c r="WRF666" s="132"/>
      <c r="WRG666" s="132"/>
      <c r="WRH666" s="132"/>
      <c r="WRI666" s="132"/>
      <c r="WRJ666" s="132"/>
      <c r="WRK666" s="132"/>
      <c r="WRL666" s="132"/>
      <c r="WRM666" s="132"/>
      <c r="WRN666" s="132"/>
      <c r="WRO666" s="132"/>
      <c r="WRP666" s="132"/>
      <c r="WRQ666" s="132"/>
      <c r="WRR666" s="132"/>
      <c r="WRS666" s="132"/>
      <c r="WRT666" s="132"/>
      <c r="WRU666" s="132"/>
      <c r="WRV666" s="132"/>
      <c r="WRW666" s="132"/>
      <c r="WRX666" s="132"/>
      <c r="WRY666" s="132"/>
      <c r="WRZ666" s="132"/>
      <c r="WSA666" s="132"/>
      <c r="WSB666" s="132"/>
      <c r="WSC666" s="132"/>
      <c r="WSD666" s="132"/>
      <c r="WSE666" s="132"/>
      <c r="WSF666" s="132"/>
      <c r="WSG666" s="132"/>
      <c r="WSH666" s="132"/>
      <c r="WSI666" s="132"/>
      <c r="WSJ666" s="132"/>
      <c r="WSK666" s="132"/>
      <c r="WSL666" s="132"/>
      <c r="WSM666" s="132"/>
      <c r="WSN666" s="132"/>
      <c r="WSO666" s="132"/>
      <c r="WSP666" s="132"/>
      <c r="WSQ666" s="132"/>
      <c r="WSR666" s="132"/>
      <c r="WSS666" s="132"/>
      <c r="WST666" s="132"/>
      <c r="WSU666" s="132"/>
      <c r="WSV666" s="132"/>
      <c r="WSW666" s="132"/>
      <c r="WSX666" s="132"/>
      <c r="WSY666" s="132"/>
      <c r="WSZ666" s="132"/>
      <c r="WTA666" s="132"/>
      <c r="WTB666" s="132"/>
      <c r="WTC666" s="132"/>
      <c r="WTD666" s="132"/>
      <c r="WTE666" s="132"/>
      <c r="WTF666" s="132"/>
      <c r="WTG666" s="132"/>
      <c r="WTH666" s="132"/>
      <c r="WTI666" s="132"/>
      <c r="WTJ666" s="132"/>
      <c r="WTK666" s="132"/>
      <c r="WTL666" s="132"/>
      <c r="WTM666" s="132"/>
      <c r="WTN666" s="132"/>
      <c r="WTO666" s="132"/>
      <c r="WTP666" s="132"/>
      <c r="WTQ666" s="132"/>
      <c r="WTR666" s="132"/>
      <c r="WTS666" s="132"/>
      <c r="WTT666" s="132"/>
      <c r="WTU666" s="132"/>
      <c r="WTV666" s="132"/>
      <c r="WTW666" s="132"/>
      <c r="WTX666" s="132"/>
      <c r="WTY666" s="132"/>
      <c r="WTZ666" s="132"/>
      <c r="WUA666" s="132"/>
      <c r="WUB666" s="132"/>
      <c r="WUC666" s="132"/>
      <c r="WUD666" s="132"/>
      <c r="WUE666" s="132"/>
      <c r="WUF666" s="132"/>
      <c r="WUG666" s="132"/>
      <c r="WUH666" s="132"/>
      <c r="WUI666" s="132"/>
      <c r="WUJ666" s="132"/>
      <c r="WUK666" s="132"/>
      <c r="WUL666" s="132"/>
      <c r="WUM666" s="132"/>
      <c r="WUN666" s="132"/>
      <c r="WUO666" s="132"/>
      <c r="WUP666" s="132"/>
      <c r="WUQ666" s="132"/>
      <c r="WUR666" s="132"/>
      <c r="WUS666" s="132"/>
      <c r="WUT666" s="132"/>
      <c r="WUU666" s="132"/>
      <c r="WUV666" s="132"/>
      <c r="WUW666" s="132"/>
      <c r="WUX666" s="132"/>
      <c r="WUY666" s="132"/>
      <c r="WUZ666" s="132"/>
      <c r="WVA666" s="132"/>
      <c r="WVB666" s="132"/>
      <c r="WVC666" s="132"/>
      <c r="WVD666" s="132"/>
      <c r="WVE666" s="132"/>
      <c r="WVF666" s="132"/>
      <c r="WVG666" s="132"/>
      <c r="WVH666" s="132"/>
      <c r="WVI666" s="132"/>
      <c r="WVJ666" s="132"/>
      <c r="WVK666" s="132"/>
      <c r="WVL666" s="132"/>
      <c r="WVM666" s="132"/>
      <c r="WVN666" s="132"/>
      <c r="WVO666" s="132"/>
      <c r="WVP666" s="132"/>
      <c r="WVQ666" s="132"/>
      <c r="WVR666" s="132"/>
      <c r="WVS666" s="132"/>
      <c r="WVT666" s="132"/>
      <c r="WVU666" s="132"/>
      <c r="WVV666" s="132"/>
      <c r="WVW666" s="132"/>
      <c r="WVX666" s="132"/>
      <c r="WVY666" s="132"/>
      <c r="WVZ666" s="132"/>
      <c r="WWA666" s="132"/>
      <c r="WWB666" s="132"/>
      <c r="WWC666" s="132"/>
      <c r="WWD666" s="132"/>
      <c r="WWE666" s="132"/>
      <c r="WWF666" s="132"/>
      <c r="WWG666" s="132"/>
      <c r="WWH666" s="132"/>
      <c r="WWI666" s="132"/>
      <c r="WWJ666" s="132"/>
      <c r="WWK666" s="132"/>
      <c r="WWL666" s="132"/>
      <c r="WWM666" s="132"/>
      <c r="WWN666" s="132"/>
      <c r="WWO666" s="132"/>
      <c r="WWP666" s="132"/>
      <c r="WWQ666" s="132"/>
      <c r="WWR666" s="132"/>
      <c r="WWS666" s="132"/>
      <c r="WWT666" s="132"/>
      <c r="WWU666" s="132"/>
      <c r="WWV666" s="132"/>
      <c r="WWW666" s="132"/>
      <c r="WWX666" s="132"/>
      <c r="WWY666" s="132"/>
      <c r="WWZ666" s="132"/>
      <c r="WXA666" s="132"/>
      <c r="WXB666" s="132"/>
      <c r="WXC666" s="132"/>
      <c r="WXD666" s="132"/>
      <c r="WXE666" s="132"/>
      <c r="WXF666" s="132"/>
      <c r="WXG666" s="132"/>
      <c r="WXH666" s="132"/>
      <c r="WXI666" s="132"/>
      <c r="WXJ666" s="132"/>
      <c r="WXK666" s="132"/>
      <c r="WXL666" s="132"/>
      <c r="WXM666" s="132"/>
      <c r="WXN666" s="132"/>
      <c r="WXO666" s="132"/>
      <c r="WXP666" s="132"/>
      <c r="WXQ666" s="132"/>
      <c r="WXR666" s="132"/>
      <c r="WXS666" s="132"/>
      <c r="WXT666" s="132"/>
      <c r="WXU666" s="132"/>
      <c r="WXV666" s="132"/>
      <c r="WXW666" s="132"/>
      <c r="WXX666" s="132"/>
      <c r="WXY666" s="132"/>
      <c r="WXZ666" s="132"/>
      <c r="WYA666" s="132"/>
      <c r="WYB666" s="132"/>
      <c r="WYC666" s="132"/>
      <c r="WYD666" s="132"/>
      <c r="WYE666" s="132"/>
      <c r="WYF666" s="132"/>
      <c r="WYG666" s="132"/>
      <c r="WYH666" s="132"/>
      <c r="WYI666" s="132"/>
      <c r="WYJ666" s="132"/>
      <c r="WYK666" s="132"/>
      <c r="WYL666" s="132"/>
      <c r="WYM666" s="132"/>
      <c r="WYN666" s="132"/>
      <c r="WYO666" s="132"/>
      <c r="WYP666" s="132"/>
      <c r="WYQ666" s="132"/>
      <c r="WYR666" s="132"/>
      <c r="WYS666" s="132"/>
      <c r="WYT666" s="132"/>
      <c r="WYU666" s="132"/>
      <c r="WYV666" s="132"/>
      <c r="WYW666" s="132"/>
      <c r="WYX666" s="132"/>
      <c r="WYY666" s="132"/>
      <c r="WYZ666" s="132"/>
      <c r="WZA666" s="132"/>
      <c r="WZB666" s="132"/>
      <c r="WZC666" s="132"/>
      <c r="WZD666" s="132"/>
      <c r="WZE666" s="132"/>
      <c r="WZF666" s="132"/>
      <c r="WZG666" s="132"/>
      <c r="WZH666" s="132"/>
      <c r="WZI666" s="132"/>
      <c r="WZJ666" s="132"/>
      <c r="WZK666" s="132"/>
      <c r="WZL666" s="132"/>
      <c r="WZM666" s="132"/>
      <c r="WZN666" s="132"/>
      <c r="WZO666" s="132"/>
      <c r="WZP666" s="132"/>
      <c r="WZQ666" s="132"/>
      <c r="WZR666" s="132"/>
      <c r="WZS666" s="132"/>
      <c r="WZT666" s="132"/>
      <c r="WZU666" s="132"/>
      <c r="WZV666" s="132"/>
      <c r="WZW666" s="132"/>
      <c r="WZX666" s="132"/>
      <c r="WZY666" s="132"/>
      <c r="WZZ666" s="132"/>
      <c r="XAA666" s="132"/>
      <c r="XAB666" s="132"/>
      <c r="XAC666" s="132"/>
      <c r="XAD666" s="132"/>
      <c r="XAE666" s="132"/>
      <c r="XAF666" s="132"/>
      <c r="XAG666" s="132"/>
      <c r="XAH666" s="132"/>
      <c r="XAI666" s="132"/>
      <c r="XAJ666" s="132"/>
      <c r="XAK666" s="132"/>
      <c r="XAL666" s="132"/>
      <c r="XAM666" s="132"/>
      <c r="XAN666" s="132"/>
      <c r="XAO666" s="132"/>
      <c r="XAP666" s="132"/>
      <c r="XAQ666" s="132"/>
      <c r="XAR666" s="132"/>
      <c r="XAS666" s="132"/>
      <c r="XAT666" s="132"/>
      <c r="XAU666" s="132"/>
      <c r="XAV666" s="132"/>
      <c r="XAW666" s="132"/>
      <c r="XAX666" s="132"/>
      <c r="XAY666" s="132"/>
      <c r="XAZ666" s="132"/>
      <c r="XBA666" s="132"/>
      <c r="XBB666" s="132"/>
      <c r="XBC666" s="132"/>
      <c r="XBD666" s="132"/>
      <c r="XBE666" s="132"/>
      <c r="XBF666" s="132"/>
      <c r="XBG666" s="132"/>
      <c r="XBH666" s="132"/>
      <c r="XBI666" s="132"/>
      <c r="XBJ666" s="132"/>
      <c r="XBK666" s="132"/>
      <c r="XBL666" s="132"/>
      <c r="XBM666" s="132"/>
      <c r="XBN666" s="132"/>
      <c r="XBO666" s="132"/>
      <c r="XBP666" s="132"/>
      <c r="XBQ666" s="132"/>
      <c r="XBR666" s="132"/>
      <c r="XBS666" s="132"/>
      <c r="XBT666" s="132"/>
      <c r="XBU666" s="132"/>
      <c r="XBV666" s="132"/>
      <c r="XBW666" s="132"/>
      <c r="XBX666" s="132"/>
      <c r="XBY666" s="132"/>
      <c r="XBZ666" s="132"/>
      <c r="XCA666" s="132"/>
      <c r="XCB666" s="132"/>
      <c r="XCC666" s="132"/>
      <c r="XCD666" s="132"/>
      <c r="XCE666" s="132"/>
      <c r="XCF666" s="132"/>
      <c r="XCG666" s="132"/>
      <c r="XCH666" s="132"/>
      <c r="XCI666" s="132"/>
      <c r="XCJ666" s="132"/>
      <c r="XCK666" s="132"/>
      <c r="XCL666" s="132"/>
      <c r="XCM666" s="132"/>
      <c r="XCN666" s="132"/>
      <c r="XCO666" s="132"/>
      <c r="XCP666" s="132"/>
      <c r="XCQ666" s="132"/>
      <c r="XCR666" s="132"/>
      <c r="XCS666" s="132"/>
      <c r="XCT666" s="132"/>
      <c r="XCU666" s="132"/>
      <c r="XCV666" s="132"/>
      <c r="XCW666" s="132"/>
      <c r="XCX666" s="132"/>
      <c r="XCY666" s="132"/>
      <c r="XCZ666" s="132"/>
      <c r="XDA666" s="132"/>
      <c r="XDB666" s="132"/>
      <c r="XDC666" s="132"/>
      <c r="XDD666" s="132"/>
      <c r="XDE666" s="132"/>
      <c r="XDF666" s="132"/>
      <c r="XDG666" s="132"/>
      <c r="XDH666" s="132"/>
      <c r="XDI666" s="132"/>
      <c r="XDJ666" s="132"/>
      <c r="XDK666" s="132"/>
      <c r="XDL666" s="132"/>
      <c r="XDM666" s="132"/>
      <c r="XDN666" s="132"/>
      <c r="XDO666" s="132"/>
      <c r="XDP666" s="132"/>
      <c r="XDQ666" s="132"/>
      <c r="XDR666" s="132"/>
      <c r="XDS666" s="132"/>
      <c r="XDT666" s="132"/>
      <c r="XDU666" s="132"/>
      <c r="XDV666" s="132"/>
      <c r="XDW666" s="132"/>
      <c r="XDX666" s="132"/>
      <c r="XDY666" s="132"/>
      <c r="XDZ666" s="132"/>
      <c r="XEA666" s="132"/>
      <c r="XEB666" s="132"/>
      <c r="XEC666" s="132"/>
      <c r="XED666" s="132"/>
      <c r="XEE666" s="132"/>
      <c r="XEF666" s="132"/>
      <c r="XEG666" s="132"/>
      <c r="XEH666" s="132"/>
      <c r="XEI666" s="132"/>
      <c r="XEJ666" s="132"/>
      <c r="XEK666" s="132"/>
      <c r="XEL666" s="132"/>
      <c r="XEM666" s="132"/>
      <c r="XEN666" s="132"/>
      <c r="XEO666" s="132"/>
      <c r="XEP666" s="132"/>
      <c r="XEQ666" s="132"/>
      <c r="XER666" s="132"/>
      <c r="XES666" s="132"/>
      <c r="XET666" s="132"/>
      <c r="XEU666" s="132"/>
      <c r="XEV666" s="132"/>
      <c r="XEW666" s="132"/>
      <c r="XEX666" s="132"/>
      <c r="XEY666" s="132"/>
      <c r="XEZ666" s="132"/>
      <c r="XFA666" s="132"/>
      <c r="XFB666" s="132"/>
      <c r="XFC666" s="132"/>
      <c r="XFD666" s="228"/>
    </row>
    <row r="667" spans="1:16384" x14ac:dyDescent="0.15">
      <c r="A667" s="261"/>
      <c r="B667" s="42">
        <v>2</v>
      </c>
      <c r="C667" s="111" t="s">
        <v>1238</v>
      </c>
      <c r="D667" s="31"/>
      <c r="E667" s="31"/>
      <c r="H667" s="167"/>
      <c r="I667" s="184">
        <v>3</v>
      </c>
      <c r="J667" s="20">
        <v>77</v>
      </c>
      <c r="K667" s="115">
        <f t="shared" si="581"/>
        <v>74</v>
      </c>
      <c r="L667" s="185">
        <f>K667/Popularity!$B$22</f>
        <v>0.87058823529411766</v>
      </c>
      <c r="M667" s="185">
        <f>K667/Popularity!$B$2</f>
        <v>0.37563451776649748</v>
      </c>
      <c r="N667" s="216">
        <f t="shared" ref="N667:N685" si="583">M667-L667</f>
        <v>-0.49495371752762019</v>
      </c>
      <c r="O667" s="237"/>
      <c r="W667" s="63"/>
      <c r="XFD667" s="229"/>
    </row>
    <row r="668" spans="1:16384" x14ac:dyDescent="0.15">
      <c r="A668" s="261"/>
      <c r="B668" s="42">
        <v>3</v>
      </c>
      <c r="C668" s="111" t="s">
        <v>1239</v>
      </c>
      <c r="D668" s="31"/>
      <c r="E668" s="31"/>
      <c r="H668" s="167"/>
      <c r="I668" s="184">
        <v>1</v>
      </c>
      <c r="J668" s="20">
        <v>65</v>
      </c>
      <c r="K668" s="115">
        <f t="shared" si="581"/>
        <v>64</v>
      </c>
      <c r="L668" s="185">
        <f>K668/Popularity!$B$22</f>
        <v>0.75294117647058822</v>
      </c>
      <c r="M668" s="185">
        <f>K668/Popularity!$B$2</f>
        <v>0.32487309644670048</v>
      </c>
      <c r="N668" s="216">
        <f t="shared" si="583"/>
        <v>-0.42806808002388774</v>
      </c>
      <c r="O668" s="237"/>
      <c r="W668" s="63"/>
      <c r="XFD668" s="229"/>
    </row>
    <row r="669" spans="1:16384" ht="14" thickBot="1" x14ac:dyDescent="0.2">
      <c r="A669" s="259"/>
      <c r="B669" s="171">
        <v>4</v>
      </c>
      <c r="C669" s="112" t="s">
        <v>1240</v>
      </c>
      <c r="D669" s="32"/>
      <c r="E669" s="32"/>
      <c r="F669" s="165"/>
      <c r="G669" s="161"/>
      <c r="H669" s="172"/>
      <c r="I669" s="186">
        <v>0</v>
      </c>
      <c r="J669" s="187">
        <v>85</v>
      </c>
      <c r="K669" s="188">
        <f t="shared" si="581"/>
        <v>85</v>
      </c>
      <c r="L669" s="189">
        <f>K669/Popularity!$B$22</f>
        <v>1</v>
      </c>
      <c r="M669" s="189">
        <f>K669/Popularity!$B$2</f>
        <v>0.43147208121827413</v>
      </c>
      <c r="N669" s="219">
        <f t="shared" si="583"/>
        <v>-0.56852791878172582</v>
      </c>
      <c r="O669" s="238"/>
      <c r="P669" s="162"/>
      <c r="Q669" s="65"/>
      <c r="R669" s="163"/>
      <c r="S669" s="65"/>
      <c r="T669" s="65"/>
      <c r="U669" s="65"/>
      <c r="V669" s="65"/>
      <c r="W669" s="66"/>
      <c r="X669" s="187"/>
      <c r="Y669" s="187"/>
      <c r="Z669" s="187"/>
      <c r="AA669" s="187"/>
      <c r="AB669" s="187"/>
      <c r="AC669" s="187"/>
      <c r="AD669" s="187"/>
      <c r="AE669" s="187"/>
      <c r="AF669" s="187"/>
      <c r="AG669" s="187"/>
      <c r="AH669" s="187"/>
      <c r="AI669" s="187"/>
      <c r="AJ669" s="187"/>
      <c r="AK669" s="187"/>
      <c r="AL669" s="187"/>
      <c r="AM669" s="187"/>
      <c r="AN669" s="187"/>
      <c r="AO669" s="187"/>
      <c r="AP669" s="187"/>
      <c r="AQ669" s="187"/>
      <c r="AR669" s="187"/>
      <c r="AS669" s="187"/>
      <c r="AT669" s="187"/>
      <c r="AU669" s="187"/>
      <c r="AV669" s="187"/>
      <c r="AW669" s="187"/>
      <c r="AX669" s="187"/>
      <c r="AY669" s="187"/>
      <c r="AZ669" s="187"/>
      <c r="BA669" s="187"/>
      <c r="BB669" s="187"/>
      <c r="BC669" s="187"/>
      <c r="BD669" s="187"/>
      <c r="BE669" s="187"/>
      <c r="BF669" s="187"/>
      <c r="BG669" s="187"/>
      <c r="BH669" s="187"/>
      <c r="BI669" s="187"/>
      <c r="BJ669" s="187"/>
      <c r="BK669" s="187"/>
      <c r="BL669" s="187"/>
      <c r="BM669" s="187"/>
      <c r="BN669" s="187"/>
      <c r="BO669" s="187"/>
      <c r="BP669" s="187"/>
      <c r="BQ669" s="187"/>
      <c r="BR669" s="187"/>
      <c r="BS669" s="187"/>
      <c r="BT669" s="187"/>
      <c r="BU669" s="187"/>
      <c r="BV669" s="187"/>
      <c r="BW669" s="187"/>
      <c r="BX669" s="187"/>
      <c r="BY669" s="187"/>
      <c r="BZ669" s="187"/>
      <c r="CA669" s="187"/>
      <c r="CB669" s="187"/>
      <c r="CC669" s="187"/>
      <c r="CD669" s="187"/>
      <c r="CE669" s="187"/>
      <c r="CF669" s="187"/>
      <c r="CG669" s="187"/>
      <c r="CH669" s="187"/>
      <c r="CI669" s="187"/>
      <c r="CJ669" s="187"/>
      <c r="CK669" s="187"/>
      <c r="CL669" s="187"/>
      <c r="CM669" s="187"/>
      <c r="CN669" s="187"/>
      <c r="CO669" s="187"/>
      <c r="CP669" s="187"/>
      <c r="CQ669" s="187"/>
      <c r="CR669" s="187"/>
      <c r="CS669" s="187"/>
      <c r="CT669" s="187"/>
      <c r="CU669" s="187"/>
      <c r="CV669" s="187"/>
      <c r="CW669" s="187"/>
      <c r="CX669" s="187"/>
      <c r="CY669" s="187"/>
      <c r="CZ669" s="187"/>
      <c r="DA669" s="187"/>
      <c r="DB669" s="187"/>
      <c r="DC669" s="187"/>
      <c r="DD669" s="187"/>
      <c r="DE669" s="187"/>
      <c r="DF669" s="187"/>
      <c r="DG669" s="187"/>
      <c r="DH669" s="187"/>
      <c r="DI669" s="187"/>
      <c r="DJ669" s="187"/>
      <c r="DK669" s="187"/>
      <c r="DL669" s="187"/>
      <c r="DM669" s="187"/>
      <c r="DN669" s="187"/>
      <c r="DO669" s="187"/>
      <c r="DP669" s="187"/>
      <c r="DQ669" s="187"/>
      <c r="DR669" s="187"/>
      <c r="DS669" s="187"/>
      <c r="DT669" s="187"/>
      <c r="DU669" s="187"/>
      <c r="DV669" s="187"/>
      <c r="DW669" s="187"/>
      <c r="DX669" s="187"/>
      <c r="DY669" s="187"/>
      <c r="DZ669" s="187"/>
      <c r="EA669" s="187"/>
      <c r="EB669" s="187"/>
      <c r="EC669" s="187"/>
      <c r="ED669" s="187"/>
      <c r="EE669" s="187"/>
      <c r="EF669" s="187"/>
      <c r="EG669" s="187"/>
      <c r="EH669" s="187"/>
      <c r="EI669" s="187"/>
      <c r="EJ669" s="187"/>
      <c r="EK669" s="187"/>
      <c r="EL669" s="187"/>
      <c r="EM669" s="187"/>
      <c r="EN669" s="187"/>
      <c r="EO669" s="187"/>
      <c r="EP669" s="187"/>
      <c r="EQ669" s="187"/>
      <c r="ER669" s="187"/>
      <c r="ES669" s="187"/>
      <c r="ET669" s="187"/>
      <c r="EU669" s="187"/>
      <c r="EV669" s="187"/>
      <c r="EW669" s="187"/>
      <c r="EX669" s="187"/>
      <c r="EY669" s="187"/>
      <c r="EZ669" s="187"/>
      <c r="FA669" s="187"/>
      <c r="FB669" s="187"/>
      <c r="FC669" s="187"/>
      <c r="FD669" s="187"/>
      <c r="FE669" s="187"/>
      <c r="FF669" s="187"/>
      <c r="FG669" s="187"/>
      <c r="FH669" s="187"/>
      <c r="FI669" s="187"/>
      <c r="FJ669" s="187"/>
      <c r="FK669" s="187"/>
      <c r="FL669" s="187"/>
      <c r="FM669" s="187"/>
      <c r="FN669" s="187"/>
      <c r="FO669" s="187"/>
      <c r="FP669" s="187"/>
      <c r="FQ669" s="187"/>
      <c r="FR669" s="187"/>
      <c r="FS669" s="187"/>
      <c r="FT669" s="187"/>
      <c r="FU669" s="187"/>
      <c r="FV669" s="187"/>
      <c r="FW669" s="187"/>
      <c r="FX669" s="187"/>
      <c r="FY669" s="187"/>
      <c r="FZ669" s="187"/>
      <c r="GA669" s="187"/>
      <c r="GB669" s="187"/>
      <c r="GC669" s="187"/>
      <c r="GD669" s="187"/>
      <c r="GE669" s="187"/>
      <c r="GF669" s="187"/>
      <c r="GG669" s="187"/>
      <c r="GH669" s="187"/>
      <c r="GI669" s="187"/>
      <c r="GJ669" s="187"/>
      <c r="GK669" s="187"/>
      <c r="GL669" s="187"/>
      <c r="GM669" s="187"/>
      <c r="GN669" s="187"/>
      <c r="GO669" s="187"/>
      <c r="GP669" s="187"/>
      <c r="GQ669" s="187"/>
      <c r="GR669" s="187"/>
      <c r="GS669" s="187"/>
      <c r="GT669" s="187"/>
      <c r="GU669" s="187"/>
      <c r="GV669" s="187"/>
      <c r="GW669" s="187"/>
      <c r="GX669" s="187"/>
      <c r="GY669" s="187"/>
      <c r="GZ669" s="187"/>
      <c r="HA669" s="187"/>
      <c r="HB669" s="187"/>
      <c r="HC669" s="187"/>
      <c r="HD669" s="187"/>
      <c r="HE669" s="187"/>
      <c r="HF669" s="187"/>
      <c r="HG669" s="187"/>
      <c r="HH669" s="187"/>
      <c r="HI669" s="187"/>
      <c r="HJ669" s="187"/>
      <c r="HK669" s="187"/>
      <c r="HL669" s="187"/>
      <c r="HM669" s="187"/>
      <c r="HN669" s="187"/>
      <c r="HO669" s="187"/>
      <c r="HP669" s="187"/>
      <c r="HQ669" s="187"/>
      <c r="HR669" s="187"/>
      <c r="HS669" s="187"/>
      <c r="HT669" s="187"/>
      <c r="HU669" s="187"/>
      <c r="HV669" s="187"/>
      <c r="HW669" s="187"/>
      <c r="HX669" s="187"/>
      <c r="HY669" s="187"/>
      <c r="HZ669" s="187"/>
      <c r="IA669" s="187"/>
      <c r="IB669" s="187"/>
      <c r="IC669" s="187"/>
      <c r="ID669" s="187"/>
      <c r="IE669" s="187"/>
      <c r="IF669" s="187"/>
      <c r="IG669" s="187"/>
      <c r="IH669" s="187"/>
      <c r="II669" s="187"/>
      <c r="IJ669" s="187"/>
      <c r="IK669" s="187"/>
      <c r="IL669" s="187"/>
      <c r="IM669" s="187"/>
      <c r="IN669" s="187"/>
      <c r="IO669" s="187"/>
      <c r="IP669" s="187"/>
      <c r="IQ669" s="187"/>
      <c r="IR669" s="187"/>
      <c r="IS669" s="187"/>
      <c r="IT669" s="187"/>
      <c r="IU669" s="187"/>
      <c r="IV669" s="187"/>
      <c r="IW669" s="187"/>
      <c r="IX669" s="187"/>
      <c r="IY669" s="187"/>
      <c r="IZ669" s="187"/>
      <c r="JA669" s="187"/>
      <c r="JB669" s="187"/>
      <c r="JC669" s="187"/>
      <c r="JD669" s="187"/>
      <c r="JE669" s="187"/>
      <c r="JF669" s="187"/>
      <c r="JG669" s="187"/>
      <c r="JH669" s="187"/>
      <c r="JI669" s="187"/>
      <c r="JJ669" s="187"/>
      <c r="JK669" s="187"/>
      <c r="JL669" s="187"/>
      <c r="JM669" s="187"/>
      <c r="JN669" s="187"/>
      <c r="JO669" s="187"/>
      <c r="JP669" s="187"/>
      <c r="JQ669" s="187"/>
      <c r="JR669" s="187"/>
      <c r="JS669" s="187"/>
      <c r="JT669" s="187"/>
      <c r="JU669" s="187"/>
      <c r="JV669" s="187"/>
      <c r="JW669" s="187"/>
      <c r="JX669" s="187"/>
      <c r="JY669" s="187"/>
      <c r="JZ669" s="187"/>
      <c r="KA669" s="187"/>
      <c r="KB669" s="187"/>
      <c r="KC669" s="187"/>
      <c r="KD669" s="187"/>
      <c r="KE669" s="187"/>
      <c r="KF669" s="187"/>
      <c r="KG669" s="187"/>
      <c r="KH669" s="187"/>
      <c r="KI669" s="187"/>
      <c r="KJ669" s="187"/>
      <c r="KK669" s="187"/>
      <c r="KL669" s="187"/>
      <c r="KM669" s="187"/>
      <c r="KN669" s="187"/>
      <c r="KO669" s="187"/>
      <c r="KP669" s="187"/>
      <c r="KQ669" s="187"/>
      <c r="KR669" s="187"/>
      <c r="KS669" s="187"/>
      <c r="KT669" s="187"/>
      <c r="KU669" s="187"/>
      <c r="KV669" s="187"/>
      <c r="KW669" s="187"/>
      <c r="KX669" s="187"/>
      <c r="KY669" s="187"/>
      <c r="KZ669" s="187"/>
      <c r="LA669" s="187"/>
      <c r="LB669" s="187"/>
      <c r="LC669" s="187"/>
      <c r="LD669" s="187"/>
      <c r="LE669" s="187"/>
      <c r="LF669" s="187"/>
      <c r="LG669" s="187"/>
      <c r="LH669" s="187"/>
      <c r="LI669" s="187"/>
      <c r="LJ669" s="187"/>
      <c r="LK669" s="187"/>
      <c r="LL669" s="187"/>
      <c r="LM669" s="187"/>
      <c r="LN669" s="187"/>
      <c r="LO669" s="187"/>
      <c r="LP669" s="187"/>
      <c r="LQ669" s="187"/>
      <c r="LR669" s="187"/>
      <c r="LS669" s="187"/>
      <c r="LT669" s="187"/>
      <c r="LU669" s="187"/>
      <c r="LV669" s="187"/>
      <c r="LW669" s="187"/>
      <c r="LX669" s="187"/>
      <c r="LY669" s="187"/>
      <c r="LZ669" s="187"/>
      <c r="MA669" s="187"/>
      <c r="MB669" s="187"/>
      <c r="MC669" s="187"/>
      <c r="MD669" s="187"/>
      <c r="ME669" s="187"/>
      <c r="MF669" s="187"/>
      <c r="MG669" s="187"/>
      <c r="MH669" s="187"/>
      <c r="MI669" s="187"/>
      <c r="MJ669" s="187"/>
      <c r="MK669" s="187"/>
      <c r="ML669" s="187"/>
      <c r="MM669" s="187"/>
      <c r="MN669" s="187"/>
      <c r="MO669" s="187"/>
      <c r="MP669" s="187"/>
      <c r="MQ669" s="187"/>
      <c r="MR669" s="187"/>
      <c r="MS669" s="187"/>
      <c r="MT669" s="187"/>
      <c r="MU669" s="187"/>
      <c r="MV669" s="187"/>
      <c r="MW669" s="187"/>
      <c r="MX669" s="187"/>
      <c r="MY669" s="187"/>
      <c r="MZ669" s="187"/>
      <c r="NA669" s="187"/>
      <c r="NB669" s="187"/>
      <c r="NC669" s="187"/>
      <c r="ND669" s="187"/>
      <c r="NE669" s="187"/>
      <c r="NF669" s="187"/>
      <c r="NG669" s="187"/>
      <c r="NH669" s="187"/>
      <c r="NI669" s="187"/>
      <c r="NJ669" s="187"/>
      <c r="NK669" s="187"/>
      <c r="NL669" s="187"/>
      <c r="NM669" s="187"/>
      <c r="NN669" s="187"/>
      <c r="NO669" s="187"/>
      <c r="NP669" s="187"/>
      <c r="NQ669" s="187"/>
      <c r="NR669" s="187"/>
      <c r="NS669" s="187"/>
      <c r="NT669" s="187"/>
      <c r="NU669" s="187"/>
      <c r="NV669" s="187"/>
      <c r="NW669" s="187"/>
      <c r="NX669" s="187"/>
      <c r="NY669" s="187"/>
      <c r="NZ669" s="187"/>
      <c r="OA669" s="187"/>
      <c r="OB669" s="187"/>
      <c r="OC669" s="187"/>
      <c r="OD669" s="187"/>
      <c r="OE669" s="187"/>
      <c r="OF669" s="187"/>
      <c r="OG669" s="187"/>
      <c r="OH669" s="187"/>
      <c r="OI669" s="187"/>
      <c r="OJ669" s="187"/>
      <c r="OK669" s="187"/>
      <c r="OL669" s="187"/>
      <c r="OM669" s="187"/>
      <c r="ON669" s="187"/>
      <c r="OO669" s="187"/>
      <c r="OP669" s="187"/>
      <c r="OQ669" s="187"/>
      <c r="OR669" s="187"/>
      <c r="OS669" s="187"/>
      <c r="OT669" s="187"/>
      <c r="OU669" s="187"/>
      <c r="OV669" s="187"/>
      <c r="OW669" s="187"/>
      <c r="OX669" s="187"/>
      <c r="OY669" s="187"/>
      <c r="OZ669" s="187"/>
      <c r="PA669" s="187"/>
      <c r="PB669" s="187"/>
      <c r="PC669" s="187"/>
      <c r="PD669" s="187"/>
      <c r="PE669" s="187"/>
      <c r="PF669" s="187"/>
      <c r="PG669" s="187"/>
      <c r="PH669" s="187"/>
      <c r="PI669" s="187"/>
      <c r="PJ669" s="187"/>
      <c r="PK669" s="187"/>
      <c r="PL669" s="187"/>
      <c r="PM669" s="187"/>
      <c r="PN669" s="187"/>
      <c r="PO669" s="187"/>
      <c r="PP669" s="187"/>
      <c r="PQ669" s="187"/>
      <c r="PR669" s="187"/>
      <c r="PS669" s="187"/>
      <c r="PT669" s="187"/>
      <c r="PU669" s="187"/>
      <c r="PV669" s="187"/>
      <c r="PW669" s="187"/>
      <c r="PX669" s="187"/>
      <c r="PY669" s="187"/>
      <c r="PZ669" s="187"/>
      <c r="QA669" s="187"/>
      <c r="QB669" s="187"/>
      <c r="QC669" s="187"/>
      <c r="QD669" s="187"/>
      <c r="QE669" s="187"/>
      <c r="QF669" s="187"/>
      <c r="QG669" s="187"/>
      <c r="QH669" s="187"/>
      <c r="QI669" s="187"/>
      <c r="QJ669" s="187"/>
      <c r="QK669" s="187"/>
      <c r="QL669" s="187"/>
      <c r="QM669" s="187"/>
      <c r="QN669" s="187"/>
      <c r="QO669" s="187"/>
      <c r="QP669" s="187"/>
      <c r="QQ669" s="187"/>
      <c r="QR669" s="187"/>
      <c r="QS669" s="187"/>
      <c r="QT669" s="187"/>
      <c r="QU669" s="187"/>
      <c r="QV669" s="187"/>
      <c r="QW669" s="187"/>
      <c r="QX669" s="187"/>
      <c r="QY669" s="187"/>
      <c r="QZ669" s="187"/>
      <c r="RA669" s="187"/>
      <c r="RB669" s="187"/>
      <c r="RC669" s="187"/>
      <c r="RD669" s="187"/>
      <c r="RE669" s="187"/>
      <c r="RF669" s="187"/>
      <c r="RG669" s="187"/>
      <c r="RH669" s="187"/>
      <c r="RI669" s="187"/>
      <c r="RJ669" s="187"/>
      <c r="RK669" s="187"/>
      <c r="RL669" s="187"/>
      <c r="RM669" s="187"/>
      <c r="RN669" s="187"/>
      <c r="RO669" s="187"/>
      <c r="RP669" s="187"/>
      <c r="RQ669" s="187"/>
      <c r="RR669" s="187"/>
      <c r="RS669" s="187"/>
      <c r="RT669" s="187"/>
      <c r="RU669" s="187"/>
      <c r="RV669" s="187"/>
      <c r="RW669" s="187"/>
      <c r="RX669" s="187"/>
      <c r="RY669" s="187"/>
      <c r="RZ669" s="187"/>
      <c r="SA669" s="187"/>
      <c r="SB669" s="187"/>
      <c r="SC669" s="187"/>
      <c r="SD669" s="187"/>
      <c r="SE669" s="187"/>
      <c r="SF669" s="187"/>
      <c r="SG669" s="187"/>
      <c r="SH669" s="187"/>
      <c r="SI669" s="187"/>
      <c r="SJ669" s="187"/>
      <c r="SK669" s="187"/>
      <c r="SL669" s="187"/>
      <c r="SM669" s="187"/>
      <c r="SN669" s="187"/>
      <c r="SO669" s="187"/>
      <c r="SP669" s="187"/>
      <c r="SQ669" s="187"/>
      <c r="SR669" s="187"/>
      <c r="SS669" s="187"/>
      <c r="ST669" s="187"/>
      <c r="SU669" s="187"/>
      <c r="SV669" s="187"/>
      <c r="SW669" s="187"/>
      <c r="SX669" s="187"/>
      <c r="SY669" s="187"/>
      <c r="SZ669" s="187"/>
      <c r="TA669" s="187"/>
      <c r="TB669" s="187"/>
      <c r="TC669" s="187"/>
      <c r="TD669" s="187"/>
      <c r="TE669" s="187"/>
      <c r="TF669" s="187"/>
      <c r="TG669" s="187"/>
      <c r="TH669" s="187"/>
      <c r="TI669" s="187"/>
      <c r="TJ669" s="187"/>
      <c r="TK669" s="187"/>
      <c r="TL669" s="187"/>
      <c r="TM669" s="187"/>
      <c r="TN669" s="187"/>
      <c r="TO669" s="187"/>
      <c r="TP669" s="187"/>
      <c r="TQ669" s="187"/>
      <c r="TR669" s="187"/>
      <c r="TS669" s="187"/>
      <c r="TT669" s="187"/>
      <c r="TU669" s="187"/>
      <c r="TV669" s="187"/>
      <c r="TW669" s="187"/>
      <c r="TX669" s="187"/>
      <c r="TY669" s="187"/>
      <c r="TZ669" s="187"/>
      <c r="UA669" s="187"/>
      <c r="UB669" s="187"/>
      <c r="UC669" s="187"/>
      <c r="UD669" s="187"/>
      <c r="UE669" s="187"/>
      <c r="UF669" s="187"/>
      <c r="UG669" s="187"/>
      <c r="UH669" s="187"/>
      <c r="UI669" s="187"/>
      <c r="UJ669" s="187"/>
      <c r="UK669" s="187"/>
      <c r="UL669" s="187"/>
      <c r="UM669" s="187"/>
      <c r="UN669" s="187"/>
      <c r="UO669" s="187"/>
      <c r="UP669" s="187"/>
      <c r="UQ669" s="187"/>
      <c r="UR669" s="187"/>
      <c r="US669" s="187"/>
      <c r="UT669" s="187"/>
      <c r="UU669" s="187"/>
      <c r="UV669" s="187"/>
      <c r="UW669" s="187"/>
      <c r="UX669" s="187"/>
      <c r="UY669" s="187"/>
      <c r="UZ669" s="187"/>
      <c r="VA669" s="187"/>
      <c r="VB669" s="187"/>
      <c r="VC669" s="187"/>
      <c r="VD669" s="187"/>
      <c r="VE669" s="187"/>
      <c r="VF669" s="187"/>
      <c r="VG669" s="187"/>
      <c r="VH669" s="187"/>
      <c r="VI669" s="187"/>
      <c r="VJ669" s="187"/>
      <c r="VK669" s="187"/>
      <c r="VL669" s="187"/>
      <c r="VM669" s="187"/>
      <c r="VN669" s="187"/>
      <c r="VO669" s="187"/>
      <c r="VP669" s="187"/>
      <c r="VQ669" s="187"/>
      <c r="VR669" s="187"/>
      <c r="VS669" s="187"/>
      <c r="VT669" s="187"/>
      <c r="VU669" s="187"/>
      <c r="VV669" s="187"/>
      <c r="VW669" s="187"/>
      <c r="VX669" s="187"/>
      <c r="VY669" s="187"/>
      <c r="VZ669" s="187"/>
      <c r="WA669" s="187"/>
      <c r="WB669" s="187"/>
      <c r="WC669" s="187"/>
      <c r="WD669" s="187"/>
      <c r="WE669" s="187"/>
      <c r="WF669" s="187"/>
      <c r="WG669" s="187"/>
      <c r="WH669" s="187"/>
      <c r="WI669" s="187"/>
      <c r="WJ669" s="187"/>
      <c r="WK669" s="187"/>
      <c r="WL669" s="187"/>
      <c r="WM669" s="187"/>
      <c r="WN669" s="187"/>
      <c r="WO669" s="187"/>
      <c r="WP669" s="187"/>
      <c r="WQ669" s="187"/>
      <c r="WR669" s="187"/>
      <c r="WS669" s="187"/>
      <c r="WT669" s="187"/>
      <c r="WU669" s="187"/>
      <c r="WV669" s="187"/>
      <c r="WW669" s="187"/>
      <c r="WX669" s="187"/>
      <c r="WY669" s="187"/>
      <c r="WZ669" s="187"/>
      <c r="XA669" s="187"/>
      <c r="XB669" s="187"/>
      <c r="XC669" s="187"/>
      <c r="XD669" s="187"/>
      <c r="XE669" s="187"/>
      <c r="XF669" s="187"/>
      <c r="XG669" s="187"/>
      <c r="XH669" s="187"/>
      <c r="XI669" s="187"/>
      <c r="XJ669" s="187"/>
      <c r="XK669" s="187"/>
      <c r="XL669" s="187"/>
      <c r="XM669" s="187"/>
      <c r="XN669" s="187"/>
      <c r="XO669" s="187"/>
      <c r="XP669" s="187"/>
      <c r="XQ669" s="187"/>
      <c r="XR669" s="187"/>
      <c r="XS669" s="187"/>
      <c r="XT669" s="187"/>
      <c r="XU669" s="187"/>
      <c r="XV669" s="187"/>
      <c r="XW669" s="187"/>
      <c r="XX669" s="187"/>
      <c r="XY669" s="187"/>
      <c r="XZ669" s="187"/>
      <c r="YA669" s="187"/>
      <c r="YB669" s="187"/>
      <c r="YC669" s="187"/>
      <c r="YD669" s="187"/>
      <c r="YE669" s="187"/>
      <c r="YF669" s="187"/>
      <c r="YG669" s="187"/>
      <c r="YH669" s="187"/>
      <c r="YI669" s="187"/>
      <c r="YJ669" s="187"/>
      <c r="YK669" s="187"/>
      <c r="YL669" s="187"/>
      <c r="YM669" s="187"/>
      <c r="YN669" s="187"/>
      <c r="YO669" s="187"/>
      <c r="YP669" s="187"/>
      <c r="YQ669" s="187"/>
      <c r="YR669" s="187"/>
      <c r="YS669" s="187"/>
      <c r="YT669" s="187"/>
      <c r="YU669" s="187"/>
      <c r="YV669" s="187"/>
      <c r="YW669" s="187"/>
      <c r="YX669" s="187"/>
      <c r="YY669" s="187"/>
      <c r="YZ669" s="187"/>
      <c r="ZA669" s="187"/>
      <c r="ZB669" s="187"/>
      <c r="ZC669" s="187"/>
      <c r="ZD669" s="187"/>
      <c r="ZE669" s="187"/>
      <c r="ZF669" s="187"/>
      <c r="ZG669" s="187"/>
      <c r="ZH669" s="187"/>
      <c r="ZI669" s="187"/>
      <c r="ZJ669" s="187"/>
      <c r="ZK669" s="187"/>
      <c r="ZL669" s="187"/>
      <c r="ZM669" s="187"/>
      <c r="ZN669" s="187"/>
      <c r="ZO669" s="187"/>
      <c r="ZP669" s="187"/>
      <c r="ZQ669" s="187"/>
      <c r="ZR669" s="187"/>
      <c r="ZS669" s="187"/>
      <c r="ZT669" s="187"/>
      <c r="ZU669" s="187"/>
      <c r="ZV669" s="187"/>
      <c r="ZW669" s="187"/>
      <c r="ZX669" s="187"/>
      <c r="ZY669" s="187"/>
      <c r="ZZ669" s="187"/>
      <c r="AAA669" s="187"/>
      <c r="AAB669" s="187"/>
      <c r="AAC669" s="187"/>
      <c r="AAD669" s="187"/>
      <c r="AAE669" s="187"/>
      <c r="AAF669" s="187"/>
      <c r="AAG669" s="187"/>
      <c r="AAH669" s="187"/>
      <c r="AAI669" s="187"/>
      <c r="AAJ669" s="187"/>
      <c r="AAK669" s="187"/>
      <c r="AAL669" s="187"/>
      <c r="AAM669" s="187"/>
      <c r="AAN669" s="187"/>
      <c r="AAO669" s="187"/>
      <c r="AAP669" s="187"/>
      <c r="AAQ669" s="187"/>
      <c r="AAR669" s="187"/>
      <c r="AAS669" s="187"/>
      <c r="AAT669" s="187"/>
      <c r="AAU669" s="187"/>
      <c r="AAV669" s="187"/>
      <c r="AAW669" s="187"/>
      <c r="AAX669" s="187"/>
      <c r="AAY669" s="187"/>
      <c r="AAZ669" s="187"/>
      <c r="ABA669" s="187"/>
      <c r="ABB669" s="187"/>
      <c r="ABC669" s="187"/>
      <c r="ABD669" s="187"/>
      <c r="ABE669" s="187"/>
      <c r="ABF669" s="187"/>
      <c r="ABG669" s="187"/>
      <c r="ABH669" s="187"/>
      <c r="ABI669" s="187"/>
      <c r="ABJ669" s="187"/>
      <c r="ABK669" s="187"/>
      <c r="ABL669" s="187"/>
      <c r="ABM669" s="187"/>
      <c r="ABN669" s="187"/>
      <c r="ABO669" s="187"/>
      <c r="ABP669" s="187"/>
      <c r="ABQ669" s="187"/>
      <c r="ABR669" s="187"/>
      <c r="ABS669" s="187"/>
      <c r="ABT669" s="187"/>
      <c r="ABU669" s="187"/>
      <c r="ABV669" s="187"/>
      <c r="ABW669" s="187"/>
      <c r="ABX669" s="187"/>
      <c r="ABY669" s="187"/>
      <c r="ABZ669" s="187"/>
      <c r="ACA669" s="187"/>
      <c r="ACB669" s="187"/>
      <c r="ACC669" s="187"/>
      <c r="ACD669" s="187"/>
      <c r="ACE669" s="187"/>
      <c r="ACF669" s="187"/>
      <c r="ACG669" s="187"/>
      <c r="ACH669" s="187"/>
      <c r="ACI669" s="187"/>
      <c r="ACJ669" s="187"/>
      <c r="ACK669" s="187"/>
      <c r="ACL669" s="187"/>
      <c r="ACM669" s="187"/>
      <c r="ACN669" s="187"/>
      <c r="ACO669" s="187"/>
      <c r="ACP669" s="187"/>
      <c r="ACQ669" s="187"/>
      <c r="ACR669" s="187"/>
      <c r="ACS669" s="187"/>
      <c r="ACT669" s="187"/>
      <c r="ACU669" s="187"/>
      <c r="ACV669" s="187"/>
      <c r="ACW669" s="187"/>
      <c r="ACX669" s="187"/>
      <c r="ACY669" s="187"/>
      <c r="ACZ669" s="187"/>
      <c r="ADA669" s="187"/>
      <c r="ADB669" s="187"/>
      <c r="ADC669" s="187"/>
      <c r="ADD669" s="187"/>
      <c r="ADE669" s="187"/>
      <c r="ADF669" s="187"/>
      <c r="ADG669" s="187"/>
      <c r="ADH669" s="187"/>
      <c r="ADI669" s="187"/>
      <c r="ADJ669" s="187"/>
      <c r="ADK669" s="187"/>
      <c r="ADL669" s="187"/>
      <c r="ADM669" s="187"/>
      <c r="ADN669" s="187"/>
      <c r="ADO669" s="187"/>
      <c r="ADP669" s="187"/>
      <c r="ADQ669" s="187"/>
      <c r="ADR669" s="187"/>
      <c r="ADS669" s="187"/>
      <c r="ADT669" s="187"/>
      <c r="ADU669" s="187"/>
      <c r="ADV669" s="187"/>
      <c r="ADW669" s="187"/>
      <c r="ADX669" s="187"/>
      <c r="ADY669" s="187"/>
      <c r="ADZ669" s="187"/>
      <c r="AEA669" s="187"/>
      <c r="AEB669" s="187"/>
      <c r="AEC669" s="187"/>
      <c r="AED669" s="187"/>
      <c r="AEE669" s="187"/>
      <c r="AEF669" s="187"/>
      <c r="AEG669" s="187"/>
      <c r="AEH669" s="187"/>
      <c r="AEI669" s="187"/>
      <c r="AEJ669" s="187"/>
      <c r="AEK669" s="187"/>
      <c r="AEL669" s="187"/>
      <c r="AEM669" s="187"/>
      <c r="AEN669" s="187"/>
      <c r="AEO669" s="187"/>
      <c r="AEP669" s="187"/>
      <c r="AEQ669" s="187"/>
      <c r="AER669" s="187"/>
      <c r="AES669" s="187"/>
      <c r="AET669" s="187"/>
      <c r="AEU669" s="187"/>
      <c r="AEV669" s="187"/>
      <c r="AEW669" s="187"/>
      <c r="AEX669" s="187"/>
      <c r="AEY669" s="187"/>
      <c r="AEZ669" s="187"/>
      <c r="AFA669" s="187"/>
      <c r="AFB669" s="187"/>
      <c r="AFC669" s="187"/>
      <c r="AFD669" s="187"/>
      <c r="AFE669" s="187"/>
      <c r="AFF669" s="187"/>
      <c r="AFG669" s="187"/>
      <c r="AFH669" s="187"/>
      <c r="AFI669" s="187"/>
      <c r="AFJ669" s="187"/>
      <c r="AFK669" s="187"/>
      <c r="AFL669" s="187"/>
      <c r="AFM669" s="187"/>
      <c r="AFN669" s="187"/>
      <c r="AFO669" s="187"/>
      <c r="AFP669" s="187"/>
      <c r="AFQ669" s="187"/>
      <c r="AFR669" s="187"/>
      <c r="AFS669" s="187"/>
      <c r="AFT669" s="187"/>
      <c r="AFU669" s="187"/>
      <c r="AFV669" s="187"/>
      <c r="AFW669" s="187"/>
      <c r="AFX669" s="187"/>
      <c r="AFY669" s="187"/>
      <c r="AFZ669" s="187"/>
      <c r="AGA669" s="187"/>
      <c r="AGB669" s="187"/>
      <c r="AGC669" s="187"/>
      <c r="AGD669" s="187"/>
      <c r="AGE669" s="187"/>
      <c r="AGF669" s="187"/>
      <c r="AGG669" s="187"/>
      <c r="AGH669" s="187"/>
      <c r="AGI669" s="187"/>
      <c r="AGJ669" s="187"/>
      <c r="AGK669" s="187"/>
      <c r="AGL669" s="187"/>
      <c r="AGM669" s="187"/>
      <c r="AGN669" s="187"/>
      <c r="AGO669" s="187"/>
      <c r="AGP669" s="187"/>
      <c r="AGQ669" s="187"/>
      <c r="AGR669" s="187"/>
      <c r="AGS669" s="187"/>
      <c r="AGT669" s="187"/>
      <c r="AGU669" s="187"/>
      <c r="AGV669" s="187"/>
      <c r="AGW669" s="187"/>
      <c r="AGX669" s="187"/>
      <c r="AGY669" s="187"/>
      <c r="AGZ669" s="187"/>
      <c r="AHA669" s="187"/>
      <c r="AHB669" s="187"/>
      <c r="AHC669" s="187"/>
      <c r="AHD669" s="187"/>
      <c r="AHE669" s="187"/>
      <c r="AHF669" s="187"/>
      <c r="AHG669" s="187"/>
      <c r="AHH669" s="187"/>
      <c r="AHI669" s="187"/>
      <c r="AHJ669" s="187"/>
      <c r="AHK669" s="187"/>
      <c r="AHL669" s="187"/>
      <c r="AHM669" s="187"/>
      <c r="AHN669" s="187"/>
      <c r="AHO669" s="187"/>
      <c r="AHP669" s="187"/>
      <c r="AHQ669" s="187"/>
      <c r="AHR669" s="187"/>
      <c r="AHS669" s="187"/>
      <c r="AHT669" s="187"/>
      <c r="AHU669" s="187"/>
      <c r="AHV669" s="187"/>
      <c r="AHW669" s="187"/>
      <c r="AHX669" s="187"/>
      <c r="AHY669" s="187"/>
      <c r="AHZ669" s="187"/>
      <c r="AIA669" s="187"/>
      <c r="AIB669" s="187"/>
      <c r="AIC669" s="187"/>
      <c r="AID669" s="187"/>
      <c r="AIE669" s="187"/>
      <c r="AIF669" s="187"/>
      <c r="AIG669" s="187"/>
      <c r="AIH669" s="187"/>
      <c r="AII669" s="187"/>
      <c r="AIJ669" s="187"/>
      <c r="AIK669" s="187"/>
      <c r="AIL669" s="187"/>
      <c r="AIM669" s="187"/>
      <c r="AIN669" s="187"/>
      <c r="AIO669" s="187"/>
      <c r="AIP669" s="187"/>
      <c r="AIQ669" s="187"/>
      <c r="AIR669" s="187"/>
      <c r="AIS669" s="187"/>
      <c r="AIT669" s="187"/>
      <c r="AIU669" s="187"/>
      <c r="AIV669" s="187"/>
      <c r="AIW669" s="187"/>
      <c r="AIX669" s="187"/>
      <c r="AIY669" s="187"/>
      <c r="AIZ669" s="187"/>
      <c r="AJA669" s="187"/>
      <c r="AJB669" s="187"/>
      <c r="AJC669" s="187"/>
      <c r="AJD669" s="187"/>
      <c r="AJE669" s="187"/>
      <c r="AJF669" s="187"/>
      <c r="AJG669" s="187"/>
      <c r="AJH669" s="187"/>
      <c r="AJI669" s="187"/>
      <c r="AJJ669" s="187"/>
      <c r="AJK669" s="187"/>
      <c r="AJL669" s="187"/>
      <c r="AJM669" s="187"/>
      <c r="AJN669" s="187"/>
      <c r="AJO669" s="187"/>
      <c r="AJP669" s="187"/>
      <c r="AJQ669" s="187"/>
      <c r="AJR669" s="187"/>
      <c r="AJS669" s="187"/>
      <c r="AJT669" s="187"/>
      <c r="AJU669" s="187"/>
      <c r="AJV669" s="187"/>
      <c r="AJW669" s="187"/>
      <c r="AJX669" s="187"/>
      <c r="AJY669" s="187"/>
      <c r="AJZ669" s="187"/>
      <c r="AKA669" s="187"/>
      <c r="AKB669" s="187"/>
      <c r="AKC669" s="187"/>
      <c r="AKD669" s="187"/>
      <c r="AKE669" s="187"/>
      <c r="AKF669" s="187"/>
      <c r="AKG669" s="187"/>
      <c r="AKH669" s="187"/>
      <c r="AKI669" s="187"/>
      <c r="AKJ669" s="187"/>
      <c r="AKK669" s="187"/>
      <c r="AKL669" s="187"/>
      <c r="AKM669" s="187"/>
      <c r="AKN669" s="187"/>
      <c r="AKO669" s="187"/>
      <c r="AKP669" s="187"/>
      <c r="AKQ669" s="187"/>
      <c r="AKR669" s="187"/>
      <c r="AKS669" s="187"/>
      <c r="AKT669" s="187"/>
      <c r="AKU669" s="187"/>
      <c r="AKV669" s="187"/>
      <c r="AKW669" s="187"/>
      <c r="AKX669" s="187"/>
      <c r="AKY669" s="187"/>
      <c r="AKZ669" s="187"/>
      <c r="ALA669" s="187"/>
      <c r="ALB669" s="187"/>
      <c r="ALC669" s="187"/>
      <c r="ALD669" s="187"/>
      <c r="ALE669" s="187"/>
      <c r="ALF669" s="187"/>
      <c r="ALG669" s="187"/>
      <c r="ALH669" s="187"/>
      <c r="ALI669" s="187"/>
      <c r="ALJ669" s="187"/>
      <c r="ALK669" s="187"/>
      <c r="ALL669" s="187"/>
      <c r="ALM669" s="187"/>
      <c r="ALN669" s="187"/>
      <c r="ALO669" s="187"/>
      <c r="ALP669" s="187"/>
      <c r="ALQ669" s="187"/>
      <c r="ALR669" s="187"/>
      <c r="ALS669" s="187"/>
      <c r="ALT669" s="187"/>
      <c r="ALU669" s="187"/>
      <c r="ALV669" s="187"/>
      <c r="ALW669" s="187"/>
      <c r="ALX669" s="187"/>
      <c r="ALY669" s="187"/>
      <c r="ALZ669" s="187"/>
      <c r="AMA669" s="187"/>
      <c r="AMB669" s="187"/>
      <c r="AMC669" s="187"/>
      <c r="AMD669" s="187"/>
      <c r="AME669" s="187"/>
      <c r="AMF669" s="187"/>
      <c r="AMG669" s="187"/>
      <c r="AMH669" s="187"/>
      <c r="AMI669" s="187"/>
      <c r="AMJ669" s="187"/>
      <c r="AMK669" s="187"/>
      <c r="AML669" s="187"/>
      <c r="AMM669" s="187"/>
      <c r="AMN669" s="187"/>
      <c r="AMO669" s="187"/>
      <c r="AMP669" s="187"/>
      <c r="AMQ669" s="187"/>
      <c r="AMR669" s="187"/>
      <c r="AMS669" s="187"/>
      <c r="AMT669" s="187"/>
      <c r="AMU669" s="187"/>
      <c r="AMV669" s="187"/>
      <c r="AMW669" s="187"/>
      <c r="AMX669" s="187"/>
      <c r="AMY669" s="187"/>
      <c r="AMZ669" s="187"/>
      <c r="ANA669" s="187"/>
      <c r="ANB669" s="187"/>
      <c r="ANC669" s="187"/>
      <c r="AND669" s="187"/>
      <c r="ANE669" s="187"/>
      <c r="ANF669" s="187"/>
      <c r="ANG669" s="187"/>
      <c r="ANH669" s="187"/>
      <c r="ANI669" s="187"/>
      <c r="ANJ669" s="187"/>
      <c r="ANK669" s="187"/>
      <c r="ANL669" s="187"/>
      <c r="ANM669" s="187"/>
      <c r="ANN669" s="187"/>
      <c r="ANO669" s="187"/>
      <c r="ANP669" s="187"/>
      <c r="ANQ669" s="187"/>
      <c r="ANR669" s="187"/>
      <c r="ANS669" s="187"/>
      <c r="ANT669" s="187"/>
      <c r="ANU669" s="187"/>
      <c r="ANV669" s="187"/>
      <c r="ANW669" s="187"/>
      <c r="ANX669" s="187"/>
      <c r="ANY669" s="187"/>
      <c r="ANZ669" s="187"/>
      <c r="AOA669" s="187"/>
      <c r="AOB669" s="187"/>
      <c r="AOC669" s="187"/>
      <c r="AOD669" s="187"/>
      <c r="AOE669" s="187"/>
      <c r="AOF669" s="187"/>
      <c r="AOG669" s="187"/>
      <c r="AOH669" s="187"/>
      <c r="AOI669" s="187"/>
      <c r="AOJ669" s="187"/>
      <c r="AOK669" s="187"/>
      <c r="AOL669" s="187"/>
      <c r="AOM669" s="187"/>
      <c r="AON669" s="187"/>
      <c r="AOO669" s="187"/>
      <c r="AOP669" s="187"/>
      <c r="AOQ669" s="187"/>
      <c r="AOR669" s="187"/>
      <c r="AOS669" s="187"/>
      <c r="AOT669" s="187"/>
      <c r="AOU669" s="187"/>
      <c r="AOV669" s="187"/>
      <c r="AOW669" s="187"/>
      <c r="AOX669" s="187"/>
      <c r="AOY669" s="187"/>
      <c r="AOZ669" s="187"/>
      <c r="APA669" s="187"/>
      <c r="APB669" s="187"/>
      <c r="APC669" s="187"/>
      <c r="APD669" s="187"/>
      <c r="APE669" s="187"/>
      <c r="APF669" s="187"/>
      <c r="APG669" s="187"/>
      <c r="APH669" s="187"/>
      <c r="API669" s="187"/>
      <c r="APJ669" s="187"/>
      <c r="APK669" s="187"/>
      <c r="APL669" s="187"/>
      <c r="APM669" s="187"/>
      <c r="APN669" s="187"/>
      <c r="APO669" s="187"/>
      <c r="APP669" s="187"/>
      <c r="APQ669" s="187"/>
      <c r="APR669" s="187"/>
      <c r="APS669" s="187"/>
      <c r="APT669" s="187"/>
      <c r="APU669" s="187"/>
      <c r="APV669" s="187"/>
      <c r="APW669" s="187"/>
      <c r="APX669" s="187"/>
      <c r="APY669" s="187"/>
      <c r="APZ669" s="187"/>
      <c r="AQA669" s="187"/>
      <c r="AQB669" s="187"/>
      <c r="AQC669" s="187"/>
      <c r="AQD669" s="187"/>
      <c r="AQE669" s="187"/>
      <c r="AQF669" s="187"/>
      <c r="AQG669" s="187"/>
      <c r="AQH669" s="187"/>
      <c r="AQI669" s="187"/>
      <c r="AQJ669" s="187"/>
      <c r="AQK669" s="187"/>
      <c r="AQL669" s="187"/>
      <c r="AQM669" s="187"/>
      <c r="AQN669" s="187"/>
      <c r="AQO669" s="187"/>
      <c r="AQP669" s="187"/>
      <c r="AQQ669" s="187"/>
      <c r="AQR669" s="187"/>
      <c r="AQS669" s="187"/>
      <c r="AQT669" s="187"/>
      <c r="AQU669" s="187"/>
      <c r="AQV669" s="187"/>
      <c r="AQW669" s="187"/>
      <c r="AQX669" s="187"/>
      <c r="AQY669" s="187"/>
      <c r="AQZ669" s="187"/>
      <c r="ARA669" s="187"/>
      <c r="ARB669" s="187"/>
      <c r="ARC669" s="187"/>
      <c r="ARD669" s="187"/>
      <c r="ARE669" s="187"/>
      <c r="ARF669" s="187"/>
      <c r="ARG669" s="187"/>
      <c r="ARH669" s="187"/>
      <c r="ARI669" s="187"/>
      <c r="ARJ669" s="187"/>
      <c r="ARK669" s="187"/>
      <c r="ARL669" s="187"/>
      <c r="ARM669" s="187"/>
      <c r="ARN669" s="187"/>
      <c r="ARO669" s="187"/>
      <c r="ARP669" s="187"/>
      <c r="ARQ669" s="187"/>
      <c r="ARR669" s="187"/>
      <c r="ARS669" s="187"/>
      <c r="ART669" s="187"/>
      <c r="ARU669" s="187"/>
      <c r="ARV669" s="187"/>
      <c r="ARW669" s="187"/>
      <c r="ARX669" s="187"/>
      <c r="ARY669" s="187"/>
      <c r="ARZ669" s="187"/>
      <c r="ASA669" s="187"/>
      <c r="ASB669" s="187"/>
      <c r="ASC669" s="187"/>
      <c r="ASD669" s="187"/>
      <c r="ASE669" s="187"/>
      <c r="ASF669" s="187"/>
      <c r="ASG669" s="187"/>
      <c r="ASH669" s="187"/>
      <c r="ASI669" s="187"/>
      <c r="ASJ669" s="187"/>
      <c r="ASK669" s="187"/>
      <c r="ASL669" s="187"/>
      <c r="ASM669" s="187"/>
      <c r="ASN669" s="187"/>
      <c r="ASO669" s="187"/>
      <c r="ASP669" s="187"/>
      <c r="ASQ669" s="187"/>
      <c r="ASR669" s="187"/>
      <c r="ASS669" s="187"/>
      <c r="AST669" s="187"/>
      <c r="ASU669" s="187"/>
      <c r="ASV669" s="187"/>
      <c r="ASW669" s="187"/>
      <c r="ASX669" s="187"/>
      <c r="ASY669" s="187"/>
      <c r="ASZ669" s="187"/>
      <c r="ATA669" s="187"/>
      <c r="ATB669" s="187"/>
      <c r="ATC669" s="187"/>
      <c r="ATD669" s="187"/>
      <c r="ATE669" s="187"/>
      <c r="ATF669" s="187"/>
      <c r="ATG669" s="187"/>
      <c r="ATH669" s="187"/>
      <c r="ATI669" s="187"/>
      <c r="ATJ669" s="187"/>
      <c r="ATK669" s="187"/>
      <c r="ATL669" s="187"/>
      <c r="ATM669" s="187"/>
      <c r="ATN669" s="187"/>
      <c r="ATO669" s="187"/>
      <c r="ATP669" s="187"/>
      <c r="ATQ669" s="187"/>
      <c r="ATR669" s="187"/>
      <c r="ATS669" s="187"/>
      <c r="ATT669" s="187"/>
      <c r="ATU669" s="187"/>
      <c r="ATV669" s="187"/>
      <c r="ATW669" s="187"/>
      <c r="ATX669" s="187"/>
      <c r="ATY669" s="187"/>
      <c r="ATZ669" s="187"/>
      <c r="AUA669" s="187"/>
      <c r="AUB669" s="187"/>
      <c r="AUC669" s="187"/>
      <c r="AUD669" s="187"/>
      <c r="AUE669" s="187"/>
      <c r="AUF669" s="187"/>
      <c r="AUG669" s="187"/>
      <c r="AUH669" s="187"/>
      <c r="AUI669" s="187"/>
      <c r="AUJ669" s="187"/>
      <c r="AUK669" s="187"/>
      <c r="AUL669" s="187"/>
      <c r="AUM669" s="187"/>
      <c r="AUN669" s="187"/>
      <c r="AUO669" s="187"/>
      <c r="AUP669" s="187"/>
      <c r="AUQ669" s="187"/>
      <c r="AUR669" s="187"/>
      <c r="AUS669" s="187"/>
      <c r="AUT669" s="187"/>
      <c r="AUU669" s="187"/>
      <c r="AUV669" s="187"/>
      <c r="AUW669" s="187"/>
      <c r="AUX669" s="187"/>
      <c r="AUY669" s="187"/>
      <c r="AUZ669" s="187"/>
      <c r="AVA669" s="187"/>
      <c r="AVB669" s="187"/>
      <c r="AVC669" s="187"/>
      <c r="AVD669" s="187"/>
      <c r="AVE669" s="187"/>
      <c r="AVF669" s="187"/>
      <c r="AVG669" s="187"/>
      <c r="AVH669" s="187"/>
      <c r="AVI669" s="187"/>
      <c r="AVJ669" s="187"/>
      <c r="AVK669" s="187"/>
      <c r="AVL669" s="187"/>
      <c r="AVM669" s="187"/>
      <c r="AVN669" s="187"/>
      <c r="AVO669" s="187"/>
      <c r="AVP669" s="187"/>
      <c r="AVQ669" s="187"/>
      <c r="AVR669" s="187"/>
      <c r="AVS669" s="187"/>
      <c r="AVT669" s="187"/>
      <c r="AVU669" s="187"/>
      <c r="AVV669" s="187"/>
      <c r="AVW669" s="187"/>
      <c r="AVX669" s="187"/>
      <c r="AVY669" s="187"/>
      <c r="AVZ669" s="187"/>
      <c r="AWA669" s="187"/>
      <c r="AWB669" s="187"/>
      <c r="AWC669" s="187"/>
      <c r="AWD669" s="187"/>
      <c r="AWE669" s="187"/>
      <c r="AWF669" s="187"/>
      <c r="AWG669" s="187"/>
      <c r="AWH669" s="187"/>
      <c r="AWI669" s="187"/>
      <c r="AWJ669" s="187"/>
      <c r="AWK669" s="187"/>
      <c r="AWL669" s="187"/>
      <c r="AWM669" s="187"/>
      <c r="AWN669" s="187"/>
      <c r="AWO669" s="187"/>
      <c r="AWP669" s="187"/>
      <c r="AWQ669" s="187"/>
      <c r="AWR669" s="187"/>
      <c r="AWS669" s="187"/>
      <c r="AWT669" s="187"/>
      <c r="AWU669" s="187"/>
      <c r="AWV669" s="187"/>
      <c r="AWW669" s="187"/>
      <c r="AWX669" s="187"/>
      <c r="AWY669" s="187"/>
      <c r="AWZ669" s="187"/>
      <c r="AXA669" s="187"/>
      <c r="AXB669" s="187"/>
      <c r="AXC669" s="187"/>
      <c r="AXD669" s="187"/>
      <c r="AXE669" s="187"/>
      <c r="AXF669" s="187"/>
      <c r="AXG669" s="187"/>
      <c r="AXH669" s="187"/>
      <c r="AXI669" s="187"/>
      <c r="AXJ669" s="187"/>
      <c r="AXK669" s="187"/>
      <c r="AXL669" s="187"/>
      <c r="AXM669" s="187"/>
      <c r="AXN669" s="187"/>
      <c r="AXO669" s="187"/>
      <c r="AXP669" s="187"/>
      <c r="AXQ669" s="187"/>
      <c r="AXR669" s="187"/>
      <c r="AXS669" s="187"/>
      <c r="AXT669" s="187"/>
      <c r="AXU669" s="187"/>
      <c r="AXV669" s="187"/>
      <c r="AXW669" s="187"/>
      <c r="AXX669" s="187"/>
      <c r="AXY669" s="187"/>
      <c r="AXZ669" s="187"/>
      <c r="AYA669" s="187"/>
      <c r="AYB669" s="187"/>
      <c r="AYC669" s="187"/>
      <c r="AYD669" s="187"/>
      <c r="AYE669" s="187"/>
      <c r="AYF669" s="187"/>
      <c r="AYG669" s="187"/>
      <c r="AYH669" s="187"/>
      <c r="AYI669" s="187"/>
      <c r="AYJ669" s="187"/>
      <c r="AYK669" s="187"/>
      <c r="AYL669" s="187"/>
      <c r="AYM669" s="187"/>
      <c r="AYN669" s="187"/>
      <c r="AYO669" s="187"/>
      <c r="AYP669" s="187"/>
      <c r="AYQ669" s="187"/>
      <c r="AYR669" s="187"/>
      <c r="AYS669" s="187"/>
      <c r="AYT669" s="187"/>
      <c r="AYU669" s="187"/>
      <c r="AYV669" s="187"/>
      <c r="AYW669" s="187"/>
      <c r="AYX669" s="187"/>
      <c r="AYY669" s="187"/>
      <c r="AYZ669" s="187"/>
      <c r="AZA669" s="187"/>
      <c r="AZB669" s="187"/>
      <c r="AZC669" s="187"/>
      <c r="AZD669" s="187"/>
      <c r="AZE669" s="187"/>
      <c r="AZF669" s="187"/>
      <c r="AZG669" s="187"/>
      <c r="AZH669" s="187"/>
      <c r="AZI669" s="187"/>
      <c r="AZJ669" s="187"/>
      <c r="AZK669" s="187"/>
      <c r="AZL669" s="187"/>
      <c r="AZM669" s="187"/>
      <c r="AZN669" s="187"/>
      <c r="AZO669" s="187"/>
      <c r="AZP669" s="187"/>
      <c r="AZQ669" s="187"/>
      <c r="AZR669" s="187"/>
      <c r="AZS669" s="187"/>
      <c r="AZT669" s="187"/>
      <c r="AZU669" s="187"/>
      <c r="AZV669" s="187"/>
      <c r="AZW669" s="187"/>
      <c r="AZX669" s="187"/>
      <c r="AZY669" s="187"/>
      <c r="AZZ669" s="187"/>
      <c r="BAA669" s="187"/>
      <c r="BAB669" s="187"/>
      <c r="BAC669" s="187"/>
      <c r="BAD669" s="187"/>
      <c r="BAE669" s="187"/>
      <c r="BAF669" s="187"/>
      <c r="BAG669" s="187"/>
      <c r="BAH669" s="187"/>
      <c r="BAI669" s="187"/>
      <c r="BAJ669" s="187"/>
      <c r="BAK669" s="187"/>
      <c r="BAL669" s="187"/>
      <c r="BAM669" s="187"/>
      <c r="BAN669" s="187"/>
      <c r="BAO669" s="187"/>
      <c r="BAP669" s="187"/>
      <c r="BAQ669" s="187"/>
      <c r="BAR669" s="187"/>
      <c r="BAS669" s="187"/>
      <c r="BAT669" s="187"/>
      <c r="BAU669" s="187"/>
      <c r="BAV669" s="187"/>
      <c r="BAW669" s="187"/>
      <c r="BAX669" s="187"/>
      <c r="BAY669" s="187"/>
      <c r="BAZ669" s="187"/>
      <c r="BBA669" s="187"/>
      <c r="BBB669" s="187"/>
      <c r="BBC669" s="187"/>
      <c r="BBD669" s="187"/>
      <c r="BBE669" s="187"/>
      <c r="BBF669" s="187"/>
      <c r="BBG669" s="187"/>
      <c r="BBH669" s="187"/>
      <c r="BBI669" s="187"/>
      <c r="BBJ669" s="187"/>
      <c r="BBK669" s="187"/>
      <c r="BBL669" s="187"/>
      <c r="BBM669" s="187"/>
      <c r="BBN669" s="187"/>
      <c r="BBO669" s="187"/>
      <c r="BBP669" s="187"/>
      <c r="BBQ669" s="187"/>
      <c r="BBR669" s="187"/>
      <c r="BBS669" s="187"/>
      <c r="BBT669" s="187"/>
      <c r="BBU669" s="187"/>
      <c r="BBV669" s="187"/>
      <c r="BBW669" s="187"/>
      <c r="BBX669" s="187"/>
      <c r="BBY669" s="187"/>
      <c r="BBZ669" s="187"/>
      <c r="BCA669" s="187"/>
      <c r="BCB669" s="187"/>
      <c r="BCC669" s="187"/>
      <c r="BCD669" s="187"/>
      <c r="BCE669" s="187"/>
      <c r="BCF669" s="187"/>
      <c r="BCG669" s="187"/>
      <c r="BCH669" s="187"/>
      <c r="BCI669" s="187"/>
      <c r="BCJ669" s="187"/>
      <c r="BCK669" s="187"/>
      <c r="BCL669" s="187"/>
      <c r="BCM669" s="187"/>
      <c r="BCN669" s="187"/>
      <c r="BCO669" s="187"/>
      <c r="BCP669" s="187"/>
      <c r="BCQ669" s="187"/>
      <c r="BCR669" s="187"/>
      <c r="BCS669" s="187"/>
      <c r="BCT669" s="187"/>
      <c r="BCU669" s="187"/>
      <c r="BCV669" s="187"/>
      <c r="BCW669" s="187"/>
      <c r="BCX669" s="187"/>
      <c r="BCY669" s="187"/>
      <c r="BCZ669" s="187"/>
      <c r="BDA669" s="187"/>
      <c r="BDB669" s="187"/>
      <c r="BDC669" s="187"/>
      <c r="BDD669" s="187"/>
      <c r="BDE669" s="187"/>
      <c r="BDF669" s="187"/>
      <c r="BDG669" s="187"/>
      <c r="BDH669" s="187"/>
      <c r="BDI669" s="187"/>
      <c r="BDJ669" s="187"/>
      <c r="BDK669" s="187"/>
      <c r="BDL669" s="187"/>
      <c r="BDM669" s="187"/>
      <c r="BDN669" s="187"/>
      <c r="BDO669" s="187"/>
      <c r="BDP669" s="187"/>
      <c r="BDQ669" s="187"/>
      <c r="BDR669" s="187"/>
      <c r="BDS669" s="187"/>
      <c r="BDT669" s="187"/>
      <c r="BDU669" s="187"/>
      <c r="BDV669" s="187"/>
      <c r="BDW669" s="187"/>
      <c r="BDX669" s="187"/>
      <c r="BDY669" s="187"/>
      <c r="BDZ669" s="187"/>
      <c r="BEA669" s="187"/>
      <c r="BEB669" s="187"/>
      <c r="BEC669" s="187"/>
      <c r="BED669" s="187"/>
      <c r="BEE669" s="187"/>
      <c r="BEF669" s="187"/>
      <c r="BEG669" s="187"/>
      <c r="BEH669" s="187"/>
      <c r="BEI669" s="187"/>
      <c r="BEJ669" s="187"/>
      <c r="BEK669" s="187"/>
      <c r="BEL669" s="187"/>
      <c r="BEM669" s="187"/>
      <c r="BEN669" s="187"/>
      <c r="BEO669" s="187"/>
      <c r="BEP669" s="187"/>
      <c r="BEQ669" s="187"/>
      <c r="BER669" s="187"/>
      <c r="BES669" s="187"/>
      <c r="BET669" s="187"/>
      <c r="BEU669" s="187"/>
      <c r="BEV669" s="187"/>
      <c r="BEW669" s="187"/>
      <c r="BEX669" s="187"/>
      <c r="BEY669" s="187"/>
      <c r="BEZ669" s="187"/>
      <c r="BFA669" s="187"/>
      <c r="BFB669" s="187"/>
      <c r="BFC669" s="187"/>
      <c r="BFD669" s="187"/>
      <c r="BFE669" s="187"/>
      <c r="BFF669" s="187"/>
      <c r="BFG669" s="187"/>
      <c r="BFH669" s="187"/>
      <c r="BFI669" s="187"/>
      <c r="BFJ669" s="187"/>
      <c r="BFK669" s="187"/>
      <c r="BFL669" s="187"/>
      <c r="BFM669" s="187"/>
      <c r="BFN669" s="187"/>
      <c r="BFO669" s="187"/>
      <c r="BFP669" s="187"/>
      <c r="BFQ669" s="187"/>
      <c r="BFR669" s="187"/>
      <c r="BFS669" s="187"/>
      <c r="BFT669" s="187"/>
      <c r="BFU669" s="187"/>
      <c r="BFV669" s="187"/>
      <c r="BFW669" s="187"/>
      <c r="BFX669" s="187"/>
      <c r="BFY669" s="187"/>
      <c r="BFZ669" s="187"/>
      <c r="BGA669" s="187"/>
      <c r="BGB669" s="187"/>
      <c r="BGC669" s="187"/>
      <c r="BGD669" s="187"/>
      <c r="BGE669" s="187"/>
      <c r="BGF669" s="187"/>
      <c r="BGG669" s="187"/>
      <c r="BGH669" s="187"/>
      <c r="BGI669" s="187"/>
      <c r="BGJ669" s="187"/>
      <c r="BGK669" s="187"/>
      <c r="BGL669" s="187"/>
      <c r="BGM669" s="187"/>
      <c r="BGN669" s="187"/>
      <c r="BGO669" s="187"/>
      <c r="BGP669" s="187"/>
      <c r="BGQ669" s="187"/>
      <c r="BGR669" s="187"/>
      <c r="BGS669" s="187"/>
      <c r="BGT669" s="187"/>
      <c r="BGU669" s="187"/>
      <c r="BGV669" s="187"/>
      <c r="BGW669" s="187"/>
      <c r="BGX669" s="187"/>
      <c r="BGY669" s="187"/>
      <c r="BGZ669" s="187"/>
      <c r="BHA669" s="187"/>
      <c r="BHB669" s="187"/>
      <c r="BHC669" s="187"/>
      <c r="BHD669" s="187"/>
      <c r="BHE669" s="187"/>
      <c r="BHF669" s="187"/>
      <c r="BHG669" s="187"/>
      <c r="BHH669" s="187"/>
      <c r="BHI669" s="187"/>
      <c r="BHJ669" s="187"/>
      <c r="BHK669" s="187"/>
      <c r="BHL669" s="187"/>
      <c r="BHM669" s="187"/>
      <c r="BHN669" s="187"/>
      <c r="BHO669" s="187"/>
      <c r="BHP669" s="187"/>
      <c r="BHQ669" s="187"/>
      <c r="BHR669" s="187"/>
      <c r="BHS669" s="187"/>
      <c r="BHT669" s="187"/>
      <c r="BHU669" s="187"/>
      <c r="BHV669" s="187"/>
      <c r="BHW669" s="187"/>
      <c r="BHX669" s="187"/>
      <c r="BHY669" s="187"/>
      <c r="BHZ669" s="187"/>
      <c r="BIA669" s="187"/>
      <c r="BIB669" s="187"/>
      <c r="BIC669" s="187"/>
      <c r="BID669" s="187"/>
      <c r="BIE669" s="187"/>
      <c r="BIF669" s="187"/>
      <c r="BIG669" s="187"/>
      <c r="BIH669" s="187"/>
      <c r="BII669" s="187"/>
      <c r="BIJ669" s="187"/>
      <c r="BIK669" s="187"/>
      <c r="BIL669" s="187"/>
      <c r="BIM669" s="187"/>
      <c r="BIN669" s="187"/>
      <c r="BIO669" s="187"/>
      <c r="BIP669" s="187"/>
      <c r="BIQ669" s="187"/>
      <c r="BIR669" s="187"/>
      <c r="BIS669" s="187"/>
      <c r="BIT669" s="187"/>
      <c r="BIU669" s="187"/>
      <c r="BIV669" s="187"/>
      <c r="BIW669" s="187"/>
      <c r="BIX669" s="187"/>
      <c r="BIY669" s="187"/>
      <c r="BIZ669" s="187"/>
      <c r="BJA669" s="187"/>
      <c r="BJB669" s="187"/>
      <c r="BJC669" s="187"/>
      <c r="BJD669" s="187"/>
      <c r="BJE669" s="187"/>
      <c r="BJF669" s="187"/>
      <c r="BJG669" s="187"/>
      <c r="BJH669" s="187"/>
      <c r="BJI669" s="187"/>
      <c r="BJJ669" s="187"/>
      <c r="BJK669" s="187"/>
      <c r="BJL669" s="187"/>
      <c r="BJM669" s="187"/>
      <c r="BJN669" s="187"/>
      <c r="BJO669" s="187"/>
      <c r="BJP669" s="187"/>
      <c r="BJQ669" s="187"/>
      <c r="BJR669" s="187"/>
      <c r="BJS669" s="187"/>
      <c r="BJT669" s="187"/>
      <c r="BJU669" s="187"/>
      <c r="BJV669" s="187"/>
      <c r="BJW669" s="187"/>
      <c r="BJX669" s="187"/>
      <c r="BJY669" s="187"/>
      <c r="BJZ669" s="187"/>
      <c r="BKA669" s="187"/>
      <c r="BKB669" s="187"/>
      <c r="BKC669" s="187"/>
      <c r="BKD669" s="187"/>
      <c r="BKE669" s="187"/>
      <c r="BKF669" s="187"/>
      <c r="BKG669" s="187"/>
      <c r="BKH669" s="187"/>
      <c r="BKI669" s="187"/>
      <c r="BKJ669" s="187"/>
      <c r="BKK669" s="187"/>
      <c r="BKL669" s="187"/>
      <c r="BKM669" s="187"/>
      <c r="BKN669" s="187"/>
      <c r="BKO669" s="187"/>
      <c r="BKP669" s="187"/>
      <c r="BKQ669" s="187"/>
      <c r="BKR669" s="187"/>
      <c r="BKS669" s="187"/>
      <c r="BKT669" s="187"/>
      <c r="BKU669" s="187"/>
      <c r="BKV669" s="187"/>
      <c r="BKW669" s="187"/>
      <c r="BKX669" s="187"/>
      <c r="BKY669" s="187"/>
      <c r="BKZ669" s="187"/>
      <c r="BLA669" s="187"/>
      <c r="BLB669" s="187"/>
      <c r="BLC669" s="187"/>
      <c r="BLD669" s="187"/>
      <c r="BLE669" s="187"/>
      <c r="BLF669" s="187"/>
      <c r="BLG669" s="187"/>
      <c r="BLH669" s="187"/>
      <c r="BLI669" s="187"/>
      <c r="BLJ669" s="187"/>
      <c r="BLK669" s="187"/>
      <c r="BLL669" s="187"/>
      <c r="BLM669" s="187"/>
      <c r="BLN669" s="187"/>
      <c r="BLO669" s="187"/>
      <c r="BLP669" s="187"/>
      <c r="BLQ669" s="187"/>
      <c r="BLR669" s="187"/>
      <c r="BLS669" s="187"/>
      <c r="BLT669" s="187"/>
      <c r="BLU669" s="187"/>
      <c r="BLV669" s="187"/>
      <c r="BLW669" s="187"/>
      <c r="BLX669" s="187"/>
      <c r="BLY669" s="187"/>
      <c r="BLZ669" s="187"/>
      <c r="BMA669" s="187"/>
      <c r="BMB669" s="187"/>
      <c r="BMC669" s="187"/>
      <c r="BMD669" s="187"/>
      <c r="BME669" s="187"/>
      <c r="BMF669" s="187"/>
      <c r="BMG669" s="187"/>
      <c r="BMH669" s="187"/>
      <c r="BMI669" s="187"/>
      <c r="BMJ669" s="187"/>
      <c r="BMK669" s="187"/>
      <c r="BML669" s="187"/>
      <c r="BMM669" s="187"/>
      <c r="BMN669" s="187"/>
      <c r="BMO669" s="187"/>
      <c r="BMP669" s="187"/>
      <c r="BMQ669" s="187"/>
      <c r="BMR669" s="187"/>
      <c r="BMS669" s="187"/>
      <c r="BMT669" s="187"/>
      <c r="BMU669" s="187"/>
      <c r="BMV669" s="187"/>
      <c r="BMW669" s="187"/>
      <c r="BMX669" s="187"/>
      <c r="BMY669" s="187"/>
      <c r="BMZ669" s="187"/>
      <c r="BNA669" s="187"/>
      <c r="BNB669" s="187"/>
      <c r="BNC669" s="187"/>
      <c r="BND669" s="187"/>
      <c r="BNE669" s="187"/>
      <c r="BNF669" s="187"/>
      <c r="BNG669" s="187"/>
      <c r="BNH669" s="187"/>
      <c r="BNI669" s="187"/>
      <c r="BNJ669" s="187"/>
      <c r="BNK669" s="187"/>
      <c r="BNL669" s="187"/>
      <c r="BNM669" s="187"/>
      <c r="BNN669" s="187"/>
      <c r="BNO669" s="187"/>
      <c r="BNP669" s="187"/>
      <c r="BNQ669" s="187"/>
      <c r="BNR669" s="187"/>
      <c r="BNS669" s="187"/>
      <c r="BNT669" s="187"/>
      <c r="BNU669" s="187"/>
      <c r="BNV669" s="187"/>
      <c r="BNW669" s="187"/>
      <c r="BNX669" s="187"/>
      <c r="BNY669" s="187"/>
      <c r="BNZ669" s="187"/>
      <c r="BOA669" s="187"/>
      <c r="BOB669" s="187"/>
      <c r="BOC669" s="187"/>
      <c r="BOD669" s="187"/>
      <c r="BOE669" s="187"/>
      <c r="BOF669" s="187"/>
      <c r="BOG669" s="187"/>
      <c r="BOH669" s="187"/>
      <c r="BOI669" s="187"/>
      <c r="BOJ669" s="187"/>
      <c r="BOK669" s="187"/>
      <c r="BOL669" s="187"/>
      <c r="BOM669" s="187"/>
      <c r="BON669" s="187"/>
      <c r="BOO669" s="187"/>
      <c r="BOP669" s="187"/>
      <c r="BOQ669" s="187"/>
      <c r="BOR669" s="187"/>
      <c r="BOS669" s="187"/>
      <c r="BOT669" s="187"/>
      <c r="BOU669" s="187"/>
      <c r="BOV669" s="187"/>
      <c r="BOW669" s="187"/>
      <c r="BOX669" s="187"/>
      <c r="BOY669" s="187"/>
      <c r="BOZ669" s="187"/>
      <c r="BPA669" s="187"/>
      <c r="BPB669" s="187"/>
      <c r="BPC669" s="187"/>
      <c r="BPD669" s="187"/>
      <c r="BPE669" s="187"/>
      <c r="BPF669" s="187"/>
      <c r="BPG669" s="187"/>
      <c r="BPH669" s="187"/>
      <c r="BPI669" s="187"/>
      <c r="BPJ669" s="187"/>
      <c r="BPK669" s="187"/>
      <c r="BPL669" s="187"/>
      <c r="BPM669" s="187"/>
      <c r="BPN669" s="187"/>
      <c r="BPO669" s="187"/>
      <c r="BPP669" s="187"/>
      <c r="BPQ669" s="187"/>
      <c r="BPR669" s="187"/>
      <c r="BPS669" s="187"/>
      <c r="BPT669" s="187"/>
      <c r="BPU669" s="187"/>
      <c r="BPV669" s="187"/>
      <c r="BPW669" s="187"/>
      <c r="BPX669" s="187"/>
      <c r="BPY669" s="187"/>
      <c r="BPZ669" s="187"/>
      <c r="BQA669" s="187"/>
      <c r="BQB669" s="187"/>
      <c r="BQC669" s="187"/>
      <c r="BQD669" s="187"/>
      <c r="BQE669" s="187"/>
      <c r="BQF669" s="187"/>
      <c r="BQG669" s="187"/>
      <c r="BQH669" s="187"/>
      <c r="BQI669" s="187"/>
      <c r="BQJ669" s="187"/>
      <c r="BQK669" s="187"/>
      <c r="BQL669" s="187"/>
      <c r="BQM669" s="187"/>
      <c r="BQN669" s="187"/>
      <c r="BQO669" s="187"/>
      <c r="BQP669" s="187"/>
      <c r="BQQ669" s="187"/>
      <c r="BQR669" s="187"/>
      <c r="BQS669" s="187"/>
      <c r="BQT669" s="187"/>
      <c r="BQU669" s="187"/>
      <c r="BQV669" s="187"/>
      <c r="BQW669" s="187"/>
      <c r="BQX669" s="187"/>
      <c r="BQY669" s="187"/>
      <c r="BQZ669" s="187"/>
      <c r="BRA669" s="187"/>
      <c r="BRB669" s="187"/>
      <c r="BRC669" s="187"/>
      <c r="BRD669" s="187"/>
      <c r="BRE669" s="187"/>
      <c r="BRF669" s="187"/>
      <c r="BRG669" s="187"/>
      <c r="BRH669" s="187"/>
      <c r="BRI669" s="187"/>
      <c r="BRJ669" s="187"/>
      <c r="BRK669" s="187"/>
      <c r="BRL669" s="187"/>
      <c r="BRM669" s="187"/>
      <c r="BRN669" s="187"/>
      <c r="BRO669" s="187"/>
      <c r="BRP669" s="187"/>
      <c r="BRQ669" s="187"/>
      <c r="BRR669" s="187"/>
      <c r="BRS669" s="187"/>
      <c r="BRT669" s="187"/>
      <c r="BRU669" s="187"/>
      <c r="BRV669" s="187"/>
      <c r="BRW669" s="187"/>
      <c r="BRX669" s="187"/>
      <c r="BRY669" s="187"/>
      <c r="BRZ669" s="187"/>
      <c r="BSA669" s="187"/>
      <c r="BSB669" s="187"/>
      <c r="BSC669" s="187"/>
      <c r="BSD669" s="187"/>
      <c r="BSE669" s="187"/>
      <c r="BSF669" s="187"/>
      <c r="BSG669" s="187"/>
      <c r="BSH669" s="187"/>
      <c r="BSI669" s="187"/>
      <c r="BSJ669" s="187"/>
      <c r="BSK669" s="187"/>
      <c r="BSL669" s="187"/>
      <c r="BSM669" s="187"/>
      <c r="BSN669" s="187"/>
      <c r="BSO669" s="187"/>
      <c r="BSP669" s="187"/>
      <c r="BSQ669" s="187"/>
      <c r="BSR669" s="187"/>
      <c r="BSS669" s="187"/>
      <c r="BST669" s="187"/>
      <c r="BSU669" s="187"/>
      <c r="BSV669" s="187"/>
      <c r="BSW669" s="187"/>
      <c r="BSX669" s="187"/>
      <c r="BSY669" s="187"/>
      <c r="BSZ669" s="187"/>
      <c r="BTA669" s="187"/>
      <c r="BTB669" s="187"/>
      <c r="BTC669" s="187"/>
      <c r="BTD669" s="187"/>
      <c r="BTE669" s="187"/>
      <c r="BTF669" s="187"/>
      <c r="BTG669" s="187"/>
      <c r="BTH669" s="187"/>
      <c r="BTI669" s="187"/>
      <c r="BTJ669" s="187"/>
      <c r="BTK669" s="187"/>
      <c r="BTL669" s="187"/>
      <c r="BTM669" s="187"/>
      <c r="BTN669" s="187"/>
      <c r="BTO669" s="187"/>
      <c r="BTP669" s="187"/>
      <c r="BTQ669" s="187"/>
      <c r="BTR669" s="187"/>
      <c r="BTS669" s="187"/>
      <c r="BTT669" s="187"/>
      <c r="BTU669" s="187"/>
      <c r="BTV669" s="187"/>
      <c r="BTW669" s="187"/>
      <c r="BTX669" s="187"/>
      <c r="BTY669" s="187"/>
      <c r="BTZ669" s="187"/>
      <c r="BUA669" s="187"/>
      <c r="BUB669" s="187"/>
      <c r="BUC669" s="187"/>
      <c r="BUD669" s="187"/>
      <c r="BUE669" s="187"/>
      <c r="BUF669" s="187"/>
      <c r="BUG669" s="187"/>
      <c r="BUH669" s="187"/>
      <c r="BUI669" s="187"/>
      <c r="BUJ669" s="187"/>
      <c r="BUK669" s="187"/>
      <c r="BUL669" s="187"/>
      <c r="BUM669" s="187"/>
      <c r="BUN669" s="187"/>
      <c r="BUO669" s="187"/>
      <c r="BUP669" s="187"/>
      <c r="BUQ669" s="187"/>
      <c r="BUR669" s="187"/>
      <c r="BUS669" s="187"/>
      <c r="BUT669" s="187"/>
      <c r="BUU669" s="187"/>
      <c r="BUV669" s="187"/>
      <c r="BUW669" s="187"/>
      <c r="BUX669" s="187"/>
      <c r="BUY669" s="187"/>
      <c r="BUZ669" s="187"/>
      <c r="BVA669" s="187"/>
      <c r="BVB669" s="187"/>
      <c r="BVC669" s="187"/>
      <c r="BVD669" s="187"/>
      <c r="BVE669" s="187"/>
      <c r="BVF669" s="187"/>
      <c r="BVG669" s="187"/>
      <c r="BVH669" s="187"/>
      <c r="BVI669" s="187"/>
      <c r="BVJ669" s="187"/>
      <c r="BVK669" s="187"/>
      <c r="BVL669" s="187"/>
      <c r="BVM669" s="187"/>
      <c r="BVN669" s="187"/>
      <c r="BVO669" s="187"/>
      <c r="BVP669" s="187"/>
      <c r="BVQ669" s="187"/>
      <c r="BVR669" s="187"/>
      <c r="BVS669" s="187"/>
      <c r="BVT669" s="187"/>
      <c r="BVU669" s="187"/>
      <c r="BVV669" s="187"/>
      <c r="BVW669" s="187"/>
      <c r="BVX669" s="187"/>
      <c r="BVY669" s="187"/>
      <c r="BVZ669" s="187"/>
      <c r="BWA669" s="187"/>
      <c r="BWB669" s="187"/>
      <c r="BWC669" s="187"/>
      <c r="BWD669" s="187"/>
      <c r="BWE669" s="187"/>
      <c r="BWF669" s="187"/>
      <c r="BWG669" s="187"/>
      <c r="BWH669" s="187"/>
      <c r="BWI669" s="187"/>
      <c r="BWJ669" s="187"/>
      <c r="BWK669" s="187"/>
      <c r="BWL669" s="187"/>
      <c r="BWM669" s="187"/>
      <c r="BWN669" s="187"/>
      <c r="BWO669" s="187"/>
      <c r="BWP669" s="187"/>
      <c r="BWQ669" s="187"/>
      <c r="BWR669" s="187"/>
      <c r="BWS669" s="187"/>
      <c r="BWT669" s="187"/>
      <c r="BWU669" s="187"/>
      <c r="BWV669" s="187"/>
      <c r="BWW669" s="187"/>
      <c r="BWX669" s="187"/>
      <c r="BWY669" s="187"/>
      <c r="BWZ669" s="187"/>
      <c r="BXA669" s="187"/>
      <c r="BXB669" s="187"/>
      <c r="BXC669" s="187"/>
      <c r="BXD669" s="187"/>
      <c r="BXE669" s="187"/>
      <c r="BXF669" s="187"/>
      <c r="BXG669" s="187"/>
      <c r="BXH669" s="187"/>
      <c r="BXI669" s="187"/>
      <c r="BXJ669" s="187"/>
      <c r="BXK669" s="187"/>
      <c r="BXL669" s="187"/>
      <c r="BXM669" s="187"/>
      <c r="BXN669" s="187"/>
      <c r="BXO669" s="187"/>
      <c r="BXP669" s="187"/>
      <c r="BXQ669" s="187"/>
      <c r="BXR669" s="187"/>
      <c r="BXS669" s="187"/>
      <c r="BXT669" s="187"/>
      <c r="BXU669" s="187"/>
      <c r="BXV669" s="187"/>
      <c r="BXW669" s="187"/>
      <c r="BXX669" s="187"/>
      <c r="BXY669" s="187"/>
      <c r="BXZ669" s="187"/>
      <c r="BYA669" s="187"/>
      <c r="BYB669" s="187"/>
      <c r="BYC669" s="187"/>
      <c r="BYD669" s="187"/>
      <c r="BYE669" s="187"/>
      <c r="BYF669" s="187"/>
      <c r="BYG669" s="187"/>
      <c r="BYH669" s="187"/>
      <c r="BYI669" s="187"/>
      <c r="BYJ669" s="187"/>
      <c r="BYK669" s="187"/>
      <c r="BYL669" s="187"/>
      <c r="BYM669" s="187"/>
      <c r="BYN669" s="187"/>
      <c r="BYO669" s="187"/>
      <c r="BYP669" s="187"/>
      <c r="BYQ669" s="187"/>
      <c r="BYR669" s="187"/>
      <c r="BYS669" s="187"/>
      <c r="BYT669" s="187"/>
      <c r="BYU669" s="187"/>
      <c r="BYV669" s="187"/>
      <c r="BYW669" s="187"/>
      <c r="BYX669" s="187"/>
      <c r="BYY669" s="187"/>
      <c r="BYZ669" s="187"/>
      <c r="BZA669" s="187"/>
      <c r="BZB669" s="187"/>
      <c r="BZC669" s="187"/>
      <c r="BZD669" s="187"/>
      <c r="BZE669" s="187"/>
      <c r="BZF669" s="187"/>
      <c r="BZG669" s="187"/>
      <c r="BZH669" s="187"/>
      <c r="BZI669" s="187"/>
      <c r="BZJ669" s="187"/>
      <c r="BZK669" s="187"/>
      <c r="BZL669" s="187"/>
      <c r="BZM669" s="187"/>
      <c r="BZN669" s="187"/>
      <c r="BZO669" s="187"/>
      <c r="BZP669" s="187"/>
      <c r="BZQ669" s="187"/>
      <c r="BZR669" s="187"/>
      <c r="BZS669" s="187"/>
      <c r="BZT669" s="187"/>
      <c r="BZU669" s="187"/>
      <c r="BZV669" s="187"/>
      <c r="BZW669" s="187"/>
      <c r="BZX669" s="187"/>
      <c r="BZY669" s="187"/>
      <c r="BZZ669" s="187"/>
      <c r="CAA669" s="187"/>
      <c r="CAB669" s="187"/>
      <c r="CAC669" s="187"/>
      <c r="CAD669" s="187"/>
      <c r="CAE669" s="187"/>
      <c r="CAF669" s="187"/>
      <c r="CAG669" s="187"/>
      <c r="CAH669" s="187"/>
      <c r="CAI669" s="187"/>
      <c r="CAJ669" s="187"/>
      <c r="CAK669" s="187"/>
      <c r="CAL669" s="187"/>
      <c r="CAM669" s="187"/>
      <c r="CAN669" s="187"/>
      <c r="CAO669" s="187"/>
      <c r="CAP669" s="187"/>
      <c r="CAQ669" s="187"/>
      <c r="CAR669" s="187"/>
      <c r="CAS669" s="187"/>
      <c r="CAT669" s="187"/>
      <c r="CAU669" s="187"/>
      <c r="CAV669" s="187"/>
      <c r="CAW669" s="187"/>
      <c r="CAX669" s="187"/>
      <c r="CAY669" s="187"/>
      <c r="CAZ669" s="187"/>
      <c r="CBA669" s="187"/>
      <c r="CBB669" s="187"/>
      <c r="CBC669" s="187"/>
      <c r="CBD669" s="187"/>
      <c r="CBE669" s="187"/>
      <c r="CBF669" s="187"/>
      <c r="CBG669" s="187"/>
      <c r="CBH669" s="187"/>
      <c r="CBI669" s="187"/>
      <c r="CBJ669" s="187"/>
      <c r="CBK669" s="187"/>
      <c r="CBL669" s="187"/>
      <c r="CBM669" s="187"/>
      <c r="CBN669" s="187"/>
      <c r="CBO669" s="187"/>
      <c r="CBP669" s="187"/>
      <c r="CBQ669" s="187"/>
      <c r="CBR669" s="187"/>
      <c r="CBS669" s="187"/>
      <c r="CBT669" s="187"/>
      <c r="CBU669" s="187"/>
      <c r="CBV669" s="187"/>
      <c r="CBW669" s="187"/>
      <c r="CBX669" s="187"/>
      <c r="CBY669" s="187"/>
      <c r="CBZ669" s="187"/>
      <c r="CCA669" s="187"/>
      <c r="CCB669" s="187"/>
      <c r="CCC669" s="187"/>
      <c r="CCD669" s="187"/>
      <c r="CCE669" s="187"/>
      <c r="CCF669" s="187"/>
      <c r="CCG669" s="187"/>
      <c r="CCH669" s="187"/>
      <c r="CCI669" s="187"/>
      <c r="CCJ669" s="187"/>
      <c r="CCK669" s="187"/>
      <c r="CCL669" s="187"/>
      <c r="CCM669" s="187"/>
      <c r="CCN669" s="187"/>
      <c r="CCO669" s="187"/>
      <c r="CCP669" s="187"/>
      <c r="CCQ669" s="187"/>
      <c r="CCR669" s="187"/>
      <c r="CCS669" s="187"/>
      <c r="CCT669" s="187"/>
      <c r="CCU669" s="187"/>
      <c r="CCV669" s="187"/>
      <c r="CCW669" s="187"/>
      <c r="CCX669" s="187"/>
      <c r="CCY669" s="187"/>
      <c r="CCZ669" s="187"/>
      <c r="CDA669" s="187"/>
      <c r="CDB669" s="187"/>
      <c r="CDC669" s="187"/>
      <c r="CDD669" s="187"/>
      <c r="CDE669" s="187"/>
      <c r="CDF669" s="187"/>
      <c r="CDG669" s="187"/>
      <c r="CDH669" s="187"/>
      <c r="CDI669" s="187"/>
      <c r="CDJ669" s="187"/>
      <c r="CDK669" s="187"/>
      <c r="CDL669" s="187"/>
      <c r="CDM669" s="187"/>
      <c r="CDN669" s="187"/>
      <c r="CDO669" s="187"/>
      <c r="CDP669" s="187"/>
      <c r="CDQ669" s="187"/>
      <c r="CDR669" s="187"/>
      <c r="CDS669" s="187"/>
      <c r="CDT669" s="187"/>
      <c r="CDU669" s="187"/>
      <c r="CDV669" s="187"/>
      <c r="CDW669" s="187"/>
      <c r="CDX669" s="187"/>
      <c r="CDY669" s="187"/>
      <c r="CDZ669" s="187"/>
      <c r="CEA669" s="187"/>
      <c r="CEB669" s="187"/>
      <c r="CEC669" s="187"/>
      <c r="CED669" s="187"/>
      <c r="CEE669" s="187"/>
      <c r="CEF669" s="187"/>
      <c r="CEG669" s="187"/>
      <c r="CEH669" s="187"/>
      <c r="CEI669" s="187"/>
      <c r="CEJ669" s="187"/>
      <c r="CEK669" s="187"/>
      <c r="CEL669" s="187"/>
      <c r="CEM669" s="187"/>
      <c r="CEN669" s="187"/>
      <c r="CEO669" s="187"/>
      <c r="CEP669" s="187"/>
      <c r="CEQ669" s="187"/>
      <c r="CER669" s="187"/>
      <c r="CES669" s="187"/>
      <c r="CET669" s="187"/>
      <c r="CEU669" s="187"/>
      <c r="CEV669" s="187"/>
      <c r="CEW669" s="187"/>
      <c r="CEX669" s="187"/>
      <c r="CEY669" s="187"/>
      <c r="CEZ669" s="187"/>
      <c r="CFA669" s="187"/>
      <c r="CFB669" s="187"/>
      <c r="CFC669" s="187"/>
      <c r="CFD669" s="187"/>
      <c r="CFE669" s="187"/>
      <c r="CFF669" s="187"/>
      <c r="CFG669" s="187"/>
      <c r="CFH669" s="187"/>
      <c r="CFI669" s="187"/>
      <c r="CFJ669" s="187"/>
      <c r="CFK669" s="187"/>
      <c r="CFL669" s="187"/>
      <c r="CFM669" s="187"/>
      <c r="CFN669" s="187"/>
      <c r="CFO669" s="187"/>
      <c r="CFP669" s="187"/>
      <c r="CFQ669" s="187"/>
      <c r="CFR669" s="187"/>
      <c r="CFS669" s="187"/>
      <c r="CFT669" s="187"/>
      <c r="CFU669" s="187"/>
      <c r="CFV669" s="187"/>
      <c r="CFW669" s="187"/>
      <c r="CFX669" s="187"/>
      <c r="CFY669" s="187"/>
      <c r="CFZ669" s="187"/>
      <c r="CGA669" s="187"/>
      <c r="CGB669" s="187"/>
      <c r="CGC669" s="187"/>
      <c r="CGD669" s="187"/>
      <c r="CGE669" s="187"/>
      <c r="CGF669" s="187"/>
      <c r="CGG669" s="187"/>
      <c r="CGH669" s="187"/>
      <c r="CGI669" s="187"/>
      <c r="CGJ669" s="187"/>
      <c r="CGK669" s="187"/>
      <c r="CGL669" s="187"/>
      <c r="CGM669" s="187"/>
      <c r="CGN669" s="187"/>
      <c r="CGO669" s="187"/>
      <c r="CGP669" s="187"/>
      <c r="CGQ669" s="187"/>
      <c r="CGR669" s="187"/>
      <c r="CGS669" s="187"/>
      <c r="CGT669" s="187"/>
      <c r="CGU669" s="187"/>
      <c r="CGV669" s="187"/>
      <c r="CGW669" s="187"/>
      <c r="CGX669" s="187"/>
      <c r="CGY669" s="187"/>
      <c r="CGZ669" s="187"/>
      <c r="CHA669" s="187"/>
      <c r="CHB669" s="187"/>
      <c r="CHC669" s="187"/>
      <c r="CHD669" s="187"/>
      <c r="CHE669" s="187"/>
      <c r="CHF669" s="187"/>
      <c r="CHG669" s="187"/>
      <c r="CHH669" s="187"/>
      <c r="CHI669" s="187"/>
      <c r="CHJ669" s="187"/>
      <c r="CHK669" s="187"/>
      <c r="CHL669" s="187"/>
      <c r="CHM669" s="187"/>
      <c r="CHN669" s="187"/>
      <c r="CHO669" s="187"/>
      <c r="CHP669" s="187"/>
      <c r="CHQ669" s="187"/>
      <c r="CHR669" s="187"/>
      <c r="CHS669" s="187"/>
      <c r="CHT669" s="187"/>
      <c r="CHU669" s="187"/>
      <c r="CHV669" s="187"/>
      <c r="CHW669" s="187"/>
      <c r="CHX669" s="187"/>
      <c r="CHY669" s="187"/>
      <c r="CHZ669" s="187"/>
      <c r="CIA669" s="187"/>
      <c r="CIB669" s="187"/>
      <c r="CIC669" s="187"/>
      <c r="CID669" s="187"/>
      <c r="CIE669" s="187"/>
      <c r="CIF669" s="187"/>
      <c r="CIG669" s="187"/>
      <c r="CIH669" s="187"/>
      <c r="CII669" s="187"/>
      <c r="CIJ669" s="187"/>
      <c r="CIK669" s="187"/>
      <c r="CIL669" s="187"/>
      <c r="CIM669" s="187"/>
      <c r="CIN669" s="187"/>
      <c r="CIO669" s="187"/>
      <c r="CIP669" s="187"/>
      <c r="CIQ669" s="187"/>
      <c r="CIR669" s="187"/>
      <c r="CIS669" s="187"/>
      <c r="CIT669" s="187"/>
      <c r="CIU669" s="187"/>
      <c r="CIV669" s="187"/>
      <c r="CIW669" s="187"/>
      <c r="CIX669" s="187"/>
      <c r="CIY669" s="187"/>
      <c r="CIZ669" s="187"/>
      <c r="CJA669" s="187"/>
      <c r="CJB669" s="187"/>
      <c r="CJC669" s="187"/>
      <c r="CJD669" s="187"/>
      <c r="CJE669" s="187"/>
      <c r="CJF669" s="187"/>
      <c r="CJG669" s="187"/>
      <c r="CJH669" s="187"/>
      <c r="CJI669" s="187"/>
      <c r="CJJ669" s="187"/>
      <c r="CJK669" s="187"/>
      <c r="CJL669" s="187"/>
      <c r="CJM669" s="187"/>
      <c r="CJN669" s="187"/>
      <c r="CJO669" s="187"/>
      <c r="CJP669" s="187"/>
      <c r="CJQ669" s="187"/>
      <c r="CJR669" s="187"/>
      <c r="CJS669" s="187"/>
      <c r="CJT669" s="187"/>
      <c r="CJU669" s="187"/>
      <c r="CJV669" s="187"/>
      <c r="CJW669" s="187"/>
      <c r="CJX669" s="187"/>
      <c r="CJY669" s="187"/>
      <c r="CJZ669" s="187"/>
      <c r="CKA669" s="187"/>
      <c r="CKB669" s="187"/>
      <c r="CKC669" s="187"/>
      <c r="CKD669" s="187"/>
      <c r="CKE669" s="187"/>
      <c r="CKF669" s="187"/>
      <c r="CKG669" s="187"/>
      <c r="CKH669" s="187"/>
      <c r="CKI669" s="187"/>
      <c r="CKJ669" s="187"/>
      <c r="CKK669" s="187"/>
      <c r="CKL669" s="187"/>
      <c r="CKM669" s="187"/>
      <c r="CKN669" s="187"/>
      <c r="CKO669" s="187"/>
      <c r="CKP669" s="187"/>
      <c r="CKQ669" s="187"/>
      <c r="CKR669" s="187"/>
      <c r="CKS669" s="187"/>
      <c r="CKT669" s="187"/>
      <c r="CKU669" s="187"/>
      <c r="CKV669" s="187"/>
      <c r="CKW669" s="187"/>
      <c r="CKX669" s="187"/>
      <c r="CKY669" s="187"/>
      <c r="CKZ669" s="187"/>
      <c r="CLA669" s="187"/>
      <c r="CLB669" s="187"/>
      <c r="CLC669" s="187"/>
      <c r="CLD669" s="187"/>
      <c r="CLE669" s="187"/>
      <c r="CLF669" s="187"/>
      <c r="CLG669" s="187"/>
      <c r="CLH669" s="187"/>
      <c r="CLI669" s="187"/>
      <c r="CLJ669" s="187"/>
      <c r="CLK669" s="187"/>
      <c r="CLL669" s="187"/>
      <c r="CLM669" s="187"/>
      <c r="CLN669" s="187"/>
      <c r="CLO669" s="187"/>
      <c r="CLP669" s="187"/>
      <c r="CLQ669" s="187"/>
      <c r="CLR669" s="187"/>
      <c r="CLS669" s="187"/>
      <c r="CLT669" s="187"/>
      <c r="CLU669" s="187"/>
      <c r="CLV669" s="187"/>
      <c r="CLW669" s="187"/>
      <c r="CLX669" s="187"/>
      <c r="CLY669" s="187"/>
      <c r="CLZ669" s="187"/>
      <c r="CMA669" s="187"/>
      <c r="CMB669" s="187"/>
      <c r="CMC669" s="187"/>
      <c r="CMD669" s="187"/>
      <c r="CME669" s="187"/>
      <c r="CMF669" s="187"/>
      <c r="CMG669" s="187"/>
      <c r="CMH669" s="187"/>
      <c r="CMI669" s="187"/>
      <c r="CMJ669" s="187"/>
      <c r="CMK669" s="187"/>
      <c r="CML669" s="187"/>
      <c r="CMM669" s="187"/>
      <c r="CMN669" s="187"/>
      <c r="CMO669" s="187"/>
      <c r="CMP669" s="187"/>
      <c r="CMQ669" s="187"/>
      <c r="CMR669" s="187"/>
      <c r="CMS669" s="187"/>
      <c r="CMT669" s="187"/>
      <c r="CMU669" s="187"/>
      <c r="CMV669" s="187"/>
      <c r="CMW669" s="187"/>
      <c r="CMX669" s="187"/>
      <c r="CMY669" s="187"/>
      <c r="CMZ669" s="187"/>
      <c r="CNA669" s="187"/>
      <c r="CNB669" s="187"/>
      <c r="CNC669" s="187"/>
      <c r="CND669" s="187"/>
      <c r="CNE669" s="187"/>
      <c r="CNF669" s="187"/>
      <c r="CNG669" s="187"/>
      <c r="CNH669" s="187"/>
      <c r="CNI669" s="187"/>
      <c r="CNJ669" s="187"/>
      <c r="CNK669" s="187"/>
      <c r="CNL669" s="187"/>
      <c r="CNM669" s="187"/>
      <c r="CNN669" s="187"/>
      <c r="CNO669" s="187"/>
      <c r="CNP669" s="187"/>
      <c r="CNQ669" s="187"/>
      <c r="CNR669" s="187"/>
      <c r="CNS669" s="187"/>
      <c r="CNT669" s="187"/>
      <c r="CNU669" s="187"/>
      <c r="CNV669" s="187"/>
      <c r="CNW669" s="187"/>
      <c r="CNX669" s="187"/>
      <c r="CNY669" s="187"/>
      <c r="CNZ669" s="187"/>
      <c r="COA669" s="187"/>
      <c r="COB669" s="187"/>
      <c r="COC669" s="187"/>
      <c r="COD669" s="187"/>
      <c r="COE669" s="187"/>
      <c r="COF669" s="187"/>
      <c r="COG669" s="187"/>
      <c r="COH669" s="187"/>
      <c r="COI669" s="187"/>
      <c r="COJ669" s="187"/>
      <c r="COK669" s="187"/>
      <c r="COL669" s="187"/>
      <c r="COM669" s="187"/>
      <c r="CON669" s="187"/>
      <c r="COO669" s="187"/>
      <c r="COP669" s="187"/>
      <c r="COQ669" s="187"/>
      <c r="COR669" s="187"/>
      <c r="COS669" s="187"/>
      <c r="COT669" s="187"/>
      <c r="COU669" s="187"/>
      <c r="COV669" s="187"/>
      <c r="COW669" s="187"/>
      <c r="COX669" s="187"/>
      <c r="COY669" s="187"/>
      <c r="COZ669" s="187"/>
      <c r="CPA669" s="187"/>
      <c r="CPB669" s="187"/>
      <c r="CPC669" s="187"/>
      <c r="CPD669" s="187"/>
      <c r="CPE669" s="187"/>
      <c r="CPF669" s="187"/>
      <c r="CPG669" s="187"/>
      <c r="CPH669" s="187"/>
      <c r="CPI669" s="187"/>
      <c r="CPJ669" s="187"/>
      <c r="CPK669" s="187"/>
      <c r="CPL669" s="187"/>
      <c r="CPM669" s="187"/>
      <c r="CPN669" s="187"/>
      <c r="CPO669" s="187"/>
      <c r="CPP669" s="187"/>
      <c r="CPQ669" s="187"/>
      <c r="CPR669" s="187"/>
      <c r="CPS669" s="187"/>
      <c r="CPT669" s="187"/>
      <c r="CPU669" s="187"/>
      <c r="CPV669" s="187"/>
      <c r="CPW669" s="187"/>
      <c r="CPX669" s="187"/>
      <c r="CPY669" s="187"/>
      <c r="CPZ669" s="187"/>
      <c r="CQA669" s="187"/>
      <c r="CQB669" s="187"/>
      <c r="CQC669" s="187"/>
      <c r="CQD669" s="187"/>
      <c r="CQE669" s="187"/>
      <c r="CQF669" s="187"/>
      <c r="CQG669" s="187"/>
      <c r="CQH669" s="187"/>
      <c r="CQI669" s="187"/>
      <c r="CQJ669" s="187"/>
      <c r="CQK669" s="187"/>
      <c r="CQL669" s="187"/>
      <c r="CQM669" s="187"/>
      <c r="CQN669" s="187"/>
      <c r="CQO669" s="187"/>
      <c r="CQP669" s="187"/>
      <c r="CQQ669" s="187"/>
      <c r="CQR669" s="187"/>
      <c r="CQS669" s="187"/>
      <c r="CQT669" s="187"/>
      <c r="CQU669" s="187"/>
      <c r="CQV669" s="187"/>
      <c r="CQW669" s="187"/>
      <c r="CQX669" s="187"/>
      <c r="CQY669" s="187"/>
      <c r="CQZ669" s="187"/>
      <c r="CRA669" s="187"/>
      <c r="CRB669" s="187"/>
      <c r="CRC669" s="187"/>
      <c r="CRD669" s="187"/>
      <c r="CRE669" s="187"/>
      <c r="CRF669" s="187"/>
      <c r="CRG669" s="187"/>
      <c r="CRH669" s="187"/>
      <c r="CRI669" s="187"/>
      <c r="CRJ669" s="187"/>
      <c r="CRK669" s="187"/>
      <c r="CRL669" s="187"/>
      <c r="CRM669" s="187"/>
      <c r="CRN669" s="187"/>
      <c r="CRO669" s="187"/>
      <c r="CRP669" s="187"/>
      <c r="CRQ669" s="187"/>
      <c r="CRR669" s="187"/>
      <c r="CRS669" s="187"/>
      <c r="CRT669" s="187"/>
      <c r="CRU669" s="187"/>
      <c r="CRV669" s="187"/>
      <c r="CRW669" s="187"/>
      <c r="CRX669" s="187"/>
      <c r="CRY669" s="187"/>
      <c r="CRZ669" s="187"/>
      <c r="CSA669" s="187"/>
      <c r="CSB669" s="187"/>
      <c r="CSC669" s="187"/>
      <c r="CSD669" s="187"/>
      <c r="CSE669" s="187"/>
      <c r="CSF669" s="187"/>
      <c r="CSG669" s="187"/>
      <c r="CSH669" s="187"/>
      <c r="CSI669" s="187"/>
      <c r="CSJ669" s="187"/>
      <c r="CSK669" s="187"/>
      <c r="CSL669" s="187"/>
      <c r="CSM669" s="187"/>
      <c r="CSN669" s="187"/>
      <c r="CSO669" s="187"/>
      <c r="CSP669" s="187"/>
      <c r="CSQ669" s="187"/>
      <c r="CSR669" s="187"/>
      <c r="CSS669" s="187"/>
      <c r="CST669" s="187"/>
      <c r="CSU669" s="187"/>
      <c r="CSV669" s="187"/>
      <c r="CSW669" s="187"/>
      <c r="CSX669" s="187"/>
      <c r="CSY669" s="187"/>
      <c r="CSZ669" s="187"/>
      <c r="CTA669" s="187"/>
      <c r="CTB669" s="187"/>
      <c r="CTC669" s="187"/>
      <c r="CTD669" s="187"/>
      <c r="CTE669" s="187"/>
      <c r="CTF669" s="187"/>
      <c r="CTG669" s="187"/>
      <c r="CTH669" s="187"/>
      <c r="CTI669" s="187"/>
      <c r="CTJ669" s="187"/>
      <c r="CTK669" s="187"/>
      <c r="CTL669" s="187"/>
      <c r="CTM669" s="187"/>
      <c r="CTN669" s="187"/>
      <c r="CTO669" s="187"/>
      <c r="CTP669" s="187"/>
      <c r="CTQ669" s="187"/>
      <c r="CTR669" s="187"/>
      <c r="CTS669" s="187"/>
      <c r="CTT669" s="187"/>
      <c r="CTU669" s="187"/>
      <c r="CTV669" s="187"/>
      <c r="CTW669" s="187"/>
      <c r="CTX669" s="187"/>
      <c r="CTY669" s="187"/>
      <c r="CTZ669" s="187"/>
      <c r="CUA669" s="187"/>
      <c r="CUB669" s="187"/>
      <c r="CUC669" s="187"/>
      <c r="CUD669" s="187"/>
      <c r="CUE669" s="187"/>
      <c r="CUF669" s="187"/>
      <c r="CUG669" s="187"/>
      <c r="CUH669" s="187"/>
      <c r="CUI669" s="187"/>
      <c r="CUJ669" s="187"/>
      <c r="CUK669" s="187"/>
      <c r="CUL669" s="187"/>
      <c r="CUM669" s="187"/>
      <c r="CUN669" s="187"/>
      <c r="CUO669" s="187"/>
      <c r="CUP669" s="187"/>
      <c r="CUQ669" s="187"/>
      <c r="CUR669" s="187"/>
      <c r="CUS669" s="187"/>
      <c r="CUT669" s="187"/>
      <c r="CUU669" s="187"/>
      <c r="CUV669" s="187"/>
      <c r="CUW669" s="187"/>
      <c r="CUX669" s="187"/>
      <c r="CUY669" s="187"/>
      <c r="CUZ669" s="187"/>
      <c r="CVA669" s="187"/>
      <c r="CVB669" s="187"/>
      <c r="CVC669" s="187"/>
      <c r="CVD669" s="187"/>
      <c r="CVE669" s="187"/>
      <c r="CVF669" s="187"/>
      <c r="CVG669" s="187"/>
      <c r="CVH669" s="187"/>
      <c r="CVI669" s="187"/>
      <c r="CVJ669" s="187"/>
      <c r="CVK669" s="187"/>
      <c r="CVL669" s="187"/>
      <c r="CVM669" s="187"/>
      <c r="CVN669" s="187"/>
      <c r="CVO669" s="187"/>
      <c r="CVP669" s="187"/>
      <c r="CVQ669" s="187"/>
      <c r="CVR669" s="187"/>
      <c r="CVS669" s="187"/>
      <c r="CVT669" s="187"/>
      <c r="CVU669" s="187"/>
      <c r="CVV669" s="187"/>
      <c r="CVW669" s="187"/>
      <c r="CVX669" s="187"/>
      <c r="CVY669" s="187"/>
      <c r="CVZ669" s="187"/>
      <c r="CWA669" s="187"/>
      <c r="CWB669" s="187"/>
      <c r="CWC669" s="187"/>
      <c r="CWD669" s="187"/>
      <c r="CWE669" s="187"/>
      <c r="CWF669" s="187"/>
      <c r="CWG669" s="187"/>
      <c r="CWH669" s="187"/>
      <c r="CWI669" s="187"/>
      <c r="CWJ669" s="187"/>
      <c r="CWK669" s="187"/>
      <c r="CWL669" s="187"/>
      <c r="CWM669" s="187"/>
      <c r="CWN669" s="187"/>
      <c r="CWO669" s="187"/>
      <c r="CWP669" s="187"/>
      <c r="CWQ669" s="187"/>
      <c r="CWR669" s="187"/>
      <c r="CWS669" s="187"/>
      <c r="CWT669" s="187"/>
      <c r="CWU669" s="187"/>
      <c r="CWV669" s="187"/>
      <c r="CWW669" s="187"/>
      <c r="CWX669" s="187"/>
      <c r="CWY669" s="187"/>
      <c r="CWZ669" s="187"/>
      <c r="CXA669" s="187"/>
      <c r="CXB669" s="187"/>
      <c r="CXC669" s="187"/>
      <c r="CXD669" s="187"/>
      <c r="CXE669" s="187"/>
      <c r="CXF669" s="187"/>
      <c r="CXG669" s="187"/>
      <c r="CXH669" s="187"/>
      <c r="CXI669" s="187"/>
      <c r="CXJ669" s="187"/>
      <c r="CXK669" s="187"/>
      <c r="CXL669" s="187"/>
      <c r="CXM669" s="187"/>
      <c r="CXN669" s="187"/>
      <c r="CXO669" s="187"/>
      <c r="CXP669" s="187"/>
      <c r="CXQ669" s="187"/>
      <c r="CXR669" s="187"/>
      <c r="CXS669" s="187"/>
      <c r="CXT669" s="187"/>
      <c r="CXU669" s="187"/>
      <c r="CXV669" s="187"/>
      <c r="CXW669" s="187"/>
      <c r="CXX669" s="187"/>
      <c r="CXY669" s="187"/>
      <c r="CXZ669" s="187"/>
      <c r="CYA669" s="187"/>
      <c r="CYB669" s="187"/>
      <c r="CYC669" s="187"/>
      <c r="CYD669" s="187"/>
      <c r="CYE669" s="187"/>
      <c r="CYF669" s="187"/>
      <c r="CYG669" s="187"/>
      <c r="CYH669" s="187"/>
      <c r="CYI669" s="187"/>
      <c r="CYJ669" s="187"/>
      <c r="CYK669" s="187"/>
      <c r="CYL669" s="187"/>
      <c r="CYM669" s="187"/>
      <c r="CYN669" s="187"/>
      <c r="CYO669" s="187"/>
      <c r="CYP669" s="187"/>
      <c r="CYQ669" s="187"/>
      <c r="CYR669" s="187"/>
      <c r="CYS669" s="187"/>
      <c r="CYT669" s="187"/>
      <c r="CYU669" s="187"/>
      <c r="CYV669" s="187"/>
      <c r="CYW669" s="187"/>
      <c r="CYX669" s="187"/>
      <c r="CYY669" s="187"/>
      <c r="CYZ669" s="187"/>
      <c r="CZA669" s="187"/>
      <c r="CZB669" s="187"/>
      <c r="CZC669" s="187"/>
      <c r="CZD669" s="187"/>
      <c r="CZE669" s="187"/>
      <c r="CZF669" s="187"/>
      <c r="CZG669" s="187"/>
      <c r="CZH669" s="187"/>
      <c r="CZI669" s="187"/>
      <c r="CZJ669" s="187"/>
      <c r="CZK669" s="187"/>
      <c r="CZL669" s="187"/>
      <c r="CZM669" s="187"/>
      <c r="CZN669" s="187"/>
      <c r="CZO669" s="187"/>
      <c r="CZP669" s="187"/>
      <c r="CZQ669" s="187"/>
      <c r="CZR669" s="187"/>
      <c r="CZS669" s="187"/>
      <c r="CZT669" s="187"/>
      <c r="CZU669" s="187"/>
      <c r="CZV669" s="187"/>
      <c r="CZW669" s="187"/>
      <c r="CZX669" s="187"/>
      <c r="CZY669" s="187"/>
      <c r="CZZ669" s="187"/>
      <c r="DAA669" s="187"/>
      <c r="DAB669" s="187"/>
      <c r="DAC669" s="187"/>
      <c r="DAD669" s="187"/>
      <c r="DAE669" s="187"/>
      <c r="DAF669" s="187"/>
      <c r="DAG669" s="187"/>
      <c r="DAH669" s="187"/>
      <c r="DAI669" s="187"/>
      <c r="DAJ669" s="187"/>
      <c r="DAK669" s="187"/>
      <c r="DAL669" s="187"/>
      <c r="DAM669" s="187"/>
      <c r="DAN669" s="187"/>
      <c r="DAO669" s="187"/>
      <c r="DAP669" s="187"/>
      <c r="DAQ669" s="187"/>
      <c r="DAR669" s="187"/>
      <c r="DAS669" s="187"/>
      <c r="DAT669" s="187"/>
      <c r="DAU669" s="187"/>
      <c r="DAV669" s="187"/>
      <c r="DAW669" s="187"/>
      <c r="DAX669" s="187"/>
      <c r="DAY669" s="187"/>
      <c r="DAZ669" s="187"/>
      <c r="DBA669" s="187"/>
      <c r="DBB669" s="187"/>
      <c r="DBC669" s="187"/>
      <c r="DBD669" s="187"/>
      <c r="DBE669" s="187"/>
      <c r="DBF669" s="187"/>
      <c r="DBG669" s="187"/>
      <c r="DBH669" s="187"/>
      <c r="DBI669" s="187"/>
      <c r="DBJ669" s="187"/>
      <c r="DBK669" s="187"/>
      <c r="DBL669" s="187"/>
      <c r="DBM669" s="187"/>
      <c r="DBN669" s="187"/>
      <c r="DBO669" s="187"/>
      <c r="DBP669" s="187"/>
      <c r="DBQ669" s="187"/>
      <c r="DBR669" s="187"/>
      <c r="DBS669" s="187"/>
      <c r="DBT669" s="187"/>
      <c r="DBU669" s="187"/>
      <c r="DBV669" s="187"/>
      <c r="DBW669" s="187"/>
      <c r="DBX669" s="187"/>
      <c r="DBY669" s="187"/>
      <c r="DBZ669" s="187"/>
      <c r="DCA669" s="187"/>
      <c r="DCB669" s="187"/>
      <c r="DCC669" s="187"/>
      <c r="DCD669" s="187"/>
      <c r="DCE669" s="187"/>
      <c r="DCF669" s="187"/>
      <c r="DCG669" s="187"/>
      <c r="DCH669" s="187"/>
      <c r="DCI669" s="187"/>
      <c r="DCJ669" s="187"/>
      <c r="DCK669" s="187"/>
      <c r="DCL669" s="187"/>
      <c r="DCM669" s="187"/>
      <c r="DCN669" s="187"/>
      <c r="DCO669" s="187"/>
      <c r="DCP669" s="187"/>
      <c r="DCQ669" s="187"/>
      <c r="DCR669" s="187"/>
      <c r="DCS669" s="187"/>
      <c r="DCT669" s="187"/>
      <c r="DCU669" s="187"/>
      <c r="DCV669" s="187"/>
      <c r="DCW669" s="187"/>
      <c r="DCX669" s="187"/>
      <c r="DCY669" s="187"/>
      <c r="DCZ669" s="187"/>
      <c r="DDA669" s="187"/>
      <c r="DDB669" s="187"/>
      <c r="DDC669" s="187"/>
      <c r="DDD669" s="187"/>
      <c r="DDE669" s="187"/>
      <c r="DDF669" s="187"/>
      <c r="DDG669" s="187"/>
      <c r="DDH669" s="187"/>
      <c r="DDI669" s="187"/>
      <c r="DDJ669" s="187"/>
      <c r="DDK669" s="187"/>
      <c r="DDL669" s="187"/>
      <c r="DDM669" s="187"/>
      <c r="DDN669" s="187"/>
      <c r="DDO669" s="187"/>
      <c r="DDP669" s="187"/>
      <c r="DDQ669" s="187"/>
      <c r="DDR669" s="187"/>
      <c r="DDS669" s="187"/>
      <c r="DDT669" s="187"/>
      <c r="DDU669" s="187"/>
      <c r="DDV669" s="187"/>
      <c r="DDW669" s="187"/>
      <c r="DDX669" s="187"/>
      <c r="DDY669" s="187"/>
      <c r="DDZ669" s="187"/>
      <c r="DEA669" s="187"/>
      <c r="DEB669" s="187"/>
      <c r="DEC669" s="187"/>
      <c r="DED669" s="187"/>
      <c r="DEE669" s="187"/>
      <c r="DEF669" s="187"/>
      <c r="DEG669" s="187"/>
      <c r="DEH669" s="187"/>
      <c r="DEI669" s="187"/>
      <c r="DEJ669" s="187"/>
      <c r="DEK669" s="187"/>
      <c r="DEL669" s="187"/>
      <c r="DEM669" s="187"/>
      <c r="DEN669" s="187"/>
      <c r="DEO669" s="187"/>
      <c r="DEP669" s="187"/>
      <c r="DEQ669" s="187"/>
      <c r="DER669" s="187"/>
      <c r="DES669" s="187"/>
      <c r="DET669" s="187"/>
      <c r="DEU669" s="187"/>
      <c r="DEV669" s="187"/>
      <c r="DEW669" s="187"/>
      <c r="DEX669" s="187"/>
      <c r="DEY669" s="187"/>
      <c r="DEZ669" s="187"/>
      <c r="DFA669" s="187"/>
      <c r="DFB669" s="187"/>
      <c r="DFC669" s="187"/>
      <c r="DFD669" s="187"/>
      <c r="DFE669" s="187"/>
      <c r="DFF669" s="187"/>
      <c r="DFG669" s="187"/>
      <c r="DFH669" s="187"/>
      <c r="DFI669" s="187"/>
      <c r="DFJ669" s="187"/>
      <c r="DFK669" s="187"/>
      <c r="DFL669" s="187"/>
      <c r="DFM669" s="187"/>
      <c r="DFN669" s="187"/>
      <c r="DFO669" s="187"/>
      <c r="DFP669" s="187"/>
      <c r="DFQ669" s="187"/>
      <c r="DFR669" s="187"/>
      <c r="DFS669" s="187"/>
      <c r="DFT669" s="187"/>
      <c r="DFU669" s="187"/>
      <c r="DFV669" s="187"/>
      <c r="DFW669" s="187"/>
      <c r="DFX669" s="187"/>
      <c r="DFY669" s="187"/>
      <c r="DFZ669" s="187"/>
      <c r="DGA669" s="187"/>
      <c r="DGB669" s="187"/>
      <c r="DGC669" s="187"/>
      <c r="DGD669" s="187"/>
      <c r="DGE669" s="187"/>
      <c r="DGF669" s="187"/>
      <c r="DGG669" s="187"/>
      <c r="DGH669" s="187"/>
      <c r="DGI669" s="187"/>
      <c r="DGJ669" s="187"/>
      <c r="DGK669" s="187"/>
      <c r="DGL669" s="187"/>
      <c r="DGM669" s="187"/>
      <c r="DGN669" s="187"/>
      <c r="DGO669" s="187"/>
      <c r="DGP669" s="187"/>
      <c r="DGQ669" s="187"/>
      <c r="DGR669" s="187"/>
      <c r="DGS669" s="187"/>
      <c r="DGT669" s="187"/>
      <c r="DGU669" s="187"/>
      <c r="DGV669" s="187"/>
      <c r="DGW669" s="187"/>
      <c r="DGX669" s="187"/>
      <c r="DGY669" s="187"/>
      <c r="DGZ669" s="187"/>
      <c r="DHA669" s="187"/>
      <c r="DHB669" s="187"/>
      <c r="DHC669" s="187"/>
      <c r="DHD669" s="187"/>
      <c r="DHE669" s="187"/>
      <c r="DHF669" s="187"/>
      <c r="DHG669" s="187"/>
      <c r="DHH669" s="187"/>
      <c r="DHI669" s="187"/>
      <c r="DHJ669" s="187"/>
      <c r="DHK669" s="187"/>
      <c r="DHL669" s="187"/>
      <c r="DHM669" s="187"/>
      <c r="DHN669" s="187"/>
      <c r="DHO669" s="187"/>
      <c r="DHP669" s="187"/>
      <c r="DHQ669" s="187"/>
      <c r="DHR669" s="187"/>
      <c r="DHS669" s="187"/>
      <c r="DHT669" s="187"/>
      <c r="DHU669" s="187"/>
      <c r="DHV669" s="187"/>
      <c r="DHW669" s="187"/>
      <c r="DHX669" s="187"/>
      <c r="DHY669" s="187"/>
      <c r="DHZ669" s="187"/>
      <c r="DIA669" s="187"/>
      <c r="DIB669" s="187"/>
      <c r="DIC669" s="187"/>
      <c r="DID669" s="187"/>
      <c r="DIE669" s="187"/>
      <c r="DIF669" s="187"/>
      <c r="DIG669" s="187"/>
      <c r="DIH669" s="187"/>
      <c r="DII669" s="187"/>
      <c r="DIJ669" s="187"/>
      <c r="DIK669" s="187"/>
      <c r="DIL669" s="187"/>
      <c r="DIM669" s="187"/>
      <c r="DIN669" s="187"/>
      <c r="DIO669" s="187"/>
      <c r="DIP669" s="187"/>
      <c r="DIQ669" s="187"/>
      <c r="DIR669" s="187"/>
      <c r="DIS669" s="187"/>
      <c r="DIT669" s="187"/>
      <c r="DIU669" s="187"/>
      <c r="DIV669" s="187"/>
      <c r="DIW669" s="187"/>
      <c r="DIX669" s="187"/>
      <c r="DIY669" s="187"/>
      <c r="DIZ669" s="187"/>
      <c r="DJA669" s="187"/>
      <c r="DJB669" s="187"/>
      <c r="DJC669" s="187"/>
      <c r="DJD669" s="187"/>
      <c r="DJE669" s="187"/>
      <c r="DJF669" s="187"/>
      <c r="DJG669" s="187"/>
      <c r="DJH669" s="187"/>
      <c r="DJI669" s="187"/>
      <c r="DJJ669" s="187"/>
      <c r="DJK669" s="187"/>
      <c r="DJL669" s="187"/>
      <c r="DJM669" s="187"/>
      <c r="DJN669" s="187"/>
      <c r="DJO669" s="187"/>
      <c r="DJP669" s="187"/>
      <c r="DJQ669" s="187"/>
      <c r="DJR669" s="187"/>
      <c r="DJS669" s="187"/>
      <c r="DJT669" s="187"/>
      <c r="DJU669" s="187"/>
      <c r="DJV669" s="187"/>
      <c r="DJW669" s="187"/>
      <c r="DJX669" s="187"/>
      <c r="DJY669" s="187"/>
      <c r="DJZ669" s="187"/>
      <c r="DKA669" s="187"/>
      <c r="DKB669" s="187"/>
      <c r="DKC669" s="187"/>
      <c r="DKD669" s="187"/>
      <c r="DKE669" s="187"/>
      <c r="DKF669" s="187"/>
      <c r="DKG669" s="187"/>
      <c r="DKH669" s="187"/>
      <c r="DKI669" s="187"/>
      <c r="DKJ669" s="187"/>
      <c r="DKK669" s="187"/>
      <c r="DKL669" s="187"/>
      <c r="DKM669" s="187"/>
      <c r="DKN669" s="187"/>
      <c r="DKO669" s="187"/>
      <c r="DKP669" s="187"/>
      <c r="DKQ669" s="187"/>
      <c r="DKR669" s="187"/>
      <c r="DKS669" s="187"/>
      <c r="DKT669" s="187"/>
      <c r="DKU669" s="187"/>
      <c r="DKV669" s="187"/>
      <c r="DKW669" s="187"/>
      <c r="DKX669" s="187"/>
      <c r="DKY669" s="187"/>
      <c r="DKZ669" s="187"/>
      <c r="DLA669" s="187"/>
      <c r="DLB669" s="187"/>
      <c r="DLC669" s="187"/>
      <c r="DLD669" s="187"/>
      <c r="DLE669" s="187"/>
      <c r="DLF669" s="187"/>
      <c r="DLG669" s="187"/>
      <c r="DLH669" s="187"/>
      <c r="DLI669" s="187"/>
      <c r="DLJ669" s="187"/>
      <c r="DLK669" s="187"/>
      <c r="DLL669" s="187"/>
      <c r="DLM669" s="187"/>
      <c r="DLN669" s="187"/>
      <c r="DLO669" s="187"/>
      <c r="DLP669" s="187"/>
      <c r="DLQ669" s="187"/>
      <c r="DLR669" s="187"/>
      <c r="DLS669" s="187"/>
      <c r="DLT669" s="187"/>
      <c r="DLU669" s="187"/>
      <c r="DLV669" s="187"/>
      <c r="DLW669" s="187"/>
      <c r="DLX669" s="187"/>
      <c r="DLY669" s="187"/>
      <c r="DLZ669" s="187"/>
      <c r="DMA669" s="187"/>
      <c r="DMB669" s="187"/>
      <c r="DMC669" s="187"/>
      <c r="DMD669" s="187"/>
      <c r="DME669" s="187"/>
      <c r="DMF669" s="187"/>
      <c r="DMG669" s="187"/>
      <c r="DMH669" s="187"/>
      <c r="DMI669" s="187"/>
      <c r="DMJ669" s="187"/>
      <c r="DMK669" s="187"/>
      <c r="DML669" s="187"/>
      <c r="DMM669" s="187"/>
      <c r="DMN669" s="187"/>
      <c r="DMO669" s="187"/>
      <c r="DMP669" s="187"/>
      <c r="DMQ669" s="187"/>
      <c r="DMR669" s="187"/>
      <c r="DMS669" s="187"/>
      <c r="DMT669" s="187"/>
      <c r="DMU669" s="187"/>
      <c r="DMV669" s="187"/>
      <c r="DMW669" s="187"/>
      <c r="DMX669" s="187"/>
      <c r="DMY669" s="187"/>
      <c r="DMZ669" s="187"/>
      <c r="DNA669" s="187"/>
      <c r="DNB669" s="187"/>
      <c r="DNC669" s="187"/>
      <c r="DND669" s="187"/>
      <c r="DNE669" s="187"/>
      <c r="DNF669" s="187"/>
      <c r="DNG669" s="187"/>
      <c r="DNH669" s="187"/>
      <c r="DNI669" s="187"/>
      <c r="DNJ669" s="187"/>
      <c r="DNK669" s="187"/>
      <c r="DNL669" s="187"/>
      <c r="DNM669" s="187"/>
      <c r="DNN669" s="187"/>
      <c r="DNO669" s="187"/>
      <c r="DNP669" s="187"/>
      <c r="DNQ669" s="187"/>
      <c r="DNR669" s="187"/>
      <c r="DNS669" s="187"/>
      <c r="DNT669" s="187"/>
      <c r="DNU669" s="187"/>
      <c r="DNV669" s="187"/>
      <c r="DNW669" s="187"/>
      <c r="DNX669" s="187"/>
      <c r="DNY669" s="187"/>
      <c r="DNZ669" s="187"/>
      <c r="DOA669" s="187"/>
      <c r="DOB669" s="187"/>
      <c r="DOC669" s="187"/>
      <c r="DOD669" s="187"/>
      <c r="DOE669" s="187"/>
      <c r="DOF669" s="187"/>
      <c r="DOG669" s="187"/>
      <c r="DOH669" s="187"/>
      <c r="DOI669" s="187"/>
      <c r="DOJ669" s="187"/>
      <c r="DOK669" s="187"/>
      <c r="DOL669" s="187"/>
      <c r="DOM669" s="187"/>
      <c r="DON669" s="187"/>
      <c r="DOO669" s="187"/>
      <c r="DOP669" s="187"/>
      <c r="DOQ669" s="187"/>
      <c r="DOR669" s="187"/>
      <c r="DOS669" s="187"/>
      <c r="DOT669" s="187"/>
      <c r="DOU669" s="187"/>
      <c r="DOV669" s="187"/>
      <c r="DOW669" s="187"/>
      <c r="DOX669" s="187"/>
      <c r="DOY669" s="187"/>
      <c r="DOZ669" s="187"/>
      <c r="DPA669" s="187"/>
      <c r="DPB669" s="187"/>
      <c r="DPC669" s="187"/>
      <c r="DPD669" s="187"/>
      <c r="DPE669" s="187"/>
      <c r="DPF669" s="187"/>
      <c r="DPG669" s="187"/>
      <c r="DPH669" s="187"/>
      <c r="DPI669" s="187"/>
      <c r="DPJ669" s="187"/>
      <c r="DPK669" s="187"/>
      <c r="DPL669" s="187"/>
      <c r="DPM669" s="187"/>
      <c r="DPN669" s="187"/>
      <c r="DPO669" s="187"/>
      <c r="DPP669" s="187"/>
      <c r="DPQ669" s="187"/>
      <c r="DPR669" s="187"/>
      <c r="DPS669" s="187"/>
      <c r="DPT669" s="187"/>
      <c r="DPU669" s="187"/>
      <c r="DPV669" s="187"/>
      <c r="DPW669" s="187"/>
      <c r="DPX669" s="187"/>
      <c r="DPY669" s="187"/>
      <c r="DPZ669" s="187"/>
      <c r="DQA669" s="187"/>
      <c r="DQB669" s="187"/>
      <c r="DQC669" s="187"/>
      <c r="DQD669" s="187"/>
      <c r="DQE669" s="187"/>
      <c r="DQF669" s="187"/>
      <c r="DQG669" s="187"/>
      <c r="DQH669" s="187"/>
      <c r="DQI669" s="187"/>
      <c r="DQJ669" s="187"/>
      <c r="DQK669" s="187"/>
      <c r="DQL669" s="187"/>
      <c r="DQM669" s="187"/>
      <c r="DQN669" s="187"/>
      <c r="DQO669" s="187"/>
      <c r="DQP669" s="187"/>
      <c r="DQQ669" s="187"/>
      <c r="DQR669" s="187"/>
      <c r="DQS669" s="187"/>
      <c r="DQT669" s="187"/>
      <c r="DQU669" s="187"/>
      <c r="DQV669" s="187"/>
      <c r="DQW669" s="187"/>
      <c r="DQX669" s="187"/>
      <c r="DQY669" s="187"/>
      <c r="DQZ669" s="187"/>
      <c r="DRA669" s="187"/>
      <c r="DRB669" s="187"/>
      <c r="DRC669" s="187"/>
      <c r="DRD669" s="187"/>
      <c r="DRE669" s="187"/>
      <c r="DRF669" s="187"/>
      <c r="DRG669" s="187"/>
      <c r="DRH669" s="187"/>
      <c r="DRI669" s="187"/>
      <c r="DRJ669" s="187"/>
      <c r="DRK669" s="187"/>
      <c r="DRL669" s="187"/>
      <c r="DRM669" s="187"/>
      <c r="DRN669" s="187"/>
      <c r="DRO669" s="187"/>
      <c r="DRP669" s="187"/>
      <c r="DRQ669" s="187"/>
      <c r="DRR669" s="187"/>
      <c r="DRS669" s="187"/>
      <c r="DRT669" s="187"/>
      <c r="DRU669" s="187"/>
      <c r="DRV669" s="187"/>
      <c r="DRW669" s="187"/>
      <c r="DRX669" s="187"/>
      <c r="DRY669" s="187"/>
      <c r="DRZ669" s="187"/>
      <c r="DSA669" s="187"/>
      <c r="DSB669" s="187"/>
      <c r="DSC669" s="187"/>
      <c r="DSD669" s="187"/>
      <c r="DSE669" s="187"/>
      <c r="DSF669" s="187"/>
      <c r="DSG669" s="187"/>
      <c r="DSH669" s="187"/>
      <c r="DSI669" s="187"/>
      <c r="DSJ669" s="187"/>
      <c r="DSK669" s="187"/>
      <c r="DSL669" s="187"/>
      <c r="DSM669" s="187"/>
      <c r="DSN669" s="187"/>
      <c r="DSO669" s="187"/>
      <c r="DSP669" s="187"/>
      <c r="DSQ669" s="187"/>
      <c r="DSR669" s="187"/>
      <c r="DSS669" s="187"/>
      <c r="DST669" s="187"/>
      <c r="DSU669" s="187"/>
      <c r="DSV669" s="187"/>
      <c r="DSW669" s="187"/>
      <c r="DSX669" s="187"/>
      <c r="DSY669" s="187"/>
      <c r="DSZ669" s="187"/>
      <c r="DTA669" s="187"/>
      <c r="DTB669" s="187"/>
      <c r="DTC669" s="187"/>
      <c r="DTD669" s="187"/>
      <c r="DTE669" s="187"/>
      <c r="DTF669" s="187"/>
      <c r="DTG669" s="187"/>
      <c r="DTH669" s="187"/>
      <c r="DTI669" s="187"/>
      <c r="DTJ669" s="187"/>
      <c r="DTK669" s="187"/>
      <c r="DTL669" s="187"/>
      <c r="DTM669" s="187"/>
      <c r="DTN669" s="187"/>
      <c r="DTO669" s="187"/>
      <c r="DTP669" s="187"/>
      <c r="DTQ669" s="187"/>
      <c r="DTR669" s="187"/>
      <c r="DTS669" s="187"/>
      <c r="DTT669" s="187"/>
      <c r="DTU669" s="187"/>
      <c r="DTV669" s="187"/>
      <c r="DTW669" s="187"/>
      <c r="DTX669" s="187"/>
      <c r="DTY669" s="187"/>
      <c r="DTZ669" s="187"/>
      <c r="DUA669" s="187"/>
      <c r="DUB669" s="187"/>
      <c r="DUC669" s="187"/>
      <c r="DUD669" s="187"/>
      <c r="DUE669" s="187"/>
      <c r="DUF669" s="187"/>
      <c r="DUG669" s="187"/>
      <c r="DUH669" s="187"/>
      <c r="DUI669" s="187"/>
      <c r="DUJ669" s="187"/>
      <c r="DUK669" s="187"/>
      <c r="DUL669" s="187"/>
      <c r="DUM669" s="187"/>
      <c r="DUN669" s="187"/>
      <c r="DUO669" s="187"/>
      <c r="DUP669" s="187"/>
      <c r="DUQ669" s="187"/>
      <c r="DUR669" s="187"/>
      <c r="DUS669" s="187"/>
      <c r="DUT669" s="187"/>
      <c r="DUU669" s="187"/>
      <c r="DUV669" s="187"/>
      <c r="DUW669" s="187"/>
      <c r="DUX669" s="187"/>
      <c r="DUY669" s="187"/>
      <c r="DUZ669" s="187"/>
      <c r="DVA669" s="187"/>
      <c r="DVB669" s="187"/>
      <c r="DVC669" s="187"/>
      <c r="DVD669" s="187"/>
      <c r="DVE669" s="187"/>
      <c r="DVF669" s="187"/>
      <c r="DVG669" s="187"/>
      <c r="DVH669" s="187"/>
      <c r="DVI669" s="187"/>
      <c r="DVJ669" s="187"/>
      <c r="DVK669" s="187"/>
      <c r="DVL669" s="187"/>
      <c r="DVM669" s="187"/>
      <c r="DVN669" s="187"/>
      <c r="DVO669" s="187"/>
      <c r="DVP669" s="187"/>
      <c r="DVQ669" s="187"/>
      <c r="DVR669" s="187"/>
      <c r="DVS669" s="187"/>
      <c r="DVT669" s="187"/>
      <c r="DVU669" s="187"/>
      <c r="DVV669" s="187"/>
      <c r="DVW669" s="187"/>
      <c r="DVX669" s="187"/>
      <c r="DVY669" s="187"/>
      <c r="DVZ669" s="187"/>
      <c r="DWA669" s="187"/>
      <c r="DWB669" s="187"/>
      <c r="DWC669" s="187"/>
      <c r="DWD669" s="187"/>
      <c r="DWE669" s="187"/>
      <c r="DWF669" s="187"/>
      <c r="DWG669" s="187"/>
      <c r="DWH669" s="187"/>
      <c r="DWI669" s="187"/>
      <c r="DWJ669" s="187"/>
      <c r="DWK669" s="187"/>
      <c r="DWL669" s="187"/>
      <c r="DWM669" s="187"/>
      <c r="DWN669" s="187"/>
      <c r="DWO669" s="187"/>
      <c r="DWP669" s="187"/>
      <c r="DWQ669" s="187"/>
      <c r="DWR669" s="187"/>
      <c r="DWS669" s="187"/>
      <c r="DWT669" s="187"/>
      <c r="DWU669" s="187"/>
      <c r="DWV669" s="187"/>
      <c r="DWW669" s="187"/>
      <c r="DWX669" s="187"/>
      <c r="DWY669" s="187"/>
      <c r="DWZ669" s="187"/>
      <c r="DXA669" s="187"/>
      <c r="DXB669" s="187"/>
      <c r="DXC669" s="187"/>
      <c r="DXD669" s="187"/>
      <c r="DXE669" s="187"/>
      <c r="DXF669" s="187"/>
      <c r="DXG669" s="187"/>
      <c r="DXH669" s="187"/>
      <c r="DXI669" s="187"/>
      <c r="DXJ669" s="187"/>
      <c r="DXK669" s="187"/>
      <c r="DXL669" s="187"/>
      <c r="DXM669" s="187"/>
      <c r="DXN669" s="187"/>
      <c r="DXO669" s="187"/>
      <c r="DXP669" s="187"/>
      <c r="DXQ669" s="187"/>
      <c r="DXR669" s="187"/>
      <c r="DXS669" s="187"/>
      <c r="DXT669" s="187"/>
      <c r="DXU669" s="187"/>
      <c r="DXV669" s="187"/>
      <c r="DXW669" s="187"/>
      <c r="DXX669" s="187"/>
      <c r="DXY669" s="187"/>
      <c r="DXZ669" s="187"/>
      <c r="DYA669" s="187"/>
      <c r="DYB669" s="187"/>
      <c r="DYC669" s="187"/>
      <c r="DYD669" s="187"/>
      <c r="DYE669" s="187"/>
      <c r="DYF669" s="187"/>
      <c r="DYG669" s="187"/>
      <c r="DYH669" s="187"/>
      <c r="DYI669" s="187"/>
      <c r="DYJ669" s="187"/>
      <c r="DYK669" s="187"/>
      <c r="DYL669" s="187"/>
      <c r="DYM669" s="187"/>
      <c r="DYN669" s="187"/>
      <c r="DYO669" s="187"/>
      <c r="DYP669" s="187"/>
      <c r="DYQ669" s="187"/>
      <c r="DYR669" s="187"/>
      <c r="DYS669" s="187"/>
      <c r="DYT669" s="187"/>
      <c r="DYU669" s="187"/>
      <c r="DYV669" s="187"/>
      <c r="DYW669" s="187"/>
      <c r="DYX669" s="187"/>
      <c r="DYY669" s="187"/>
      <c r="DYZ669" s="187"/>
      <c r="DZA669" s="187"/>
      <c r="DZB669" s="187"/>
      <c r="DZC669" s="187"/>
      <c r="DZD669" s="187"/>
      <c r="DZE669" s="187"/>
      <c r="DZF669" s="187"/>
      <c r="DZG669" s="187"/>
      <c r="DZH669" s="187"/>
      <c r="DZI669" s="187"/>
      <c r="DZJ669" s="187"/>
      <c r="DZK669" s="187"/>
      <c r="DZL669" s="187"/>
      <c r="DZM669" s="187"/>
      <c r="DZN669" s="187"/>
      <c r="DZO669" s="187"/>
      <c r="DZP669" s="187"/>
      <c r="DZQ669" s="187"/>
      <c r="DZR669" s="187"/>
      <c r="DZS669" s="187"/>
      <c r="DZT669" s="187"/>
      <c r="DZU669" s="187"/>
      <c r="DZV669" s="187"/>
      <c r="DZW669" s="187"/>
      <c r="DZX669" s="187"/>
      <c r="DZY669" s="187"/>
      <c r="DZZ669" s="187"/>
      <c r="EAA669" s="187"/>
      <c r="EAB669" s="187"/>
      <c r="EAC669" s="187"/>
      <c r="EAD669" s="187"/>
      <c r="EAE669" s="187"/>
      <c r="EAF669" s="187"/>
      <c r="EAG669" s="187"/>
      <c r="EAH669" s="187"/>
      <c r="EAI669" s="187"/>
      <c r="EAJ669" s="187"/>
      <c r="EAK669" s="187"/>
      <c r="EAL669" s="187"/>
      <c r="EAM669" s="187"/>
      <c r="EAN669" s="187"/>
      <c r="EAO669" s="187"/>
      <c r="EAP669" s="187"/>
      <c r="EAQ669" s="187"/>
      <c r="EAR669" s="187"/>
      <c r="EAS669" s="187"/>
      <c r="EAT669" s="187"/>
      <c r="EAU669" s="187"/>
      <c r="EAV669" s="187"/>
      <c r="EAW669" s="187"/>
      <c r="EAX669" s="187"/>
      <c r="EAY669" s="187"/>
      <c r="EAZ669" s="187"/>
      <c r="EBA669" s="187"/>
      <c r="EBB669" s="187"/>
      <c r="EBC669" s="187"/>
      <c r="EBD669" s="187"/>
      <c r="EBE669" s="187"/>
      <c r="EBF669" s="187"/>
      <c r="EBG669" s="187"/>
      <c r="EBH669" s="187"/>
      <c r="EBI669" s="187"/>
      <c r="EBJ669" s="187"/>
      <c r="EBK669" s="187"/>
      <c r="EBL669" s="187"/>
      <c r="EBM669" s="187"/>
      <c r="EBN669" s="187"/>
      <c r="EBO669" s="187"/>
      <c r="EBP669" s="187"/>
      <c r="EBQ669" s="187"/>
      <c r="EBR669" s="187"/>
      <c r="EBS669" s="187"/>
      <c r="EBT669" s="187"/>
      <c r="EBU669" s="187"/>
      <c r="EBV669" s="187"/>
      <c r="EBW669" s="187"/>
      <c r="EBX669" s="187"/>
      <c r="EBY669" s="187"/>
      <c r="EBZ669" s="187"/>
      <c r="ECA669" s="187"/>
      <c r="ECB669" s="187"/>
      <c r="ECC669" s="187"/>
      <c r="ECD669" s="187"/>
      <c r="ECE669" s="187"/>
      <c r="ECF669" s="187"/>
      <c r="ECG669" s="187"/>
      <c r="ECH669" s="187"/>
      <c r="ECI669" s="187"/>
      <c r="ECJ669" s="187"/>
      <c r="ECK669" s="187"/>
      <c r="ECL669" s="187"/>
      <c r="ECM669" s="187"/>
      <c r="ECN669" s="187"/>
      <c r="ECO669" s="187"/>
      <c r="ECP669" s="187"/>
      <c r="ECQ669" s="187"/>
      <c r="ECR669" s="187"/>
      <c r="ECS669" s="187"/>
      <c r="ECT669" s="187"/>
      <c r="ECU669" s="187"/>
      <c r="ECV669" s="187"/>
      <c r="ECW669" s="187"/>
      <c r="ECX669" s="187"/>
      <c r="ECY669" s="187"/>
      <c r="ECZ669" s="187"/>
      <c r="EDA669" s="187"/>
      <c r="EDB669" s="187"/>
      <c r="EDC669" s="187"/>
      <c r="EDD669" s="187"/>
      <c r="EDE669" s="187"/>
      <c r="EDF669" s="187"/>
      <c r="EDG669" s="187"/>
      <c r="EDH669" s="187"/>
      <c r="EDI669" s="187"/>
      <c r="EDJ669" s="187"/>
      <c r="EDK669" s="187"/>
      <c r="EDL669" s="187"/>
      <c r="EDM669" s="187"/>
      <c r="EDN669" s="187"/>
      <c r="EDO669" s="187"/>
      <c r="EDP669" s="187"/>
      <c r="EDQ669" s="187"/>
      <c r="EDR669" s="187"/>
      <c r="EDS669" s="187"/>
      <c r="EDT669" s="187"/>
      <c r="EDU669" s="187"/>
      <c r="EDV669" s="187"/>
      <c r="EDW669" s="187"/>
      <c r="EDX669" s="187"/>
      <c r="EDY669" s="187"/>
      <c r="EDZ669" s="187"/>
      <c r="EEA669" s="187"/>
      <c r="EEB669" s="187"/>
      <c r="EEC669" s="187"/>
      <c r="EED669" s="187"/>
      <c r="EEE669" s="187"/>
      <c r="EEF669" s="187"/>
      <c r="EEG669" s="187"/>
      <c r="EEH669" s="187"/>
      <c r="EEI669" s="187"/>
      <c r="EEJ669" s="187"/>
      <c r="EEK669" s="187"/>
      <c r="EEL669" s="187"/>
      <c r="EEM669" s="187"/>
      <c r="EEN669" s="187"/>
      <c r="EEO669" s="187"/>
      <c r="EEP669" s="187"/>
      <c r="EEQ669" s="187"/>
      <c r="EER669" s="187"/>
      <c r="EES669" s="187"/>
      <c r="EET669" s="187"/>
      <c r="EEU669" s="187"/>
      <c r="EEV669" s="187"/>
      <c r="EEW669" s="187"/>
      <c r="EEX669" s="187"/>
      <c r="EEY669" s="187"/>
      <c r="EEZ669" s="187"/>
      <c r="EFA669" s="187"/>
      <c r="EFB669" s="187"/>
      <c r="EFC669" s="187"/>
      <c r="EFD669" s="187"/>
      <c r="EFE669" s="187"/>
      <c r="EFF669" s="187"/>
      <c r="EFG669" s="187"/>
      <c r="EFH669" s="187"/>
      <c r="EFI669" s="187"/>
      <c r="EFJ669" s="187"/>
      <c r="EFK669" s="187"/>
      <c r="EFL669" s="187"/>
      <c r="EFM669" s="187"/>
      <c r="EFN669" s="187"/>
      <c r="EFO669" s="187"/>
      <c r="EFP669" s="187"/>
      <c r="EFQ669" s="187"/>
      <c r="EFR669" s="187"/>
      <c r="EFS669" s="187"/>
      <c r="EFT669" s="187"/>
      <c r="EFU669" s="187"/>
      <c r="EFV669" s="187"/>
      <c r="EFW669" s="187"/>
      <c r="EFX669" s="187"/>
      <c r="EFY669" s="187"/>
      <c r="EFZ669" s="187"/>
      <c r="EGA669" s="187"/>
      <c r="EGB669" s="187"/>
      <c r="EGC669" s="187"/>
      <c r="EGD669" s="187"/>
      <c r="EGE669" s="187"/>
      <c r="EGF669" s="187"/>
      <c r="EGG669" s="187"/>
      <c r="EGH669" s="187"/>
      <c r="EGI669" s="187"/>
      <c r="EGJ669" s="187"/>
      <c r="EGK669" s="187"/>
      <c r="EGL669" s="187"/>
      <c r="EGM669" s="187"/>
      <c r="EGN669" s="187"/>
      <c r="EGO669" s="187"/>
      <c r="EGP669" s="187"/>
      <c r="EGQ669" s="187"/>
      <c r="EGR669" s="187"/>
      <c r="EGS669" s="187"/>
      <c r="EGT669" s="187"/>
      <c r="EGU669" s="187"/>
      <c r="EGV669" s="187"/>
      <c r="EGW669" s="187"/>
      <c r="EGX669" s="187"/>
      <c r="EGY669" s="187"/>
      <c r="EGZ669" s="187"/>
      <c r="EHA669" s="187"/>
      <c r="EHB669" s="187"/>
      <c r="EHC669" s="187"/>
      <c r="EHD669" s="187"/>
      <c r="EHE669" s="187"/>
      <c r="EHF669" s="187"/>
      <c r="EHG669" s="187"/>
      <c r="EHH669" s="187"/>
      <c r="EHI669" s="187"/>
      <c r="EHJ669" s="187"/>
      <c r="EHK669" s="187"/>
      <c r="EHL669" s="187"/>
      <c r="EHM669" s="187"/>
      <c r="EHN669" s="187"/>
      <c r="EHO669" s="187"/>
      <c r="EHP669" s="187"/>
      <c r="EHQ669" s="187"/>
      <c r="EHR669" s="187"/>
      <c r="EHS669" s="187"/>
      <c r="EHT669" s="187"/>
      <c r="EHU669" s="187"/>
      <c r="EHV669" s="187"/>
      <c r="EHW669" s="187"/>
      <c r="EHX669" s="187"/>
      <c r="EHY669" s="187"/>
      <c r="EHZ669" s="187"/>
      <c r="EIA669" s="187"/>
      <c r="EIB669" s="187"/>
      <c r="EIC669" s="187"/>
      <c r="EID669" s="187"/>
      <c r="EIE669" s="187"/>
      <c r="EIF669" s="187"/>
      <c r="EIG669" s="187"/>
      <c r="EIH669" s="187"/>
      <c r="EII669" s="187"/>
      <c r="EIJ669" s="187"/>
      <c r="EIK669" s="187"/>
      <c r="EIL669" s="187"/>
      <c r="EIM669" s="187"/>
      <c r="EIN669" s="187"/>
      <c r="EIO669" s="187"/>
      <c r="EIP669" s="187"/>
      <c r="EIQ669" s="187"/>
      <c r="EIR669" s="187"/>
      <c r="EIS669" s="187"/>
      <c r="EIT669" s="187"/>
      <c r="EIU669" s="187"/>
      <c r="EIV669" s="187"/>
      <c r="EIW669" s="187"/>
      <c r="EIX669" s="187"/>
      <c r="EIY669" s="187"/>
      <c r="EIZ669" s="187"/>
      <c r="EJA669" s="187"/>
      <c r="EJB669" s="187"/>
      <c r="EJC669" s="187"/>
      <c r="EJD669" s="187"/>
      <c r="EJE669" s="187"/>
      <c r="EJF669" s="187"/>
      <c r="EJG669" s="187"/>
      <c r="EJH669" s="187"/>
      <c r="EJI669" s="187"/>
      <c r="EJJ669" s="187"/>
      <c r="EJK669" s="187"/>
      <c r="EJL669" s="187"/>
      <c r="EJM669" s="187"/>
      <c r="EJN669" s="187"/>
      <c r="EJO669" s="187"/>
      <c r="EJP669" s="187"/>
      <c r="EJQ669" s="187"/>
      <c r="EJR669" s="187"/>
      <c r="EJS669" s="187"/>
      <c r="EJT669" s="187"/>
      <c r="EJU669" s="187"/>
      <c r="EJV669" s="187"/>
      <c r="EJW669" s="187"/>
      <c r="EJX669" s="187"/>
      <c r="EJY669" s="187"/>
      <c r="EJZ669" s="187"/>
      <c r="EKA669" s="187"/>
      <c r="EKB669" s="187"/>
      <c r="EKC669" s="187"/>
      <c r="EKD669" s="187"/>
      <c r="EKE669" s="187"/>
      <c r="EKF669" s="187"/>
      <c r="EKG669" s="187"/>
      <c r="EKH669" s="187"/>
      <c r="EKI669" s="187"/>
      <c r="EKJ669" s="187"/>
      <c r="EKK669" s="187"/>
      <c r="EKL669" s="187"/>
      <c r="EKM669" s="187"/>
      <c r="EKN669" s="187"/>
      <c r="EKO669" s="187"/>
      <c r="EKP669" s="187"/>
      <c r="EKQ669" s="187"/>
      <c r="EKR669" s="187"/>
      <c r="EKS669" s="187"/>
      <c r="EKT669" s="187"/>
      <c r="EKU669" s="187"/>
      <c r="EKV669" s="187"/>
      <c r="EKW669" s="187"/>
      <c r="EKX669" s="187"/>
      <c r="EKY669" s="187"/>
      <c r="EKZ669" s="187"/>
      <c r="ELA669" s="187"/>
      <c r="ELB669" s="187"/>
      <c r="ELC669" s="187"/>
      <c r="ELD669" s="187"/>
      <c r="ELE669" s="187"/>
      <c r="ELF669" s="187"/>
      <c r="ELG669" s="187"/>
      <c r="ELH669" s="187"/>
      <c r="ELI669" s="187"/>
      <c r="ELJ669" s="187"/>
      <c r="ELK669" s="187"/>
      <c r="ELL669" s="187"/>
      <c r="ELM669" s="187"/>
      <c r="ELN669" s="187"/>
      <c r="ELO669" s="187"/>
      <c r="ELP669" s="187"/>
      <c r="ELQ669" s="187"/>
      <c r="ELR669" s="187"/>
      <c r="ELS669" s="187"/>
      <c r="ELT669" s="187"/>
      <c r="ELU669" s="187"/>
      <c r="ELV669" s="187"/>
      <c r="ELW669" s="187"/>
      <c r="ELX669" s="187"/>
      <c r="ELY669" s="187"/>
      <c r="ELZ669" s="187"/>
      <c r="EMA669" s="187"/>
      <c r="EMB669" s="187"/>
      <c r="EMC669" s="187"/>
      <c r="EMD669" s="187"/>
      <c r="EME669" s="187"/>
      <c r="EMF669" s="187"/>
      <c r="EMG669" s="187"/>
      <c r="EMH669" s="187"/>
      <c r="EMI669" s="187"/>
      <c r="EMJ669" s="187"/>
      <c r="EMK669" s="187"/>
      <c r="EML669" s="187"/>
      <c r="EMM669" s="187"/>
      <c r="EMN669" s="187"/>
      <c r="EMO669" s="187"/>
      <c r="EMP669" s="187"/>
      <c r="EMQ669" s="187"/>
      <c r="EMR669" s="187"/>
      <c r="EMS669" s="187"/>
      <c r="EMT669" s="187"/>
      <c r="EMU669" s="187"/>
      <c r="EMV669" s="187"/>
      <c r="EMW669" s="187"/>
      <c r="EMX669" s="187"/>
      <c r="EMY669" s="187"/>
      <c r="EMZ669" s="187"/>
      <c r="ENA669" s="187"/>
      <c r="ENB669" s="187"/>
      <c r="ENC669" s="187"/>
      <c r="END669" s="187"/>
      <c r="ENE669" s="187"/>
      <c r="ENF669" s="187"/>
      <c r="ENG669" s="187"/>
      <c r="ENH669" s="187"/>
      <c r="ENI669" s="187"/>
      <c r="ENJ669" s="187"/>
      <c r="ENK669" s="187"/>
      <c r="ENL669" s="187"/>
      <c r="ENM669" s="187"/>
      <c r="ENN669" s="187"/>
      <c r="ENO669" s="187"/>
      <c r="ENP669" s="187"/>
      <c r="ENQ669" s="187"/>
      <c r="ENR669" s="187"/>
      <c r="ENS669" s="187"/>
      <c r="ENT669" s="187"/>
      <c r="ENU669" s="187"/>
      <c r="ENV669" s="187"/>
      <c r="ENW669" s="187"/>
      <c r="ENX669" s="187"/>
      <c r="ENY669" s="187"/>
      <c r="ENZ669" s="187"/>
      <c r="EOA669" s="187"/>
      <c r="EOB669" s="187"/>
      <c r="EOC669" s="187"/>
      <c r="EOD669" s="187"/>
      <c r="EOE669" s="187"/>
      <c r="EOF669" s="187"/>
      <c r="EOG669" s="187"/>
      <c r="EOH669" s="187"/>
      <c r="EOI669" s="187"/>
      <c r="EOJ669" s="187"/>
      <c r="EOK669" s="187"/>
      <c r="EOL669" s="187"/>
      <c r="EOM669" s="187"/>
      <c r="EON669" s="187"/>
      <c r="EOO669" s="187"/>
      <c r="EOP669" s="187"/>
      <c r="EOQ669" s="187"/>
      <c r="EOR669" s="187"/>
      <c r="EOS669" s="187"/>
      <c r="EOT669" s="187"/>
      <c r="EOU669" s="187"/>
      <c r="EOV669" s="187"/>
      <c r="EOW669" s="187"/>
      <c r="EOX669" s="187"/>
      <c r="EOY669" s="187"/>
      <c r="EOZ669" s="187"/>
      <c r="EPA669" s="187"/>
      <c r="EPB669" s="187"/>
      <c r="EPC669" s="187"/>
      <c r="EPD669" s="187"/>
      <c r="EPE669" s="187"/>
      <c r="EPF669" s="187"/>
      <c r="EPG669" s="187"/>
      <c r="EPH669" s="187"/>
      <c r="EPI669" s="187"/>
      <c r="EPJ669" s="187"/>
      <c r="EPK669" s="187"/>
      <c r="EPL669" s="187"/>
      <c r="EPM669" s="187"/>
      <c r="EPN669" s="187"/>
      <c r="EPO669" s="187"/>
      <c r="EPP669" s="187"/>
      <c r="EPQ669" s="187"/>
      <c r="EPR669" s="187"/>
      <c r="EPS669" s="187"/>
      <c r="EPT669" s="187"/>
      <c r="EPU669" s="187"/>
      <c r="EPV669" s="187"/>
      <c r="EPW669" s="187"/>
      <c r="EPX669" s="187"/>
      <c r="EPY669" s="187"/>
      <c r="EPZ669" s="187"/>
      <c r="EQA669" s="187"/>
      <c r="EQB669" s="187"/>
      <c r="EQC669" s="187"/>
      <c r="EQD669" s="187"/>
      <c r="EQE669" s="187"/>
      <c r="EQF669" s="187"/>
      <c r="EQG669" s="187"/>
      <c r="EQH669" s="187"/>
      <c r="EQI669" s="187"/>
      <c r="EQJ669" s="187"/>
      <c r="EQK669" s="187"/>
      <c r="EQL669" s="187"/>
      <c r="EQM669" s="187"/>
      <c r="EQN669" s="187"/>
      <c r="EQO669" s="187"/>
      <c r="EQP669" s="187"/>
      <c r="EQQ669" s="187"/>
      <c r="EQR669" s="187"/>
      <c r="EQS669" s="187"/>
      <c r="EQT669" s="187"/>
      <c r="EQU669" s="187"/>
      <c r="EQV669" s="187"/>
      <c r="EQW669" s="187"/>
      <c r="EQX669" s="187"/>
      <c r="EQY669" s="187"/>
      <c r="EQZ669" s="187"/>
      <c r="ERA669" s="187"/>
      <c r="ERB669" s="187"/>
      <c r="ERC669" s="187"/>
      <c r="ERD669" s="187"/>
      <c r="ERE669" s="187"/>
      <c r="ERF669" s="187"/>
      <c r="ERG669" s="187"/>
      <c r="ERH669" s="187"/>
      <c r="ERI669" s="187"/>
      <c r="ERJ669" s="187"/>
      <c r="ERK669" s="187"/>
      <c r="ERL669" s="187"/>
      <c r="ERM669" s="187"/>
      <c r="ERN669" s="187"/>
      <c r="ERO669" s="187"/>
      <c r="ERP669" s="187"/>
      <c r="ERQ669" s="187"/>
      <c r="ERR669" s="187"/>
      <c r="ERS669" s="187"/>
      <c r="ERT669" s="187"/>
      <c r="ERU669" s="187"/>
      <c r="ERV669" s="187"/>
      <c r="ERW669" s="187"/>
      <c r="ERX669" s="187"/>
      <c r="ERY669" s="187"/>
      <c r="ERZ669" s="187"/>
      <c r="ESA669" s="187"/>
      <c r="ESB669" s="187"/>
      <c r="ESC669" s="187"/>
      <c r="ESD669" s="187"/>
      <c r="ESE669" s="187"/>
      <c r="ESF669" s="187"/>
      <c r="ESG669" s="187"/>
      <c r="ESH669" s="187"/>
      <c r="ESI669" s="187"/>
      <c r="ESJ669" s="187"/>
      <c r="ESK669" s="187"/>
      <c r="ESL669" s="187"/>
      <c r="ESM669" s="187"/>
      <c r="ESN669" s="187"/>
      <c r="ESO669" s="187"/>
      <c r="ESP669" s="187"/>
      <c r="ESQ669" s="187"/>
      <c r="ESR669" s="187"/>
      <c r="ESS669" s="187"/>
      <c r="EST669" s="187"/>
      <c r="ESU669" s="187"/>
      <c r="ESV669" s="187"/>
      <c r="ESW669" s="187"/>
      <c r="ESX669" s="187"/>
      <c r="ESY669" s="187"/>
      <c r="ESZ669" s="187"/>
      <c r="ETA669" s="187"/>
      <c r="ETB669" s="187"/>
      <c r="ETC669" s="187"/>
      <c r="ETD669" s="187"/>
      <c r="ETE669" s="187"/>
      <c r="ETF669" s="187"/>
      <c r="ETG669" s="187"/>
      <c r="ETH669" s="187"/>
      <c r="ETI669" s="187"/>
      <c r="ETJ669" s="187"/>
      <c r="ETK669" s="187"/>
      <c r="ETL669" s="187"/>
      <c r="ETM669" s="187"/>
      <c r="ETN669" s="187"/>
      <c r="ETO669" s="187"/>
      <c r="ETP669" s="187"/>
      <c r="ETQ669" s="187"/>
      <c r="ETR669" s="187"/>
      <c r="ETS669" s="187"/>
      <c r="ETT669" s="187"/>
      <c r="ETU669" s="187"/>
      <c r="ETV669" s="187"/>
      <c r="ETW669" s="187"/>
      <c r="ETX669" s="187"/>
      <c r="ETY669" s="187"/>
      <c r="ETZ669" s="187"/>
      <c r="EUA669" s="187"/>
      <c r="EUB669" s="187"/>
      <c r="EUC669" s="187"/>
      <c r="EUD669" s="187"/>
      <c r="EUE669" s="187"/>
      <c r="EUF669" s="187"/>
      <c r="EUG669" s="187"/>
      <c r="EUH669" s="187"/>
      <c r="EUI669" s="187"/>
      <c r="EUJ669" s="187"/>
      <c r="EUK669" s="187"/>
      <c r="EUL669" s="187"/>
      <c r="EUM669" s="187"/>
      <c r="EUN669" s="187"/>
      <c r="EUO669" s="187"/>
      <c r="EUP669" s="187"/>
      <c r="EUQ669" s="187"/>
      <c r="EUR669" s="187"/>
      <c r="EUS669" s="187"/>
      <c r="EUT669" s="187"/>
      <c r="EUU669" s="187"/>
      <c r="EUV669" s="187"/>
      <c r="EUW669" s="187"/>
      <c r="EUX669" s="187"/>
      <c r="EUY669" s="187"/>
      <c r="EUZ669" s="187"/>
      <c r="EVA669" s="187"/>
      <c r="EVB669" s="187"/>
      <c r="EVC669" s="187"/>
      <c r="EVD669" s="187"/>
      <c r="EVE669" s="187"/>
      <c r="EVF669" s="187"/>
      <c r="EVG669" s="187"/>
      <c r="EVH669" s="187"/>
      <c r="EVI669" s="187"/>
      <c r="EVJ669" s="187"/>
      <c r="EVK669" s="187"/>
      <c r="EVL669" s="187"/>
      <c r="EVM669" s="187"/>
      <c r="EVN669" s="187"/>
      <c r="EVO669" s="187"/>
      <c r="EVP669" s="187"/>
      <c r="EVQ669" s="187"/>
      <c r="EVR669" s="187"/>
      <c r="EVS669" s="187"/>
      <c r="EVT669" s="187"/>
      <c r="EVU669" s="187"/>
      <c r="EVV669" s="187"/>
      <c r="EVW669" s="187"/>
      <c r="EVX669" s="187"/>
      <c r="EVY669" s="187"/>
      <c r="EVZ669" s="187"/>
      <c r="EWA669" s="187"/>
      <c r="EWB669" s="187"/>
      <c r="EWC669" s="187"/>
      <c r="EWD669" s="187"/>
      <c r="EWE669" s="187"/>
      <c r="EWF669" s="187"/>
      <c r="EWG669" s="187"/>
      <c r="EWH669" s="187"/>
      <c r="EWI669" s="187"/>
      <c r="EWJ669" s="187"/>
      <c r="EWK669" s="187"/>
      <c r="EWL669" s="187"/>
      <c r="EWM669" s="187"/>
      <c r="EWN669" s="187"/>
      <c r="EWO669" s="187"/>
      <c r="EWP669" s="187"/>
      <c r="EWQ669" s="187"/>
      <c r="EWR669" s="187"/>
      <c r="EWS669" s="187"/>
      <c r="EWT669" s="187"/>
      <c r="EWU669" s="187"/>
      <c r="EWV669" s="187"/>
      <c r="EWW669" s="187"/>
      <c r="EWX669" s="187"/>
      <c r="EWY669" s="187"/>
      <c r="EWZ669" s="187"/>
      <c r="EXA669" s="187"/>
      <c r="EXB669" s="187"/>
      <c r="EXC669" s="187"/>
      <c r="EXD669" s="187"/>
      <c r="EXE669" s="187"/>
      <c r="EXF669" s="187"/>
      <c r="EXG669" s="187"/>
      <c r="EXH669" s="187"/>
      <c r="EXI669" s="187"/>
      <c r="EXJ669" s="187"/>
      <c r="EXK669" s="187"/>
      <c r="EXL669" s="187"/>
      <c r="EXM669" s="187"/>
      <c r="EXN669" s="187"/>
      <c r="EXO669" s="187"/>
      <c r="EXP669" s="187"/>
      <c r="EXQ669" s="187"/>
      <c r="EXR669" s="187"/>
      <c r="EXS669" s="187"/>
      <c r="EXT669" s="187"/>
      <c r="EXU669" s="187"/>
      <c r="EXV669" s="187"/>
      <c r="EXW669" s="187"/>
      <c r="EXX669" s="187"/>
      <c r="EXY669" s="187"/>
      <c r="EXZ669" s="187"/>
      <c r="EYA669" s="187"/>
      <c r="EYB669" s="187"/>
      <c r="EYC669" s="187"/>
      <c r="EYD669" s="187"/>
      <c r="EYE669" s="187"/>
      <c r="EYF669" s="187"/>
      <c r="EYG669" s="187"/>
      <c r="EYH669" s="187"/>
      <c r="EYI669" s="187"/>
      <c r="EYJ669" s="187"/>
      <c r="EYK669" s="187"/>
      <c r="EYL669" s="187"/>
      <c r="EYM669" s="187"/>
      <c r="EYN669" s="187"/>
      <c r="EYO669" s="187"/>
      <c r="EYP669" s="187"/>
      <c r="EYQ669" s="187"/>
      <c r="EYR669" s="187"/>
      <c r="EYS669" s="187"/>
      <c r="EYT669" s="187"/>
      <c r="EYU669" s="187"/>
      <c r="EYV669" s="187"/>
      <c r="EYW669" s="187"/>
      <c r="EYX669" s="187"/>
      <c r="EYY669" s="187"/>
      <c r="EYZ669" s="187"/>
      <c r="EZA669" s="187"/>
      <c r="EZB669" s="187"/>
      <c r="EZC669" s="187"/>
      <c r="EZD669" s="187"/>
      <c r="EZE669" s="187"/>
      <c r="EZF669" s="187"/>
      <c r="EZG669" s="187"/>
      <c r="EZH669" s="187"/>
      <c r="EZI669" s="187"/>
      <c r="EZJ669" s="187"/>
      <c r="EZK669" s="187"/>
      <c r="EZL669" s="187"/>
      <c r="EZM669" s="187"/>
      <c r="EZN669" s="187"/>
      <c r="EZO669" s="187"/>
      <c r="EZP669" s="187"/>
      <c r="EZQ669" s="187"/>
      <c r="EZR669" s="187"/>
      <c r="EZS669" s="187"/>
      <c r="EZT669" s="187"/>
      <c r="EZU669" s="187"/>
      <c r="EZV669" s="187"/>
      <c r="EZW669" s="187"/>
      <c r="EZX669" s="187"/>
      <c r="EZY669" s="187"/>
      <c r="EZZ669" s="187"/>
      <c r="FAA669" s="187"/>
      <c r="FAB669" s="187"/>
      <c r="FAC669" s="187"/>
      <c r="FAD669" s="187"/>
      <c r="FAE669" s="187"/>
      <c r="FAF669" s="187"/>
      <c r="FAG669" s="187"/>
      <c r="FAH669" s="187"/>
      <c r="FAI669" s="187"/>
      <c r="FAJ669" s="187"/>
      <c r="FAK669" s="187"/>
      <c r="FAL669" s="187"/>
      <c r="FAM669" s="187"/>
      <c r="FAN669" s="187"/>
      <c r="FAO669" s="187"/>
      <c r="FAP669" s="187"/>
      <c r="FAQ669" s="187"/>
      <c r="FAR669" s="187"/>
      <c r="FAS669" s="187"/>
      <c r="FAT669" s="187"/>
      <c r="FAU669" s="187"/>
      <c r="FAV669" s="187"/>
      <c r="FAW669" s="187"/>
      <c r="FAX669" s="187"/>
      <c r="FAY669" s="187"/>
      <c r="FAZ669" s="187"/>
      <c r="FBA669" s="187"/>
      <c r="FBB669" s="187"/>
      <c r="FBC669" s="187"/>
      <c r="FBD669" s="187"/>
      <c r="FBE669" s="187"/>
      <c r="FBF669" s="187"/>
      <c r="FBG669" s="187"/>
      <c r="FBH669" s="187"/>
      <c r="FBI669" s="187"/>
      <c r="FBJ669" s="187"/>
      <c r="FBK669" s="187"/>
      <c r="FBL669" s="187"/>
      <c r="FBM669" s="187"/>
      <c r="FBN669" s="187"/>
      <c r="FBO669" s="187"/>
      <c r="FBP669" s="187"/>
      <c r="FBQ669" s="187"/>
      <c r="FBR669" s="187"/>
      <c r="FBS669" s="187"/>
      <c r="FBT669" s="187"/>
      <c r="FBU669" s="187"/>
      <c r="FBV669" s="187"/>
      <c r="FBW669" s="187"/>
      <c r="FBX669" s="187"/>
      <c r="FBY669" s="187"/>
      <c r="FBZ669" s="187"/>
      <c r="FCA669" s="187"/>
      <c r="FCB669" s="187"/>
      <c r="FCC669" s="187"/>
      <c r="FCD669" s="187"/>
      <c r="FCE669" s="187"/>
      <c r="FCF669" s="187"/>
      <c r="FCG669" s="187"/>
      <c r="FCH669" s="187"/>
      <c r="FCI669" s="187"/>
      <c r="FCJ669" s="187"/>
      <c r="FCK669" s="187"/>
      <c r="FCL669" s="187"/>
      <c r="FCM669" s="187"/>
      <c r="FCN669" s="187"/>
      <c r="FCO669" s="187"/>
      <c r="FCP669" s="187"/>
      <c r="FCQ669" s="187"/>
      <c r="FCR669" s="187"/>
      <c r="FCS669" s="187"/>
      <c r="FCT669" s="187"/>
      <c r="FCU669" s="187"/>
      <c r="FCV669" s="187"/>
      <c r="FCW669" s="187"/>
      <c r="FCX669" s="187"/>
      <c r="FCY669" s="187"/>
      <c r="FCZ669" s="187"/>
      <c r="FDA669" s="187"/>
      <c r="FDB669" s="187"/>
      <c r="FDC669" s="187"/>
      <c r="FDD669" s="187"/>
      <c r="FDE669" s="187"/>
      <c r="FDF669" s="187"/>
      <c r="FDG669" s="187"/>
      <c r="FDH669" s="187"/>
      <c r="FDI669" s="187"/>
      <c r="FDJ669" s="187"/>
      <c r="FDK669" s="187"/>
      <c r="FDL669" s="187"/>
      <c r="FDM669" s="187"/>
      <c r="FDN669" s="187"/>
      <c r="FDO669" s="187"/>
      <c r="FDP669" s="187"/>
      <c r="FDQ669" s="187"/>
      <c r="FDR669" s="187"/>
      <c r="FDS669" s="187"/>
      <c r="FDT669" s="187"/>
      <c r="FDU669" s="187"/>
      <c r="FDV669" s="187"/>
      <c r="FDW669" s="187"/>
      <c r="FDX669" s="187"/>
      <c r="FDY669" s="187"/>
      <c r="FDZ669" s="187"/>
      <c r="FEA669" s="187"/>
      <c r="FEB669" s="187"/>
      <c r="FEC669" s="187"/>
      <c r="FED669" s="187"/>
      <c r="FEE669" s="187"/>
      <c r="FEF669" s="187"/>
      <c r="FEG669" s="187"/>
      <c r="FEH669" s="187"/>
      <c r="FEI669" s="187"/>
      <c r="FEJ669" s="187"/>
      <c r="FEK669" s="187"/>
      <c r="FEL669" s="187"/>
      <c r="FEM669" s="187"/>
      <c r="FEN669" s="187"/>
      <c r="FEO669" s="187"/>
      <c r="FEP669" s="187"/>
      <c r="FEQ669" s="187"/>
      <c r="FER669" s="187"/>
      <c r="FES669" s="187"/>
      <c r="FET669" s="187"/>
      <c r="FEU669" s="187"/>
      <c r="FEV669" s="187"/>
      <c r="FEW669" s="187"/>
      <c r="FEX669" s="187"/>
      <c r="FEY669" s="187"/>
      <c r="FEZ669" s="187"/>
      <c r="FFA669" s="187"/>
      <c r="FFB669" s="187"/>
      <c r="FFC669" s="187"/>
      <c r="FFD669" s="187"/>
      <c r="FFE669" s="187"/>
      <c r="FFF669" s="187"/>
      <c r="FFG669" s="187"/>
      <c r="FFH669" s="187"/>
      <c r="FFI669" s="187"/>
      <c r="FFJ669" s="187"/>
      <c r="FFK669" s="187"/>
      <c r="FFL669" s="187"/>
      <c r="FFM669" s="187"/>
      <c r="FFN669" s="187"/>
      <c r="FFO669" s="187"/>
      <c r="FFP669" s="187"/>
      <c r="FFQ669" s="187"/>
      <c r="FFR669" s="187"/>
      <c r="FFS669" s="187"/>
      <c r="FFT669" s="187"/>
      <c r="FFU669" s="187"/>
      <c r="FFV669" s="187"/>
      <c r="FFW669" s="187"/>
      <c r="FFX669" s="187"/>
      <c r="FFY669" s="187"/>
      <c r="FFZ669" s="187"/>
      <c r="FGA669" s="187"/>
      <c r="FGB669" s="187"/>
      <c r="FGC669" s="187"/>
      <c r="FGD669" s="187"/>
      <c r="FGE669" s="187"/>
      <c r="FGF669" s="187"/>
      <c r="FGG669" s="187"/>
      <c r="FGH669" s="187"/>
      <c r="FGI669" s="187"/>
      <c r="FGJ669" s="187"/>
      <c r="FGK669" s="187"/>
      <c r="FGL669" s="187"/>
      <c r="FGM669" s="187"/>
      <c r="FGN669" s="187"/>
      <c r="FGO669" s="187"/>
      <c r="FGP669" s="187"/>
      <c r="FGQ669" s="187"/>
      <c r="FGR669" s="187"/>
      <c r="FGS669" s="187"/>
      <c r="FGT669" s="187"/>
      <c r="FGU669" s="187"/>
      <c r="FGV669" s="187"/>
      <c r="FGW669" s="187"/>
      <c r="FGX669" s="187"/>
      <c r="FGY669" s="187"/>
      <c r="FGZ669" s="187"/>
      <c r="FHA669" s="187"/>
      <c r="FHB669" s="187"/>
      <c r="FHC669" s="187"/>
      <c r="FHD669" s="187"/>
      <c r="FHE669" s="187"/>
      <c r="FHF669" s="187"/>
      <c r="FHG669" s="187"/>
      <c r="FHH669" s="187"/>
      <c r="FHI669" s="187"/>
      <c r="FHJ669" s="187"/>
      <c r="FHK669" s="187"/>
      <c r="FHL669" s="187"/>
      <c r="FHM669" s="187"/>
      <c r="FHN669" s="187"/>
      <c r="FHO669" s="187"/>
      <c r="FHP669" s="187"/>
      <c r="FHQ669" s="187"/>
      <c r="FHR669" s="187"/>
      <c r="FHS669" s="187"/>
      <c r="FHT669" s="187"/>
      <c r="FHU669" s="187"/>
      <c r="FHV669" s="187"/>
      <c r="FHW669" s="187"/>
      <c r="FHX669" s="187"/>
      <c r="FHY669" s="187"/>
      <c r="FHZ669" s="187"/>
      <c r="FIA669" s="187"/>
      <c r="FIB669" s="187"/>
      <c r="FIC669" s="187"/>
      <c r="FID669" s="187"/>
      <c r="FIE669" s="187"/>
      <c r="FIF669" s="187"/>
      <c r="FIG669" s="187"/>
      <c r="FIH669" s="187"/>
      <c r="FII669" s="187"/>
      <c r="FIJ669" s="187"/>
      <c r="FIK669" s="187"/>
      <c r="FIL669" s="187"/>
      <c r="FIM669" s="187"/>
      <c r="FIN669" s="187"/>
      <c r="FIO669" s="187"/>
      <c r="FIP669" s="187"/>
      <c r="FIQ669" s="187"/>
      <c r="FIR669" s="187"/>
      <c r="FIS669" s="187"/>
      <c r="FIT669" s="187"/>
      <c r="FIU669" s="187"/>
      <c r="FIV669" s="187"/>
      <c r="FIW669" s="187"/>
      <c r="FIX669" s="187"/>
      <c r="FIY669" s="187"/>
      <c r="FIZ669" s="187"/>
      <c r="FJA669" s="187"/>
      <c r="FJB669" s="187"/>
      <c r="FJC669" s="187"/>
      <c r="FJD669" s="187"/>
      <c r="FJE669" s="187"/>
      <c r="FJF669" s="187"/>
      <c r="FJG669" s="187"/>
      <c r="FJH669" s="187"/>
      <c r="FJI669" s="187"/>
      <c r="FJJ669" s="187"/>
      <c r="FJK669" s="187"/>
      <c r="FJL669" s="187"/>
      <c r="FJM669" s="187"/>
      <c r="FJN669" s="187"/>
      <c r="FJO669" s="187"/>
      <c r="FJP669" s="187"/>
      <c r="FJQ669" s="187"/>
      <c r="FJR669" s="187"/>
      <c r="FJS669" s="187"/>
      <c r="FJT669" s="187"/>
      <c r="FJU669" s="187"/>
      <c r="FJV669" s="187"/>
      <c r="FJW669" s="187"/>
      <c r="FJX669" s="187"/>
      <c r="FJY669" s="187"/>
      <c r="FJZ669" s="187"/>
      <c r="FKA669" s="187"/>
      <c r="FKB669" s="187"/>
      <c r="FKC669" s="187"/>
      <c r="FKD669" s="187"/>
      <c r="FKE669" s="187"/>
      <c r="FKF669" s="187"/>
      <c r="FKG669" s="187"/>
      <c r="FKH669" s="187"/>
      <c r="FKI669" s="187"/>
      <c r="FKJ669" s="187"/>
      <c r="FKK669" s="187"/>
      <c r="FKL669" s="187"/>
      <c r="FKM669" s="187"/>
      <c r="FKN669" s="187"/>
      <c r="FKO669" s="187"/>
      <c r="FKP669" s="187"/>
      <c r="FKQ669" s="187"/>
      <c r="FKR669" s="187"/>
      <c r="FKS669" s="187"/>
      <c r="FKT669" s="187"/>
      <c r="FKU669" s="187"/>
      <c r="FKV669" s="187"/>
      <c r="FKW669" s="187"/>
      <c r="FKX669" s="187"/>
      <c r="FKY669" s="187"/>
      <c r="FKZ669" s="187"/>
      <c r="FLA669" s="187"/>
      <c r="FLB669" s="187"/>
      <c r="FLC669" s="187"/>
      <c r="FLD669" s="187"/>
      <c r="FLE669" s="187"/>
      <c r="FLF669" s="187"/>
      <c r="FLG669" s="187"/>
      <c r="FLH669" s="187"/>
      <c r="FLI669" s="187"/>
      <c r="FLJ669" s="187"/>
      <c r="FLK669" s="187"/>
      <c r="FLL669" s="187"/>
      <c r="FLM669" s="187"/>
      <c r="FLN669" s="187"/>
      <c r="FLO669" s="187"/>
      <c r="FLP669" s="187"/>
      <c r="FLQ669" s="187"/>
      <c r="FLR669" s="187"/>
      <c r="FLS669" s="187"/>
      <c r="FLT669" s="187"/>
      <c r="FLU669" s="187"/>
      <c r="FLV669" s="187"/>
      <c r="FLW669" s="187"/>
      <c r="FLX669" s="187"/>
      <c r="FLY669" s="187"/>
      <c r="FLZ669" s="187"/>
      <c r="FMA669" s="187"/>
      <c r="FMB669" s="187"/>
      <c r="FMC669" s="187"/>
      <c r="FMD669" s="187"/>
      <c r="FME669" s="187"/>
      <c r="FMF669" s="187"/>
      <c r="FMG669" s="187"/>
      <c r="FMH669" s="187"/>
      <c r="FMI669" s="187"/>
      <c r="FMJ669" s="187"/>
      <c r="FMK669" s="187"/>
      <c r="FML669" s="187"/>
      <c r="FMM669" s="187"/>
      <c r="FMN669" s="187"/>
      <c r="FMO669" s="187"/>
      <c r="FMP669" s="187"/>
      <c r="FMQ669" s="187"/>
      <c r="FMR669" s="187"/>
      <c r="FMS669" s="187"/>
      <c r="FMT669" s="187"/>
      <c r="FMU669" s="187"/>
      <c r="FMV669" s="187"/>
      <c r="FMW669" s="187"/>
      <c r="FMX669" s="187"/>
      <c r="FMY669" s="187"/>
      <c r="FMZ669" s="187"/>
      <c r="FNA669" s="187"/>
      <c r="FNB669" s="187"/>
      <c r="FNC669" s="187"/>
      <c r="FND669" s="187"/>
      <c r="FNE669" s="187"/>
      <c r="FNF669" s="187"/>
      <c r="FNG669" s="187"/>
      <c r="FNH669" s="187"/>
      <c r="FNI669" s="187"/>
      <c r="FNJ669" s="187"/>
      <c r="FNK669" s="187"/>
      <c r="FNL669" s="187"/>
      <c r="FNM669" s="187"/>
      <c r="FNN669" s="187"/>
      <c r="FNO669" s="187"/>
      <c r="FNP669" s="187"/>
      <c r="FNQ669" s="187"/>
      <c r="FNR669" s="187"/>
      <c r="FNS669" s="187"/>
      <c r="FNT669" s="187"/>
      <c r="FNU669" s="187"/>
      <c r="FNV669" s="187"/>
      <c r="FNW669" s="187"/>
      <c r="FNX669" s="187"/>
      <c r="FNY669" s="187"/>
      <c r="FNZ669" s="187"/>
      <c r="FOA669" s="187"/>
      <c r="FOB669" s="187"/>
      <c r="FOC669" s="187"/>
      <c r="FOD669" s="187"/>
      <c r="FOE669" s="187"/>
      <c r="FOF669" s="187"/>
      <c r="FOG669" s="187"/>
      <c r="FOH669" s="187"/>
      <c r="FOI669" s="187"/>
      <c r="FOJ669" s="187"/>
      <c r="FOK669" s="187"/>
      <c r="FOL669" s="187"/>
      <c r="FOM669" s="187"/>
      <c r="FON669" s="187"/>
      <c r="FOO669" s="187"/>
      <c r="FOP669" s="187"/>
      <c r="FOQ669" s="187"/>
      <c r="FOR669" s="187"/>
      <c r="FOS669" s="187"/>
      <c r="FOT669" s="187"/>
      <c r="FOU669" s="187"/>
      <c r="FOV669" s="187"/>
      <c r="FOW669" s="187"/>
      <c r="FOX669" s="187"/>
      <c r="FOY669" s="187"/>
      <c r="FOZ669" s="187"/>
      <c r="FPA669" s="187"/>
      <c r="FPB669" s="187"/>
      <c r="FPC669" s="187"/>
      <c r="FPD669" s="187"/>
      <c r="FPE669" s="187"/>
      <c r="FPF669" s="187"/>
      <c r="FPG669" s="187"/>
      <c r="FPH669" s="187"/>
      <c r="FPI669" s="187"/>
      <c r="FPJ669" s="187"/>
      <c r="FPK669" s="187"/>
      <c r="FPL669" s="187"/>
      <c r="FPM669" s="187"/>
      <c r="FPN669" s="187"/>
      <c r="FPO669" s="187"/>
      <c r="FPP669" s="187"/>
      <c r="FPQ669" s="187"/>
      <c r="FPR669" s="187"/>
      <c r="FPS669" s="187"/>
      <c r="FPT669" s="187"/>
      <c r="FPU669" s="187"/>
      <c r="FPV669" s="187"/>
      <c r="FPW669" s="187"/>
      <c r="FPX669" s="187"/>
      <c r="FPY669" s="187"/>
      <c r="FPZ669" s="187"/>
      <c r="FQA669" s="187"/>
      <c r="FQB669" s="187"/>
      <c r="FQC669" s="187"/>
      <c r="FQD669" s="187"/>
      <c r="FQE669" s="187"/>
      <c r="FQF669" s="187"/>
      <c r="FQG669" s="187"/>
      <c r="FQH669" s="187"/>
      <c r="FQI669" s="187"/>
      <c r="FQJ669" s="187"/>
      <c r="FQK669" s="187"/>
      <c r="FQL669" s="187"/>
      <c r="FQM669" s="187"/>
      <c r="FQN669" s="187"/>
      <c r="FQO669" s="187"/>
      <c r="FQP669" s="187"/>
      <c r="FQQ669" s="187"/>
      <c r="FQR669" s="187"/>
      <c r="FQS669" s="187"/>
      <c r="FQT669" s="187"/>
      <c r="FQU669" s="187"/>
      <c r="FQV669" s="187"/>
      <c r="FQW669" s="187"/>
      <c r="FQX669" s="187"/>
      <c r="FQY669" s="187"/>
      <c r="FQZ669" s="187"/>
      <c r="FRA669" s="187"/>
      <c r="FRB669" s="187"/>
      <c r="FRC669" s="187"/>
      <c r="FRD669" s="187"/>
      <c r="FRE669" s="187"/>
      <c r="FRF669" s="187"/>
      <c r="FRG669" s="187"/>
      <c r="FRH669" s="187"/>
      <c r="FRI669" s="187"/>
      <c r="FRJ669" s="187"/>
      <c r="FRK669" s="187"/>
      <c r="FRL669" s="187"/>
      <c r="FRM669" s="187"/>
      <c r="FRN669" s="187"/>
      <c r="FRO669" s="187"/>
      <c r="FRP669" s="187"/>
      <c r="FRQ669" s="187"/>
      <c r="FRR669" s="187"/>
      <c r="FRS669" s="187"/>
      <c r="FRT669" s="187"/>
      <c r="FRU669" s="187"/>
      <c r="FRV669" s="187"/>
      <c r="FRW669" s="187"/>
      <c r="FRX669" s="187"/>
      <c r="FRY669" s="187"/>
      <c r="FRZ669" s="187"/>
      <c r="FSA669" s="187"/>
      <c r="FSB669" s="187"/>
      <c r="FSC669" s="187"/>
      <c r="FSD669" s="187"/>
      <c r="FSE669" s="187"/>
      <c r="FSF669" s="187"/>
      <c r="FSG669" s="187"/>
      <c r="FSH669" s="187"/>
      <c r="FSI669" s="187"/>
      <c r="FSJ669" s="187"/>
      <c r="FSK669" s="187"/>
      <c r="FSL669" s="187"/>
      <c r="FSM669" s="187"/>
      <c r="FSN669" s="187"/>
      <c r="FSO669" s="187"/>
      <c r="FSP669" s="187"/>
      <c r="FSQ669" s="187"/>
      <c r="FSR669" s="187"/>
      <c r="FSS669" s="187"/>
      <c r="FST669" s="187"/>
      <c r="FSU669" s="187"/>
      <c r="FSV669" s="187"/>
      <c r="FSW669" s="187"/>
      <c r="FSX669" s="187"/>
      <c r="FSY669" s="187"/>
      <c r="FSZ669" s="187"/>
      <c r="FTA669" s="187"/>
      <c r="FTB669" s="187"/>
      <c r="FTC669" s="187"/>
      <c r="FTD669" s="187"/>
      <c r="FTE669" s="187"/>
      <c r="FTF669" s="187"/>
      <c r="FTG669" s="187"/>
      <c r="FTH669" s="187"/>
      <c r="FTI669" s="187"/>
      <c r="FTJ669" s="187"/>
      <c r="FTK669" s="187"/>
      <c r="FTL669" s="187"/>
      <c r="FTM669" s="187"/>
      <c r="FTN669" s="187"/>
      <c r="FTO669" s="187"/>
      <c r="FTP669" s="187"/>
      <c r="FTQ669" s="187"/>
      <c r="FTR669" s="187"/>
      <c r="FTS669" s="187"/>
      <c r="FTT669" s="187"/>
      <c r="FTU669" s="187"/>
      <c r="FTV669" s="187"/>
      <c r="FTW669" s="187"/>
      <c r="FTX669" s="187"/>
      <c r="FTY669" s="187"/>
      <c r="FTZ669" s="187"/>
      <c r="FUA669" s="187"/>
      <c r="FUB669" s="187"/>
      <c r="FUC669" s="187"/>
      <c r="FUD669" s="187"/>
      <c r="FUE669" s="187"/>
      <c r="FUF669" s="187"/>
      <c r="FUG669" s="187"/>
      <c r="FUH669" s="187"/>
      <c r="FUI669" s="187"/>
      <c r="FUJ669" s="187"/>
      <c r="FUK669" s="187"/>
      <c r="FUL669" s="187"/>
      <c r="FUM669" s="187"/>
      <c r="FUN669" s="187"/>
      <c r="FUO669" s="187"/>
      <c r="FUP669" s="187"/>
      <c r="FUQ669" s="187"/>
      <c r="FUR669" s="187"/>
      <c r="FUS669" s="187"/>
      <c r="FUT669" s="187"/>
      <c r="FUU669" s="187"/>
      <c r="FUV669" s="187"/>
      <c r="FUW669" s="187"/>
      <c r="FUX669" s="187"/>
      <c r="FUY669" s="187"/>
      <c r="FUZ669" s="187"/>
      <c r="FVA669" s="187"/>
      <c r="FVB669" s="187"/>
      <c r="FVC669" s="187"/>
      <c r="FVD669" s="187"/>
      <c r="FVE669" s="187"/>
      <c r="FVF669" s="187"/>
      <c r="FVG669" s="187"/>
      <c r="FVH669" s="187"/>
      <c r="FVI669" s="187"/>
      <c r="FVJ669" s="187"/>
      <c r="FVK669" s="187"/>
      <c r="FVL669" s="187"/>
      <c r="FVM669" s="187"/>
      <c r="FVN669" s="187"/>
      <c r="FVO669" s="187"/>
      <c r="FVP669" s="187"/>
      <c r="FVQ669" s="187"/>
      <c r="FVR669" s="187"/>
      <c r="FVS669" s="187"/>
      <c r="FVT669" s="187"/>
      <c r="FVU669" s="187"/>
      <c r="FVV669" s="187"/>
      <c r="FVW669" s="187"/>
      <c r="FVX669" s="187"/>
      <c r="FVY669" s="187"/>
      <c r="FVZ669" s="187"/>
      <c r="FWA669" s="187"/>
      <c r="FWB669" s="187"/>
      <c r="FWC669" s="187"/>
      <c r="FWD669" s="187"/>
      <c r="FWE669" s="187"/>
      <c r="FWF669" s="187"/>
      <c r="FWG669" s="187"/>
      <c r="FWH669" s="187"/>
      <c r="FWI669" s="187"/>
      <c r="FWJ669" s="187"/>
      <c r="FWK669" s="187"/>
      <c r="FWL669" s="187"/>
      <c r="FWM669" s="187"/>
      <c r="FWN669" s="187"/>
      <c r="FWO669" s="187"/>
      <c r="FWP669" s="187"/>
      <c r="FWQ669" s="187"/>
      <c r="FWR669" s="187"/>
      <c r="FWS669" s="187"/>
      <c r="FWT669" s="187"/>
      <c r="FWU669" s="187"/>
      <c r="FWV669" s="187"/>
      <c r="FWW669" s="187"/>
      <c r="FWX669" s="187"/>
      <c r="FWY669" s="187"/>
      <c r="FWZ669" s="187"/>
      <c r="FXA669" s="187"/>
      <c r="FXB669" s="187"/>
      <c r="FXC669" s="187"/>
      <c r="FXD669" s="187"/>
      <c r="FXE669" s="187"/>
      <c r="FXF669" s="187"/>
      <c r="FXG669" s="187"/>
      <c r="FXH669" s="187"/>
      <c r="FXI669" s="187"/>
      <c r="FXJ669" s="187"/>
      <c r="FXK669" s="187"/>
      <c r="FXL669" s="187"/>
      <c r="FXM669" s="187"/>
      <c r="FXN669" s="187"/>
      <c r="FXO669" s="187"/>
      <c r="FXP669" s="187"/>
      <c r="FXQ669" s="187"/>
      <c r="FXR669" s="187"/>
      <c r="FXS669" s="187"/>
      <c r="FXT669" s="187"/>
      <c r="FXU669" s="187"/>
      <c r="FXV669" s="187"/>
      <c r="FXW669" s="187"/>
      <c r="FXX669" s="187"/>
      <c r="FXY669" s="187"/>
      <c r="FXZ669" s="187"/>
      <c r="FYA669" s="187"/>
      <c r="FYB669" s="187"/>
      <c r="FYC669" s="187"/>
      <c r="FYD669" s="187"/>
      <c r="FYE669" s="187"/>
      <c r="FYF669" s="187"/>
      <c r="FYG669" s="187"/>
      <c r="FYH669" s="187"/>
      <c r="FYI669" s="187"/>
      <c r="FYJ669" s="187"/>
      <c r="FYK669" s="187"/>
      <c r="FYL669" s="187"/>
      <c r="FYM669" s="187"/>
      <c r="FYN669" s="187"/>
      <c r="FYO669" s="187"/>
      <c r="FYP669" s="187"/>
      <c r="FYQ669" s="187"/>
      <c r="FYR669" s="187"/>
      <c r="FYS669" s="187"/>
      <c r="FYT669" s="187"/>
      <c r="FYU669" s="187"/>
      <c r="FYV669" s="187"/>
      <c r="FYW669" s="187"/>
      <c r="FYX669" s="187"/>
      <c r="FYY669" s="187"/>
      <c r="FYZ669" s="187"/>
      <c r="FZA669" s="187"/>
      <c r="FZB669" s="187"/>
      <c r="FZC669" s="187"/>
      <c r="FZD669" s="187"/>
      <c r="FZE669" s="187"/>
      <c r="FZF669" s="187"/>
      <c r="FZG669" s="187"/>
      <c r="FZH669" s="187"/>
      <c r="FZI669" s="187"/>
      <c r="FZJ669" s="187"/>
      <c r="FZK669" s="187"/>
      <c r="FZL669" s="187"/>
      <c r="FZM669" s="187"/>
      <c r="FZN669" s="187"/>
      <c r="FZO669" s="187"/>
      <c r="FZP669" s="187"/>
      <c r="FZQ669" s="187"/>
      <c r="FZR669" s="187"/>
      <c r="FZS669" s="187"/>
      <c r="FZT669" s="187"/>
      <c r="FZU669" s="187"/>
      <c r="FZV669" s="187"/>
      <c r="FZW669" s="187"/>
      <c r="FZX669" s="187"/>
      <c r="FZY669" s="187"/>
      <c r="FZZ669" s="187"/>
      <c r="GAA669" s="187"/>
      <c r="GAB669" s="187"/>
      <c r="GAC669" s="187"/>
      <c r="GAD669" s="187"/>
      <c r="GAE669" s="187"/>
      <c r="GAF669" s="187"/>
      <c r="GAG669" s="187"/>
      <c r="GAH669" s="187"/>
      <c r="GAI669" s="187"/>
      <c r="GAJ669" s="187"/>
      <c r="GAK669" s="187"/>
      <c r="GAL669" s="187"/>
      <c r="GAM669" s="187"/>
      <c r="GAN669" s="187"/>
      <c r="GAO669" s="187"/>
      <c r="GAP669" s="187"/>
      <c r="GAQ669" s="187"/>
      <c r="GAR669" s="187"/>
      <c r="GAS669" s="187"/>
      <c r="GAT669" s="187"/>
      <c r="GAU669" s="187"/>
      <c r="GAV669" s="187"/>
      <c r="GAW669" s="187"/>
      <c r="GAX669" s="187"/>
      <c r="GAY669" s="187"/>
      <c r="GAZ669" s="187"/>
      <c r="GBA669" s="187"/>
      <c r="GBB669" s="187"/>
      <c r="GBC669" s="187"/>
      <c r="GBD669" s="187"/>
      <c r="GBE669" s="187"/>
      <c r="GBF669" s="187"/>
      <c r="GBG669" s="187"/>
      <c r="GBH669" s="187"/>
      <c r="GBI669" s="187"/>
      <c r="GBJ669" s="187"/>
      <c r="GBK669" s="187"/>
      <c r="GBL669" s="187"/>
      <c r="GBM669" s="187"/>
      <c r="GBN669" s="187"/>
      <c r="GBO669" s="187"/>
      <c r="GBP669" s="187"/>
      <c r="GBQ669" s="187"/>
      <c r="GBR669" s="187"/>
      <c r="GBS669" s="187"/>
      <c r="GBT669" s="187"/>
      <c r="GBU669" s="187"/>
      <c r="GBV669" s="187"/>
      <c r="GBW669" s="187"/>
      <c r="GBX669" s="187"/>
      <c r="GBY669" s="187"/>
      <c r="GBZ669" s="187"/>
      <c r="GCA669" s="187"/>
      <c r="GCB669" s="187"/>
      <c r="GCC669" s="187"/>
      <c r="GCD669" s="187"/>
      <c r="GCE669" s="187"/>
      <c r="GCF669" s="187"/>
      <c r="GCG669" s="187"/>
      <c r="GCH669" s="187"/>
      <c r="GCI669" s="187"/>
      <c r="GCJ669" s="187"/>
      <c r="GCK669" s="187"/>
      <c r="GCL669" s="187"/>
      <c r="GCM669" s="187"/>
      <c r="GCN669" s="187"/>
      <c r="GCO669" s="187"/>
      <c r="GCP669" s="187"/>
      <c r="GCQ669" s="187"/>
      <c r="GCR669" s="187"/>
      <c r="GCS669" s="187"/>
      <c r="GCT669" s="187"/>
      <c r="GCU669" s="187"/>
      <c r="GCV669" s="187"/>
      <c r="GCW669" s="187"/>
      <c r="GCX669" s="187"/>
      <c r="GCY669" s="187"/>
      <c r="GCZ669" s="187"/>
      <c r="GDA669" s="187"/>
      <c r="GDB669" s="187"/>
      <c r="GDC669" s="187"/>
      <c r="GDD669" s="187"/>
      <c r="GDE669" s="187"/>
      <c r="GDF669" s="187"/>
      <c r="GDG669" s="187"/>
      <c r="GDH669" s="187"/>
      <c r="GDI669" s="187"/>
      <c r="GDJ669" s="187"/>
      <c r="GDK669" s="187"/>
      <c r="GDL669" s="187"/>
      <c r="GDM669" s="187"/>
      <c r="GDN669" s="187"/>
      <c r="GDO669" s="187"/>
      <c r="GDP669" s="187"/>
      <c r="GDQ669" s="187"/>
      <c r="GDR669" s="187"/>
      <c r="GDS669" s="187"/>
      <c r="GDT669" s="187"/>
      <c r="GDU669" s="187"/>
      <c r="GDV669" s="187"/>
      <c r="GDW669" s="187"/>
      <c r="GDX669" s="187"/>
      <c r="GDY669" s="187"/>
      <c r="GDZ669" s="187"/>
      <c r="GEA669" s="187"/>
      <c r="GEB669" s="187"/>
      <c r="GEC669" s="187"/>
      <c r="GED669" s="187"/>
      <c r="GEE669" s="187"/>
      <c r="GEF669" s="187"/>
      <c r="GEG669" s="187"/>
      <c r="GEH669" s="187"/>
      <c r="GEI669" s="187"/>
      <c r="GEJ669" s="187"/>
      <c r="GEK669" s="187"/>
      <c r="GEL669" s="187"/>
      <c r="GEM669" s="187"/>
      <c r="GEN669" s="187"/>
      <c r="GEO669" s="187"/>
      <c r="GEP669" s="187"/>
      <c r="GEQ669" s="187"/>
      <c r="GER669" s="187"/>
      <c r="GES669" s="187"/>
      <c r="GET669" s="187"/>
      <c r="GEU669" s="187"/>
      <c r="GEV669" s="187"/>
      <c r="GEW669" s="187"/>
      <c r="GEX669" s="187"/>
      <c r="GEY669" s="187"/>
      <c r="GEZ669" s="187"/>
      <c r="GFA669" s="187"/>
      <c r="GFB669" s="187"/>
      <c r="GFC669" s="187"/>
      <c r="GFD669" s="187"/>
      <c r="GFE669" s="187"/>
      <c r="GFF669" s="187"/>
      <c r="GFG669" s="187"/>
      <c r="GFH669" s="187"/>
      <c r="GFI669" s="187"/>
      <c r="GFJ669" s="187"/>
      <c r="GFK669" s="187"/>
      <c r="GFL669" s="187"/>
      <c r="GFM669" s="187"/>
      <c r="GFN669" s="187"/>
      <c r="GFO669" s="187"/>
      <c r="GFP669" s="187"/>
      <c r="GFQ669" s="187"/>
      <c r="GFR669" s="187"/>
      <c r="GFS669" s="187"/>
      <c r="GFT669" s="187"/>
      <c r="GFU669" s="187"/>
      <c r="GFV669" s="187"/>
      <c r="GFW669" s="187"/>
      <c r="GFX669" s="187"/>
      <c r="GFY669" s="187"/>
      <c r="GFZ669" s="187"/>
      <c r="GGA669" s="187"/>
      <c r="GGB669" s="187"/>
      <c r="GGC669" s="187"/>
      <c r="GGD669" s="187"/>
      <c r="GGE669" s="187"/>
      <c r="GGF669" s="187"/>
      <c r="GGG669" s="187"/>
      <c r="GGH669" s="187"/>
      <c r="GGI669" s="187"/>
      <c r="GGJ669" s="187"/>
      <c r="GGK669" s="187"/>
      <c r="GGL669" s="187"/>
      <c r="GGM669" s="187"/>
      <c r="GGN669" s="187"/>
      <c r="GGO669" s="187"/>
      <c r="GGP669" s="187"/>
      <c r="GGQ669" s="187"/>
      <c r="GGR669" s="187"/>
      <c r="GGS669" s="187"/>
      <c r="GGT669" s="187"/>
      <c r="GGU669" s="187"/>
      <c r="GGV669" s="187"/>
      <c r="GGW669" s="187"/>
      <c r="GGX669" s="187"/>
      <c r="GGY669" s="187"/>
      <c r="GGZ669" s="187"/>
      <c r="GHA669" s="187"/>
      <c r="GHB669" s="187"/>
      <c r="GHC669" s="187"/>
      <c r="GHD669" s="187"/>
      <c r="GHE669" s="187"/>
      <c r="GHF669" s="187"/>
      <c r="GHG669" s="187"/>
      <c r="GHH669" s="187"/>
      <c r="GHI669" s="187"/>
      <c r="GHJ669" s="187"/>
      <c r="GHK669" s="187"/>
      <c r="GHL669" s="187"/>
      <c r="GHM669" s="187"/>
      <c r="GHN669" s="187"/>
      <c r="GHO669" s="187"/>
      <c r="GHP669" s="187"/>
      <c r="GHQ669" s="187"/>
      <c r="GHR669" s="187"/>
      <c r="GHS669" s="187"/>
      <c r="GHT669" s="187"/>
      <c r="GHU669" s="187"/>
      <c r="GHV669" s="187"/>
      <c r="GHW669" s="187"/>
      <c r="GHX669" s="187"/>
      <c r="GHY669" s="187"/>
      <c r="GHZ669" s="187"/>
      <c r="GIA669" s="187"/>
      <c r="GIB669" s="187"/>
      <c r="GIC669" s="187"/>
      <c r="GID669" s="187"/>
      <c r="GIE669" s="187"/>
      <c r="GIF669" s="187"/>
      <c r="GIG669" s="187"/>
      <c r="GIH669" s="187"/>
      <c r="GII669" s="187"/>
      <c r="GIJ669" s="187"/>
      <c r="GIK669" s="187"/>
      <c r="GIL669" s="187"/>
      <c r="GIM669" s="187"/>
      <c r="GIN669" s="187"/>
      <c r="GIO669" s="187"/>
      <c r="GIP669" s="187"/>
      <c r="GIQ669" s="187"/>
      <c r="GIR669" s="187"/>
      <c r="GIS669" s="187"/>
      <c r="GIT669" s="187"/>
      <c r="GIU669" s="187"/>
      <c r="GIV669" s="187"/>
      <c r="GIW669" s="187"/>
      <c r="GIX669" s="187"/>
      <c r="GIY669" s="187"/>
      <c r="GIZ669" s="187"/>
      <c r="GJA669" s="187"/>
      <c r="GJB669" s="187"/>
      <c r="GJC669" s="187"/>
      <c r="GJD669" s="187"/>
      <c r="GJE669" s="187"/>
      <c r="GJF669" s="187"/>
      <c r="GJG669" s="187"/>
      <c r="GJH669" s="187"/>
      <c r="GJI669" s="187"/>
      <c r="GJJ669" s="187"/>
      <c r="GJK669" s="187"/>
      <c r="GJL669" s="187"/>
      <c r="GJM669" s="187"/>
      <c r="GJN669" s="187"/>
      <c r="GJO669" s="187"/>
      <c r="GJP669" s="187"/>
      <c r="GJQ669" s="187"/>
      <c r="GJR669" s="187"/>
      <c r="GJS669" s="187"/>
      <c r="GJT669" s="187"/>
      <c r="GJU669" s="187"/>
      <c r="GJV669" s="187"/>
      <c r="GJW669" s="187"/>
      <c r="GJX669" s="187"/>
      <c r="GJY669" s="187"/>
      <c r="GJZ669" s="187"/>
      <c r="GKA669" s="187"/>
      <c r="GKB669" s="187"/>
      <c r="GKC669" s="187"/>
      <c r="GKD669" s="187"/>
      <c r="GKE669" s="187"/>
      <c r="GKF669" s="187"/>
      <c r="GKG669" s="187"/>
      <c r="GKH669" s="187"/>
      <c r="GKI669" s="187"/>
      <c r="GKJ669" s="187"/>
      <c r="GKK669" s="187"/>
      <c r="GKL669" s="187"/>
      <c r="GKM669" s="187"/>
      <c r="GKN669" s="187"/>
      <c r="GKO669" s="187"/>
      <c r="GKP669" s="187"/>
      <c r="GKQ669" s="187"/>
      <c r="GKR669" s="187"/>
      <c r="GKS669" s="187"/>
      <c r="GKT669" s="187"/>
      <c r="GKU669" s="187"/>
      <c r="GKV669" s="187"/>
      <c r="GKW669" s="187"/>
      <c r="GKX669" s="187"/>
      <c r="GKY669" s="187"/>
      <c r="GKZ669" s="187"/>
      <c r="GLA669" s="187"/>
      <c r="GLB669" s="187"/>
      <c r="GLC669" s="187"/>
      <c r="GLD669" s="187"/>
      <c r="GLE669" s="187"/>
      <c r="GLF669" s="187"/>
      <c r="GLG669" s="187"/>
      <c r="GLH669" s="187"/>
      <c r="GLI669" s="187"/>
      <c r="GLJ669" s="187"/>
      <c r="GLK669" s="187"/>
      <c r="GLL669" s="187"/>
      <c r="GLM669" s="187"/>
      <c r="GLN669" s="187"/>
      <c r="GLO669" s="187"/>
      <c r="GLP669" s="187"/>
      <c r="GLQ669" s="187"/>
      <c r="GLR669" s="187"/>
      <c r="GLS669" s="187"/>
      <c r="GLT669" s="187"/>
      <c r="GLU669" s="187"/>
      <c r="GLV669" s="187"/>
      <c r="GLW669" s="187"/>
      <c r="GLX669" s="187"/>
      <c r="GLY669" s="187"/>
      <c r="GLZ669" s="187"/>
      <c r="GMA669" s="187"/>
      <c r="GMB669" s="187"/>
      <c r="GMC669" s="187"/>
      <c r="GMD669" s="187"/>
      <c r="GME669" s="187"/>
      <c r="GMF669" s="187"/>
      <c r="GMG669" s="187"/>
      <c r="GMH669" s="187"/>
      <c r="GMI669" s="187"/>
      <c r="GMJ669" s="187"/>
      <c r="GMK669" s="187"/>
      <c r="GML669" s="187"/>
      <c r="GMM669" s="187"/>
      <c r="GMN669" s="187"/>
      <c r="GMO669" s="187"/>
      <c r="GMP669" s="187"/>
      <c r="GMQ669" s="187"/>
      <c r="GMR669" s="187"/>
      <c r="GMS669" s="187"/>
      <c r="GMT669" s="187"/>
      <c r="GMU669" s="187"/>
      <c r="GMV669" s="187"/>
      <c r="GMW669" s="187"/>
      <c r="GMX669" s="187"/>
      <c r="GMY669" s="187"/>
      <c r="GMZ669" s="187"/>
      <c r="GNA669" s="187"/>
      <c r="GNB669" s="187"/>
      <c r="GNC669" s="187"/>
      <c r="GND669" s="187"/>
      <c r="GNE669" s="187"/>
      <c r="GNF669" s="187"/>
      <c r="GNG669" s="187"/>
      <c r="GNH669" s="187"/>
      <c r="GNI669" s="187"/>
      <c r="GNJ669" s="187"/>
      <c r="GNK669" s="187"/>
      <c r="GNL669" s="187"/>
      <c r="GNM669" s="187"/>
      <c r="GNN669" s="187"/>
      <c r="GNO669" s="187"/>
      <c r="GNP669" s="187"/>
      <c r="GNQ669" s="187"/>
      <c r="GNR669" s="187"/>
      <c r="GNS669" s="187"/>
      <c r="GNT669" s="187"/>
      <c r="GNU669" s="187"/>
      <c r="GNV669" s="187"/>
      <c r="GNW669" s="187"/>
      <c r="GNX669" s="187"/>
      <c r="GNY669" s="187"/>
      <c r="GNZ669" s="187"/>
      <c r="GOA669" s="187"/>
      <c r="GOB669" s="187"/>
      <c r="GOC669" s="187"/>
      <c r="GOD669" s="187"/>
      <c r="GOE669" s="187"/>
      <c r="GOF669" s="187"/>
      <c r="GOG669" s="187"/>
      <c r="GOH669" s="187"/>
      <c r="GOI669" s="187"/>
      <c r="GOJ669" s="187"/>
      <c r="GOK669" s="187"/>
      <c r="GOL669" s="187"/>
      <c r="GOM669" s="187"/>
      <c r="GON669" s="187"/>
      <c r="GOO669" s="187"/>
      <c r="GOP669" s="187"/>
      <c r="GOQ669" s="187"/>
      <c r="GOR669" s="187"/>
      <c r="GOS669" s="187"/>
      <c r="GOT669" s="187"/>
      <c r="GOU669" s="187"/>
      <c r="GOV669" s="187"/>
      <c r="GOW669" s="187"/>
      <c r="GOX669" s="187"/>
      <c r="GOY669" s="187"/>
      <c r="GOZ669" s="187"/>
      <c r="GPA669" s="187"/>
      <c r="GPB669" s="187"/>
      <c r="GPC669" s="187"/>
      <c r="GPD669" s="187"/>
      <c r="GPE669" s="187"/>
      <c r="GPF669" s="187"/>
      <c r="GPG669" s="187"/>
      <c r="GPH669" s="187"/>
      <c r="GPI669" s="187"/>
      <c r="GPJ669" s="187"/>
      <c r="GPK669" s="187"/>
      <c r="GPL669" s="187"/>
      <c r="GPM669" s="187"/>
      <c r="GPN669" s="187"/>
      <c r="GPO669" s="187"/>
      <c r="GPP669" s="187"/>
      <c r="GPQ669" s="187"/>
      <c r="GPR669" s="187"/>
      <c r="GPS669" s="187"/>
      <c r="GPT669" s="187"/>
      <c r="GPU669" s="187"/>
      <c r="GPV669" s="187"/>
      <c r="GPW669" s="187"/>
      <c r="GPX669" s="187"/>
      <c r="GPY669" s="187"/>
      <c r="GPZ669" s="187"/>
      <c r="GQA669" s="187"/>
      <c r="GQB669" s="187"/>
      <c r="GQC669" s="187"/>
      <c r="GQD669" s="187"/>
      <c r="GQE669" s="187"/>
      <c r="GQF669" s="187"/>
      <c r="GQG669" s="187"/>
      <c r="GQH669" s="187"/>
      <c r="GQI669" s="187"/>
      <c r="GQJ669" s="187"/>
      <c r="GQK669" s="187"/>
      <c r="GQL669" s="187"/>
      <c r="GQM669" s="187"/>
      <c r="GQN669" s="187"/>
      <c r="GQO669" s="187"/>
      <c r="GQP669" s="187"/>
      <c r="GQQ669" s="187"/>
      <c r="GQR669" s="187"/>
      <c r="GQS669" s="187"/>
      <c r="GQT669" s="187"/>
      <c r="GQU669" s="187"/>
      <c r="GQV669" s="187"/>
      <c r="GQW669" s="187"/>
      <c r="GQX669" s="187"/>
      <c r="GQY669" s="187"/>
      <c r="GQZ669" s="187"/>
      <c r="GRA669" s="187"/>
      <c r="GRB669" s="187"/>
      <c r="GRC669" s="187"/>
      <c r="GRD669" s="187"/>
      <c r="GRE669" s="187"/>
      <c r="GRF669" s="187"/>
      <c r="GRG669" s="187"/>
      <c r="GRH669" s="187"/>
      <c r="GRI669" s="187"/>
      <c r="GRJ669" s="187"/>
      <c r="GRK669" s="187"/>
      <c r="GRL669" s="187"/>
      <c r="GRM669" s="187"/>
      <c r="GRN669" s="187"/>
      <c r="GRO669" s="187"/>
      <c r="GRP669" s="187"/>
      <c r="GRQ669" s="187"/>
      <c r="GRR669" s="187"/>
      <c r="GRS669" s="187"/>
      <c r="GRT669" s="187"/>
      <c r="GRU669" s="187"/>
      <c r="GRV669" s="187"/>
      <c r="GRW669" s="187"/>
      <c r="GRX669" s="187"/>
      <c r="GRY669" s="187"/>
      <c r="GRZ669" s="187"/>
      <c r="GSA669" s="187"/>
      <c r="GSB669" s="187"/>
      <c r="GSC669" s="187"/>
      <c r="GSD669" s="187"/>
      <c r="GSE669" s="187"/>
      <c r="GSF669" s="187"/>
      <c r="GSG669" s="187"/>
      <c r="GSH669" s="187"/>
      <c r="GSI669" s="187"/>
      <c r="GSJ669" s="187"/>
      <c r="GSK669" s="187"/>
      <c r="GSL669" s="187"/>
      <c r="GSM669" s="187"/>
      <c r="GSN669" s="187"/>
      <c r="GSO669" s="187"/>
      <c r="GSP669" s="187"/>
      <c r="GSQ669" s="187"/>
      <c r="GSR669" s="187"/>
      <c r="GSS669" s="187"/>
      <c r="GST669" s="187"/>
      <c r="GSU669" s="187"/>
      <c r="GSV669" s="187"/>
      <c r="GSW669" s="187"/>
      <c r="GSX669" s="187"/>
      <c r="GSY669" s="187"/>
      <c r="GSZ669" s="187"/>
      <c r="GTA669" s="187"/>
      <c r="GTB669" s="187"/>
      <c r="GTC669" s="187"/>
      <c r="GTD669" s="187"/>
      <c r="GTE669" s="187"/>
      <c r="GTF669" s="187"/>
      <c r="GTG669" s="187"/>
      <c r="GTH669" s="187"/>
      <c r="GTI669" s="187"/>
      <c r="GTJ669" s="187"/>
      <c r="GTK669" s="187"/>
      <c r="GTL669" s="187"/>
      <c r="GTM669" s="187"/>
      <c r="GTN669" s="187"/>
      <c r="GTO669" s="187"/>
      <c r="GTP669" s="187"/>
      <c r="GTQ669" s="187"/>
      <c r="GTR669" s="187"/>
      <c r="GTS669" s="187"/>
      <c r="GTT669" s="187"/>
      <c r="GTU669" s="187"/>
      <c r="GTV669" s="187"/>
      <c r="GTW669" s="187"/>
      <c r="GTX669" s="187"/>
      <c r="GTY669" s="187"/>
      <c r="GTZ669" s="187"/>
      <c r="GUA669" s="187"/>
      <c r="GUB669" s="187"/>
      <c r="GUC669" s="187"/>
      <c r="GUD669" s="187"/>
      <c r="GUE669" s="187"/>
      <c r="GUF669" s="187"/>
      <c r="GUG669" s="187"/>
      <c r="GUH669" s="187"/>
      <c r="GUI669" s="187"/>
      <c r="GUJ669" s="187"/>
      <c r="GUK669" s="187"/>
      <c r="GUL669" s="187"/>
      <c r="GUM669" s="187"/>
      <c r="GUN669" s="187"/>
      <c r="GUO669" s="187"/>
      <c r="GUP669" s="187"/>
      <c r="GUQ669" s="187"/>
      <c r="GUR669" s="187"/>
      <c r="GUS669" s="187"/>
      <c r="GUT669" s="187"/>
      <c r="GUU669" s="187"/>
      <c r="GUV669" s="187"/>
      <c r="GUW669" s="187"/>
      <c r="GUX669" s="187"/>
      <c r="GUY669" s="187"/>
      <c r="GUZ669" s="187"/>
      <c r="GVA669" s="187"/>
      <c r="GVB669" s="187"/>
      <c r="GVC669" s="187"/>
      <c r="GVD669" s="187"/>
      <c r="GVE669" s="187"/>
      <c r="GVF669" s="187"/>
      <c r="GVG669" s="187"/>
      <c r="GVH669" s="187"/>
      <c r="GVI669" s="187"/>
      <c r="GVJ669" s="187"/>
      <c r="GVK669" s="187"/>
      <c r="GVL669" s="187"/>
      <c r="GVM669" s="187"/>
      <c r="GVN669" s="187"/>
      <c r="GVO669" s="187"/>
      <c r="GVP669" s="187"/>
      <c r="GVQ669" s="187"/>
      <c r="GVR669" s="187"/>
      <c r="GVS669" s="187"/>
      <c r="GVT669" s="187"/>
      <c r="GVU669" s="187"/>
      <c r="GVV669" s="187"/>
      <c r="GVW669" s="187"/>
      <c r="GVX669" s="187"/>
      <c r="GVY669" s="187"/>
      <c r="GVZ669" s="187"/>
      <c r="GWA669" s="187"/>
      <c r="GWB669" s="187"/>
      <c r="GWC669" s="187"/>
      <c r="GWD669" s="187"/>
      <c r="GWE669" s="187"/>
      <c r="GWF669" s="187"/>
      <c r="GWG669" s="187"/>
      <c r="GWH669" s="187"/>
      <c r="GWI669" s="187"/>
      <c r="GWJ669" s="187"/>
      <c r="GWK669" s="187"/>
      <c r="GWL669" s="187"/>
      <c r="GWM669" s="187"/>
      <c r="GWN669" s="187"/>
      <c r="GWO669" s="187"/>
      <c r="GWP669" s="187"/>
      <c r="GWQ669" s="187"/>
      <c r="GWR669" s="187"/>
      <c r="GWS669" s="187"/>
      <c r="GWT669" s="187"/>
      <c r="GWU669" s="187"/>
      <c r="GWV669" s="187"/>
      <c r="GWW669" s="187"/>
      <c r="GWX669" s="187"/>
      <c r="GWY669" s="187"/>
      <c r="GWZ669" s="187"/>
      <c r="GXA669" s="187"/>
      <c r="GXB669" s="187"/>
      <c r="GXC669" s="187"/>
      <c r="GXD669" s="187"/>
      <c r="GXE669" s="187"/>
      <c r="GXF669" s="187"/>
      <c r="GXG669" s="187"/>
      <c r="GXH669" s="187"/>
      <c r="GXI669" s="187"/>
      <c r="GXJ669" s="187"/>
      <c r="GXK669" s="187"/>
      <c r="GXL669" s="187"/>
      <c r="GXM669" s="187"/>
      <c r="GXN669" s="187"/>
      <c r="GXO669" s="187"/>
      <c r="GXP669" s="187"/>
      <c r="GXQ669" s="187"/>
      <c r="GXR669" s="187"/>
      <c r="GXS669" s="187"/>
      <c r="GXT669" s="187"/>
      <c r="GXU669" s="187"/>
      <c r="GXV669" s="187"/>
      <c r="GXW669" s="187"/>
      <c r="GXX669" s="187"/>
      <c r="GXY669" s="187"/>
      <c r="GXZ669" s="187"/>
      <c r="GYA669" s="187"/>
      <c r="GYB669" s="187"/>
      <c r="GYC669" s="187"/>
      <c r="GYD669" s="187"/>
      <c r="GYE669" s="187"/>
      <c r="GYF669" s="187"/>
      <c r="GYG669" s="187"/>
      <c r="GYH669" s="187"/>
      <c r="GYI669" s="187"/>
      <c r="GYJ669" s="187"/>
      <c r="GYK669" s="187"/>
      <c r="GYL669" s="187"/>
      <c r="GYM669" s="187"/>
      <c r="GYN669" s="187"/>
      <c r="GYO669" s="187"/>
      <c r="GYP669" s="187"/>
      <c r="GYQ669" s="187"/>
      <c r="GYR669" s="187"/>
      <c r="GYS669" s="187"/>
      <c r="GYT669" s="187"/>
      <c r="GYU669" s="187"/>
      <c r="GYV669" s="187"/>
      <c r="GYW669" s="187"/>
      <c r="GYX669" s="187"/>
      <c r="GYY669" s="187"/>
      <c r="GYZ669" s="187"/>
      <c r="GZA669" s="187"/>
      <c r="GZB669" s="187"/>
      <c r="GZC669" s="187"/>
      <c r="GZD669" s="187"/>
      <c r="GZE669" s="187"/>
      <c r="GZF669" s="187"/>
      <c r="GZG669" s="187"/>
      <c r="GZH669" s="187"/>
      <c r="GZI669" s="187"/>
      <c r="GZJ669" s="187"/>
      <c r="GZK669" s="187"/>
      <c r="GZL669" s="187"/>
      <c r="GZM669" s="187"/>
      <c r="GZN669" s="187"/>
      <c r="GZO669" s="187"/>
      <c r="GZP669" s="187"/>
      <c r="GZQ669" s="187"/>
      <c r="GZR669" s="187"/>
      <c r="GZS669" s="187"/>
      <c r="GZT669" s="187"/>
      <c r="GZU669" s="187"/>
      <c r="GZV669" s="187"/>
      <c r="GZW669" s="187"/>
      <c r="GZX669" s="187"/>
      <c r="GZY669" s="187"/>
      <c r="GZZ669" s="187"/>
      <c r="HAA669" s="187"/>
      <c r="HAB669" s="187"/>
      <c r="HAC669" s="187"/>
      <c r="HAD669" s="187"/>
      <c r="HAE669" s="187"/>
      <c r="HAF669" s="187"/>
      <c r="HAG669" s="187"/>
      <c r="HAH669" s="187"/>
      <c r="HAI669" s="187"/>
      <c r="HAJ669" s="187"/>
      <c r="HAK669" s="187"/>
      <c r="HAL669" s="187"/>
      <c r="HAM669" s="187"/>
      <c r="HAN669" s="187"/>
      <c r="HAO669" s="187"/>
      <c r="HAP669" s="187"/>
      <c r="HAQ669" s="187"/>
      <c r="HAR669" s="187"/>
      <c r="HAS669" s="187"/>
      <c r="HAT669" s="187"/>
      <c r="HAU669" s="187"/>
      <c r="HAV669" s="187"/>
      <c r="HAW669" s="187"/>
      <c r="HAX669" s="187"/>
      <c r="HAY669" s="187"/>
      <c r="HAZ669" s="187"/>
      <c r="HBA669" s="187"/>
      <c r="HBB669" s="187"/>
      <c r="HBC669" s="187"/>
      <c r="HBD669" s="187"/>
      <c r="HBE669" s="187"/>
      <c r="HBF669" s="187"/>
      <c r="HBG669" s="187"/>
      <c r="HBH669" s="187"/>
      <c r="HBI669" s="187"/>
      <c r="HBJ669" s="187"/>
      <c r="HBK669" s="187"/>
      <c r="HBL669" s="187"/>
      <c r="HBM669" s="187"/>
      <c r="HBN669" s="187"/>
      <c r="HBO669" s="187"/>
      <c r="HBP669" s="187"/>
      <c r="HBQ669" s="187"/>
      <c r="HBR669" s="187"/>
      <c r="HBS669" s="187"/>
      <c r="HBT669" s="187"/>
      <c r="HBU669" s="187"/>
      <c r="HBV669" s="187"/>
      <c r="HBW669" s="187"/>
      <c r="HBX669" s="187"/>
      <c r="HBY669" s="187"/>
      <c r="HBZ669" s="187"/>
      <c r="HCA669" s="187"/>
      <c r="HCB669" s="187"/>
      <c r="HCC669" s="187"/>
      <c r="HCD669" s="187"/>
      <c r="HCE669" s="187"/>
      <c r="HCF669" s="187"/>
      <c r="HCG669" s="187"/>
      <c r="HCH669" s="187"/>
      <c r="HCI669" s="187"/>
      <c r="HCJ669" s="187"/>
      <c r="HCK669" s="187"/>
      <c r="HCL669" s="187"/>
      <c r="HCM669" s="187"/>
      <c r="HCN669" s="187"/>
      <c r="HCO669" s="187"/>
      <c r="HCP669" s="187"/>
      <c r="HCQ669" s="187"/>
      <c r="HCR669" s="187"/>
      <c r="HCS669" s="187"/>
      <c r="HCT669" s="187"/>
      <c r="HCU669" s="187"/>
      <c r="HCV669" s="187"/>
      <c r="HCW669" s="187"/>
      <c r="HCX669" s="187"/>
      <c r="HCY669" s="187"/>
      <c r="HCZ669" s="187"/>
      <c r="HDA669" s="187"/>
      <c r="HDB669" s="187"/>
      <c r="HDC669" s="187"/>
      <c r="HDD669" s="187"/>
      <c r="HDE669" s="187"/>
      <c r="HDF669" s="187"/>
      <c r="HDG669" s="187"/>
      <c r="HDH669" s="187"/>
      <c r="HDI669" s="187"/>
      <c r="HDJ669" s="187"/>
      <c r="HDK669" s="187"/>
      <c r="HDL669" s="187"/>
      <c r="HDM669" s="187"/>
      <c r="HDN669" s="187"/>
      <c r="HDO669" s="187"/>
      <c r="HDP669" s="187"/>
      <c r="HDQ669" s="187"/>
      <c r="HDR669" s="187"/>
      <c r="HDS669" s="187"/>
      <c r="HDT669" s="187"/>
      <c r="HDU669" s="187"/>
      <c r="HDV669" s="187"/>
      <c r="HDW669" s="187"/>
      <c r="HDX669" s="187"/>
      <c r="HDY669" s="187"/>
      <c r="HDZ669" s="187"/>
      <c r="HEA669" s="187"/>
      <c r="HEB669" s="187"/>
      <c r="HEC669" s="187"/>
      <c r="HED669" s="187"/>
      <c r="HEE669" s="187"/>
      <c r="HEF669" s="187"/>
      <c r="HEG669" s="187"/>
      <c r="HEH669" s="187"/>
      <c r="HEI669" s="187"/>
      <c r="HEJ669" s="187"/>
      <c r="HEK669" s="187"/>
      <c r="HEL669" s="187"/>
      <c r="HEM669" s="187"/>
      <c r="HEN669" s="187"/>
      <c r="HEO669" s="187"/>
      <c r="HEP669" s="187"/>
      <c r="HEQ669" s="187"/>
      <c r="HER669" s="187"/>
      <c r="HES669" s="187"/>
      <c r="HET669" s="187"/>
      <c r="HEU669" s="187"/>
      <c r="HEV669" s="187"/>
      <c r="HEW669" s="187"/>
      <c r="HEX669" s="187"/>
      <c r="HEY669" s="187"/>
      <c r="HEZ669" s="187"/>
      <c r="HFA669" s="187"/>
      <c r="HFB669" s="187"/>
      <c r="HFC669" s="187"/>
      <c r="HFD669" s="187"/>
      <c r="HFE669" s="187"/>
      <c r="HFF669" s="187"/>
      <c r="HFG669" s="187"/>
      <c r="HFH669" s="187"/>
      <c r="HFI669" s="187"/>
      <c r="HFJ669" s="187"/>
      <c r="HFK669" s="187"/>
      <c r="HFL669" s="187"/>
      <c r="HFM669" s="187"/>
      <c r="HFN669" s="187"/>
      <c r="HFO669" s="187"/>
      <c r="HFP669" s="187"/>
      <c r="HFQ669" s="187"/>
      <c r="HFR669" s="187"/>
      <c r="HFS669" s="187"/>
      <c r="HFT669" s="187"/>
      <c r="HFU669" s="187"/>
      <c r="HFV669" s="187"/>
      <c r="HFW669" s="187"/>
      <c r="HFX669" s="187"/>
      <c r="HFY669" s="187"/>
      <c r="HFZ669" s="187"/>
      <c r="HGA669" s="187"/>
      <c r="HGB669" s="187"/>
      <c r="HGC669" s="187"/>
      <c r="HGD669" s="187"/>
      <c r="HGE669" s="187"/>
      <c r="HGF669" s="187"/>
      <c r="HGG669" s="187"/>
      <c r="HGH669" s="187"/>
      <c r="HGI669" s="187"/>
      <c r="HGJ669" s="187"/>
      <c r="HGK669" s="187"/>
      <c r="HGL669" s="187"/>
      <c r="HGM669" s="187"/>
      <c r="HGN669" s="187"/>
      <c r="HGO669" s="187"/>
      <c r="HGP669" s="187"/>
      <c r="HGQ669" s="187"/>
      <c r="HGR669" s="187"/>
      <c r="HGS669" s="187"/>
      <c r="HGT669" s="187"/>
      <c r="HGU669" s="187"/>
      <c r="HGV669" s="187"/>
      <c r="HGW669" s="187"/>
      <c r="HGX669" s="187"/>
      <c r="HGY669" s="187"/>
      <c r="HGZ669" s="187"/>
      <c r="HHA669" s="187"/>
      <c r="HHB669" s="187"/>
      <c r="HHC669" s="187"/>
      <c r="HHD669" s="187"/>
      <c r="HHE669" s="187"/>
      <c r="HHF669" s="187"/>
      <c r="HHG669" s="187"/>
      <c r="HHH669" s="187"/>
      <c r="HHI669" s="187"/>
      <c r="HHJ669" s="187"/>
      <c r="HHK669" s="187"/>
      <c r="HHL669" s="187"/>
      <c r="HHM669" s="187"/>
      <c r="HHN669" s="187"/>
      <c r="HHO669" s="187"/>
      <c r="HHP669" s="187"/>
      <c r="HHQ669" s="187"/>
      <c r="HHR669" s="187"/>
      <c r="HHS669" s="187"/>
      <c r="HHT669" s="187"/>
      <c r="HHU669" s="187"/>
      <c r="HHV669" s="187"/>
      <c r="HHW669" s="187"/>
      <c r="HHX669" s="187"/>
      <c r="HHY669" s="187"/>
      <c r="HHZ669" s="187"/>
      <c r="HIA669" s="187"/>
      <c r="HIB669" s="187"/>
      <c r="HIC669" s="187"/>
      <c r="HID669" s="187"/>
      <c r="HIE669" s="187"/>
      <c r="HIF669" s="187"/>
      <c r="HIG669" s="187"/>
      <c r="HIH669" s="187"/>
      <c r="HII669" s="187"/>
      <c r="HIJ669" s="187"/>
      <c r="HIK669" s="187"/>
      <c r="HIL669" s="187"/>
      <c r="HIM669" s="187"/>
      <c r="HIN669" s="187"/>
      <c r="HIO669" s="187"/>
      <c r="HIP669" s="187"/>
      <c r="HIQ669" s="187"/>
      <c r="HIR669" s="187"/>
      <c r="HIS669" s="187"/>
      <c r="HIT669" s="187"/>
      <c r="HIU669" s="187"/>
      <c r="HIV669" s="187"/>
      <c r="HIW669" s="187"/>
      <c r="HIX669" s="187"/>
      <c r="HIY669" s="187"/>
      <c r="HIZ669" s="187"/>
      <c r="HJA669" s="187"/>
      <c r="HJB669" s="187"/>
      <c r="HJC669" s="187"/>
      <c r="HJD669" s="187"/>
      <c r="HJE669" s="187"/>
      <c r="HJF669" s="187"/>
      <c r="HJG669" s="187"/>
      <c r="HJH669" s="187"/>
      <c r="HJI669" s="187"/>
      <c r="HJJ669" s="187"/>
      <c r="HJK669" s="187"/>
      <c r="HJL669" s="187"/>
      <c r="HJM669" s="187"/>
      <c r="HJN669" s="187"/>
      <c r="HJO669" s="187"/>
      <c r="HJP669" s="187"/>
      <c r="HJQ669" s="187"/>
      <c r="HJR669" s="187"/>
      <c r="HJS669" s="187"/>
      <c r="HJT669" s="187"/>
      <c r="HJU669" s="187"/>
      <c r="HJV669" s="187"/>
      <c r="HJW669" s="187"/>
      <c r="HJX669" s="187"/>
      <c r="HJY669" s="187"/>
      <c r="HJZ669" s="187"/>
      <c r="HKA669" s="187"/>
      <c r="HKB669" s="187"/>
      <c r="HKC669" s="187"/>
      <c r="HKD669" s="187"/>
      <c r="HKE669" s="187"/>
      <c r="HKF669" s="187"/>
      <c r="HKG669" s="187"/>
      <c r="HKH669" s="187"/>
      <c r="HKI669" s="187"/>
      <c r="HKJ669" s="187"/>
      <c r="HKK669" s="187"/>
      <c r="HKL669" s="187"/>
      <c r="HKM669" s="187"/>
      <c r="HKN669" s="187"/>
      <c r="HKO669" s="187"/>
      <c r="HKP669" s="187"/>
      <c r="HKQ669" s="187"/>
      <c r="HKR669" s="187"/>
      <c r="HKS669" s="187"/>
      <c r="HKT669" s="187"/>
      <c r="HKU669" s="187"/>
      <c r="HKV669" s="187"/>
      <c r="HKW669" s="187"/>
      <c r="HKX669" s="187"/>
      <c r="HKY669" s="187"/>
      <c r="HKZ669" s="187"/>
      <c r="HLA669" s="187"/>
      <c r="HLB669" s="187"/>
      <c r="HLC669" s="187"/>
      <c r="HLD669" s="187"/>
      <c r="HLE669" s="187"/>
      <c r="HLF669" s="187"/>
      <c r="HLG669" s="187"/>
      <c r="HLH669" s="187"/>
      <c r="HLI669" s="187"/>
      <c r="HLJ669" s="187"/>
      <c r="HLK669" s="187"/>
      <c r="HLL669" s="187"/>
      <c r="HLM669" s="187"/>
      <c r="HLN669" s="187"/>
      <c r="HLO669" s="187"/>
      <c r="HLP669" s="187"/>
      <c r="HLQ669" s="187"/>
      <c r="HLR669" s="187"/>
      <c r="HLS669" s="187"/>
      <c r="HLT669" s="187"/>
      <c r="HLU669" s="187"/>
      <c r="HLV669" s="187"/>
      <c r="HLW669" s="187"/>
      <c r="HLX669" s="187"/>
      <c r="HLY669" s="187"/>
      <c r="HLZ669" s="187"/>
      <c r="HMA669" s="187"/>
      <c r="HMB669" s="187"/>
      <c r="HMC669" s="187"/>
      <c r="HMD669" s="187"/>
      <c r="HME669" s="187"/>
      <c r="HMF669" s="187"/>
      <c r="HMG669" s="187"/>
      <c r="HMH669" s="187"/>
      <c r="HMI669" s="187"/>
      <c r="HMJ669" s="187"/>
      <c r="HMK669" s="187"/>
      <c r="HML669" s="187"/>
      <c r="HMM669" s="187"/>
      <c r="HMN669" s="187"/>
      <c r="HMO669" s="187"/>
      <c r="HMP669" s="187"/>
      <c r="HMQ669" s="187"/>
      <c r="HMR669" s="187"/>
      <c r="HMS669" s="187"/>
      <c r="HMT669" s="187"/>
      <c r="HMU669" s="187"/>
      <c r="HMV669" s="187"/>
      <c r="HMW669" s="187"/>
      <c r="HMX669" s="187"/>
      <c r="HMY669" s="187"/>
      <c r="HMZ669" s="187"/>
      <c r="HNA669" s="187"/>
      <c r="HNB669" s="187"/>
      <c r="HNC669" s="187"/>
      <c r="HND669" s="187"/>
      <c r="HNE669" s="187"/>
      <c r="HNF669" s="187"/>
      <c r="HNG669" s="187"/>
      <c r="HNH669" s="187"/>
      <c r="HNI669" s="187"/>
      <c r="HNJ669" s="187"/>
      <c r="HNK669" s="187"/>
      <c r="HNL669" s="187"/>
      <c r="HNM669" s="187"/>
      <c r="HNN669" s="187"/>
      <c r="HNO669" s="187"/>
      <c r="HNP669" s="187"/>
      <c r="HNQ669" s="187"/>
      <c r="HNR669" s="187"/>
      <c r="HNS669" s="187"/>
      <c r="HNT669" s="187"/>
      <c r="HNU669" s="187"/>
      <c r="HNV669" s="187"/>
      <c r="HNW669" s="187"/>
      <c r="HNX669" s="187"/>
      <c r="HNY669" s="187"/>
      <c r="HNZ669" s="187"/>
      <c r="HOA669" s="187"/>
      <c r="HOB669" s="187"/>
      <c r="HOC669" s="187"/>
      <c r="HOD669" s="187"/>
      <c r="HOE669" s="187"/>
      <c r="HOF669" s="187"/>
      <c r="HOG669" s="187"/>
      <c r="HOH669" s="187"/>
      <c r="HOI669" s="187"/>
      <c r="HOJ669" s="187"/>
      <c r="HOK669" s="187"/>
      <c r="HOL669" s="187"/>
      <c r="HOM669" s="187"/>
      <c r="HON669" s="187"/>
      <c r="HOO669" s="187"/>
      <c r="HOP669" s="187"/>
      <c r="HOQ669" s="187"/>
      <c r="HOR669" s="187"/>
      <c r="HOS669" s="187"/>
      <c r="HOT669" s="187"/>
      <c r="HOU669" s="187"/>
      <c r="HOV669" s="187"/>
      <c r="HOW669" s="187"/>
      <c r="HOX669" s="187"/>
      <c r="HOY669" s="187"/>
      <c r="HOZ669" s="187"/>
      <c r="HPA669" s="187"/>
      <c r="HPB669" s="187"/>
      <c r="HPC669" s="187"/>
      <c r="HPD669" s="187"/>
      <c r="HPE669" s="187"/>
      <c r="HPF669" s="187"/>
      <c r="HPG669" s="187"/>
      <c r="HPH669" s="187"/>
      <c r="HPI669" s="187"/>
      <c r="HPJ669" s="187"/>
      <c r="HPK669" s="187"/>
      <c r="HPL669" s="187"/>
      <c r="HPM669" s="187"/>
      <c r="HPN669" s="187"/>
      <c r="HPO669" s="187"/>
      <c r="HPP669" s="187"/>
      <c r="HPQ669" s="187"/>
      <c r="HPR669" s="187"/>
      <c r="HPS669" s="187"/>
      <c r="HPT669" s="187"/>
      <c r="HPU669" s="187"/>
      <c r="HPV669" s="187"/>
      <c r="HPW669" s="187"/>
      <c r="HPX669" s="187"/>
      <c r="HPY669" s="187"/>
      <c r="HPZ669" s="187"/>
      <c r="HQA669" s="187"/>
      <c r="HQB669" s="187"/>
      <c r="HQC669" s="187"/>
      <c r="HQD669" s="187"/>
      <c r="HQE669" s="187"/>
      <c r="HQF669" s="187"/>
      <c r="HQG669" s="187"/>
      <c r="HQH669" s="187"/>
      <c r="HQI669" s="187"/>
      <c r="HQJ669" s="187"/>
      <c r="HQK669" s="187"/>
      <c r="HQL669" s="187"/>
      <c r="HQM669" s="187"/>
      <c r="HQN669" s="187"/>
      <c r="HQO669" s="187"/>
      <c r="HQP669" s="187"/>
      <c r="HQQ669" s="187"/>
      <c r="HQR669" s="187"/>
      <c r="HQS669" s="187"/>
      <c r="HQT669" s="187"/>
      <c r="HQU669" s="187"/>
      <c r="HQV669" s="187"/>
      <c r="HQW669" s="187"/>
      <c r="HQX669" s="187"/>
      <c r="HQY669" s="187"/>
      <c r="HQZ669" s="187"/>
      <c r="HRA669" s="187"/>
      <c r="HRB669" s="187"/>
      <c r="HRC669" s="187"/>
      <c r="HRD669" s="187"/>
      <c r="HRE669" s="187"/>
      <c r="HRF669" s="187"/>
      <c r="HRG669" s="187"/>
      <c r="HRH669" s="187"/>
      <c r="HRI669" s="187"/>
      <c r="HRJ669" s="187"/>
      <c r="HRK669" s="187"/>
      <c r="HRL669" s="187"/>
      <c r="HRM669" s="187"/>
      <c r="HRN669" s="187"/>
      <c r="HRO669" s="187"/>
      <c r="HRP669" s="187"/>
      <c r="HRQ669" s="187"/>
      <c r="HRR669" s="187"/>
      <c r="HRS669" s="187"/>
      <c r="HRT669" s="187"/>
      <c r="HRU669" s="187"/>
      <c r="HRV669" s="187"/>
      <c r="HRW669" s="187"/>
      <c r="HRX669" s="187"/>
      <c r="HRY669" s="187"/>
      <c r="HRZ669" s="187"/>
      <c r="HSA669" s="187"/>
      <c r="HSB669" s="187"/>
      <c r="HSC669" s="187"/>
      <c r="HSD669" s="187"/>
      <c r="HSE669" s="187"/>
      <c r="HSF669" s="187"/>
      <c r="HSG669" s="187"/>
      <c r="HSH669" s="187"/>
      <c r="HSI669" s="187"/>
      <c r="HSJ669" s="187"/>
      <c r="HSK669" s="187"/>
      <c r="HSL669" s="187"/>
      <c r="HSM669" s="187"/>
      <c r="HSN669" s="187"/>
      <c r="HSO669" s="187"/>
      <c r="HSP669" s="187"/>
      <c r="HSQ669" s="187"/>
      <c r="HSR669" s="187"/>
      <c r="HSS669" s="187"/>
      <c r="HST669" s="187"/>
      <c r="HSU669" s="187"/>
      <c r="HSV669" s="187"/>
      <c r="HSW669" s="187"/>
      <c r="HSX669" s="187"/>
      <c r="HSY669" s="187"/>
      <c r="HSZ669" s="187"/>
      <c r="HTA669" s="187"/>
      <c r="HTB669" s="187"/>
      <c r="HTC669" s="187"/>
      <c r="HTD669" s="187"/>
      <c r="HTE669" s="187"/>
      <c r="HTF669" s="187"/>
      <c r="HTG669" s="187"/>
      <c r="HTH669" s="187"/>
      <c r="HTI669" s="187"/>
      <c r="HTJ669" s="187"/>
      <c r="HTK669" s="187"/>
      <c r="HTL669" s="187"/>
      <c r="HTM669" s="187"/>
      <c r="HTN669" s="187"/>
      <c r="HTO669" s="187"/>
      <c r="HTP669" s="187"/>
      <c r="HTQ669" s="187"/>
      <c r="HTR669" s="187"/>
      <c r="HTS669" s="187"/>
      <c r="HTT669" s="187"/>
      <c r="HTU669" s="187"/>
      <c r="HTV669" s="187"/>
      <c r="HTW669" s="187"/>
      <c r="HTX669" s="187"/>
      <c r="HTY669" s="187"/>
      <c r="HTZ669" s="187"/>
      <c r="HUA669" s="187"/>
      <c r="HUB669" s="187"/>
      <c r="HUC669" s="187"/>
      <c r="HUD669" s="187"/>
      <c r="HUE669" s="187"/>
      <c r="HUF669" s="187"/>
      <c r="HUG669" s="187"/>
      <c r="HUH669" s="187"/>
      <c r="HUI669" s="187"/>
      <c r="HUJ669" s="187"/>
      <c r="HUK669" s="187"/>
      <c r="HUL669" s="187"/>
      <c r="HUM669" s="187"/>
      <c r="HUN669" s="187"/>
      <c r="HUO669" s="187"/>
      <c r="HUP669" s="187"/>
      <c r="HUQ669" s="187"/>
      <c r="HUR669" s="187"/>
      <c r="HUS669" s="187"/>
      <c r="HUT669" s="187"/>
      <c r="HUU669" s="187"/>
      <c r="HUV669" s="187"/>
      <c r="HUW669" s="187"/>
      <c r="HUX669" s="187"/>
      <c r="HUY669" s="187"/>
      <c r="HUZ669" s="187"/>
      <c r="HVA669" s="187"/>
      <c r="HVB669" s="187"/>
      <c r="HVC669" s="187"/>
      <c r="HVD669" s="187"/>
      <c r="HVE669" s="187"/>
      <c r="HVF669" s="187"/>
      <c r="HVG669" s="187"/>
      <c r="HVH669" s="187"/>
      <c r="HVI669" s="187"/>
      <c r="HVJ669" s="187"/>
      <c r="HVK669" s="187"/>
      <c r="HVL669" s="187"/>
      <c r="HVM669" s="187"/>
      <c r="HVN669" s="187"/>
      <c r="HVO669" s="187"/>
      <c r="HVP669" s="187"/>
      <c r="HVQ669" s="187"/>
      <c r="HVR669" s="187"/>
      <c r="HVS669" s="187"/>
      <c r="HVT669" s="187"/>
      <c r="HVU669" s="187"/>
      <c r="HVV669" s="187"/>
      <c r="HVW669" s="187"/>
      <c r="HVX669" s="187"/>
      <c r="HVY669" s="187"/>
      <c r="HVZ669" s="187"/>
      <c r="HWA669" s="187"/>
      <c r="HWB669" s="187"/>
      <c r="HWC669" s="187"/>
      <c r="HWD669" s="187"/>
      <c r="HWE669" s="187"/>
      <c r="HWF669" s="187"/>
      <c r="HWG669" s="187"/>
      <c r="HWH669" s="187"/>
      <c r="HWI669" s="187"/>
      <c r="HWJ669" s="187"/>
      <c r="HWK669" s="187"/>
      <c r="HWL669" s="187"/>
      <c r="HWM669" s="187"/>
      <c r="HWN669" s="187"/>
      <c r="HWO669" s="187"/>
      <c r="HWP669" s="187"/>
      <c r="HWQ669" s="187"/>
      <c r="HWR669" s="187"/>
      <c r="HWS669" s="187"/>
      <c r="HWT669" s="187"/>
      <c r="HWU669" s="187"/>
      <c r="HWV669" s="187"/>
      <c r="HWW669" s="187"/>
      <c r="HWX669" s="187"/>
      <c r="HWY669" s="187"/>
      <c r="HWZ669" s="187"/>
      <c r="HXA669" s="187"/>
      <c r="HXB669" s="187"/>
      <c r="HXC669" s="187"/>
      <c r="HXD669" s="187"/>
      <c r="HXE669" s="187"/>
      <c r="HXF669" s="187"/>
      <c r="HXG669" s="187"/>
      <c r="HXH669" s="187"/>
      <c r="HXI669" s="187"/>
      <c r="HXJ669" s="187"/>
      <c r="HXK669" s="187"/>
      <c r="HXL669" s="187"/>
      <c r="HXM669" s="187"/>
      <c r="HXN669" s="187"/>
      <c r="HXO669" s="187"/>
      <c r="HXP669" s="187"/>
      <c r="HXQ669" s="187"/>
      <c r="HXR669" s="187"/>
      <c r="HXS669" s="187"/>
      <c r="HXT669" s="187"/>
      <c r="HXU669" s="187"/>
      <c r="HXV669" s="187"/>
      <c r="HXW669" s="187"/>
      <c r="HXX669" s="187"/>
      <c r="HXY669" s="187"/>
      <c r="HXZ669" s="187"/>
      <c r="HYA669" s="187"/>
      <c r="HYB669" s="187"/>
      <c r="HYC669" s="187"/>
      <c r="HYD669" s="187"/>
      <c r="HYE669" s="187"/>
      <c r="HYF669" s="187"/>
      <c r="HYG669" s="187"/>
      <c r="HYH669" s="187"/>
      <c r="HYI669" s="187"/>
      <c r="HYJ669" s="187"/>
      <c r="HYK669" s="187"/>
      <c r="HYL669" s="187"/>
      <c r="HYM669" s="187"/>
      <c r="HYN669" s="187"/>
      <c r="HYO669" s="187"/>
      <c r="HYP669" s="187"/>
      <c r="HYQ669" s="187"/>
      <c r="HYR669" s="187"/>
      <c r="HYS669" s="187"/>
      <c r="HYT669" s="187"/>
      <c r="HYU669" s="187"/>
      <c r="HYV669" s="187"/>
      <c r="HYW669" s="187"/>
      <c r="HYX669" s="187"/>
      <c r="HYY669" s="187"/>
      <c r="HYZ669" s="187"/>
      <c r="HZA669" s="187"/>
      <c r="HZB669" s="187"/>
      <c r="HZC669" s="187"/>
      <c r="HZD669" s="187"/>
      <c r="HZE669" s="187"/>
      <c r="HZF669" s="187"/>
      <c r="HZG669" s="187"/>
      <c r="HZH669" s="187"/>
      <c r="HZI669" s="187"/>
      <c r="HZJ669" s="187"/>
      <c r="HZK669" s="187"/>
      <c r="HZL669" s="187"/>
      <c r="HZM669" s="187"/>
      <c r="HZN669" s="187"/>
      <c r="HZO669" s="187"/>
      <c r="HZP669" s="187"/>
      <c r="HZQ669" s="187"/>
      <c r="HZR669" s="187"/>
      <c r="HZS669" s="187"/>
      <c r="HZT669" s="187"/>
      <c r="HZU669" s="187"/>
      <c r="HZV669" s="187"/>
      <c r="HZW669" s="187"/>
      <c r="HZX669" s="187"/>
      <c r="HZY669" s="187"/>
      <c r="HZZ669" s="187"/>
      <c r="IAA669" s="187"/>
      <c r="IAB669" s="187"/>
      <c r="IAC669" s="187"/>
      <c r="IAD669" s="187"/>
      <c r="IAE669" s="187"/>
      <c r="IAF669" s="187"/>
      <c r="IAG669" s="187"/>
      <c r="IAH669" s="187"/>
      <c r="IAI669" s="187"/>
      <c r="IAJ669" s="187"/>
      <c r="IAK669" s="187"/>
      <c r="IAL669" s="187"/>
      <c r="IAM669" s="187"/>
      <c r="IAN669" s="187"/>
      <c r="IAO669" s="187"/>
      <c r="IAP669" s="187"/>
      <c r="IAQ669" s="187"/>
      <c r="IAR669" s="187"/>
      <c r="IAS669" s="187"/>
      <c r="IAT669" s="187"/>
      <c r="IAU669" s="187"/>
      <c r="IAV669" s="187"/>
      <c r="IAW669" s="187"/>
      <c r="IAX669" s="187"/>
      <c r="IAY669" s="187"/>
      <c r="IAZ669" s="187"/>
      <c r="IBA669" s="187"/>
      <c r="IBB669" s="187"/>
      <c r="IBC669" s="187"/>
      <c r="IBD669" s="187"/>
      <c r="IBE669" s="187"/>
      <c r="IBF669" s="187"/>
      <c r="IBG669" s="187"/>
      <c r="IBH669" s="187"/>
      <c r="IBI669" s="187"/>
      <c r="IBJ669" s="187"/>
      <c r="IBK669" s="187"/>
      <c r="IBL669" s="187"/>
      <c r="IBM669" s="187"/>
      <c r="IBN669" s="187"/>
      <c r="IBO669" s="187"/>
      <c r="IBP669" s="187"/>
      <c r="IBQ669" s="187"/>
      <c r="IBR669" s="187"/>
      <c r="IBS669" s="187"/>
      <c r="IBT669" s="187"/>
      <c r="IBU669" s="187"/>
      <c r="IBV669" s="187"/>
      <c r="IBW669" s="187"/>
      <c r="IBX669" s="187"/>
      <c r="IBY669" s="187"/>
      <c r="IBZ669" s="187"/>
      <c r="ICA669" s="187"/>
      <c r="ICB669" s="187"/>
      <c r="ICC669" s="187"/>
      <c r="ICD669" s="187"/>
      <c r="ICE669" s="187"/>
      <c r="ICF669" s="187"/>
      <c r="ICG669" s="187"/>
      <c r="ICH669" s="187"/>
      <c r="ICI669" s="187"/>
      <c r="ICJ669" s="187"/>
      <c r="ICK669" s="187"/>
      <c r="ICL669" s="187"/>
      <c r="ICM669" s="187"/>
      <c r="ICN669" s="187"/>
      <c r="ICO669" s="187"/>
      <c r="ICP669" s="187"/>
      <c r="ICQ669" s="187"/>
      <c r="ICR669" s="187"/>
      <c r="ICS669" s="187"/>
      <c r="ICT669" s="187"/>
      <c r="ICU669" s="187"/>
      <c r="ICV669" s="187"/>
      <c r="ICW669" s="187"/>
      <c r="ICX669" s="187"/>
      <c r="ICY669" s="187"/>
      <c r="ICZ669" s="187"/>
      <c r="IDA669" s="187"/>
      <c r="IDB669" s="187"/>
      <c r="IDC669" s="187"/>
      <c r="IDD669" s="187"/>
      <c r="IDE669" s="187"/>
      <c r="IDF669" s="187"/>
      <c r="IDG669" s="187"/>
      <c r="IDH669" s="187"/>
      <c r="IDI669" s="187"/>
      <c r="IDJ669" s="187"/>
      <c r="IDK669" s="187"/>
      <c r="IDL669" s="187"/>
      <c r="IDM669" s="187"/>
      <c r="IDN669" s="187"/>
      <c r="IDO669" s="187"/>
      <c r="IDP669" s="187"/>
      <c r="IDQ669" s="187"/>
      <c r="IDR669" s="187"/>
      <c r="IDS669" s="187"/>
      <c r="IDT669" s="187"/>
      <c r="IDU669" s="187"/>
      <c r="IDV669" s="187"/>
      <c r="IDW669" s="187"/>
      <c r="IDX669" s="187"/>
      <c r="IDY669" s="187"/>
      <c r="IDZ669" s="187"/>
      <c r="IEA669" s="187"/>
      <c r="IEB669" s="187"/>
      <c r="IEC669" s="187"/>
      <c r="IED669" s="187"/>
      <c r="IEE669" s="187"/>
      <c r="IEF669" s="187"/>
      <c r="IEG669" s="187"/>
      <c r="IEH669" s="187"/>
      <c r="IEI669" s="187"/>
      <c r="IEJ669" s="187"/>
      <c r="IEK669" s="187"/>
      <c r="IEL669" s="187"/>
      <c r="IEM669" s="187"/>
      <c r="IEN669" s="187"/>
      <c r="IEO669" s="187"/>
      <c r="IEP669" s="187"/>
      <c r="IEQ669" s="187"/>
      <c r="IER669" s="187"/>
      <c r="IES669" s="187"/>
      <c r="IET669" s="187"/>
      <c r="IEU669" s="187"/>
      <c r="IEV669" s="187"/>
      <c r="IEW669" s="187"/>
      <c r="IEX669" s="187"/>
      <c r="IEY669" s="187"/>
      <c r="IEZ669" s="187"/>
      <c r="IFA669" s="187"/>
      <c r="IFB669" s="187"/>
      <c r="IFC669" s="187"/>
      <c r="IFD669" s="187"/>
      <c r="IFE669" s="187"/>
      <c r="IFF669" s="187"/>
      <c r="IFG669" s="187"/>
      <c r="IFH669" s="187"/>
      <c r="IFI669" s="187"/>
      <c r="IFJ669" s="187"/>
      <c r="IFK669" s="187"/>
      <c r="IFL669" s="187"/>
      <c r="IFM669" s="187"/>
      <c r="IFN669" s="187"/>
      <c r="IFO669" s="187"/>
      <c r="IFP669" s="187"/>
      <c r="IFQ669" s="187"/>
      <c r="IFR669" s="187"/>
      <c r="IFS669" s="187"/>
      <c r="IFT669" s="187"/>
      <c r="IFU669" s="187"/>
      <c r="IFV669" s="187"/>
      <c r="IFW669" s="187"/>
      <c r="IFX669" s="187"/>
      <c r="IFY669" s="187"/>
      <c r="IFZ669" s="187"/>
      <c r="IGA669" s="187"/>
      <c r="IGB669" s="187"/>
      <c r="IGC669" s="187"/>
      <c r="IGD669" s="187"/>
      <c r="IGE669" s="187"/>
      <c r="IGF669" s="187"/>
      <c r="IGG669" s="187"/>
      <c r="IGH669" s="187"/>
      <c r="IGI669" s="187"/>
      <c r="IGJ669" s="187"/>
      <c r="IGK669" s="187"/>
      <c r="IGL669" s="187"/>
      <c r="IGM669" s="187"/>
      <c r="IGN669" s="187"/>
      <c r="IGO669" s="187"/>
      <c r="IGP669" s="187"/>
      <c r="IGQ669" s="187"/>
      <c r="IGR669" s="187"/>
      <c r="IGS669" s="187"/>
      <c r="IGT669" s="187"/>
      <c r="IGU669" s="187"/>
      <c r="IGV669" s="187"/>
      <c r="IGW669" s="187"/>
      <c r="IGX669" s="187"/>
      <c r="IGY669" s="187"/>
      <c r="IGZ669" s="187"/>
      <c r="IHA669" s="187"/>
      <c r="IHB669" s="187"/>
      <c r="IHC669" s="187"/>
      <c r="IHD669" s="187"/>
      <c r="IHE669" s="187"/>
      <c r="IHF669" s="187"/>
      <c r="IHG669" s="187"/>
      <c r="IHH669" s="187"/>
      <c r="IHI669" s="187"/>
      <c r="IHJ669" s="187"/>
      <c r="IHK669" s="187"/>
      <c r="IHL669" s="187"/>
      <c r="IHM669" s="187"/>
      <c r="IHN669" s="187"/>
      <c r="IHO669" s="187"/>
      <c r="IHP669" s="187"/>
      <c r="IHQ669" s="187"/>
      <c r="IHR669" s="187"/>
      <c r="IHS669" s="187"/>
      <c r="IHT669" s="187"/>
      <c r="IHU669" s="187"/>
      <c r="IHV669" s="187"/>
      <c r="IHW669" s="187"/>
      <c r="IHX669" s="187"/>
      <c r="IHY669" s="187"/>
      <c r="IHZ669" s="187"/>
      <c r="IIA669" s="187"/>
      <c r="IIB669" s="187"/>
      <c r="IIC669" s="187"/>
      <c r="IID669" s="187"/>
      <c r="IIE669" s="187"/>
      <c r="IIF669" s="187"/>
      <c r="IIG669" s="187"/>
      <c r="IIH669" s="187"/>
      <c r="III669" s="187"/>
      <c r="IIJ669" s="187"/>
      <c r="IIK669" s="187"/>
      <c r="IIL669" s="187"/>
      <c r="IIM669" s="187"/>
      <c r="IIN669" s="187"/>
      <c r="IIO669" s="187"/>
      <c r="IIP669" s="187"/>
      <c r="IIQ669" s="187"/>
      <c r="IIR669" s="187"/>
      <c r="IIS669" s="187"/>
      <c r="IIT669" s="187"/>
      <c r="IIU669" s="187"/>
      <c r="IIV669" s="187"/>
      <c r="IIW669" s="187"/>
      <c r="IIX669" s="187"/>
      <c r="IIY669" s="187"/>
      <c r="IIZ669" s="187"/>
      <c r="IJA669" s="187"/>
      <c r="IJB669" s="187"/>
      <c r="IJC669" s="187"/>
      <c r="IJD669" s="187"/>
      <c r="IJE669" s="187"/>
      <c r="IJF669" s="187"/>
      <c r="IJG669" s="187"/>
      <c r="IJH669" s="187"/>
      <c r="IJI669" s="187"/>
      <c r="IJJ669" s="187"/>
      <c r="IJK669" s="187"/>
      <c r="IJL669" s="187"/>
      <c r="IJM669" s="187"/>
      <c r="IJN669" s="187"/>
      <c r="IJO669" s="187"/>
      <c r="IJP669" s="187"/>
      <c r="IJQ669" s="187"/>
      <c r="IJR669" s="187"/>
      <c r="IJS669" s="187"/>
      <c r="IJT669" s="187"/>
      <c r="IJU669" s="187"/>
      <c r="IJV669" s="187"/>
      <c r="IJW669" s="187"/>
      <c r="IJX669" s="187"/>
      <c r="IJY669" s="187"/>
      <c r="IJZ669" s="187"/>
      <c r="IKA669" s="187"/>
      <c r="IKB669" s="187"/>
      <c r="IKC669" s="187"/>
      <c r="IKD669" s="187"/>
      <c r="IKE669" s="187"/>
      <c r="IKF669" s="187"/>
      <c r="IKG669" s="187"/>
      <c r="IKH669" s="187"/>
      <c r="IKI669" s="187"/>
      <c r="IKJ669" s="187"/>
      <c r="IKK669" s="187"/>
      <c r="IKL669" s="187"/>
      <c r="IKM669" s="187"/>
      <c r="IKN669" s="187"/>
      <c r="IKO669" s="187"/>
      <c r="IKP669" s="187"/>
      <c r="IKQ669" s="187"/>
      <c r="IKR669" s="187"/>
      <c r="IKS669" s="187"/>
      <c r="IKT669" s="187"/>
      <c r="IKU669" s="187"/>
      <c r="IKV669" s="187"/>
      <c r="IKW669" s="187"/>
      <c r="IKX669" s="187"/>
      <c r="IKY669" s="187"/>
      <c r="IKZ669" s="187"/>
      <c r="ILA669" s="187"/>
      <c r="ILB669" s="187"/>
      <c r="ILC669" s="187"/>
      <c r="ILD669" s="187"/>
      <c r="ILE669" s="187"/>
      <c r="ILF669" s="187"/>
      <c r="ILG669" s="187"/>
      <c r="ILH669" s="187"/>
      <c r="ILI669" s="187"/>
      <c r="ILJ669" s="187"/>
      <c r="ILK669" s="187"/>
      <c r="ILL669" s="187"/>
      <c r="ILM669" s="187"/>
      <c r="ILN669" s="187"/>
      <c r="ILO669" s="187"/>
      <c r="ILP669" s="187"/>
      <c r="ILQ669" s="187"/>
      <c r="ILR669" s="187"/>
      <c r="ILS669" s="187"/>
      <c r="ILT669" s="187"/>
      <c r="ILU669" s="187"/>
      <c r="ILV669" s="187"/>
      <c r="ILW669" s="187"/>
      <c r="ILX669" s="187"/>
      <c r="ILY669" s="187"/>
      <c r="ILZ669" s="187"/>
      <c r="IMA669" s="187"/>
      <c r="IMB669" s="187"/>
      <c r="IMC669" s="187"/>
      <c r="IMD669" s="187"/>
      <c r="IME669" s="187"/>
      <c r="IMF669" s="187"/>
      <c r="IMG669" s="187"/>
      <c r="IMH669" s="187"/>
      <c r="IMI669" s="187"/>
      <c r="IMJ669" s="187"/>
      <c r="IMK669" s="187"/>
      <c r="IML669" s="187"/>
      <c r="IMM669" s="187"/>
      <c r="IMN669" s="187"/>
      <c r="IMO669" s="187"/>
      <c r="IMP669" s="187"/>
      <c r="IMQ669" s="187"/>
      <c r="IMR669" s="187"/>
      <c r="IMS669" s="187"/>
      <c r="IMT669" s="187"/>
      <c r="IMU669" s="187"/>
      <c r="IMV669" s="187"/>
      <c r="IMW669" s="187"/>
      <c r="IMX669" s="187"/>
      <c r="IMY669" s="187"/>
      <c r="IMZ669" s="187"/>
      <c r="INA669" s="187"/>
      <c r="INB669" s="187"/>
      <c r="INC669" s="187"/>
      <c r="IND669" s="187"/>
      <c r="INE669" s="187"/>
      <c r="INF669" s="187"/>
      <c r="ING669" s="187"/>
      <c r="INH669" s="187"/>
      <c r="INI669" s="187"/>
      <c r="INJ669" s="187"/>
      <c r="INK669" s="187"/>
      <c r="INL669" s="187"/>
      <c r="INM669" s="187"/>
      <c r="INN669" s="187"/>
      <c r="INO669" s="187"/>
      <c r="INP669" s="187"/>
      <c r="INQ669" s="187"/>
      <c r="INR669" s="187"/>
      <c r="INS669" s="187"/>
      <c r="INT669" s="187"/>
      <c r="INU669" s="187"/>
      <c r="INV669" s="187"/>
      <c r="INW669" s="187"/>
      <c r="INX669" s="187"/>
      <c r="INY669" s="187"/>
      <c r="INZ669" s="187"/>
      <c r="IOA669" s="187"/>
      <c r="IOB669" s="187"/>
      <c r="IOC669" s="187"/>
      <c r="IOD669" s="187"/>
      <c r="IOE669" s="187"/>
      <c r="IOF669" s="187"/>
      <c r="IOG669" s="187"/>
      <c r="IOH669" s="187"/>
      <c r="IOI669" s="187"/>
      <c r="IOJ669" s="187"/>
      <c r="IOK669" s="187"/>
      <c r="IOL669" s="187"/>
      <c r="IOM669" s="187"/>
      <c r="ION669" s="187"/>
      <c r="IOO669" s="187"/>
      <c r="IOP669" s="187"/>
      <c r="IOQ669" s="187"/>
      <c r="IOR669" s="187"/>
      <c r="IOS669" s="187"/>
      <c r="IOT669" s="187"/>
      <c r="IOU669" s="187"/>
      <c r="IOV669" s="187"/>
      <c r="IOW669" s="187"/>
      <c r="IOX669" s="187"/>
      <c r="IOY669" s="187"/>
      <c r="IOZ669" s="187"/>
      <c r="IPA669" s="187"/>
      <c r="IPB669" s="187"/>
      <c r="IPC669" s="187"/>
      <c r="IPD669" s="187"/>
      <c r="IPE669" s="187"/>
      <c r="IPF669" s="187"/>
      <c r="IPG669" s="187"/>
      <c r="IPH669" s="187"/>
      <c r="IPI669" s="187"/>
      <c r="IPJ669" s="187"/>
      <c r="IPK669" s="187"/>
      <c r="IPL669" s="187"/>
      <c r="IPM669" s="187"/>
      <c r="IPN669" s="187"/>
      <c r="IPO669" s="187"/>
      <c r="IPP669" s="187"/>
      <c r="IPQ669" s="187"/>
      <c r="IPR669" s="187"/>
      <c r="IPS669" s="187"/>
      <c r="IPT669" s="187"/>
      <c r="IPU669" s="187"/>
      <c r="IPV669" s="187"/>
      <c r="IPW669" s="187"/>
      <c r="IPX669" s="187"/>
      <c r="IPY669" s="187"/>
      <c r="IPZ669" s="187"/>
      <c r="IQA669" s="187"/>
      <c r="IQB669" s="187"/>
      <c r="IQC669" s="187"/>
      <c r="IQD669" s="187"/>
      <c r="IQE669" s="187"/>
      <c r="IQF669" s="187"/>
      <c r="IQG669" s="187"/>
      <c r="IQH669" s="187"/>
      <c r="IQI669" s="187"/>
      <c r="IQJ669" s="187"/>
      <c r="IQK669" s="187"/>
      <c r="IQL669" s="187"/>
      <c r="IQM669" s="187"/>
      <c r="IQN669" s="187"/>
      <c r="IQO669" s="187"/>
      <c r="IQP669" s="187"/>
      <c r="IQQ669" s="187"/>
      <c r="IQR669" s="187"/>
      <c r="IQS669" s="187"/>
      <c r="IQT669" s="187"/>
      <c r="IQU669" s="187"/>
      <c r="IQV669" s="187"/>
      <c r="IQW669" s="187"/>
      <c r="IQX669" s="187"/>
      <c r="IQY669" s="187"/>
      <c r="IQZ669" s="187"/>
      <c r="IRA669" s="187"/>
      <c r="IRB669" s="187"/>
      <c r="IRC669" s="187"/>
      <c r="IRD669" s="187"/>
      <c r="IRE669" s="187"/>
      <c r="IRF669" s="187"/>
      <c r="IRG669" s="187"/>
      <c r="IRH669" s="187"/>
      <c r="IRI669" s="187"/>
      <c r="IRJ669" s="187"/>
      <c r="IRK669" s="187"/>
      <c r="IRL669" s="187"/>
      <c r="IRM669" s="187"/>
      <c r="IRN669" s="187"/>
      <c r="IRO669" s="187"/>
      <c r="IRP669" s="187"/>
      <c r="IRQ669" s="187"/>
      <c r="IRR669" s="187"/>
      <c r="IRS669" s="187"/>
      <c r="IRT669" s="187"/>
      <c r="IRU669" s="187"/>
      <c r="IRV669" s="187"/>
      <c r="IRW669" s="187"/>
      <c r="IRX669" s="187"/>
      <c r="IRY669" s="187"/>
      <c r="IRZ669" s="187"/>
      <c r="ISA669" s="187"/>
      <c r="ISB669" s="187"/>
      <c r="ISC669" s="187"/>
      <c r="ISD669" s="187"/>
      <c r="ISE669" s="187"/>
      <c r="ISF669" s="187"/>
      <c r="ISG669" s="187"/>
      <c r="ISH669" s="187"/>
      <c r="ISI669" s="187"/>
      <c r="ISJ669" s="187"/>
      <c r="ISK669" s="187"/>
      <c r="ISL669" s="187"/>
      <c r="ISM669" s="187"/>
      <c r="ISN669" s="187"/>
      <c r="ISO669" s="187"/>
      <c r="ISP669" s="187"/>
      <c r="ISQ669" s="187"/>
      <c r="ISR669" s="187"/>
      <c r="ISS669" s="187"/>
      <c r="IST669" s="187"/>
      <c r="ISU669" s="187"/>
      <c r="ISV669" s="187"/>
      <c r="ISW669" s="187"/>
      <c r="ISX669" s="187"/>
      <c r="ISY669" s="187"/>
      <c r="ISZ669" s="187"/>
      <c r="ITA669" s="187"/>
      <c r="ITB669" s="187"/>
      <c r="ITC669" s="187"/>
      <c r="ITD669" s="187"/>
      <c r="ITE669" s="187"/>
      <c r="ITF669" s="187"/>
      <c r="ITG669" s="187"/>
      <c r="ITH669" s="187"/>
      <c r="ITI669" s="187"/>
      <c r="ITJ669" s="187"/>
      <c r="ITK669" s="187"/>
      <c r="ITL669" s="187"/>
      <c r="ITM669" s="187"/>
      <c r="ITN669" s="187"/>
      <c r="ITO669" s="187"/>
      <c r="ITP669" s="187"/>
      <c r="ITQ669" s="187"/>
      <c r="ITR669" s="187"/>
      <c r="ITS669" s="187"/>
      <c r="ITT669" s="187"/>
      <c r="ITU669" s="187"/>
      <c r="ITV669" s="187"/>
      <c r="ITW669" s="187"/>
      <c r="ITX669" s="187"/>
      <c r="ITY669" s="187"/>
      <c r="ITZ669" s="187"/>
      <c r="IUA669" s="187"/>
      <c r="IUB669" s="187"/>
      <c r="IUC669" s="187"/>
      <c r="IUD669" s="187"/>
      <c r="IUE669" s="187"/>
      <c r="IUF669" s="187"/>
      <c r="IUG669" s="187"/>
      <c r="IUH669" s="187"/>
      <c r="IUI669" s="187"/>
      <c r="IUJ669" s="187"/>
      <c r="IUK669" s="187"/>
      <c r="IUL669" s="187"/>
      <c r="IUM669" s="187"/>
      <c r="IUN669" s="187"/>
      <c r="IUO669" s="187"/>
      <c r="IUP669" s="187"/>
      <c r="IUQ669" s="187"/>
      <c r="IUR669" s="187"/>
      <c r="IUS669" s="187"/>
      <c r="IUT669" s="187"/>
      <c r="IUU669" s="187"/>
      <c r="IUV669" s="187"/>
      <c r="IUW669" s="187"/>
      <c r="IUX669" s="187"/>
      <c r="IUY669" s="187"/>
      <c r="IUZ669" s="187"/>
      <c r="IVA669" s="187"/>
      <c r="IVB669" s="187"/>
      <c r="IVC669" s="187"/>
      <c r="IVD669" s="187"/>
      <c r="IVE669" s="187"/>
      <c r="IVF669" s="187"/>
      <c r="IVG669" s="187"/>
      <c r="IVH669" s="187"/>
      <c r="IVI669" s="187"/>
      <c r="IVJ669" s="187"/>
      <c r="IVK669" s="187"/>
      <c r="IVL669" s="187"/>
      <c r="IVM669" s="187"/>
      <c r="IVN669" s="187"/>
      <c r="IVO669" s="187"/>
      <c r="IVP669" s="187"/>
      <c r="IVQ669" s="187"/>
      <c r="IVR669" s="187"/>
      <c r="IVS669" s="187"/>
      <c r="IVT669" s="187"/>
      <c r="IVU669" s="187"/>
      <c r="IVV669" s="187"/>
      <c r="IVW669" s="187"/>
      <c r="IVX669" s="187"/>
      <c r="IVY669" s="187"/>
      <c r="IVZ669" s="187"/>
      <c r="IWA669" s="187"/>
      <c r="IWB669" s="187"/>
      <c r="IWC669" s="187"/>
      <c r="IWD669" s="187"/>
      <c r="IWE669" s="187"/>
      <c r="IWF669" s="187"/>
      <c r="IWG669" s="187"/>
      <c r="IWH669" s="187"/>
      <c r="IWI669" s="187"/>
      <c r="IWJ669" s="187"/>
      <c r="IWK669" s="187"/>
      <c r="IWL669" s="187"/>
      <c r="IWM669" s="187"/>
      <c r="IWN669" s="187"/>
      <c r="IWO669" s="187"/>
      <c r="IWP669" s="187"/>
      <c r="IWQ669" s="187"/>
      <c r="IWR669" s="187"/>
      <c r="IWS669" s="187"/>
      <c r="IWT669" s="187"/>
      <c r="IWU669" s="187"/>
      <c r="IWV669" s="187"/>
      <c r="IWW669" s="187"/>
      <c r="IWX669" s="187"/>
      <c r="IWY669" s="187"/>
      <c r="IWZ669" s="187"/>
      <c r="IXA669" s="187"/>
      <c r="IXB669" s="187"/>
      <c r="IXC669" s="187"/>
      <c r="IXD669" s="187"/>
      <c r="IXE669" s="187"/>
      <c r="IXF669" s="187"/>
      <c r="IXG669" s="187"/>
      <c r="IXH669" s="187"/>
      <c r="IXI669" s="187"/>
      <c r="IXJ669" s="187"/>
      <c r="IXK669" s="187"/>
      <c r="IXL669" s="187"/>
      <c r="IXM669" s="187"/>
      <c r="IXN669" s="187"/>
      <c r="IXO669" s="187"/>
      <c r="IXP669" s="187"/>
      <c r="IXQ669" s="187"/>
      <c r="IXR669" s="187"/>
      <c r="IXS669" s="187"/>
      <c r="IXT669" s="187"/>
      <c r="IXU669" s="187"/>
      <c r="IXV669" s="187"/>
      <c r="IXW669" s="187"/>
      <c r="IXX669" s="187"/>
      <c r="IXY669" s="187"/>
      <c r="IXZ669" s="187"/>
      <c r="IYA669" s="187"/>
      <c r="IYB669" s="187"/>
      <c r="IYC669" s="187"/>
      <c r="IYD669" s="187"/>
      <c r="IYE669" s="187"/>
      <c r="IYF669" s="187"/>
      <c r="IYG669" s="187"/>
      <c r="IYH669" s="187"/>
      <c r="IYI669" s="187"/>
      <c r="IYJ669" s="187"/>
      <c r="IYK669" s="187"/>
      <c r="IYL669" s="187"/>
      <c r="IYM669" s="187"/>
      <c r="IYN669" s="187"/>
      <c r="IYO669" s="187"/>
      <c r="IYP669" s="187"/>
      <c r="IYQ669" s="187"/>
      <c r="IYR669" s="187"/>
      <c r="IYS669" s="187"/>
      <c r="IYT669" s="187"/>
      <c r="IYU669" s="187"/>
      <c r="IYV669" s="187"/>
      <c r="IYW669" s="187"/>
      <c r="IYX669" s="187"/>
      <c r="IYY669" s="187"/>
      <c r="IYZ669" s="187"/>
      <c r="IZA669" s="187"/>
      <c r="IZB669" s="187"/>
      <c r="IZC669" s="187"/>
      <c r="IZD669" s="187"/>
      <c r="IZE669" s="187"/>
      <c r="IZF669" s="187"/>
      <c r="IZG669" s="187"/>
      <c r="IZH669" s="187"/>
      <c r="IZI669" s="187"/>
      <c r="IZJ669" s="187"/>
      <c r="IZK669" s="187"/>
      <c r="IZL669" s="187"/>
      <c r="IZM669" s="187"/>
      <c r="IZN669" s="187"/>
      <c r="IZO669" s="187"/>
      <c r="IZP669" s="187"/>
      <c r="IZQ669" s="187"/>
      <c r="IZR669" s="187"/>
      <c r="IZS669" s="187"/>
      <c r="IZT669" s="187"/>
      <c r="IZU669" s="187"/>
      <c r="IZV669" s="187"/>
      <c r="IZW669" s="187"/>
      <c r="IZX669" s="187"/>
      <c r="IZY669" s="187"/>
      <c r="IZZ669" s="187"/>
      <c r="JAA669" s="187"/>
      <c r="JAB669" s="187"/>
      <c r="JAC669" s="187"/>
      <c r="JAD669" s="187"/>
      <c r="JAE669" s="187"/>
      <c r="JAF669" s="187"/>
      <c r="JAG669" s="187"/>
      <c r="JAH669" s="187"/>
      <c r="JAI669" s="187"/>
      <c r="JAJ669" s="187"/>
      <c r="JAK669" s="187"/>
      <c r="JAL669" s="187"/>
      <c r="JAM669" s="187"/>
      <c r="JAN669" s="187"/>
      <c r="JAO669" s="187"/>
      <c r="JAP669" s="187"/>
      <c r="JAQ669" s="187"/>
      <c r="JAR669" s="187"/>
      <c r="JAS669" s="187"/>
      <c r="JAT669" s="187"/>
      <c r="JAU669" s="187"/>
      <c r="JAV669" s="187"/>
      <c r="JAW669" s="187"/>
      <c r="JAX669" s="187"/>
      <c r="JAY669" s="187"/>
      <c r="JAZ669" s="187"/>
      <c r="JBA669" s="187"/>
      <c r="JBB669" s="187"/>
      <c r="JBC669" s="187"/>
      <c r="JBD669" s="187"/>
      <c r="JBE669" s="187"/>
      <c r="JBF669" s="187"/>
      <c r="JBG669" s="187"/>
      <c r="JBH669" s="187"/>
      <c r="JBI669" s="187"/>
      <c r="JBJ669" s="187"/>
      <c r="JBK669" s="187"/>
      <c r="JBL669" s="187"/>
      <c r="JBM669" s="187"/>
      <c r="JBN669" s="187"/>
      <c r="JBO669" s="187"/>
      <c r="JBP669" s="187"/>
      <c r="JBQ669" s="187"/>
      <c r="JBR669" s="187"/>
      <c r="JBS669" s="187"/>
      <c r="JBT669" s="187"/>
      <c r="JBU669" s="187"/>
      <c r="JBV669" s="187"/>
      <c r="JBW669" s="187"/>
      <c r="JBX669" s="187"/>
      <c r="JBY669" s="187"/>
      <c r="JBZ669" s="187"/>
      <c r="JCA669" s="187"/>
      <c r="JCB669" s="187"/>
      <c r="JCC669" s="187"/>
      <c r="JCD669" s="187"/>
      <c r="JCE669" s="187"/>
      <c r="JCF669" s="187"/>
      <c r="JCG669" s="187"/>
      <c r="JCH669" s="187"/>
      <c r="JCI669" s="187"/>
      <c r="JCJ669" s="187"/>
      <c r="JCK669" s="187"/>
      <c r="JCL669" s="187"/>
      <c r="JCM669" s="187"/>
      <c r="JCN669" s="187"/>
      <c r="JCO669" s="187"/>
      <c r="JCP669" s="187"/>
      <c r="JCQ669" s="187"/>
      <c r="JCR669" s="187"/>
      <c r="JCS669" s="187"/>
      <c r="JCT669" s="187"/>
      <c r="JCU669" s="187"/>
      <c r="JCV669" s="187"/>
      <c r="JCW669" s="187"/>
      <c r="JCX669" s="187"/>
      <c r="JCY669" s="187"/>
      <c r="JCZ669" s="187"/>
      <c r="JDA669" s="187"/>
      <c r="JDB669" s="187"/>
      <c r="JDC669" s="187"/>
      <c r="JDD669" s="187"/>
      <c r="JDE669" s="187"/>
      <c r="JDF669" s="187"/>
      <c r="JDG669" s="187"/>
      <c r="JDH669" s="187"/>
      <c r="JDI669" s="187"/>
      <c r="JDJ669" s="187"/>
      <c r="JDK669" s="187"/>
      <c r="JDL669" s="187"/>
      <c r="JDM669" s="187"/>
      <c r="JDN669" s="187"/>
      <c r="JDO669" s="187"/>
      <c r="JDP669" s="187"/>
      <c r="JDQ669" s="187"/>
      <c r="JDR669" s="187"/>
      <c r="JDS669" s="187"/>
      <c r="JDT669" s="187"/>
      <c r="JDU669" s="187"/>
      <c r="JDV669" s="187"/>
      <c r="JDW669" s="187"/>
      <c r="JDX669" s="187"/>
      <c r="JDY669" s="187"/>
      <c r="JDZ669" s="187"/>
      <c r="JEA669" s="187"/>
      <c r="JEB669" s="187"/>
      <c r="JEC669" s="187"/>
      <c r="JED669" s="187"/>
      <c r="JEE669" s="187"/>
      <c r="JEF669" s="187"/>
      <c r="JEG669" s="187"/>
      <c r="JEH669" s="187"/>
      <c r="JEI669" s="187"/>
      <c r="JEJ669" s="187"/>
      <c r="JEK669" s="187"/>
      <c r="JEL669" s="187"/>
      <c r="JEM669" s="187"/>
      <c r="JEN669" s="187"/>
      <c r="JEO669" s="187"/>
      <c r="JEP669" s="187"/>
      <c r="JEQ669" s="187"/>
      <c r="JER669" s="187"/>
      <c r="JES669" s="187"/>
      <c r="JET669" s="187"/>
      <c r="JEU669" s="187"/>
      <c r="JEV669" s="187"/>
      <c r="JEW669" s="187"/>
      <c r="JEX669" s="187"/>
      <c r="JEY669" s="187"/>
      <c r="JEZ669" s="187"/>
      <c r="JFA669" s="187"/>
      <c r="JFB669" s="187"/>
      <c r="JFC669" s="187"/>
      <c r="JFD669" s="187"/>
      <c r="JFE669" s="187"/>
      <c r="JFF669" s="187"/>
      <c r="JFG669" s="187"/>
      <c r="JFH669" s="187"/>
      <c r="JFI669" s="187"/>
      <c r="JFJ669" s="187"/>
      <c r="JFK669" s="187"/>
      <c r="JFL669" s="187"/>
      <c r="JFM669" s="187"/>
      <c r="JFN669" s="187"/>
      <c r="JFO669" s="187"/>
      <c r="JFP669" s="187"/>
      <c r="JFQ669" s="187"/>
      <c r="JFR669" s="187"/>
      <c r="JFS669" s="187"/>
      <c r="JFT669" s="187"/>
      <c r="JFU669" s="187"/>
      <c r="JFV669" s="187"/>
      <c r="JFW669" s="187"/>
      <c r="JFX669" s="187"/>
      <c r="JFY669" s="187"/>
      <c r="JFZ669" s="187"/>
      <c r="JGA669" s="187"/>
      <c r="JGB669" s="187"/>
      <c r="JGC669" s="187"/>
      <c r="JGD669" s="187"/>
      <c r="JGE669" s="187"/>
      <c r="JGF669" s="187"/>
      <c r="JGG669" s="187"/>
      <c r="JGH669" s="187"/>
      <c r="JGI669" s="187"/>
      <c r="JGJ669" s="187"/>
      <c r="JGK669" s="187"/>
      <c r="JGL669" s="187"/>
      <c r="JGM669" s="187"/>
      <c r="JGN669" s="187"/>
      <c r="JGO669" s="187"/>
      <c r="JGP669" s="187"/>
      <c r="JGQ669" s="187"/>
      <c r="JGR669" s="187"/>
      <c r="JGS669" s="187"/>
      <c r="JGT669" s="187"/>
      <c r="JGU669" s="187"/>
      <c r="JGV669" s="187"/>
      <c r="JGW669" s="187"/>
      <c r="JGX669" s="187"/>
      <c r="JGY669" s="187"/>
      <c r="JGZ669" s="187"/>
      <c r="JHA669" s="187"/>
      <c r="JHB669" s="187"/>
      <c r="JHC669" s="187"/>
      <c r="JHD669" s="187"/>
      <c r="JHE669" s="187"/>
      <c r="JHF669" s="187"/>
      <c r="JHG669" s="187"/>
      <c r="JHH669" s="187"/>
      <c r="JHI669" s="187"/>
      <c r="JHJ669" s="187"/>
      <c r="JHK669" s="187"/>
      <c r="JHL669" s="187"/>
      <c r="JHM669" s="187"/>
      <c r="JHN669" s="187"/>
      <c r="JHO669" s="187"/>
      <c r="JHP669" s="187"/>
      <c r="JHQ669" s="187"/>
      <c r="JHR669" s="187"/>
      <c r="JHS669" s="187"/>
      <c r="JHT669" s="187"/>
      <c r="JHU669" s="187"/>
      <c r="JHV669" s="187"/>
      <c r="JHW669" s="187"/>
      <c r="JHX669" s="187"/>
      <c r="JHY669" s="187"/>
      <c r="JHZ669" s="187"/>
      <c r="JIA669" s="187"/>
      <c r="JIB669" s="187"/>
      <c r="JIC669" s="187"/>
      <c r="JID669" s="187"/>
      <c r="JIE669" s="187"/>
      <c r="JIF669" s="187"/>
      <c r="JIG669" s="187"/>
      <c r="JIH669" s="187"/>
      <c r="JII669" s="187"/>
      <c r="JIJ669" s="187"/>
      <c r="JIK669" s="187"/>
      <c r="JIL669" s="187"/>
      <c r="JIM669" s="187"/>
      <c r="JIN669" s="187"/>
      <c r="JIO669" s="187"/>
      <c r="JIP669" s="187"/>
      <c r="JIQ669" s="187"/>
      <c r="JIR669" s="187"/>
      <c r="JIS669" s="187"/>
      <c r="JIT669" s="187"/>
      <c r="JIU669" s="187"/>
      <c r="JIV669" s="187"/>
      <c r="JIW669" s="187"/>
      <c r="JIX669" s="187"/>
      <c r="JIY669" s="187"/>
      <c r="JIZ669" s="187"/>
      <c r="JJA669" s="187"/>
      <c r="JJB669" s="187"/>
      <c r="JJC669" s="187"/>
      <c r="JJD669" s="187"/>
      <c r="JJE669" s="187"/>
      <c r="JJF669" s="187"/>
      <c r="JJG669" s="187"/>
      <c r="JJH669" s="187"/>
      <c r="JJI669" s="187"/>
      <c r="JJJ669" s="187"/>
      <c r="JJK669" s="187"/>
      <c r="JJL669" s="187"/>
      <c r="JJM669" s="187"/>
      <c r="JJN669" s="187"/>
      <c r="JJO669" s="187"/>
      <c r="JJP669" s="187"/>
      <c r="JJQ669" s="187"/>
      <c r="JJR669" s="187"/>
      <c r="JJS669" s="187"/>
      <c r="JJT669" s="187"/>
      <c r="JJU669" s="187"/>
      <c r="JJV669" s="187"/>
      <c r="JJW669" s="187"/>
      <c r="JJX669" s="187"/>
      <c r="JJY669" s="187"/>
      <c r="JJZ669" s="187"/>
      <c r="JKA669" s="187"/>
      <c r="JKB669" s="187"/>
      <c r="JKC669" s="187"/>
      <c r="JKD669" s="187"/>
      <c r="JKE669" s="187"/>
      <c r="JKF669" s="187"/>
      <c r="JKG669" s="187"/>
      <c r="JKH669" s="187"/>
      <c r="JKI669" s="187"/>
      <c r="JKJ669" s="187"/>
      <c r="JKK669" s="187"/>
      <c r="JKL669" s="187"/>
      <c r="JKM669" s="187"/>
      <c r="JKN669" s="187"/>
      <c r="JKO669" s="187"/>
      <c r="JKP669" s="187"/>
      <c r="JKQ669" s="187"/>
      <c r="JKR669" s="187"/>
      <c r="JKS669" s="187"/>
      <c r="JKT669" s="187"/>
      <c r="JKU669" s="187"/>
      <c r="JKV669" s="187"/>
      <c r="JKW669" s="187"/>
      <c r="JKX669" s="187"/>
      <c r="JKY669" s="187"/>
      <c r="JKZ669" s="187"/>
      <c r="JLA669" s="187"/>
      <c r="JLB669" s="187"/>
      <c r="JLC669" s="187"/>
      <c r="JLD669" s="187"/>
      <c r="JLE669" s="187"/>
      <c r="JLF669" s="187"/>
      <c r="JLG669" s="187"/>
      <c r="JLH669" s="187"/>
      <c r="JLI669" s="187"/>
      <c r="JLJ669" s="187"/>
      <c r="JLK669" s="187"/>
      <c r="JLL669" s="187"/>
      <c r="JLM669" s="187"/>
      <c r="JLN669" s="187"/>
      <c r="JLO669" s="187"/>
      <c r="JLP669" s="187"/>
      <c r="JLQ669" s="187"/>
      <c r="JLR669" s="187"/>
      <c r="JLS669" s="187"/>
      <c r="JLT669" s="187"/>
      <c r="JLU669" s="187"/>
      <c r="JLV669" s="187"/>
      <c r="JLW669" s="187"/>
      <c r="JLX669" s="187"/>
      <c r="JLY669" s="187"/>
      <c r="JLZ669" s="187"/>
      <c r="JMA669" s="187"/>
      <c r="JMB669" s="187"/>
      <c r="JMC669" s="187"/>
      <c r="JMD669" s="187"/>
      <c r="JME669" s="187"/>
      <c r="JMF669" s="187"/>
      <c r="JMG669" s="187"/>
      <c r="JMH669" s="187"/>
      <c r="JMI669" s="187"/>
      <c r="JMJ669" s="187"/>
      <c r="JMK669" s="187"/>
      <c r="JML669" s="187"/>
      <c r="JMM669" s="187"/>
      <c r="JMN669" s="187"/>
      <c r="JMO669" s="187"/>
      <c r="JMP669" s="187"/>
      <c r="JMQ669" s="187"/>
      <c r="JMR669" s="187"/>
      <c r="JMS669" s="187"/>
      <c r="JMT669" s="187"/>
      <c r="JMU669" s="187"/>
      <c r="JMV669" s="187"/>
      <c r="JMW669" s="187"/>
      <c r="JMX669" s="187"/>
      <c r="JMY669" s="187"/>
      <c r="JMZ669" s="187"/>
      <c r="JNA669" s="187"/>
      <c r="JNB669" s="187"/>
      <c r="JNC669" s="187"/>
      <c r="JND669" s="187"/>
      <c r="JNE669" s="187"/>
      <c r="JNF669" s="187"/>
      <c r="JNG669" s="187"/>
      <c r="JNH669" s="187"/>
      <c r="JNI669" s="187"/>
      <c r="JNJ669" s="187"/>
      <c r="JNK669" s="187"/>
      <c r="JNL669" s="187"/>
      <c r="JNM669" s="187"/>
      <c r="JNN669" s="187"/>
      <c r="JNO669" s="187"/>
      <c r="JNP669" s="187"/>
      <c r="JNQ669" s="187"/>
      <c r="JNR669" s="187"/>
      <c r="JNS669" s="187"/>
      <c r="JNT669" s="187"/>
      <c r="JNU669" s="187"/>
      <c r="JNV669" s="187"/>
      <c r="JNW669" s="187"/>
      <c r="JNX669" s="187"/>
      <c r="JNY669" s="187"/>
      <c r="JNZ669" s="187"/>
      <c r="JOA669" s="187"/>
      <c r="JOB669" s="187"/>
      <c r="JOC669" s="187"/>
      <c r="JOD669" s="187"/>
      <c r="JOE669" s="187"/>
      <c r="JOF669" s="187"/>
      <c r="JOG669" s="187"/>
      <c r="JOH669" s="187"/>
      <c r="JOI669" s="187"/>
      <c r="JOJ669" s="187"/>
      <c r="JOK669" s="187"/>
      <c r="JOL669" s="187"/>
      <c r="JOM669" s="187"/>
      <c r="JON669" s="187"/>
      <c r="JOO669" s="187"/>
      <c r="JOP669" s="187"/>
      <c r="JOQ669" s="187"/>
      <c r="JOR669" s="187"/>
      <c r="JOS669" s="187"/>
      <c r="JOT669" s="187"/>
      <c r="JOU669" s="187"/>
      <c r="JOV669" s="187"/>
      <c r="JOW669" s="187"/>
      <c r="JOX669" s="187"/>
      <c r="JOY669" s="187"/>
      <c r="JOZ669" s="187"/>
      <c r="JPA669" s="187"/>
      <c r="JPB669" s="187"/>
      <c r="JPC669" s="187"/>
      <c r="JPD669" s="187"/>
      <c r="JPE669" s="187"/>
      <c r="JPF669" s="187"/>
      <c r="JPG669" s="187"/>
      <c r="JPH669" s="187"/>
      <c r="JPI669" s="187"/>
      <c r="JPJ669" s="187"/>
      <c r="JPK669" s="187"/>
      <c r="JPL669" s="187"/>
      <c r="JPM669" s="187"/>
      <c r="JPN669" s="187"/>
      <c r="JPO669" s="187"/>
      <c r="JPP669" s="187"/>
      <c r="JPQ669" s="187"/>
      <c r="JPR669" s="187"/>
      <c r="JPS669" s="187"/>
      <c r="JPT669" s="187"/>
      <c r="JPU669" s="187"/>
      <c r="JPV669" s="187"/>
      <c r="JPW669" s="187"/>
      <c r="JPX669" s="187"/>
      <c r="JPY669" s="187"/>
      <c r="JPZ669" s="187"/>
      <c r="JQA669" s="187"/>
      <c r="JQB669" s="187"/>
      <c r="JQC669" s="187"/>
      <c r="JQD669" s="187"/>
      <c r="JQE669" s="187"/>
      <c r="JQF669" s="187"/>
      <c r="JQG669" s="187"/>
      <c r="JQH669" s="187"/>
      <c r="JQI669" s="187"/>
      <c r="JQJ669" s="187"/>
      <c r="JQK669" s="187"/>
      <c r="JQL669" s="187"/>
      <c r="JQM669" s="187"/>
      <c r="JQN669" s="187"/>
      <c r="JQO669" s="187"/>
      <c r="JQP669" s="187"/>
      <c r="JQQ669" s="187"/>
      <c r="JQR669" s="187"/>
      <c r="JQS669" s="187"/>
      <c r="JQT669" s="187"/>
      <c r="JQU669" s="187"/>
      <c r="JQV669" s="187"/>
      <c r="JQW669" s="187"/>
      <c r="JQX669" s="187"/>
      <c r="JQY669" s="187"/>
      <c r="JQZ669" s="187"/>
      <c r="JRA669" s="187"/>
      <c r="JRB669" s="187"/>
      <c r="JRC669" s="187"/>
      <c r="JRD669" s="187"/>
      <c r="JRE669" s="187"/>
      <c r="JRF669" s="187"/>
      <c r="JRG669" s="187"/>
      <c r="JRH669" s="187"/>
      <c r="JRI669" s="187"/>
      <c r="JRJ669" s="187"/>
      <c r="JRK669" s="187"/>
      <c r="JRL669" s="187"/>
      <c r="JRM669" s="187"/>
      <c r="JRN669" s="187"/>
      <c r="JRO669" s="187"/>
      <c r="JRP669" s="187"/>
      <c r="JRQ669" s="187"/>
      <c r="JRR669" s="187"/>
      <c r="JRS669" s="187"/>
      <c r="JRT669" s="187"/>
      <c r="JRU669" s="187"/>
      <c r="JRV669" s="187"/>
      <c r="JRW669" s="187"/>
      <c r="JRX669" s="187"/>
      <c r="JRY669" s="187"/>
      <c r="JRZ669" s="187"/>
      <c r="JSA669" s="187"/>
      <c r="JSB669" s="187"/>
      <c r="JSC669" s="187"/>
      <c r="JSD669" s="187"/>
      <c r="JSE669" s="187"/>
      <c r="JSF669" s="187"/>
      <c r="JSG669" s="187"/>
      <c r="JSH669" s="187"/>
      <c r="JSI669" s="187"/>
      <c r="JSJ669" s="187"/>
      <c r="JSK669" s="187"/>
      <c r="JSL669" s="187"/>
      <c r="JSM669" s="187"/>
      <c r="JSN669" s="187"/>
      <c r="JSO669" s="187"/>
      <c r="JSP669" s="187"/>
      <c r="JSQ669" s="187"/>
      <c r="JSR669" s="187"/>
      <c r="JSS669" s="187"/>
      <c r="JST669" s="187"/>
      <c r="JSU669" s="187"/>
      <c r="JSV669" s="187"/>
      <c r="JSW669" s="187"/>
      <c r="JSX669" s="187"/>
      <c r="JSY669" s="187"/>
      <c r="JSZ669" s="187"/>
      <c r="JTA669" s="187"/>
      <c r="JTB669" s="187"/>
      <c r="JTC669" s="187"/>
      <c r="JTD669" s="187"/>
      <c r="JTE669" s="187"/>
      <c r="JTF669" s="187"/>
      <c r="JTG669" s="187"/>
      <c r="JTH669" s="187"/>
      <c r="JTI669" s="187"/>
      <c r="JTJ669" s="187"/>
      <c r="JTK669" s="187"/>
      <c r="JTL669" s="187"/>
      <c r="JTM669" s="187"/>
      <c r="JTN669" s="187"/>
      <c r="JTO669" s="187"/>
      <c r="JTP669" s="187"/>
      <c r="JTQ669" s="187"/>
      <c r="JTR669" s="187"/>
      <c r="JTS669" s="187"/>
      <c r="JTT669" s="187"/>
      <c r="JTU669" s="187"/>
      <c r="JTV669" s="187"/>
      <c r="JTW669" s="187"/>
      <c r="JTX669" s="187"/>
      <c r="JTY669" s="187"/>
      <c r="JTZ669" s="187"/>
      <c r="JUA669" s="187"/>
      <c r="JUB669" s="187"/>
      <c r="JUC669" s="187"/>
      <c r="JUD669" s="187"/>
      <c r="JUE669" s="187"/>
      <c r="JUF669" s="187"/>
      <c r="JUG669" s="187"/>
      <c r="JUH669" s="187"/>
      <c r="JUI669" s="187"/>
      <c r="JUJ669" s="187"/>
      <c r="JUK669" s="187"/>
      <c r="JUL669" s="187"/>
      <c r="JUM669" s="187"/>
      <c r="JUN669" s="187"/>
      <c r="JUO669" s="187"/>
      <c r="JUP669" s="187"/>
      <c r="JUQ669" s="187"/>
      <c r="JUR669" s="187"/>
      <c r="JUS669" s="187"/>
      <c r="JUT669" s="187"/>
      <c r="JUU669" s="187"/>
      <c r="JUV669" s="187"/>
      <c r="JUW669" s="187"/>
      <c r="JUX669" s="187"/>
      <c r="JUY669" s="187"/>
      <c r="JUZ669" s="187"/>
      <c r="JVA669" s="187"/>
      <c r="JVB669" s="187"/>
      <c r="JVC669" s="187"/>
      <c r="JVD669" s="187"/>
      <c r="JVE669" s="187"/>
      <c r="JVF669" s="187"/>
      <c r="JVG669" s="187"/>
      <c r="JVH669" s="187"/>
      <c r="JVI669" s="187"/>
      <c r="JVJ669" s="187"/>
      <c r="JVK669" s="187"/>
      <c r="JVL669" s="187"/>
      <c r="JVM669" s="187"/>
      <c r="JVN669" s="187"/>
      <c r="JVO669" s="187"/>
      <c r="JVP669" s="187"/>
      <c r="JVQ669" s="187"/>
      <c r="JVR669" s="187"/>
      <c r="JVS669" s="187"/>
      <c r="JVT669" s="187"/>
      <c r="JVU669" s="187"/>
      <c r="JVV669" s="187"/>
      <c r="JVW669" s="187"/>
      <c r="JVX669" s="187"/>
      <c r="JVY669" s="187"/>
      <c r="JVZ669" s="187"/>
      <c r="JWA669" s="187"/>
      <c r="JWB669" s="187"/>
      <c r="JWC669" s="187"/>
      <c r="JWD669" s="187"/>
      <c r="JWE669" s="187"/>
      <c r="JWF669" s="187"/>
      <c r="JWG669" s="187"/>
      <c r="JWH669" s="187"/>
      <c r="JWI669" s="187"/>
      <c r="JWJ669" s="187"/>
      <c r="JWK669" s="187"/>
      <c r="JWL669" s="187"/>
      <c r="JWM669" s="187"/>
      <c r="JWN669" s="187"/>
      <c r="JWO669" s="187"/>
      <c r="JWP669" s="187"/>
      <c r="JWQ669" s="187"/>
      <c r="JWR669" s="187"/>
      <c r="JWS669" s="187"/>
      <c r="JWT669" s="187"/>
      <c r="JWU669" s="187"/>
      <c r="JWV669" s="187"/>
      <c r="JWW669" s="187"/>
      <c r="JWX669" s="187"/>
      <c r="JWY669" s="187"/>
      <c r="JWZ669" s="187"/>
      <c r="JXA669" s="187"/>
      <c r="JXB669" s="187"/>
      <c r="JXC669" s="187"/>
      <c r="JXD669" s="187"/>
      <c r="JXE669" s="187"/>
      <c r="JXF669" s="187"/>
      <c r="JXG669" s="187"/>
      <c r="JXH669" s="187"/>
      <c r="JXI669" s="187"/>
      <c r="JXJ669" s="187"/>
      <c r="JXK669" s="187"/>
      <c r="JXL669" s="187"/>
      <c r="JXM669" s="187"/>
      <c r="JXN669" s="187"/>
      <c r="JXO669" s="187"/>
      <c r="JXP669" s="187"/>
      <c r="JXQ669" s="187"/>
      <c r="JXR669" s="187"/>
      <c r="JXS669" s="187"/>
      <c r="JXT669" s="187"/>
      <c r="JXU669" s="187"/>
      <c r="JXV669" s="187"/>
      <c r="JXW669" s="187"/>
      <c r="JXX669" s="187"/>
      <c r="JXY669" s="187"/>
      <c r="JXZ669" s="187"/>
      <c r="JYA669" s="187"/>
      <c r="JYB669" s="187"/>
      <c r="JYC669" s="187"/>
      <c r="JYD669" s="187"/>
      <c r="JYE669" s="187"/>
      <c r="JYF669" s="187"/>
      <c r="JYG669" s="187"/>
      <c r="JYH669" s="187"/>
      <c r="JYI669" s="187"/>
      <c r="JYJ669" s="187"/>
      <c r="JYK669" s="187"/>
      <c r="JYL669" s="187"/>
      <c r="JYM669" s="187"/>
      <c r="JYN669" s="187"/>
      <c r="JYO669" s="187"/>
      <c r="JYP669" s="187"/>
      <c r="JYQ669" s="187"/>
      <c r="JYR669" s="187"/>
      <c r="JYS669" s="187"/>
      <c r="JYT669" s="187"/>
      <c r="JYU669" s="187"/>
      <c r="JYV669" s="187"/>
      <c r="JYW669" s="187"/>
      <c r="JYX669" s="187"/>
      <c r="JYY669" s="187"/>
      <c r="JYZ669" s="187"/>
      <c r="JZA669" s="187"/>
      <c r="JZB669" s="187"/>
      <c r="JZC669" s="187"/>
      <c r="JZD669" s="187"/>
      <c r="JZE669" s="187"/>
      <c r="JZF669" s="187"/>
      <c r="JZG669" s="187"/>
      <c r="JZH669" s="187"/>
      <c r="JZI669" s="187"/>
      <c r="JZJ669" s="187"/>
      <c r="JZK669" s="187"/>
      <c r="JZL669" s="187"/>
      <c r="JZM669" s="187"/>
      <c r="JZN669" s="187"/>
      <c r="JZO669" s="187"/>
      <c r="JZP669" s="187"/>
      <c r="JZQ669" s="187"/>
      <c r="JZR669" s="187"/>
      <c r="JZS669" s="187"/>
      <c r="JZT669" s="187"/>
      <c r="JZU669" s="187"/>
      <c r="JZV669" s="187"/>
      <c r="JZW669" s="187"/>
      <c r="JZX669" s="187"/>
      <c r="JZY669" s="187"/>
      <c r="JZZ669" s="187"/>
      <c r="KAA669" s="187"/>
      <c r="KAB669" s="187"/>
      <c r="KAC669" s="187"/>
      <c r="KAD669" s="187"/>
      <c r="KAE669" s="187"/>
      <c r="KAF669" s="187"/>
      <c r="KAG669" s="187"/>
      <c r="KAH669" s="187"/>
      <c r="KAI669" s="187"/>
      <c r="KAJ669" s="187"/>
      <c r="KAK669" s="187"/>
      <c r="KAL669" s="187"/>
      <c r="KAM669" s="187"/>
      <c r="KAN669" s="187"/>
      <c r="KAO669" s="187"/>
      <c r="KAP669" s="187"/>
      <c r="KAQ669" s="187"/>
      <c r="KAR669" s="187"/>
      <c r="KAS669" s="187"/>
      <c r="KAT669" s="187"/>
      <c r="KAU669" s="187"/>
      <c r="KAV669" s="187"/>
      <c r="KAW669" s="187"/>
      <c r="KAX669" s="187"/>
      <c r="KAY669" s="187"/>
      <c r="KAZ669" s="187"/>
      <c r="KBA669" s="187"/>
      <c r="KBB669" s="187"/>
      <c r="KBC669" s="187"/>
      <c r="KBD669" s="187"/>
      <c r="KBE669" s="187"/>
      <c r="KBF669" s="187"/>
      <c r="KBG669" s="187"/>
      <c r="KBH669" s="187"/>
      <c r="KBI669" s="187"/>
      <c r="KBJ669" s="187"/>
      <c r="KBK669" s="187"/>
      <c r="KBL669" s="187"/>
      <c r="KBM669" s="187"/>
      <c r="KBN669" s="187"/>
      <c r="KBO669" s="187"/>
      <c r="KBP669" s="187"/>
      <c r="KBQ669" s="187"/>
      <c r="KBR669" s="187"/>
      <c r="KBS669" s="187"/>
      <c r="KBT669" s="187"/>
      <c r="KBU669" s="187"/>
      <c r="KBV669" s="187"/>
      <c r="KBW669" s="187"/>
      <c r="KBX669" s="187"/>
      <c r="KBY669" s="187"/>
      <c r="KBZ669" s="187"/>
      <c r="KCA669" s="187"/>
      <c r="KCB669" s="187"/>
      <c r="KCC669" s="187"/>
      <c r="KCD669" s="187"/>
      <c r="KCE669" s="187"/>
      <c r="KCF669" s="187"/>
      <c r="KCG669" s="187"/>
      <c r="KCH669" s="187"/>
      <c r="KCI669" s="187"/>
      <c r="KCJ669" s="187"/>
      <c r="KCK669" s="187"/>
      <c r="KCL669" s="187"/>
      <c r="KCM669" s="187"/>
      <c r="KCN669" s="187"/>
      <c r="KCO669" s="187"/>
      <c r="KCP669" s="187"/>
      <c r="KCQ669" s="187"/>
      <c r="KCR669" s="187"/>
      <c r="KCS669" s="187"/>
      <c r="KCT669" s="187"/>
      <c r="KCU669" s="187"/>
      <c r="KCV669" s="187"/>
      <c r="KCW669" s="187"/>
      <c r="KCX669" s="187"/>
      <c r="KCY669" s="187"/>
      <c r="KCZ669" s="187"/>
      <c r="KDA669" s="187"/>
      <c r="KDB669" s="187"/>
      <c r="KDC669" s="187"/>
      <c r="KDD669" s="187"/>
      <c r="KDE669" s="187"/>
      <c r="KDF669" s="187"/>
      <c r="KDG669" s="187"/>
      <c r="KDH669" s="187"/>
      <c r="KDI669" s="187"/>
      <c r="KDJ669" s="187"/>
      <c r="KDK669" s="187"/>
      <c r="KDL669" s="187"/>
      <c r="KDM669" s="187"/>
      <c r="KDN669" s="187"/>
      <c r="KDO669" s="187"/>
      <c r="KDP669" s="187"/>
      <c r="KDQ669" s="187"/>
      <c r="KDR669" s="187"/>
      <c r="KDS669" s="187"/>
      <c r="KDT669" s="187"/>
      <c r="KDU669" s="187"/>
      <c r="KDV669" s="187"/>
      <c r="KDW669" s="187"/>
      <c r="KDX669" s="187"/>
      <c r="KDY669" s="187"/>
      <c r="KDZ669" s="187"/>
      <c r="KEA669" s="187"/>
      <c r="KEB669" s="187"/>
      <c r="KEC669" s="187"/>
      <c r="KED669" s="187"/>
      <c r="KEE669" s="187"/>
      <c r="KEF669" s="187"/>
      <c r="KEG669" s="187"/>
      <c r="KEH669" s="187"/>
      <c r="KEI669" s="187"/>
      <c r="KEJ669" s="187"/>
      <c r="KEK669" s="187"/>
      <c r="KEL669" s="187"/>
      <c r="KEM669" s="187"/>
      <c r="KEN669" s="187"/>
      <c r="KEO669" s="187"/>
      <c r="KEP669" s="187"/>
      <c r="KEQ669" s="187"/>
      <c r="KER669" s="187"/>
      <c r="KES669" s="187"/>
      <c r="KET669" s="187"/>
      <c r="KEU669" s="187"/>
      <c r="KEV669" s="187"/>
      <c r="KEW669" s="187"/>
      <c r="KEX669" s="187"/>
      <c r="KEY669" s="187"/>
      <c r="KEZ669" s="187"/>
      <c r="KFA669" s="187"/>
      <c r="KFB669" s="187"/>
      <c r="KFC669" s="187"/>
      <c r="KFD669" s="187"/>
      <c r="KFE669" s="187"/>
      <c r="KFF669" s="187"/>
      <c r="KFG669" s="187"/>
      <c r="KFH669" s="187"/>
      <c r="KFI669" s="187"/>
      <c r="KFJ669" s="187"/>
      <c r="KFK669" s="187"/>
      <c r="KFL669" s="187"/>
      <c r="KFM669" s="187"/>
      <c r="KFN669" s="187"/>
      <c r="KFO669" s="187"/>
      <c r="KFP669" s="187"/>
      <c r="KFQ669" s="187"/>
      <c r="KFR669" s="187"/>
      <c r="KFS669" s="187"/>
      <c r="KFT669" s="187"/>
      <c r="KFU669" s="187"/>
      <c r="KFV669" s="187"/>
      <c r="KFW669" s="187"/>
      <c r="KFX669" s="187"/>
      <c r="KFY669" s="187"/>
      <c r="KFZ669" s="187"/>
      <c r="KGA669" s="187"/>
      <c r="KGB669" s="187"/>
      <c r="KGC669" s="187"/>
      <c r="KGD669" s="187"/>
      <c r="KGE669" s="187"/>
      <c r="KGF669" s="187"/>
      <c r="KGG669" s="187"/>
      <c r="KGH669" s="187"/>
      <c r="KGI669" s="187"/>
      <c r="KGJ669" s="187"/>
      <c r="KGK669" s="187"/>
      <c r="KGL669" s="187"/>
      <c r="KGM669" s="187"/>
      <c r="KGN669" s="187"/>
      <c r="KGO669" s="187"/>
      <c r="KGP669" s="187"/>
      <c r="KGQ669" s="187"/>
      <c r="KGR669" s="187"/>
      <c r="KGS669" s="187"/>
      <c r="KGT669" s="187"/>
      <c r="KGU669" s="187"/>
      <c r="KGV669" s="187"/>
      <c r="KGW669" s="187"/>
      <c r="KGX669" s="187"/>
      <c r="KGY669" s="187"/>
      <c r="KGZ669" s="187"/>
      <c r="KHA669" s="187"/>
      <c r="KHB669" s="187"/>
      <c r="KHC669" s="187"/>
      <c r="KHD669" s="187"/>
      <c r="KHE669" s="187"/>
      <c r="KHF669" s="187"/>
      <c r="KHG669" s="187"/>
      <c r="KHH669" s="187"/>
      <c r="KHI669" s="187"/>
      <c r="KHJ669" s="187"/>
      <c r="KHK669" s="187"/>
      <c r="KHL669" s="187"/>
      <c r="KHM669" s="187"/>
      <c r="KHN669" s="187"/>
      <c r="KHO669" s="187"/>
      <c r="KHP669" s="187"/>
      <c r="KHQ669" s="187"/>
      <c r="KHR669" s="187"/>
      <c r="KHS669" s="187"/>
      <c r="KHT669" s="187"/>
      <c r="KHU669" s="187"/>
      <c r="KHV669" s="187"/>
      <c r="KHW669" s="187"/>
      <c r="KHX669" s="187"/>
      <c r="KHY669" s="187"/>
      <c r="KHZ669" s="187"/>
      <c r="KIA669" s="187"/>
      <c r="KIB669" s="187"/>
      <c r="KIC669" s="187"/>
      <c r="KID669" s="187"/>
      <c r="KIE669" s="187"/>
      <c r="KIF669" s="187"/>
      <c r="KIG669" s="187"/>
      <c r="KIH669" s="187"/>
      <c r="KII669" s="187"/>
      <c r="KIJ669" s="187"/>
      <c r="KIK669" s="187"/>
      <c r="KIL669" s="187"/>
      <c r="KIM669" s="187"/>
      <c r="KIN669" s="187"/>
      <c r="KIO669" s="187"/>
      <c r="KIP669" s="187"/>
      <c r="KIQ669" s="187"/>
      <c r="KIR669" s="187"/>
      <c r="KIS669" s="187"/>
      <c r="KIT669" s="187"/>
      <c r="KIU669" s="187"/>
      <c r="KIV669" s="187"/>
      <c r="KIW669" s="187"/>
      <c r="KIX669" s="187"/>
      <c r="KIY669" s="187"/>
      <c r="KIZ669" s="187"/>
      <c r="KJA669" s="187"/>
      <c r="KJB669" s="187"/>
      <c r="KJC669" s="187"/>
      <c r="KJD669" s="187"/>
      <c r="KJE669" s="187"/>
      <c r="KJF669" s="187"/>
      <c r="KJG669" s="187"/>
      <c r="KJH669" s="187"/>
      <c r="KJI669" s="187"/>
      <c r="KJJ669" s="187"/>
      <c r="KJK669" s="187"/>
      <c r="KJL669" s="187"/>
      <c r="KJM669" s="187"/>
      <c r="KJN669" s="187"/>
      <c r="KJO669" s="187"/>
      <c r="KJP669" s="187"/>
      <c r="KJQ669" s="187"/>
      <c r="KJR669" s="187"/>
      <c r="KJS669" s="187"/>
      <c r="KJT669" s="187"/>
      <c r="KJU669" s="187"/>
      <c r="KJV669" s="187"/>
      <c r="KJW669" s="187"/>
      <c r="KJX669" s="187"/>
      <c r="KJY669" s="187"/>
      <c r="KJZ669" s="187"/>
      <c r="KKA669" s="187"/>
      <c r="KKB669" s="187"/>
      <c r="KKC669" s="187"/>
      <c r="KKD669" s="187"/>
      <c r="KKE669" s="187"/>
      <c r="KKF669" s="187"/>
      <c r="KKG669" s="187"/>
      <c r="KKH669" s="187"/>
      <c r="KKI669" s="187"/>
      <c r="KKJ669" s="187"/>
      <c r="KKK669" s="187"/>
      <c r="KKL669" s="187"/>
      <c r="KKM669" s="187"/>
      <c r="KKN669" s="187"/>
      <c r="KKO669" s="187"/>
      <c r="KKP669" s="187"/>
      <c r="KKQ669" s="187"/>
      <c r="KKR669" s="187"/>
      <c r="KKS669" s="187"/>
      <c r="KKT669" s="187"/>
      <c r="KKU669" s="187"/>
      <c r="KKV669" s="187"/>
      <c r="KKW669" s="187"/>
      <c r="KKX669" s="187"/>
      <c r="KKY669" s="187"/>
      <c r="KKZ669" s="187"/>
      <c r="KLA669" s="187"/>
      <c r="KLB669" s="187"/>
      <c r="KLC669" s="187"/>
      <c r="KLD669" s="187"/>
      <c r="KLE669" s="187"/>
      <c r="KLF669" s="187"/>
      <c r="KLG669" s="187"/>
      <c r="KLH669" s="187"/>
      <c r="KLI669" s="187"/>
      <c r="KLJ669" s="187"/>
      <c r="KLK669" s="187"/>
      <c r="KLL669" s="187"/>
      <c r="KLM669" s="187"/>
      <c r="KLN669" s="187"/>
      <c r="KLO669" s="187"/>
      <c r="KLP669" s="187"/>
      <c r="KLQ669" s="187"/>
      <c r="KLR669" s="187"/>
      <c r="KLS669" s="187"/>
      <c r="KLT669" s="187"/>
      <c r="KLU669" s="187"/>
      <c r="KLV669" s="187"/>
      <c r="KLW669" s="187"/>
      <c r="KLX669" s="187"/>
      <c r="KLY669" s="187"/>
      <c r="KLZ669" s="187"/>
      <c r="KMA669" s="187"/>
      <c r="KMB669" s="187"/>
      <c r="KMC669" s="187"/>
      <c r="KMD669" s="187"/>
      <c r="KME669" s="187"/>
      <c r="KMF669" s="187"/>
      <c r="KMG669" s="187"/>
      <c r="KMH669" s="187"/>
      <c r="KMI669" s="187"/>
      <c r="KMJ669" s="187"/>
      <c r="KMK669" s="187"/>
      <c r="KML669" s="187"/>
      <c r="KMM669" s="187"/>
      <c r="KMN669" s="187"/>
      <c r="KMO669" s="187"/>
      <c r="KMP669" s="187"/>
      <c r="KMQ669" s="187"/>
      <c r="KMR669" s="187"/>
      <c r="KMS669" s="187"/>
      <c r="KMT669" s="187"/>
      <c r="KMU669" s="187"/>
      <c r="KMV669" s="187"/>
      <c r="KMW669" s="187"/>
      <c r="KMX669" s="187"/>
      <c r="KMY669" s="187"/>
      <c r="KMZ669" s="187"/>
      <c r="KNA669" s="187"/>
      <c r="KNB669" s="187"/>
      <c r="KNC669" s="187"/>
      <c r="KND669" s="187"/>
      <c r="KNE669" s="187"/>
      <c r="KNF669" s="187"/>
      <c r="KNG669" s="187"/>
      <c r="KNH669" s="187"/>
      <c r="KNI669" s="187"/>
      <c r="KNJ669" s="187"/>
      <c r="KNK669" s="187"/>
      <c r="KNL669" s="187"/>
      <c r="KNM669" s="187"/>
      <c r="KNN669" s="187"/>
      <c r="KNO669" s="187"/>
      <c r="KNP669" s="187"/>
      <c r="KNQ669" s="187"/>
      <c r="KNR669" s="187"/>
      <c r="KNS669" s="187"/>
      <c r="KNT669" s="187"/>
      <c r="KNU669" s="187"/>
      <c r="KNV669" s="187"/>
      <c r="KNW669" s="187"/>
      <c r="KNX669" s="187"/>
      <c r="KNY669" s="187"/>
      <c r="KNZ669" s="187"/>
      <c r="KOA669" s="187"/>
      <c r="KOB669" s="187"/>
      <c r="KOC669" s="187"/>
      <c r="KOD669" s="187"/>
      <c r="KOE669" s="187"/>
      <c r="KOF669" s="187"/>
      <c r="KOG669" s="187"/>
      <c r="KOH669" s="187"/>
      <c r="KOI669" s="187"/>
      <c r="KOJ669" s="187"/>
      <c r="KOK669" s="187"/>
      <c r="KOL669" s="187"/>
      <c r="KOM669" s="187"/>
      <c r="KON669" s="187"/>
      <c r="KOO669" s="187"/>
      <c r="KOP669" s="187"/>
      <c r="KOQ669" s="187"/>
      <c r="KOR669" s="187"/>
      <c r="KOS669" s="187"/>
      <c r="KOT669" s="187"/>
      <c r="KOU669" s="187"/>
      <c r="KOV669" s="187"/>
      <c r="KOW669" s="187"/>
      <c r="KOX669" s="187"/>
      <c r="KOY669" s="187"/>
      <c r="KOZ669" s="187"/>
      <c r="KPA669" s="187"/>
      <c r="KPB669" s="187"/>
      <c r="KPC669" s="187"/>
      <c r="KPD669" s="187"/>
      <c r="KPE669" s="187"/>
      <c r="KPF669" s="187"/>
      <c r="KPG669" s="187"/>
      <c r="KPH669" s="187"/>
      <c r="KPI669" s="187"/>
      <c r="KPJ669" s="187"/>
      <c r="KPK669" s="187"/>
      <c r="KPL669" s="187"/>
      <c r="KPM669" s="187"/>
      <c r="KPN669" s="187"/>
      <c r="KPO669" s="187"/>
      <c r="KPP669" s="187"/>
      <c r="KPQ669" s="187"/>
      <c r="KPR669" s="187"/>
      <c r="KPS669" s="187"/>
      <c r="KPT669" s="187"/>
      <c r="KPU669" s="187"/>
      <c r="KPV669" s="187"/>
      <c r="KPW669" s="187"/>
      <c r="KPX669" s="187"/>
      <c r="KPY669" s="187"/>
      <c r="KPZ669" s="187"/>
      <c r="KQA669" s="187"/>
      <c r="KQB669" s="187"/>
      <c r="KQC669" s="187"/>
      <c r="KQD669" s="187"/>
      <c r="KQE669" s="187"/>
      <c r="KQF669" s="187"/>
      <c r="KQG669" s="187"/>
      <c r="KQH669" s="187"/>
      <c r="KQI669" s="187"/>
      <c r="KQJ669" s="187"/>
      <c r="KQK669" s="187"/>
      <c r="KQL669" s="187"/>
      <c r="KQM669" s="187"/>
      <c r="KQN669" s="187"/>
      <c r="KQO669" s="187"/>
      <c r="KQP669" s="187"/>
      <c r="KQQ669" s="187"/>
      <c r="KQR669" s="187"/>
      <c r="KQS669" s="187"/>
      <c r="KQT669" s="187"/>
      <c r="KQU669" s="187"/>
      <c r="KQV669" s="187"/>
      <c r="KQW669" s="187"/>
      <c r="KQX669" s="187"/>
      <c r="KQY669" s="187"/>
      <c r="KQZ669" s="187"/>
      <c r="KRA669" s="187"/>
      <c r="KRB669" s="187"/>
      <c r="KRC669" s="187"/>
      <c r="KRD669" s="187"/>
      <c r="KRE669" s="187"/>
      <c r="KRF669" s="187"/>
      <c r="KRG669" s="187"/>
      <c r="KRH669" s="187"/>
      <c r="KRI669" s="187"/>
      <c r="KRJ669" s="187"/>
      <c r="KRK669" s="187"/>
      <c r="KRL669" s="187"/>
      <c r="KRM669" s="187"/>
      <c r="KRN669" s="187"/>
      <c r="KRO669" s="187"/>
      <c r="KRP669" s="187"/>
      <c r="KRQ669" s="187"/>
      <c r="KRR669" s="187"/>
      <c r="KRS669" s="187"/>
      <c r="KRT669" s="187"/>
      <c r="KRU669" s="187"/>
      <c r="KRV669" s="187"/>
      <c r="KRW669" s="187"/>
      <c r="KRX669" s="187"/>
      <c r="KRY669" s="187"/>
      <c r="KRZ669" s="187"/>
      <c r="KSA669" s="187"/>
      <c r="KSB669" s="187"/>
      <c r="KSC669" s="187"/>
      <c r="KSD669" s="187"/>
      <c r="KSE669" s="187"/>
      <c r="KSF669" s="187"/>
      <c r="KSG669" s="187"/>
      <c r="KSH669" s="187"/>
      <c r="KSI669" s="187"/>
      <c r="KSJ669" s="187"/>
      <c r="KSK669" s="187"/>
      <c r="KSL669" s="187"/>
      <c r="KSM669" s="187"/>
      <c r="KSN669" s="187"/>
      <c r="KSO669" s="187"/>
      <c r="KSP669" s="187"/>
      <c r="KSQ669" s="187"/>
      <c r="KSR669" s="187"/>
      <c r="KSS669" s="187"/>
      <c r="KST669" s="187"/>
      <c r="KSU669" s="187"/>
      <c r="KSV669" s="187"/>
      <c r="KSW669" s="187"/>
      <c r="KSX669" s="187"/>
      <c r="KSY669" s="187"/>
      <c r="KSZ669" s="187"/>
      <c r="KTA669" s="187"/>
      <c r="KTB669" s="187"/>
      <c r="KTC669" s="187"/>
      <c r="KTD669" s="187"/>
      <c r="KTE669" s="187"/>
      <c r="KTF669" s="187"/>
      <c r="KTG669" s="187"/>
      <c r="KTH669" s="187"/>
      <c r="KTI669" s="187"/>
      <c r="KTJ669" s="187"/>
      <c r="KTK669" s="187"/>
      <c r="KTL669" s="187"/>
      <c r="KTM669" s="187"/>
      <c r="KTN669" s="187"/>
      <c r="KTO669" s="187"/>
      <c r="KTP669" s="187"/>
      <c r="KTQ669" s="187"/>
      <c r="KTR669" s="187"/>
      <c r="KTS669" s="187"/>
      <c r="KTT669" s="187"/>
      <c r="KTU669" s="187"/>
      <c r="KTV669" s="187"/>
      <c r="KTW669" s="187"/>
      <c r="KTX669" s="187"/>
      <c r="KTY669" s="187"/>
      <c r="KTZ669" s="187"/>
      <c r="KUA669" s="187"/>
      <c r="KUB669" s="187"/>
      <c r="KUC669" s="187"/>
      <c r="KUD669" s="187"/>
      <c r="KUE669" s="187"/>
      <c r="KUF669" s="187"/>
      <c r="KUG669" s="187"/>
      <c r="KUH669" s="187"/>
      <c r="KUI669" s="187"/>
      <c r="KUJ669" s="187"/>
      <c r="KUK669" s="187"/>
      <c r="KUL669" s="187"/>
      <c r="KUM669" s="187"/>
      <c r="KUN669" s="187"/>
      <c r="KUO669" s="187"/>
      <c r="KUP669" s="187"/>
      <c r="KUQ669" s="187"/>
      <c r="KUR669" s="187"/>
      <c r="KUS669" s="187"/>
      <c r="KUT669" s="187"/>
      <c r="KUU669" s="187"/>
      <c r="KUV669" s="187"/>
      <c r="KUW669" s="187"/>
      <c r="KUX669" s="187"/>
      <c r="KUY669" s="187"/>
      <c r="KUZ669" s="187"/>
      <c r="KVA669" s="187"/>
      <c r="KVB669" s="187"/>
      <c r="KVC669" s="187"/>
      <c r="KVD669" s="187"/>
      <c r="KVE669" s="187"/>
      <c r="KVF669" s="187"/>
      <c r="KVG669" s="187"/>
      <c r="KVH669" s="187"/>
      <c r="KVI669" s="187"/>
      <c r="KVJ669" s="187"/>
      <c r="KVK669" s="187"/>
      <c r="KVL669" s="187"/>
      <c r="KVM669" s="187"/>
      <c r="KVN669" s="187"/>
      <c r="KVO669" s="187"/>
      <c r="KVP669" s="187"/>
      <c r="KVQ669" s="187"/>
      <c r="KVR669" s="187"/>
      <c r="KVS669" s="187"/>
      <c r="KVT669" s="187"/>
      <c r="KVU669" s="187"/>
      <c r="KVV669" s="187"/>
      <c r="KVW669" s="187"/>
      <c r="KVX669" s="187"/>
      <c r="KVY669" s="187"/>
      <c r="KVZ669" s="187"/>
      <c r="KWA669" s="187"/>
      <c r="KWB669" s="187"/>
      <c r="KWC669" s="187"/>
      <c r="KWD669" s="187"/>
      <c r="KWE669" s="187"/>
      <c r="KWF669" s="187"/>
      <c r="KWG669" s="187"/>
      <c r="KWH669" s="187"/>
      <c r="KWI669" s="187"/>
      <c r="KWJ669" s="187"/>
      <c r="KWK669" s="187"/>
      <c r="KWL669" s="187"/>
      <c r="KWM669" s="187"/>
      <c r="KWN669" s="187"/>
      <c r="KWO669" s="187"/>
      <c r="KWP669" s="187"/>
      <c r="KWQ669" s="187"/>
      <c r="KWR669" s="187"/>
      <c r="KWS669" s="187"/>
      <c r="KWT669" s="187"/>
      <c r="KWU669" s="187"/>
      <c r="KWV669" s="187"/>
      <c r="KWW669" s="187"/>
      <c r="KWX669" s="187"/>
      <c r="KWY669" s="187"/>
      <c r="KWZ669" s="187"/>
      <c r="KXA669" s="187"/>
      <c r="KXB669" s="187"/>
      <c r="KXC669" s="187"/>
      <c r="KXD669" s="187"/>
      <c r="KXE669" s="187"/>
      <c r="KXF669" s="187"/>
      <c r="KXG669" s="187"/>
      <c r="KXH669" s="187"/>
      <c r="KXI669" s="187"/>
      <c r="KXJ669" s="187"/>
      <c r="KXK669" s="187"/>
      <c r="KXL669" s="187"/>
      <c r="KXM669" s="187"/>
      <c r="KXN669" s="187"/>
      <c r="KXO669" s="187"/>
      <c r="KXP669" s="187"/>
      <c r="KXQ669" s="187"/>
      <c r="KXR669" s="187"/>
      <c r="KXS669" s="187"/>
      <c r="KXT669" s="187"/>
      <c r="KXU669" s="187"/>
      <c r="KXV669" s="187"/>
      <c r="KXW669" s="187"/>
      <c r="KXX669" s="187"/>
      <c r="KXY669" s="187"/>
      <c r="KXZ669" s="187"/>
      <c r="KYA669" s="187"/>
      <c r="KYB669" s="187"/>
      <c r="KYC669" s="187"/>
      <c r="KYD669" s="187"/>
      <c r="KYE669" s="187"/>
      <c r="KYF669" s="187"/>
      <c r="KYG669" s="187"/>
      <c r="KYH669" s="187"/>
      <c r="KYI669" s="187"/>
      <c r="KYJ669" s="187"/>
      <c r="KYK669" s="187"/>
      <c r="KYL669" s="187"/>
      <c r="KYM669" s="187"/>
      <c r="KYN669" s="187"/>
      <c r="KYO669" s="187"/>
      <c r="KYP669" s="187"/>
      <c r="KYQ669" s="187"/>
      <c r="KYR669" s="187"/>
      <c r="KYS669" s="187"/>
      <c r="KYT669" s="187"/>
      <c r="KYU669" s="187"/>
      <c r="KYV669" s="187"/>
      <c r="KYW669" s="187"/>
      <c r="KYX669" s="187"/>
      <c r="KYY669" s="187"/>
      <c r="KYZ669" s="187"/>
      <c r="KZA669" s="187"/>
      <c r="KZB669" s="187"/>
      <c r="KZC669" s="187"/>
      <c r="KZD669" s="187"/>
      <c r="KZE669" s="187"/>
      <c r="KZF669" s="187"/>
      <c r="KZG669" s="187"/>
      <c r="KZH669" s="187"/>
      <c r="KZI669" s="187"/>
      <c r="KZJ669" s="187"/>
      <c r="KZK669" s="187"/>
      <c r="KZL669" s="187"/>
      <c r="KZM669" s="187"/>
      <c r="KZN669" s="187"/>
      <c r="KZO669" s="187"/>
      <c r="KZP669" s="187"/>
      <c r="KZQ669" s="187"/>
      <c r="KZR669" s="187"/>
      <c r="KZS669" s="187"/>
      <c r="KZT669" s="187"/>
      <c r="KZU669" s="187"/>
      <c r="KZV669" s="187"/>
      <c r="KZW669" s="187"/>
      <c r="KZX669" s="187"/>
      <c r="KZY669" s="187"/>
      <c r="KZZ669" s="187"/>
      <c r="LAA669" s="187"/>
      <c r="LAB669" s="187"/>
      <c r="LAC669" s="187"/>
      <c r="LAD669" s="187"/>
      <c r="LAE669" s="187"/>
      <c r="LAF669" s="187"/>
      <c r="LAG669" s="187"/>
      <c r="LAH669" s="187"/>
      <c r="LAI669" s="187"/>
      <c r="LAJ669" s="187"/>
      <c r="LAK669" s="187"/>
      <c r="LAL669" s="187"/>
      <c r="LAM669" s="187"/>
      <c r="LAN669" s="187"/>
      <c r="LAO669" s="187"/>
      <c r="LAP669" s="187"/>
      <c r="LAQ669" s="187"/>
      <c r="LAR669" s="187"/>
      <c r="LAS669" s="187"/>
      <c r="LAT669" s="187"/>
      <c r="LAU669" s="187"/>
      <c r="LAV669" s="187"/>
      <c r="LAW669" s="187"/>
      <c r="LAX669" s="187"/>
      <c r="LAY669" s="187"/>
      <c r="LAZ669" s="187"/>
      <c r="LBA669" s="187"/>
      <c r="LBB669" s="187"/>
      <c r="LBC669" s="187"/>
      <c r="LBD669" s="187"/>
      <c r="LBE669" s="187"/>
      <c r="LBF669" s="187"/>
      <c r="LBG669" s="187"/>
      <c r="LBH669" s="187"/>
      <c r="LBI669" s="187"/>
      <c r="LBJ669" s="187"/>
      <c r="LBK669" s="187"/>
      <c r="LBL669" s="187"/>
      <c r="LBM669" s="187"/>
      <c r="LBN669" s="187"/>
      <c r="LBO669" s="187"/>
      <c r="LBP669" s="187"/>
      <c r="LBQ669" s="187"/>
      <c r="LBR669" s="187"/>
      <c r="LBS669" s="187"/>
      <c r="LBT669" s="187"/>
      <c r="LBU669" s="187"/>
      <c r="LBV669" s="187"/>
      <c r="LBW669" s="187"/>
      <c r="LBX669" s="187"/>
      <c r="LBY669" s="187"/>
      <c r="LBZ669" s="187"/>
      <c r="LCA669" s="187"/>
      <c r="LCB669" s="187"/>
      <c r="LCC669" s="187"/>
      <c r="LCD669" s="187"/>
      <c r="LCE669" s="187"/>
      <c r="LCF669" s="187"/>
      <c r="LCG669" s="187"/>
      <c r="LCH669" s="187"/>
      <c r="LCI669" s="187"/>
      <c r="LCJ669" s="187"/>
      <c r="LCK669" s="187"/>
      <c r="LCL669" s="187"/>
      <c r="LCM669" s="187"/>
      <c r="LCN669" s="187"/>
      <c r="LCO669" s="187"/>
      <c r="LCP669" s="187"/>
      <c r="LCQ669" s="187"/>
      <c r="LCR669" s="187"/>
      <c r="LCS669" s="187"/>
      <c r="LCT669" s="187"/>
      <c r="LCU669" s="187"/>
      <c r="LCV669" s="187"/>
      <c r="LCW669" s="187"/>
      <c r="LCX669" s="187"/>
      <c r="LCY669" s="187"/>
      <c r="LCZ669" s="187"/>
      <c r="LDA669" s="187"/>
      <c r="LDB669" s="187"/>
      <c r="LDC669" s="187"/>
      <c r="LDD669" s="187"/>
      <c r="LDE669" s="187"/>
      <c r="LDF669" s="187"/>
      <c r="LDG669" s="187"/>
      <c r="LDH669" s="187"/>
      <c r="LDI669" s="187"/>
      <c r="LDJ669" s="187"/>
      <c r="LDK669" s="187"/>
      <c r="LDL669" s="187"/>
      <c r="LDM669" s="187"/>
      <c r="LDN669" s="187"/>
      <c r="LDO669" s="187"/>
      <c r="LDP669" s="187"/>
      <c r="LDQ669" s="187"/>
      <c r="LDR669" s="187"/>
      <c r="LDS669" s="187"/>
      <c r="LDT669" s="187"/>
      <c r="LDU669" s="187"/>
      <c r="LDV669" s="187"/>
      <c r="LDW669" s="187"/>
      <c r="LDX669" s="187"/>
      <c r="LDY669" s="187"/>
      <c r="LDZ669" s="187"/>
      <c r="LEA669" s="187"/>
      <c r="LEB669" s="187"/>
      <c r="LEC669" s="187"/>
      <c r="LED669" s="187"/>
      <c r="LEE669" s="187"/>
      <c r="LEF669" s="187"/>
      <c r="LEG669" s="187"/>
      <c r="LEH669" s="187"/>
      <c r="LEI669" s="187"/>
      <c r="LEJ669" s="187"/>
      <c r="LEK669" s="187"/>
      <c r="LEL669" s="187"/>
      <c r="LEM669" s="187"/>
      <c r="LEN669" s="187"/>
      <c r="LEO669" s="187"/>
      <c r="LEP669" s="187"/>
      <c r="LEQ669" s="187"/>
      <c r="LER669" s="187"/>
      <c r="LES669" s="187"/>
      <c r="LET669" s="187"/>
      <c r="LEU669" s="187"/>
      <c r="LEV669" s="187"/>
      <c r="LEW669" s="187"/>
      <c r="LEX669" s="187"/>
      <c r="LEY669" s="187"/>
      <c r="LEZ669" s="187"/>
      <c r="LFA669" s="187"/>
      <c r="LFB669" s="187"/>
      <c r="LFC669" s="187"/>
      <c r="LFD669" s="187"/>
      <c r="LFE669" s="187"/>
      <c r="LFF669" s="187"/>
      <c r="LFG669" s="187"/>
      <c r="LFH669" s="187"/>
      <c r="LFI669" s="187"/>
      <c r="LFJ669" s="187"/>
      <c r="LFK669" s="187"/>
      <c r="LFL669" s="187"/>
      <c r="LFM669" s="187"/>
      <c r="LFN669" s="187"/>
      <c r="LFO669" s="187"/>
      <c r="LFP669" s="187"/>
      <c r="LFQ669" s="187"/>
      <c r="LFR669" s="187"/>
      <c r="LFS669" s="187"/>
      <c r="LFT669" s="187"/>
      <c r="LFU669" s="187"/>
      <c r="LFV669" s="187"/>
      <c r="LFW669" s="187"/>
      <c r="LFX669" s="187"/>
      <c r="LFY669" s="187"/>
      <c r="LFZ669" s="187"/>
      <c r="LGA669" s="187"/>
      <c r="LGB669" s="187"/>
      <c r="LGC669" s="187"/>
      <c r="LGD669" s="187"/>
      <c r="LGE669" s="187"/>
      <c r="LGF669" s="187"/>
      <c r="LGG669" s="187"/>
      <c r="LGH669" s="187"/>
      <c r="LGI669" s="187"/>
      <c r="LGJ669" s="187"/>
      <c r="LGK669" s="187"/>
      <c r="LGL669" s="187"/>
      <c r="LGM669" s="187"/>
      <c r="LGN669" s="187"/>
      <c r="LGO669" s="187"/>
      <c r="LGP669" s="187"/>
      <c r="LGQ669" s="187"/>
      <c r="LGR669" s="187"/>
      <c r="LGS669" s="187"/>
      <c r="LGT669" s="187"/>
      <c r="LGU669" s="187"/>
      <c r="LGV669" s="187"/>
      <c r="LGW669" s="187"/>
      <c r="LGX669" s="187"/>
      <c r="LGY669" s="187"/>
      <c r="LGZ669" s="187"/>
      <c r="LHA669" s="187"/>
      <c r="LHB669" s="187"/>
      <c r="LHC669" s="187"/>
      <c r="LHD669" s="187"/>
      <c r="LHE669" s="187"/>
      <c r="LHF669" s="187"/>
      <c r="LHG669" s="187"/>
      <c r="LHH669" s="187"/>
      <c r="LHI669" s="187"/>
      <c r="LHJ669" s="187"/>
      <c r="LHK669" s="187"/>
      <c r="LHL669" s="187"/>
      <c r="LHM669" s="187"/>
      <c r="LHN669" s="187"/>
      <c r="LHO669" s="187"/>
      <c r="LHP669" s="187"/>
      <c r="LHQ669" s="187"/>
      <c r="LHR669" s="187"/>
      <c r="LHS669" s="187"/>
      <c r="LHT669" s="187"/>
      <c r="LHU669" s="187"/>
      <c r="LHV669" s="187"/>
      <c r="LHW669" s="187"/>
      <c r="LHX669" s="187"/>
      <c r="LHY669" s="187"/>
      <c r="LHZ669" s="187"/>
      <c r="LIA669" s="187"/>
      <c r="LIB669" s="187"/>
      <c r="LIC669" s="187"/>
      <c r="LID669" s="187"/>
      <c r="LIE669" s="187"/>
      <c r="LIF669" s="187"/>
      <c r="LIG669" s="187"/>
      <c r="LIH669" s="187"/>
      <c r="LII669" s="187"/>
      <c r="LIJ669" s="187"/>
      <c r="LIK669" s="187"/>
      <c r="LIL669" s="187"/>
      <c r="LIM669" s="187"/>
      <c r="LIN669" s="187"/>
      <c r="LIO669" s="187"/>
      <c r="LIP669" s="187"/>
      <c r="LIQ669" s="187"/>
      <c r="LIR669" s="187"/>
      <c r="LIS669" s="187"/>
      <c r="LIT669" s="187"/>
      <c r="LIU669" s="187"/>
      <c r="LIV669" s="187"/>
      <c r="LIW669" s="187"/>
      <c r="LIX669" s="187"/>
      <c r="LIY669" s="187"/>
      <c r="LIZ669" s="187"/>
      <c r="LJA669" s="187"/>
      <c r="LJB669" s="187"/>
      <c r="LJC669" s="187"/>
      <c r="LJD669" s="187"/>
      <c r="LJE669" s="187"/>
      <c r="LJF669" s="187"/>
      <c r="LJG669" s="187"/>
      <c r="LJH669" s="187"/>
      <c r="LJI669" s="187"/>
      <c r="LJJ669" s="187"/>
      <c r="LJK669" s="187"/>
      <c r="LJL669" s="187"/>
      <c r="LJM669" s="187"/>
      <c r="LJN669" s="187"/>
      <c r="LJO669" s="187"/>
      <c r="LJP669" s="187"/>
      <c r="LJQ669" s="187"/>
      <c r="LJR669" s="187"/>
      <c r="LJS669" s="187"/>
      <c r="LJT669" s="187"/>
      <c r="LJU669" s="187"/>
      <c r="LJV669" s="187"/>
      <c r="LJW669" s="187"/>
      <c r="LJX669" s="187"/>
      <c r="LJY669" s="187"/>
      <c r="LJZ669" s="187"/>
      <c r="LKA669" s="187"/>
      <c r="LKB669" s="187"/>
      <c r="LKC669" s="187"/>
      <c r="LKD669" s="187"/>
      <c r="LKE669" s="187"/>
      <c r="LKF669" s="187"/>
      <c r="LKG669" s="187"/>
      <c r="LKH669" s="187"/>
      <c r="LKI669" s="187"/>
      <c r="LKJ669" s="187"/>
      <c r="LKK669" s="187"/>
      <c r="LKL669" s="187"/>
      <c r="LKM669" s="187"/>
      <c r="LKN669" s="187"/>
      <c r="LKO669" s="187"/>
      <c r="LKP669" s="187"/>
      <c r="LKQ669" s="187"/>
      <c r="LKR669" s="187"/>
      <c r="LKS669" s="187"/>
      <c r="LKT669" s="187"/>
      <c r="LKU669" s="187"/>
      <c r="LKV669" s="187"/>
      <c r="LKW669" s="187"/>
      <c r="LKX669" s="187"/>
      <c r="LKY669" s="187"/>
      <c r="LKZ669" s="187"/>
      <c r="LLA669" s="187"/>
      <c r="LLB669" s="187"/>
      <c r="LLC669" s="187"/>
      <c r="LLD669" s="187"/>
      <c r="LLE669" s="187"/>
      <c r="LLF669" s="187"/>
      <c r="LLG669" s="187"/>
      <c r="LLH669" s="187"/>
      <c r="LLI669" s="187"/>
      <c r="LLJ669" s="187"/>
      <c r="LLK669" s="187"/>
      <c r="LLL669" s="187"/>
      <c r="LLM669" s="187"/>
      <c r="LLN669" s="187"/>
      <c r="LLO669" s="187"/>
      <c r="LLP669" s="187"/>
      <c r="LLQ669" s="187"/>
      <c r="LLR669" s="187"/>
      <c r="LLS669" s="187"/>
      <c r="LLT669" s="187"/>
      <c r="LLU669" s="187"/>
      <c r="LLV669" s="187"/>
      <c r="LLW669" s="187"/>
      <c r="LLX669" s="187"/>
      <c r="LLY669" s="187"/>
      <c r="LLZ669" s="187"/>
      <c r="LMA669" s="187"/>
      <c r="LMB669" s="187"/>
      <c r="LMC669" s="187"/>
      <c r="LMD669" s="187"/>
      <c r="LME669" s="187"/>
      <c r="LMF669" s="187"/>
      <c r="LMG669" s="187"/>
      <c r="LMH669" s="187"/>
      <c r="LMI669" s="187"/>
      <c r="LMJ669" s="187"/>
      <c r="LMK669" s="187"/>
      <c r="LML669" s="187"/>
      <c r="LMM669" s="187"/>
      <c r="LMN669" s="187"/>
      <c r="LMO669" s="187"/>
      <c r="LMP669" s="187"/>
      <c r="LMQ669" s="187"/>
      <c r="LMR669" s="187"/>
      <c r="LMS669" s="187"/>
      <c r="LMT669" s="187"/>
      <c r="LMU669" s="187"/>
      <c r="LMV669" s="187"/>
      <c r="LMW669" s="187"/>
      <c r="LMX669" s="187"/>
      <c r="LMY669" s="187"/>
      <c r="LMZ669" s="187"/>
      <c r="LNA669" s="187"/>
      <c r="LNB669" s="187"/>
      <c r="LNC669" s="187"/>
      <c r="LND669" s="187"/>
      <c r="LNE669" s="187"/>
      <c r="LNF669" s="187"/>
      <c r="LNG669" s="187"/>
      <c r="LNH669" s="187"/>
      <c r="LNI669" s="187"/>
      <c r="LNJ669" s="187"/>
      <c r="LNK669" s="187"/>
      <c r="LNL669" s="187"/>
      <c r="LNM669" s="187"/>
      <c r="LNN669" s="187"/>
      <c r="LNO669" s="187"/>
      <c r="LNP669" s="187"/>
      <c r="LNQ669" s="187"/>
      <c r="LNR669" s="187"/>
      <c r="LNS669" s="187"/>
      <c r="LNT669" s="187"/>
      <c r="LNU669" s="187"/>
      <c r="LNV669" s="187"/>
      <c r="LNW669" s="187"/>
      <c r="LNX669" s="187"/>
      <c r="LNY669" s="187"/>
      <c r="LNZ669" s="187"/>
      <c r="LOA669" s="187"/>
      <c r="LOB669" s="187"/>
      <c r="LOC669" s="187"/>
      <c r="LOD669" s="187"/>
      <c r="LOE669" s="187"/>
      <c r="LOF669" s="187"/>
      <c r="LOG669" s="187"/>
      <c r="LOH669" s="187"/>
      <c r="LOI669" s="187"/>
      <c r="LOJ669" s="187"/>
      <c r="LOK669" s="187"/>
      <c r="LOL669" s="187"/>
      <c r="LOM669" s="187"/>
      <c r="LON669" s="187"/>
      <c r="LOO669" s="187"/>
      <c r="LOP669" s="187"/>
      <c r="LOQ669" s="187"/>
      <c r="LOR669" s="187"/>
      <c r="LOS669" s="187"/>
      <c r="LOT669" s="187"/>
      <c r="LOU669" s="187"/>
      <c r="LOV669" s="187"/>
      <c r="LOW669" s="187"/>
      <c r="LOX669" s="187"/>
      <c r="LOY669" s="187"/>
      <c r="LOZ669" s="187"/>
      <c r="LPA669" s="187"/>
      <c r="LPB669" s="187"/>
      <c r="LPC669" s="187"/>
      <c r="LPD669" s="187"/>
      <c r="LPE669" s="187"/>
      <c r="LPF669" s="187"/>
      <c r="LPG669" s="187"/>
      <c r="LPH669" s="187"/>
      <c r="LPI669" s="187"/>
      <c r="LPJ669" s="187"/>
      <c r="LPK669" s="187"/>
      <c r="LPL669" s="187"/>
      <c r="LPM669" s="187"/>
      <c r="LPN669" s="187"/>
      <c r="LPO669" s="187"/>
      <c r="LPP669" s="187"/>
      <c r="LPQ669" s="187"/>
      <c r="LPR669" s="187"/>
      <c r="LPS669" s="187"/>
      <c r="LPT669" s="187"/>
      <c r="LPU669" s="187"/>
      <c r="LPV669" s="187"/>
      <c r="LPW669" s="187"/>
      <c r="LPX669" s="187"/>
      <c r="LPY669" s="187"/>
      <c r="LPZ669" s="187"/>
      <c r="LQA669" s="187"/>
      <c r="LQB669" s="187"/>
      <c r="LQC669" s="187"/>
      <c r="LQD669" s="187"/>
      <c r="LQE669" s="187"/>
      <c r="LQF669" s="187"/>
      <c r="LQG669" s="187"/>
      <c r="LQH669" s="187"/>
      <c r="LQI669" s="187"/>
      <c r="LQJ669" s="187"/>
      <c r="LQK669" s="187"/>
      <c r="LQL669" s="187"/>
      <c r="LQM669" s="187"/>
      <c r="LQN669" s="187"/>
      <c r="LQO669" s="187"/>
      <c r="LQP669" s="187"/>
      <c r="LQQ669" s="187"/>
      <c r="LQR669" s="187"/>
      <c r="LQS669" s="187"/>
      <c r="LQT669" s="187"/>
      <c r="LQU669" s="187"/>
      <c r="LQV669" s="187"/>
      <c r="LQW669" s="187"/>
      <c r="LQX669" s="187"/>
      <c r="LQY669" s="187"/>
      <c r="LQZ669" s="187"/>
      <c r="LRA669" s="187"/>
      <c r="LRB669" s="187"/>
      <c r="LRC669" s="187"/>
      <c r="LRD669" s="187"/>
      <c r="LRE669" s="187"/>
      <c r="LRF669" s="187"/>
      <c r="LRG669" s="187"/>
      <c r="LRH669" s="187"/>
      <c r="LRI669" s="187"/>
      <c r="LRJ669" s="187"/>
      <c r="LRK669" s="187"/>
      <c r="LRL669" s="187"/>
      <c r="LRM669" s="187"/>
      <c r="LRN669" s="187"/>
      <c r="LRO669" s="187"/>
      <c r="LRP669" s="187"/>
      <c r="LRQ669" s="187"/>
      <c r="LRR669" s="187"/>
      <c r="LRS669" s="187"/>
      <c r="LRT669" s="187"/>
      <c r="LRU669" s="187"/>
      <c r="LRV669" s="187"/>
      <c r="LRW669" s="187"/>
      <c r="LRX669" s="187"/>
      <c r="LRY669" s="187"/>
      <c r="LRZ669" s="187"/>
      <c r="LSA669" s="187"/>
      <c r="LSB669" s="187"/>
      <c r="LSC669" s="187"/>
      <c r="LSD669" s="187"/>
      <c r="LSE669" s="187"/>
      <c r="LSF669" s="187"/>
      <c r="LSG669" s="187"/>
      <c r="LSH669" s="187"/>
      <c r="LSI669" s="187"/>
      <c r="LSJ669" s="187"/>
      <c r="LSK669" s="187"/>
      <c r="LSL669" s="187"/>
      <c r="LSM669" s="187"/>
      <c r="LSN669" s="187"/>
      <c r="LSO669" s="187"/>
      <c r="LSP669" s="187"/>
      <c r="LSQ669" s="187"/>
      <c r="LSR669" s="187"/>
      <c r="LSS669" s="187"/>
      <c r="LST669" s="187"/>
      <c r="LSU669" s="187"/>
      <c r="LSV669" s="187"/>
      <c r="LSW669" s="187"/>
      <c r="LSX669" s="187"/>
      <c r="LSY669" s="187"/>
      <c r="LSZ669" s="187"/>
      <c r="LTA669" s="187"/>
      <c r="LTB669" s="187"/>
      <c r="LTC669" s="187"/>
      <c r="LTD669" s="187"/>
      <c r="LTE669" s="187"/>
      <c r="LTF669" s="187"/>
      <c r="LTG669" s="187"/>
      <c r="LTH669" s="187"/>
      <c r="LTI669" s="187"/>
      <c r="LTJ669" s="187"/>
      <c r="LTK669" s="187"/>
      <c r="LTL669" s="187"/>
      <c r="LTM669" s="187"/>
      <c r="LTN669" s="187"/>
      <c r="LTO669" s="187"/>
      <c r="LTP669" s="187"/>
      <c r="LTQ669" s="187"/>
      <c r="LTR669" s="187"/>
      <c r="LTS669" s="187"/>
      <c r="LTT669" s="187"/>
      <c r="LTU669" s="187"/>
      <c r="LTV669" s="187"/>
      <c r="LTW669" s="187"/>
      <c r="LTX669" s="187"/>
      <c r="LTY669" s="187"/>
      <c r="LTZ669" s="187"/>
      <c r="LUA669" s="187"/>
      <c r="LUB669" s="187"/>
      <c r="LUC669" s="187"/>
      <c r="LUD669" s="187"/>
      <c r="LUE669" s="187"/>
      <c r="LUF669" s="187"/>
      <c r="LUG669" s="187"/>
      <c r="LUH669" s="187"/>
      <c r="LUI669" s="187"/>
      <c r="LUJ669" s="187"/>
      <c r="LUK669" s="187"/>
      <c r="LUL669" s="187"/>
      <c r="LUM669" s="187"/>
      <c r="LUN669" s="187"/>
      <c r="LUO669" s="187"/>
      <c r="LUP669" s="187"/>
      <c r="LUQ669" s="187"/>
      <c r="LUR669" s="187"/>
      <c r="LUS669" s="187"/>
      <c r="LUT669" s="187"/>
      <c r="LUU669" s="187"/>
      <c r="LUV669" s="187"/>
      <c r="LUW669" s="187"/>
      <c r="LUX669" s="187"/>
      <c r="LUY669" s="187"/>
      <c r="LUZ669" s="187"/>
      <c r="LVA669" s="187"/>
      <c r="LVB669" s="187"/>
      <c r="LVC669" s="187"/>
      <c r="LVD669" s="187"/>
      <c r="LVE669" s="187"/>
      <c r="LVF669" s="187"/>
      <c r="LVG669" s="187"/>
      <c r="LVH669" s="187"/>
      <c r="LVI669" s="187"/>
      <c r="LVJ669" s="187"/>
      <c r="LVK669" s="187"/>
      <c r="LVL669" s="187"/>
      <c r="LVM669" s="187"/>
      <c r="LVN669" s="187"/>
      <c r="LVO669" s="187"/>
      <c r="LVP669" s="187"/>
      <c r="LVQ669" s="187"/>
      <c r="LVR669" s="187"/>
      <c r="LVS669" s="187"/>
      <c r="LVT669" s="187"/>
      <c r="LVU669" s="187"/>
      <c r="LVV669" s="187"/>
      <c r="LVW669" s="187"/>
      <c r="LVX669" s="187"/>
      <c r="LVY669" s="187"/>
      <c r="LVZ669" s="187"/>
      <c r="LWA669" s="187"/>
      <c r="LWB669" s="187"/>
      <c r="LWC669" s="187"/>
      <c r="LWD669" s="187"/>
      <c r="LWE669" s="187"/>
      <c r="LWF669" s="187"/>
      <c r="LWG669" s="187"/>
      <c r="LWH669" s="187"/>
      <c r="LWI669" s="187"/>
      <c r="LWJ669" s="187"/>
      <c r="LWK669" s="187"/>
      <c r="LWL669" s="187"/>
      <c r="LWM669" s="187"/>
      <c r="LWN669" s="187"/>
      <c r="LWO669" s="187"/>
      <c r="LWP669" s="187"/>
      <c r="LWQ669" s="187"/>
      <c r="LWR669" s="187"/>
      <c r="LWS669" s="187"/>
      <c r="LWT669" s="187"/>
      <c r="LWU669" s="187"/>
      <c r="LWV669" s="187"/>
      <c r="LWW669" s="187"/>
      <c r="LWX669" s="187"/>
      <c r="LWY669" s="187"/>
      <c r="LWZ669" s="187"/>
      <c r="LXA669" s="187"/>
      <c r="LXB669" s="187"/>
      <c r="LXC669" s="187"/>
      <c r="LXD669" s="187"/>
      <c r="LXE669" s="187"/>
      <c r="LXF669" s="187"/>
      <c r="LXG669" s="187"/>
      <c r="LXH669" s="187"/>
      <c r="LXI669" s="187"/>
      <c r="LXJ669" s="187"/>
      <c r="LXK669" s="187"/>
      <c r="LXL669" s="187"/>
      <c r="LXM669" s="187"/>
      <c r="LXN669" s="187"/>
      <c r="LXO669" s="187"/>
      <c r="LXP669" s="187"/>
      <c r="LXQ669" s="187"/>
      <c r="LXR669" s="187"/>
      <c r="LXS669" s="187"/>
      <c r="LXT669" s="187"/>
      <c r="LXU669" s="187"/>
      <c r="LXV669" s="187"/>
      <c r="LXW669" s="187"/>
      <c r="LXX669" s="187"/>
      <c r="LXY669" s="187"/>
      <c r="LXZ669" s="187"/>
      <c r="LYA669" s="187"/>
      <c r="LYB669" s="187"/>
      <c r="LYC669" s="187"/>
      <c r="LYD669" s="187"/>
      <c r="LYE669" s="187"/>
      <c r="LYF669" s="187"/>
      <c r="LYG669" s="187"/>
      <c r="LYH669" s="187"/>
      <c r="LYI669" s="187"/>
      <c r="LYJ669" s="187"/>
      <c r="LYK669" s="187"/>
      <c r="LYL669" s="187"/>
      <c r="LYM669" s="187"/>
      <c r="LYN669" s="187"/>
      <c r="LYO669" s="187"/>
      <c r="LYP669" s="187"/>
      <c r="LYQ669" s="187"/>
      <c r="LYR669" s="187"/>
      <c r="LYS669" s="187"/>
      <c r="LYT669" s="187"/>
      <c r="LYU669" s="187"/>
      <c r="LYV669" s="187"/>
      <c r="LYW669" s="187"/>
      <c r="LYX669" s="187"/>
      <c r="LYY669" s="187"/>
      <c r="LYZ669" s="187"/>
      <c r="LZA669" s="187"/>
      <c r="LZB669" s="187"/>
      <c r="LZC669" s="187"/>
      <c r="LZD669" s="187"/>
      <c r="LZE669" s="187"/>
      <c r="LZF669" s="187"/>
      <c r="LZG669" s="187"/>
      <c r="LZH669" s="187"/>
      <c r="LZI669" s="187"/>
      <c r="LZJ669" s="187"/>
      <c r="LZK669" s="187"/>
      <c r="LZL669" s="187"/>
      <c r="LZM669" s="187"/>
      <c r="LZN669" s="187"/>
      <c r="LZO669" s="187"/>
      <c r="LZP669" s="187"/>
      <c r="LZQ669" s="187"/>
      <c r="LZR669" s="187"/>
      <c r="LZS669" s="187"/>
      <c r="LZT669" s="187"/>
      <c r="LZU669" s="187"/>
      <c r="LZV669" s="187"/>
      <c r="LZW669" s="187"/>
      <c r="LZX669" s="187"/>
      <c r="LZY669" s="187"/>
      <c r="LZZ669" s="187"/>
      <c r="MAA669" s="187"/>
      <c r="MAB669" s="187"/>
      <c r="MAC669" s="187"/>
      <c r="MAD669" s="187"/>
      <c r="MAE669" s="187"/>
      <c r="MAF669" s="187"/>
      <c r="MAG669" s="187"/>
      <c r="MAH669" s="187"/>
      <c r="MAI669" s="187"/>
      <c r="MAJ669" s="187"/>
      <c r="MAK669" s="187"/>
      <c r="MAL669" s="187"/>
      <c r="MAM669" s="187"/>
      <c r="MAN669" s="187"/>
      <c r="MAO669" s="187"/>
      <c r="MAP669" s="187"/>
      <c r="MAQ669" s="187"/>
      <c r="MAR669" s="187"/>
      <c r="MAS669" s="187"/>
      <c r="MAT669" s="187"/>
      <c r="MAU669" s="187"/>
      <c r="MAV669" s="187"/>
      <c r="MAW669" s="187"/>
      <c r="MAX669" s="187"/>
      <c r="MAY669" s="187"/>
      <c r="MAZ669" s="187"/>
      <c r="MBA669" s="187"/>
      <c r="MBB669" s="187"/>
      <c r="MBC669" s="187"/>
      <c r="MBD669" s="187"/>
      <c r="MBE669" s="187"/>
      <c r="MBF669" s="187"/>
      <c r="MBG669" s="187"/>
      <c r="MBH669" s="187"/>
      <c r="MBI669" s="187"/>
      <c r="MBJ669" s="187"/>
      <c r="MBK669" s="187"/>
      <c r="MBL669" s="187"/>
      <c r="MBM669" s="187"/>
      <c r="MBN669" s="187"/>
      <c r="MBO669" s="187"/>
      <c r="MBP669" s="187"/>
      <c r="MBQ669" s="187"/>
      <c r="MBR669" s="187"/>
      <c r="MBS669" s="187"/>
      <c r="MBT669" s="187"/>
      <c r="MBU669" s="187"/>
      <c r="MBV669" s="187"/>
      <c r="MBW669" s="187"/>
      <c r="MBX669" s="187"/>
      <c r="MBY669" s="187"/>
      <c r="MBZ669" s="187"/>
      <c r="MCA669" s="187"/>
      <c r="MCB669" s="187"/>
      <c r="MCC669" s="187"/>
      <c r="MCD669" s="187"/>
      <c r="MCE669" s="187"/>
      <c r="MCF669" s="187"/>
      <c r="MCG669" s="187"/>
      <c r="MCH669" s="187"/>
      <c r="MCI669" s="187"/>
      <c r="MCJ669" s="187"/>
      <c r="MCK669" s="187"/>
      <c r="MCL669" s="187"/>
      <c r="MCM669" s="187"/>
      <c r="MCN669" s="187"/>
      <c r="MCO669" s="187"/>
      <c r="MCP669" s="187"/>
      <c r="MCQ669" s="187"/>
      <c r="MCR669" s="187"/>
      <c r="MCS669" s="187"/>
      <c r="MCT669" s="187"/>
      <c r="MCU669" s="187"/>
      <c r="MCV669" s="187"/>
      <c r="MCW669" s="187"/>
      <c r="MCX669" s="187"/>
      <c r="MCY669" s="187"/>
      <c r="MCZ669" s="187"/>
      <c r="MDA669" s="187"/>
      <c r="MDB669" s="187"/>
      <c r="MDC669" s="187"/>
      <c r="MDD669" s="187"/>
      <c r="MDE669" s="187"/>
      <c r="MDF669" s="187"/>
      <c r="MDG669" s="187"/>
      <c r="MDH669" s="187"/>
      <c r="MDI669" s="187"/>
      <c r="MDJ669" s="187"/>
      <c r="MDK669" s="187"/>
      <c r="MDL669" s="187"/>
      <c r="MDM669" s="187"/>
      <c r="MDN669" s="187"/>
      <c r="MDO669" s="187"/>
      <c r="MDP669" s="187"/>
      <c r="MDQ669" s="187"/>
      <c r="MDR669" s="187"/>
      <c r="MDS669" s="187"/>
      <c r="MDT669" s="187"/>
      <c r="MDU669" s="187"/>
      <c r="MDV669" s="187"/>
      <c r="MDW669" s="187"/>
      <c r="MDX669" s="187"/>
      <c r="MDY669" s="187"/>
      <c r="MDZ669" s="187"/>
      <c r="MEA669" s="187"/>
      <c r="MEB669" s="187"/>
      <c r="MEC669" s="187"/>
      <c r="MED669" s="187"/>
      <c r="MEE669" s="187"/>
      <c r="MEF669" s="187"/>
      <c r="MEG669" s="187"/>
      <c r="MEH669" s="187"/>
      <c r="MEI669" s="187"/>
      <c r="MEJ669" s="187"/>
      <c r="MEK669" s="187"/>
      <c r="MEL669" s="187"/>
      <c r="MEM669" s="187"/>
      <c r="MEN669" s="187"/>
      <c r="MEO669" s="187"/>
      <c r="MEP669" s="187"/>
      <c r="MEQ669" s="187"/>
      <c r="MER669" s="187"/>
      <c r="MES669" s="187"/>
      <c r="MET669" s="187"/>
      <c r="MEU669" s="187"/>
      <c r="MEV669" s="187"/>
      <c r="MEW669" s="187"/>
      <c r="MEX669" s="187"/>
      <c r="MEY669" s="187"/>
      <c r="MEZ669" s="187"/>
      <c r="MFA669" s="187"/>
      <c r="MFB669" s="187"/>
      <c r="MFC669" s="187"/>
      <c r="MFD669" s="187"/>
      <c r="MFE669" s="187"/>
      <c r="MFF669" s="187"/>
      <c r="MFG669" s="187"/>
      <c r="MFH669" s="187"/>
      <c r="MFI669" s="187"/>
      <c r="MFJ669" s="187"/>
      <c r="MFK669" s="187"/>
      <c r="MFL669" s="187"/>
      <c r="MFM669" s="187"/>
      <c r="MFN669" s="187"/>
      <c r="MFO669" s="187"/>
      <c r="MFP669" s="187"/>
      <c r="MFQ669" s="187"/>
      <c r="MFR669" s="187"/>
      <c r="MFS669" s="187"/>
      <c r="MFT669" s="187"/>
      <c r="MFU669" s="187"/>
      <c r="MFV669" s="187"/>
      <c r="MFW669" s="187"/>
      <c r="MFX669" s="187"/>
      <c r="MFY669" s="187"/>
      <c r="MFZ669" s="187"/>
      <c r="MGA669" s="187"/>
      <c r="MGB669" s="187"/>
      <c r="MGC669" s="187"/>
      <c r="MGD669" s="187"/>
      <c r="MGE669" s="187"/>
      <c r="MGF669" s="187"/>
      <c r="MGG669" s="187"/>
      <c r="MGH669" s="187"/>
      <c r="MGI669" s="187"/>
      <c r="MGJ669" s="187"/>
      <c r="MGK669" s="187"/>
      <c r="MGL669" s="187"/>
      <c r="MGM669" s="187"/>
      <c r="MGN669" s="187"/>
      <c r="MGO669" s="187"/>
      <c r="MGP669" s="187"/>
      <c r="MGQ669" s="187"/>
      <c r="MGR669" s="187"/>
      <c r="MGS669" s="187"/>
      <c r="MGT669" s="187"/>
      <c r="MGU669" s="187"/>
      <c r="MGV669" s="187"/>
      <c r="MGW669" s="187"/>
      <c r="MGX669" s="187"/>
      <c r="MGY669" s="187"/>
      <c r="MGZ669" s="187"/>
      <c r="MHA669" s="187"/>
      <c r="MHB669" s="187"/>
      <c r="MHC669" s="187"/>
      <c r="MHD669" s="187"/>
      <c r="MHE669" s="187"/>
      <c r="MHF669" s="187"/>
      <c r="MHG669" s="187"/>
      <c r="MHH669" s="187"/>
      <c r="MHI669" s="187"/>
      <c r="MHJ669" s="187"/>
      <c r="MHK669" s="187"/>
      <c r="MHL669" s="187"/>
      <c r="MHM669" s="187"/>
      <c r="MHN669" s="187"/>
      <c r="MHO669" s="187"/>
      <c r="MHP669" s="187"/>
      <c r="MHQ669" s="187"/>
      <c r="MHR669" s="187"/>
      <c r="MHS669" s="187"/>
      <c r="MHT669" s="187"/>
      <c r="MHU669" s="187"/>
      <c r="MHV669" s="187"/>
      <c r="MHW669" s="187"/>
      <c r="MHX669" s="187"/>
      <c r="MHY669" s="187"/>
      <c r="MHZ669" s="187"/>
      <c r="MIA669" s="187"/>
      <c r="MIB669" s="187"/>
      <c r="MIC669" s="187"/>
      <c r="MID669" s="187"/>
      <c r="MIE669" s="187"/>
      <c r="MIF669" s="187"/>
      <c r="MIG669" s="187"/>
      <c r="MIH669" s="187"/>
      <c r="MII669" s="187"/>
      <c r="MIJ669" s="187"/>
      <c r="MIK669" s="187"/>
      <c r="MIL669" s="187"/>
      <c r="MIM669" s="187"/>
      <c r="MIN669" s="187"/>
      <c r="MIO669" s="187"/>
      <c r="MIP669" s="187"/>
      <c r="MIQ669" s="187"/>
      <c r="MIR669" s="187"/>
      <c r="MIS669" s="187"/>
      <c r="MIT669" s="187"/>
      <c r="MIU669" s="187"/>
      <c r="MIV669" s="187"/>
      <c r="MIW669" s="187"/>
      <c r="MIX669" s="187"/>
      <c r="MIY669" s="187"/>
      <c r="MIZ669" s="187"/>
      <c r="MJA669" s="187"/>
      <c r="MJB669" s="187"/>
      <c r="MJC669" s="187"/>
      <c r="MJD669" s="187"/>
      <c r="MJE669" s="187"/>
      <c r="MJF669" s="187"/>
      <c r="MJG669" s="187"/>
      <c r="MJH669" s="187"/>
      <c r="MJI669" s="187"/>
      <c r="MJJ669" s="187"/>
      <c r="MJK669" s="187"/>
      <c r="MJL669" s="187"/>
      <c r="MJM669" s="187"/>
      <c r="MJN669" s="187"/>
      <c r="MJO669" s="187"/>
      <c r="MJP669" s="187"/>
      <c r="MJQ669" s="187"/>
      <c r="MJR669" s="187"/>
      <c r="MJS669" s="187"/>
      <c r="MJT669" s="187"/>
      <c r="MJU669" s="187"/>
      <c r="MJV669" s="187"/>
      <c r="MJW669" s="187"/>
      <c r="MJX669" s="187"/>
      <c r="MJY669" s="187"/>
      <c r="MJZ669" s="187"/>
      <c r="MKA669" s="187"/>
      <c r="MKB669" s="187"/>
      <c r="MKC669" s="187"/>
      <c r="MKD669" s="187"/>
      <c r="MKE669" s="187"/>
      <c r="MKF669" s="187"/>
      <c r="MKG669" s="187"/>
      <c r="MKH669" s="187"/>
      <c r="MKI669" s="187"/>
      <c r="MKJ669" s="187"/>
      <c r="MKK669" s="187"/>
      <c r="MKL669" s="187"/>
      <c r="MKM669" s="187"/>
      <c r="MKN669" s="187"/>
      <c r="MKO669" s="187"/>
      <c r="MKP669" s="187"/>
      <c r="MKQ669" s="187"/>
      <c r="MKR669" s="187"/>
      <c r="MKS669" s="187"/>
      <c r="MKT669" s="187"/>
      <c r="MKU669" s="187"/>
      <c r="MKV669" s="187"/>
      <c r="MKW669" s="187"/>
      <c r="MKX669" s="187"/>
      <c r="MKY669" s="187"/>
      <c r="MKZ669" s="187"/>
      <c r="MLA669" s="187"/>
      <c r="MLB669" s="187"/>
      <c r="MLC669" s="187"/>
      <c r="MLD669" s="187"/>
      <c r="MLE669" s="187"/>
      <c r="MLF669" s="187"/>
      <c r="MLG669" s="187"/>
      <c r="MLH669" s="187"/>
      <c r="MLI669" s="187"/>
      <c r="MLJ669" s="187"/>
      <c r="MLK669" s="187"/>
      <c r="MLL669" s="187"/>
      <c r="MLM669" s="187"/>
      <c r="MLN669" s="187"/>
      <c r="MLO669" s="187"/>
      <c r="MLP669" s="187"/>
      <c r="MLQ669" s="187"/>
      <c r="MLR669" s="187"/>
      <c r="MLS669" s="187"/>
      <c r="MLT669" s="187"/>
      <c r="MLU669" s="187"/>
      <c r="MLV669" s="187"/>
      <c r="MLW669" s="187"/>
      <c r="MLX669" s="187"/>
      <c r="MLY669" s="187"/>
      <c r="MLZ669" s="187"/>
      <c r="MMA669" s="187"/>
      <c r="MMB669" s="187"/>
      <c r="MMC669" s="187"/>
      <c r="MMD669" s="187"/>
      <c r="MME669" s="187"/>
      <c r="MMF669" s="187"/>
      <c r="MMG669" s="187"/>
      <c r="MMH669" s="187"/>
      <c r="MMI669" s="187"/>
      <c r="MMJ669" s="187"/>
      <c r="MMK669" s="187"/>
      <c r="MML669" s="187"/>
      <c r="MMM669" s="187"/>
      <c r="MMN669" s="187"/>
      <c r="MMO669" s="187"/>
      <c r="MMP669" s="187"/>
      <c r="MMQ669" s="187"/>
      <c r="MMR669" s="187"/>
      <c r="MMS669" s="187"/>
      <c r="MMT669" s="187"/>
      <c r="MMU669" s="187"/>
      <c r="MMV669" s="187"/>
      <c r="MMW669" s="187"/>
      <c r="MMX669" s="187"/>
      <c r="MMY669" s="187"/>
      <c r="MMZ669" s="187"/>
      <c r="MNA669" s="187"/>
      <c r="MNB669" s="187"/>
      <c r="MNC669" s="187"/>
      <c r="MND669" s="187"/>
      <c r="MNE669" s="187"/>
      <c r="MNF669" s="187"/>
      <c r="MNG669" s="187"/>
      <c r="MNH669" s="187"/>
      <c r="MNI669" s="187"/>
      <c r="MNJ669" s="187"/>
      <c r="MNK669" s="187"/>
      <c r="MNL669" s="187"/>
      <c r="MNM669" s="187"/>
      <c r="MNN669" s="187"/>
      <c r="MNO669" s="187"/>
      <c r="MNP669" s="187"/>
      <c r="MNQ669" s="187"/>
      <c r="MNR669" s="187"/>
      <c r="MNS669" s="187"/>
      <c r="MNT669" s="187"/>
      <c r="MNU669" s="187"/>
      <c r="MNV669" s="187"/>
      <c r="MNW669" s="187"/>
      <c r="MNX669" s="187"/>
      <c r="MNY669" s="187"/>
      <c r="MNZ669" s="187"/>
      <c r="MOA669" s="187"/>
      <c r="MOB669" s="187"/>
      <c r="MOC669" s="187"/>
      <c r="MOD669" s="187"/>
      <c r="MOE669" s="187"/>
      <c r="MOF669" s="187"/>
      <c r="MOG669" s="187"/>
      <c r="MOH669" s="187"/>
      <c r="MOI669" s="187"/>
      <c r="MOJ669" s="187"/>
      <c r="MOK669" s="187"/>
      <c r="MOL669" s="187"/>
      <c r="MOM669" s="187"/>
      <c r="MON669" s="187"/>
      <c r="MOO669" s="187"/>
      <c r="MOP669" s="187"/>
      <c r="MOQ669" s="187"/>
      <c r="MOR669" s="187"/>
      <c r="MOS669" s="187"/>
      <c r="MOT669" s="187"/>
      <c r="MOU669" s="187"/>
      <c r="MOV669" s="187"/>
      <c r="MOW669" s="187"/>
      <c r="MOX669" s="187"/>
      <c r="MOY669" s="187"/>
      <c r="MOZ669" s="187"/>
      <c r="MPA669" s="187"/>
      <c r="MPB669" s="187"/>
      <c r="MPC669" s="187"/>
      <c r="MPD669" s="187"/>
      <c r="MPE669" s="187"/>
      <c r="MPF669" s="187"/>
      <c r="MPG669" s="187"/>
      <c r="MPH669" s="187"/>
      <c r="MPI669" s="187"/>
      <c r="MPJ669" s="187"/>
      <c r="MPK669" s="187"/>
      <c r="MPL669" s="187"/>
      <c r="MPM669" s="187"/>
      <c r="MPN669" s="187"/>
      <c r="MPO669" s="187"/>
      <c r="MPP669" s="187"/>
      <c r="MPQ669" s="187"/>
      <c r="MPR669" s="187"/>
      <c r="MPS669" s="187"/>
      <c r="MPT669" s="187"/>
      <c r="MPU669" s="187"/>
      <c r="MPV669" s="187"/>
      <c r="MPW669" s="187"/>
      <c r="MPX669" s="187"/>
      <c r="MPY669" s="187"/>
      <c r="MPZ669" s="187"/>
      <c r="MQA669" s="187"/>
      <c r="MQB669" s="187"/>
      <c r="MQC669" s="187"/>
      <c r="MQD669" s="187"/>
      <c r="MQE669" s="187"/>
      <c r="MQF669" s="187"/>
      <c r="MQG669" s="187"/>
      <c r="MQH669" s="187"/>
      <c r="MQI669" s="187"/>
      <c r="MQJ669" s="187"/>
      <c r="MQK669" s="187"/>
      <c r="MQL669" s="187"/>
      <c r="MQM669" s="187"/>
      <c r="MQN669" s="187"/>
      <c r="MQO669" s="187"/>
      <c r="MQP669" s="187"/>
      <c r="MQQ669" s="187"/>
      <c r="MQR669" s="187"/>
      <c r="MQS669" s="187"/>
      <c r="MQT669" s="187"/>
      <c r="MQU669" s="187"/>
      <c r="MQV669" s="187"/>
      <c r="MQW669" s="187"/>
      <c r="MQX669" s="187"/>
      <c r="MQY669" s="187"/>
      <c r="MQZ669" s="187"/>
      <c r="MRA669" s="187"/>
      <c r="MRB669" s="187"/>
      <c r="MRC669" s="187"/>
      <c r="MRD669" s="187"/>
      <c r="MRE669" s="187"/>
      <c r="MRF669" s="187"/>
      <c r="MRG669" s="187"/>
      <c r="MRH669" s="187"/>
      <c r="MRI669" s="187"/>
      <c r="MRJ669" s="187"/>
      <c r="MRK669" s="187"/>
      <c r="MRL669" s="187"/>
      <c r="MRM669" s="187"/>
      <c r="MRN669" s="187"/>
      <c r="MRO669" s="187"/>
      <c r="MRP669" s="187"/>
      <c r="MRQ669" s="187"/>
      <c r="MRR669" s="187"/>
      <c r="MRS669" s="187"/>
      <c r="MRT669" s="187"/>
      <c r="MRU669" s="187"/>
      <c r="MRV669" s="187"/>
      <c r="MRW669" s="187"/>
      <c r="MRX669" s="187"/>
      <c r="MRY669" s="187"/>
      <c r="MRZ669" s="187"/>
      <c r="MSA669" s="187"/>
      <c r="MSB669" s="187"/>
      <c r="MSC669" s="187"/>
      <c r="MSD669" s="187"/>
      <c r="MSE669" s="187"/>
      <c r="MSF669" s="187"/>
      <c r="MSG669" s="187"/>
      <c r="MSH669" s="187"/>
      <c r="MSI669" s="187"/>
      <c r="MSJ669" s="187"/>
      <c r="MSK669" s="187"/>
      <c r="MSL669" s="187"/>
      <c r="MSM669" s="187"/>
      <c r="MSN669" s="187"/>
      <c r="MSO669" s="187"/>
      <c r="MSP669" s="187"/>
      <c r="MSQ669" s="187"/>
      <c r="MSR669" s="187"/>
      <c r="MSS669" s="187"/>
      <c r="MST669" s="187"/>
      <c r="MSU669" s="187"/>
      <c r="MSV669" s="187"/>
      <c r="MSW669" s="187"/>
      <c r="MSX669" s="187"/>
      <c r="MSY669" s="187"/>
      <c r="MSZ669" s="187"/>
      <c r="MTA669" s="187"/>
      <c r="MTB669" s="187"/>
      <c r="MTC669" s="187"/>
      <c r="MTD669" s="187"/>
      <c r="MTE669" s="187"/>
      <c r="MTF669" s="187"/>
      <c r="MTG669" s="187"/>
      <c r="MTH669" s="187"/>
      <c r="MTI669" s="187"/>
      <c r="MTJ669" s="187"/>
      <c r="MTK669" s="187"/>
      <c r="MTL669" s="187"/>
      <c r="MTM669" s="187"/>
      <c r="MTN669" s="187"/>
      <c r="MTO669" s="187"/>
      <c r="MTP669" s="187"/>
      <c r="MTQ669" s="187"/>
      <c r="MTR669" s="187"/>
      <c r="MTS669" s="187"/>
      <c r="MTT669" s="187"/>
      <c r="MTU669" s="187"/>
      <c r="MTV669" s="187"/>
      <c r="MTW669" s="187"/>
      <c r="MTX669" s="187"/>
      <c r="MTY669" s="187"/>
      <c r="MTZ669" s="187"/>
      <c r="MUA669" s="187"/>
      <c r="MUB669" s="187"/>
      <c r="MUC669" s="187"/>
      <c r="MUD669" s="187"/>
      <c r="MUE669" s="187"/>
      <c r="MUF669" s="187"/>
      <c r="MUG669" s="187"/>
      <c r="MUH669" s="187"/>
      <c r="MUI669" s="187"/>
      <c r="MUJ669" s="187"/>
      <c r="MUK669" s="187"/>
      <c r="MUL669" s="187"/>
      <c r="MUM669" s="187"/>
      <c r="MUN669" s="187"/>
      <c r="MUO669" s="187"/>
      <c r="MUP669" s="187"/>
      <c r="MUQ669" s="187"/>
      <c r="MUR669" s="187"/>
      <c r="MUS669" s="187"/>
      <c r="MUT669" s="187"/>
      <c r="MUU669" s="187"/>
      <c r="MUV669" s="187"/>
      <c r="MUW669" s="187"/>
      <c r="MUX669" s="187"/>
      <c r="MUY669" s="187"/>
      <c r="MUZ669" s="187"/>
      <c r="MVA669" s="187"/>
      <c r="MVB669" s="187"/>
      <c r="MVC669" s="187"/>
      <c r="MVD669" s="187"/>
      <c r="MVE669" s="187"/>
      <c r="MVF669" s="187"/>
      <c r="MVG669" s="187"/>
      <c r="MVH669" s="187"/>
      <c r="MVI669" s="187"/>
      <c r="MVJ669" s="187"/>
      <c r="MVK669" s="187"/>
      <c r="MVL669" s="187"/>
      <c r="MVM669" s="187"/>
      <c r="MVN669" s="187"/>
      <c r="MVO669" s="187"/>
      <c r="MVP669" s="187"/>
      <c r="MVQ669" s="187"/>
      <c r="MVR669" s="187"/>
      <c r="MVS669" s="187"/>
      <c r="MVT669" s="187"/>
      <c r="MVU669" s="187"/>
      <c r="MVV669" s="187"/>
      <c r="MVW669" s="187"/>
      <c r="MVX669" s="187"/>
      <c r="MVY669" s="187"/>
      <c r="MVZ669" s="187"/>
      <c r="MWA669" s="187"/>
      <c r="MWB669" s="187"/>
      <c r="MWC669" s="187"/>
      <c r="MWD669" s="187"/>
      <c r="MWE669" s="187"/>
      <c r="MWF669" s="187"/>
      <c r="MWG669" s="187"/>
      <c r="MWH669" s="187"/>
      <c r="MWI669" s="187"/>
      <c r="MWJ669" s="187"/>
      <c r="MWK669" s="187"/>
      <c r="MWL669" s="187"/>
      <c r="MWM669" s="187"/>
      <c r="MWN669" s="187"/>
      <c r="MWO669" s="187"/>
      <c r="MWP669" s="187"/>
      <c r="MWQ669" s="187"/>
      <c r="MWR669" s="187"/>
      <c r="MWS669" s="187"/>
      <c r="MWT669" s="187"/>
      <c r="MWU669" s="187"/>
      <c r="MWV669" s="187"/>
      <c r="MWW669" s="187"/>
      <c r="MWX669" s="187"/>
      <c r="MWY669" s="187"/>
      <c r="MWZ669" s="187"/>
      <c r="MXA669" s="187"/>
      <c r="MXB669" s="187"/>
      <c r="MXC669" s="187"/>
      <c r="MXD669" s="187"/>
      <c r="MXE669" s="187"/>
      <c r="MXF669" s="187"/>
      <c r="MXG669" s="187"/>
      <c r="MXH669" s="187"/>
      <c r="MXI669" s="187"/>
      <c r="MXJ669" s="187"/>
      <c r="MXK669" s="187"/>
      <c r="MXL669" s="187"/>
      <c r="MXM669" s="187"/>
      <c r="MXN669" s="187"/>
      <c r="MXO669" s="187"/>
      <c r="MXP669" s="187"/>
      <c r="MXQ669" s="187"/>
      <c r="MXR669" s="187"/>
      <c r="MXS669" s="187"/>
      <c r="MXT669" s="187"/>
      <c r="MXU669" s="187"/>
      <c r="MXV669" s="187"/>
      <c r="MXW669" s="187"/>
      <c r="MXX669" s="187"/>
      <c r="MXY669" s="187"/>
      <c r="MXZ669" s="187"/>
      <c r="MYA669" s="187"/>
      <c r="MYB669" s="187"/>
      <c r="MYC669" s="187"/>
      <c r="MYD669" s="187"/>
      <c r="MYE669" s="187"/>
      <c r="MYF669" s="187"/>
      <c r="MYG669" s="187"/>
      <c r="MYH669" s="187"/>
      <c r="MYI669" s="187"/>
      <c r="MYJ669" s="187"/>
      <c r="MYK669" s="187"/>
      <c r="MYL669" s="187"/>
      <c r="MYM669" s="187"/>
      <c r="MYN669" s="187"/>
      <c r="MYO669" s="187"/>
      <c r="MYP669" s="187"/>
      <c r="MYQ669" s="187"/>
      <c r="MYR669" s="187"/>
      <c r="MYS669" s="187"/>
      <c r="MYT669" s="187"/>
      <c r="MYU669" s="187"/>
      <c r="MYV669" s="187"/>
      <c r="MYW669" s="187"/>
      <c r="MYX669" s="187"/>
      <c r="MYY669" s="187"/>
      <c r="MYZ669" s="187"/>
      <c r="MZA669" s="187"/>
      <c r="MZB669" s="187"/>
      <c r="MZC669" s="187"/>
      <c r="MZD669" s="187"/>
      <c r="MZE669" s="187"/>
      <c r="MZF669" s="187"/>
      <c r="MZG669" s="187"/>
      <c r="MZH669" s="187"/>
      <c r="MZI669" s="187"/>
      <c r="MZJ669" s="187"/>
      <c r="MZK669" s="187"/>
      <c r="MZL669" s="187"/>
      <c r="MZM669" s="187"/>
      <c r="MZN669" s="187"/>
      <c r="MZO669" s="187"/>
      <c r="MZP669" s="187"/>
      <c r="MZQ669" s="187"/>
      <c r="MZR669" s="187"/>
      <c r="MZS669" s="187"/>
      <c r="MZT669" s="187"/>
      <c r="MZU669" s="187"/>
      <c r="MZV669" s="187"/>
      <c r="MZW669" s="187"/>
      <c r="MZX669" s="187"/>
      <c r="MZY669" s="187"/>
      <c r="MZZ669" s="187"/>
      <c r="NAA669" s="187"/>
      <c r="NAB669" s="187"/>
      <c r="NAC669" s="187"/>
      <c r="NAD669" s="187"/>
      <c r="NAE669" s="187"/>
      <c r="NAF669" s="187"/>
      <c r="NAG669" s="187"/>
      <c r="NAH669" s="187"/>
      <c r="NAI669" s="187"/>
      <c r="NAJ669" s="187"/>
      <c r="NAK669" s="187"/>
      <c r="NAL669" s="187"/>
      <c r="NAM669" s="187"/>
      <c r="NAN669" s="187"/>
      <c r="NAO669" s="187"/>
      <c r="NAP669" s="187"/>
      <c r="NAQ669" s="187"/>
      <c r="NAR669" s="187"/>
      <c r="NAS669" s="187"/>
      <c r="NAT669" s="187"/>
      <c r="NAU669" s="187"/>
      <c r="NAV669" s="187"/>
      <c r="NAW669" s="187"/>
      <c r="NAX669" s="187"/>
      <c r="NAY669" s="187"/>
      <c r="NAZ669" s="187"/>
      <c r="NBA669" s="187"/>
      <c r="NBB669" s="187"/>
      <c r="NBC669" s="187"/>
      <c r="NBD669" s="187"/>
      <c r="NBE669" s="187"/>
      <c r="NBF669" s="187"/>
      <c r="NBG669" s="187"/>
      <c r="NBH669" s="187"/>
      <c r="NBI669" s="187"/>
      <c r="NBJ669" s="187"/>
      <c r="NBK669" s="187"/>
      <c r="NBL669" s="187"/>
      <c r="NBM669" s="187"/>
      <c r="NBN669" s="187"/>
      <c r="NBO669" s="187"/>
      <c r="NBP669" s="187"/>
      <c r="NBQ669" s="187"/>
      <c r="NBR669" s="187"/>
      <c r="NBS669" s="187"/>
      <c r="NBT669" s="187"/>
      <c r="NBU669" s="187"/>
      <c r="NBV669" s="187"/>
      <c r="NBW669" s="187"/>
      <c r="NBX669" s="187"/>
      <c r="NBY669" s="187"/>
      <c r="NBZ669" s="187"/>
      <c r="NCA669" s="187"/>
      <c r="NCB669" s="187"/>
      <c r="NCC669" s="187"/>
      <c r="NCD669" s="187"/>
      <c r="NCE669" s="187"/>
      <c r="NCF669" s="187"/>
      <c r="NCG669" s="187"/>
      <c r="NCH669" s="187"/>
      <c r="NCI669" s="187"/>
      <c r="NCJ669" s="187"/>
      <c r="NCK669" s="187"/>
      <c r="NCL669" s="187"/>
      <c r="NCM669" s="187"/>
      <c r="NCN669" s="187"/>
      <c r="NCO669" s="187"/>
      <c r="NCP669" s="187"/>
      <c r="NCQ669" s="187"/>
      <c r="NCR669" s="187"/>
      <c r="NCS669" s="187"/>
      <c r="NCT669" s="187"/>
      <c r="NCU669" s="187"/>
      <c r="NCV669" s="187"/>
      <c r="NCW669" s="187"/>
      <c r="NCX669" s="187"/>
      <c r="NCY669" s="187"/>
      <c r="NCZ669" s="187"/>
      <c r="NDA669" s="187"/>
      <c r="NDB669" s="187"/>
      <c r="NDC669" s="187"/>
      <c r="NDD669" s="187"/>
      <c r="NDE669" s="187"/>
      <c r="NDF669" s="187"/>
      <c r="NDG669" s="187"/>
      <c r="NDH669" s="187"/>
      <c r="NDI669" s="187"/>
      <c r="NDJ669" s="187"/>
      <c r="NDK669" s="187"/>
      <c r="NDL669" s="187"/>
      <c r="NDM669" s="187"/>
      <c r="NDN669" s="187"/>
      <c r="NDO669" s="187"/>
      <c r="NDP669" s="187"/>
      <c r="NDQ669" s="187"/>
      <c r="NDR669" s="187"/>
      <c r="NDS669" s="187"/>
      <c r="NDT669" s="187"/>
      <c r="NDU669" s="187"/>
      <c r="NDV669" s="187"/>
      <c r="NDW669" s="187"/>
      <c r="NDX669" s="187"/>
      <c r="NDY669" s="187"/>
      <c r="NDZ669" s="187"/>
      <c r="NEA669" s="187"/>
      <c r="NEB669" s="187"/>
      <c r="NEC669" s="187"/>
      <c r="NED669" s="187"/>
      <c r="NEE669" s="187"/>
      <c r="NEF669" s="187"/>
      <c r="NEG669" s="187"/>
      <c r="NEH669" s="187"/>
      <c r="NEI669" s="187"/>
      <c r="NEJ669" s="187"/>
      <c r="NEK669" s="187"/>
      <c r="NEL669" s="187"/>
      <c r="NEM669" s="187"/>
      <c r="NEN669" s="187"/>
      <c r="NEO669" s="187"/>
      <c r="NEP669" s="187"/>
      <c r="NEQ669" s="187"/>
      <c r="NER669" s="187"/>
      <c r="NES669" s="187"/>
      <c r="NET669" s="187"/>
      <c r="NEU669" s="187"/>
      <c r="NEV669" s="187"/>
      <c r="NEW669" s="187"/>
      <c r="NEX669" s="187"/>
      <c r="NEY669" s="187"/>
      <c r="NEZ669" s="187"/>
      <c r="NFA669" s="187"/>
      <c r="NFB669" s="187"/>
      <c r="NFC669" s="187"/>
      <c r="NFD669" s="187"/>
      <c r="NFE669" s="187"/>
      <c r="NFF669" s="187"/>
      <c r="NFG669" s="187"/>
      <c r="NFH669" s="187"/>
      <c r="NFI669" s="187"/>
      <c r="NFJ669" s="187"/>
      <c r="NFK669" s="187"/>
      <c r="NFL669" s="187"/>
      <c r="NFM669" s="187"/>
      <c r="NFN669" s="187"/>
      <c r="NFO669" s="187"/>
      <c r="NFP669" s="187"/>
      <c r="NFQ669" s="187"/>
      <c r="NFR669" s="187"/>
      <c r="NFS669" s="187"/>
      <c r="NFT669" s="187"/>
      <c r="NFU669" s="187"/>
      <c r="NFV669" s="187"/>
      <c r="NFW669" s="187"/>
      <c r="NFX669" s="187"/>
      <c r="NFY669" s="187"/>
      <c r="NFZ669" s="187"/>
      <c r="NGA669" s="187"/>
      <c r="NGB669" s="187"/>
      <c r="NGC669" s="187"/>
      <c r="NGD669" s="187"/>
      <c r="NGE669" s="187"/>
      <c r="NGF669" s="187"/>
      <c r="NGG669" s="187"/>
      <c r="NGH669" s="187"/>
      <c r="NGI669" s="187"/>
      <c r="NGJ669" s="187"/>
      <c r="NGK669" s="187"/>
      <c r="NGL669" s="187"/>
      <c r="NGM669" s="187"/>
      <c r="NGN669" s="187"/>
      <c r="NGO669" s="187"/>
      <c r="NGP669" s="187"/>
      <c r="NGQ669" s="187"/>
      <c r="NGR669" s="187"/>
      <c r="NGS669" s="187"/>
      <c r="NGT669" s="187"/>
      <c r="NGU669" s="187"/>
      <c r="NGV669" s="187"/>
      <c r="NGW669" s="187"/>
      <c r="NGX669" s="187"/>
      <c r="NGY669" s="187"/>
      <c r="NGZ669" s="187"/>
      <c r="NHA669" s="187"/>
      <c r="NHB669" s="187"/>
      <c r="NHC669" s="187"/>
      <c r="NHD669" s="187"/>
      <c r="NHE669" s="187"/>
      <c r="NHF669" s="187"/>
      <c r="NHG669" s="187"/>
      <c r="NHH669" s="187"/>
      <c r="NHI669" s="187"/>
      <c r="NHJ669" s="187"/>
      <c r="NHK669" s="187"/>
      <c r="NHL669" s="187"/>
      <c r="NHM669" s="187"/>
      <c r="NHN669" s="187"/>
      <c r="NHO669" s="187"/>
      <c r="NHP669" s="187"/>
      <c r="NHQ669" s="187"/>
      <c r="NHR669" s="187"/>
      <c r="NHS669" s="187"/>
      <c r="NHT669" s="187"/>
      <c r="NHU669" s="187"/>
      <c r="NHV669" s="187"/>
      <c r="NHW669" s="187"/>
      <c r="NHX669" s="187"/>
      <c r="NHY669" s="187"/>
      <c r="NHZ669" s="187"/>
      <c r="NIA669" s="187"/>
      <c r="NIB669" s="187"/>
      <c r="NIC669" s="187"/>
      <c r="NID669" s="187"/>
      <c r="NIE669" s="187"/>
      <c r="NIF669" s="187"/>
      <c r="NIG669" s="187"/>
      <c r="NIH669" s="187"/>
      <c r="NII669" s="187"/>
      <c r="NIJ669" s="187"/>
      <c r="NIK669" s="187"/>
      <c r="NIL669" s="187"/>
      <c r="NIM669" s="187"/>
      <c r="NIN669" s="187"/>
      <c r="NIO669" s="187"/>
      <c r="NIP669" s="187"/>
      <c r="NIQ669" s="187"/>
      <c r="NIR669" s="187"/>
      <c r="NIS669" s="187"/>
      <c r="NIT669" s="187"/>
      <c r="NIU669" s="187"/>
      <c r="NIV669" s="187"/>
      <c r="NIW669" s="187"/>
      <c r="NIX669" s="187"/>
      <c r="NIY669" s="187"/>
      <c r="NIZ669" s="187"/>
      <c r="NJA669" s="187"/>
      <c r="NJB669" s="187"/>
      <c r="NJC669" s="187"/>
      <c r="NJD669" s="187"/>
      <c r="NJE669" s="187"/>
      <c r="NJF669" s="187"/>
      <c r="NJG669" s="187"/>
      <c r="NJH669" s="187"/>
      <c r="NJI669" s="187"/>
      <c r="NJJ669" s="187"/>
      <c r="NJK669" s="187"/>
      <c r="NJL669" s="187"/>
      <c r="NJM669" s="187"/>
      <c r="NJN669" s="187"/>
      <c r="NJO669" s="187"/>
      <c r="NJP669" s="187"/>
      <c r="NJQ669" s="187"/>
      <c r="NJR669" s="187"/>
      <c r="NJS669" s="187"/>
      <c r="NJT669" s="187"/>
      <c r="NJU669" s="187"/>
      <c r="NJV669" s="187"/>
      <c r="NJW669" s="187"/>
      <c r="NJX669" s="187"/>
      <c r="NJY669" s="187"/>
      <c r="NJZ669" s="187"/>
      <c r="NKA669" s="187"/>
      <c r="NKB669" s="187"/>
      <c r="NKC669" s="187"/>
      <c r="NKD669" s="187"/>
      <c r="NKE669" s="187"/>
      <c r="NKF669" s="187"/>
      <c r="NKG669" s="187"/>
      <c r="NKH669" s="187"/>
      <c r="NKI669" s="187"/>
      <c r="NKJ669" s="187"/>
      <c r="NKK669" s="187"/>
      <c r="NKL669" s="187"/>
      <c r="NKM669" s="187"/>
      <c r="NKN669" s="187"/>
      <c r="NKO669" s="187"/>
      <c r="NKP669" s="187"/>
      <c r="NKQ669" s="187"/>
      <c r="NKR669" s="187"/>
      <c r="NKS669" s="187"/>
      <c r="NKT669" s="187"/>
      <c r="NKU669" s="187"/>
      <c r="NKV669" s="187"/>
      <c r="NKW669" s="187"/>
      <c r="NKX669" s="187"/>
      <c r="NKY669" s="187"/>
      <c r="NKZ669" s="187"/>
      <c r="NLA669" s="187"/>
      <c r="NLB669" s="187"/>
      <c r="NLC669" s="187"/>
      <c r="NLD669" s="187"/>
      <c r="NLE669" s="187"/>
      <c r="NLF669" s="187"/>
      <c r="NLG669" s="187"/>
      <c r="NLH669" s="187"/>
      <c r="NLI669" s="187"/>
      <c r="NLJ669" s="187"/>
      <c r="NLK669" s="187"/>
      <c r="NLL669" s="187"/>
      <c r="NLM669" s="187"/>
      <c r="NLN669" s="187"/>
      <c r="NLO669" s="187"/>
      <c r="NLP669" s="187"/>
      <c r="NLQ669" s="187"/>
      <c r="NLR669" s="187"/>
      <c r="NLS669" s="187"/>
      <c r="NLT669" s="187"/>
      <c r="NLU669" s="187"/>
      <c r="NLV669" s="187"/>
      <c r="NLW669" s="187"/>
      <c r="NLX669" s="187"/>
      <c r="NLY669" s="187"/>
      <c r="NLZ669" s="187"/>
      <c r="NMA669" s="187"/>
      <c r="NMB669" s="187"/>
      <c r="NMC669" s="187"/>
      <c r="NMD669" s="187"/>
      <c r="NME669" s="187"/>
      <c r="NMF669" s="187"/>
      <c r="NMG669" s="187"/>
      <c r="NMH669" s="187"/>
      <c r="NMI669" s="187"/>
      <c r="NMJ669" s="187"/>
      <c r="NMK669" s="187"/>
      <c r="NML669" s="187"/>
      <c r="NMM669" s="187"/>
      <c r="NMN669" s="187"/>
      <c r="NMO669" s="187"/>
      <c r="NMP669" s="187"/>
      <c r="NMQ669" s="187"/>
      <c r="NMR669" s="187"/>
      <c r="NMS669" s="187"/>
      <c r="NMT669" s="187"/>
      <c r="NMU669" s="187"/>
      <c r="NMV669" s="187"/>
      <c r="NMW669" s="187"/>
      <c r="NMX669" s="187"/>
      <c r="NMY669" s="187"/>
      <c r="NMZ669" s="187"/>
      <c r="NNA669" s="187"/>
      <c r="NNB669" s="187"/>
      <c r="NNC669" s="187"/>
      <c r="NND669" s="187"/>
      <c r="NNE669" s="187"/>
      <c r="NNF669" s="187"/>
      <c r="NNG669" s="187"/>
      <c r="NNH669" s="187"/>
      <c r="NNI669" s="187"/>
      <c r="NNJ669" s="187"/>
      <c r="NNK669" s="187"/>
      <c r="NNL669" s="187"/>
      <c r="NNM669" s="187"/>
      <c r="NNN669" s="187"/>
      <c r="NNO669" s="187"/>
      <c r="NNP669" s="187"/>
      <c r="NNQ669" s="187"/>
      <c r="NNR669" s="187"/>
      <c r="NNS669" s="187"/>
      <c r="NNT669" s="187"/>
      <c r="NNU669" s="187"/>
      <c r="NNV669" s="187"/>
      <c r="NNW669" s="187"/>
      <c r="NNX669" s="187"/>
      <c r="NNY669" s="187"/>
      <c r="NNZ669" s="187"/>
      <c r="NOA669" s="187"/>
      <c r="NOB669" s="187"/>
      <c r="NOC669" s="187"/>
      <c r="NOD669" s="187"/>
      <c r="NOE669" s="187"/>
      <c r="NOF669" s="187"/>
      <c r="NOG669" s="187"/>
      <c r="NOH669" s="187"/>
      <c r="NOI669" s="187"/>
      <c r="NOJ669" s="187"/>
      <c r="NOK669" s="187"/>
      <c r="NOL669" s="187"/>
      <c r="NOM669" s="187"/>
      <c r="NON669" s="187"/>
      <c r="NOO669" s="187"/>
      <c r="NOP669" s="187"/>
      <c r="NOQ669" s="187"/>
      <c r="NOR669" s="187"/>
      <c r="NOS669" s="187"/>
      <c r="NOT669" s="187"/>
      <c r="NOU669" s="187"/>
      <c r="NOV669" s="187"/>
      <c r="NOW669" s="187"/>
      <c r="NOX669" s="187"/>
      <c r="NOY669" s="187"/>
      <c r="NOZ669" s="187"/>
      <c r="NPA669" s="187"/>
      <c r="NPB669" s="187"/>
      <c r="NPC669" s="187"/>
      <c r="NPD669" s="187"/>
      <c r="NPE669" s="187"/>
      <c r="NPF669" s="187"/>
      <c r="NPG669" s="187"/>
      <c r="NPH669" s="187"/>
      <c r="NPI669" s="187"/>
      <c r="NPJ669" s="187"/>
      <c r="NPK669" s="187"/>
      <c r="NPL669" s="187"/>
      <c r="NPM669" s="187"/>
      <c r="NPN669" s="187"/>
      <c r="NPO669" s="187"/>
      <c r="NPP669" s="187"/>
      <c r="NPQ669" s="187"/>
      <c r="NPR669" s="187"/>
      <c r="NPS669" s="187"/>
      <c r="NPT669" s="187"/>
      <c r="NPU669" s="187"/>
      <c r="NPV669" s="187"/>
      <c r="NPW669" s="187"/>
      <c r="NPX669" s="187"/>
      <c r="NPY669" s="187"/>
      <c r="NPZ669" s="187"/>
      <c r="NQA669" s="187"/>
      <c r="NQB669" s="187"/>
      <c r="NQC669" s="187"/>
      <c r="NQD669" s="187"/>
      <c r="NQE669" s="187"/>
      <c r="NQF669" s="187"/>
      <c r="NQG669" s="187"/>
      <c r="NQH669" s="187"/>
      <c r="NQI669" s="187"/>
      <c r="NQJ669" s="187"/>
      <c r="NQK669" s="187"/>
      <c r="NQL669" s="187"/>
      <c r="NQM669" s="187"/>
      <c r="NQN669" s="187"/>
      <c r="NQO669" s="187"/>
      <c r="NQP669" s="187"/>
      <c r="NQQ669" s="187"/>
      <c r="NQR669" s="187"/>
      <c r="NQS669" s="187"/>
      <c r="NQT669" s="187"/>
      <c r="NQU669" s="187"/>
      <c r="NQV669" s="187"/>
      <c r="NQW669" s="187"/>
      <c r="NQX669" s="187"/>
      <c r="NQY669" s="187"/>
      <c r="NQZ669" s="187"/>
      <c r="NRA669" s="187"/>
      <c r="NRB669" s="187"/>
      <c r="NRC669" s="187"/>
      <c r="NRD669" s="187"/>
      <c r="NRE669" s="187"/>
      <c r="NRF669" s="187"/>
      <c r="NRG669" s="187"/>
      <c r="NRH669" s="187"/>
      <c r="NRI669" s="187"/>
      <c r="NRJ669" s="187"/>
      <c r="NRK669" s="187"/>
      <c r="NRL669" s="187"/>
      <c r="NRM669" s="187"/>
      <c r="NRN669" s="187"/>
      <c r="NRO669" s="187"/>
      <c r="NRP669" s="187"/>
      <c r="NRQ669" s="187"/>
      <c r="NRR669" s="187"/>
      <c r="NRS669" s="187"/>
      <c r="NRT669" s="187"/>
      <c r="NRU669" s="187"/>
      <c r="NRV669" s="187"/>
      <c r="NRW669" s="187"/>
      <c r="NRX669" s="187"/>
      <c r="NRY669" s="187"/>
      <c r="NRZ669" s="187"/>
      <c r="NSA669" s="187"/>
      <c r="NSB669" s="187"/>
      <c r="NSC669" s="187"/>
      <c r="NSD669" s="187"/>
      <c r="NSE669" s="187"/>
      <c r="NSF669" s="187"/>
      <c r="NSG669" s="187"/>
      <c r="NSH669" s="187"/>
      <c r="NSI669" s="187"/>
      <c r="NSJ669" s="187"/>
      <c r="NSK669" s="187"/>
      <c r="NSL669" s="187"/>
      <c r="NSM669" s="187"/>
      <c r="NSN669" s="187"/>
      <c r="NSO669" s="187"/>
      <c r="NSP669" s="187"/>
      <c r="NSQ669" s="187"/>
      <c r="NSR669" s="187"/>
      <c r="NSS669" s="187"/>
      <c r="NST669" s="187"/>
      <c r="NSU669" s="187"/>
      <c r="NSV669" s="187"/>
      <c r="NSW669" s="187"/>
      <c r="NSX669" s="187"/>
      <c r="NSY669" s="187"/>
      <c r="NSZ669" s="187"/>
      <c r="NTA669" s="187"/>
      <c r="NTB669" s="187"/>
      <c r="NTC669" s="187"/>
      <c r="NTD669" s="187"/>
      <c r="NTE669" s="187"/>
      <c r="NTF669" s="187"/>
      <c r="NTG669" s="187"/>
      <c r="NTH669" s="187"/>
      <c r="NTI669" s="187"/>
      <c r="NTJ669" s="187"/>
      <c r="NTK669" s="187"/>
      <c r="NTL669" s="187"/>
      <c r="NTM669" s="187"/>
      <c r="NTN669" s="187"/>
      <c r="NTO669" s="187"/>
      <c r="NTP669" s="187"/>
      <c r="NTQ669" s="187"/>
      <c r="NTR669" s="187"/>
      <c r="NTS669" s="187"/>
      <c r="NTT669" s="187"/>
      <c r="NTU669" s="187"/>
      <c r="NTV669" s="187"/>
      <c r="NTW669" s="187"/>
      <c r="NTX669" s="187"/>
      <c r="NTY669" s="187"/>
      <c r="NTZ669" s="187"/>
      <c r="NUA669" s="187"/>
      <c r="NUB669" s="187"/>
      <c r="NUC669" s="187"/>
      <c r="NUD669" s="187"/>
      <c r="NUE669" s="187"/>
      <c r="NUF669" s="187"/>
      <c r="NUG669" s="187"/>
      <c r="NUH669" s="187"/>
      <c r="NUI669" s="187"/>
      <c r="NUJ669" s="187"/>
      <c r="NUK669" s="187"/>
      <c r="NUL669" s="187"/>
      <c r="NUM669" s="187"/>
      <c r="NUN669" s="187"/>
      <c r="NUO669" s="187"/>
      <c r="NUP669" s="187"/>
      <c r="NUQ669" s="187"/>
      <c r="NUR669" s="187"/>
      <c r="NUS669" s="187"/>
      <c r="NUT669" s="187"/>
      <c r="NUU669" s="187"/>
      <c r="NUV669" s="187"/>
      <c r="NUW669" s="187"/>
      <c r="NUX669" s="187"/>
      <c r="NUY669" s="187"/>
      <c r="NUZ669" s="187"/>
      <c r="NVA669" s="187"/>
      <c r="NVB669" s="187"/>
      <c r="NVC669" s="187"/>
      <c r="NVD669" s="187"/>
      <c r="NVE669" s="187"/>
      <c r="NVF669" s="187"/>
      <c r="NVG669" s="187"/>
      <c r="NVH669" s="187"/>
      <c r="NVI669" s="187"/>
      <c r="NVJ669" s="187"/>
      <c r="NVK669" s="187"/>
      <c r="NVL669" s="187"/>
      <c r="NVM669" s="187"/>
      <c r="NVN669" s="187"/>
      <c r="NVO669" s="187"/>
      <c r="NVP669" s="187"/>
      <c r="NVQ669" s="187"/>
      <c r="NVR669" s="187"/>
      <c r="NVS669" s="187"/>
      <c r="NVT669" s="187"/>
      <c r="NVU669" s="187"/>
      <c r="NVV669" s="187"/>
      <c r="NVW669" s="187"/>
      <c r="NVX669" s="187"/>
      <c r="NVY669" s="187"/>
      <c r="NVZ669" s="187"/>
      <c r="NWA669" s="187"/>
      <c r="NWB669" s="187"/>
      <c r="NWC669" s="187"/>
      <c r="NWD669" s="187"/>
      <c r="NWE669" s="187"/>
      <c r="NWF669" s="187"/>
      <c r="NWG669" s="187"/>
      <c r="NWH669" s="187"/>
      <c r="NWI669" s="187"/>
      <c r="NWJ669" s="187"/>
      <c r="NWK669" s="187"/>
      <c r="NWL669" s="187"/>
      <c r="NWM669" s="187"/>
      <c r="NWN669" s="187"/>
      <c r="NWO669" s="187"/>
      <c r="NWP669" s="187"/>
      <c r="NWQ669" s="187"/>
      <c r="NWR669" s="187"/>
      <c r="NWS669" s="187"/>
      <c r="NWT669" s="187"/>
      <c r="NWU669" s="187"/>
      <c r="NWV669" s="187"/>
      <c r="NWW669" s="187"/>
      <c r="NWX669" s="187"/>
      <c r="NWY669" s="187"/>
      <c r="NWZ669" s="187"/>
      <c r="NXA669" s="187"/>
      <c r="NXB669" s="187"/>
      <c r="NXC669" s="187"/>
      <c r="NXD669" s="187"/>
      <c r="NXE669" s="187"/>
      <c r="NXF669" s="187"/>
      <c r="NXG669" s="187"/>
      <c r="NXH669" s="187"/>
      <c r="NXI669" s="187"/>
      <c r="NXJ669" s="187"/>
      <c r="NXK669" s="187"/>
      <c r="NXL669" s="187"/>
      <c r="NXM669" s="187"/>
      <c r="NXN669" s="187"/>
      <c r="NXO669" s="187"/>
      <c r="NXP669" s="187"/>
      <c r="NXQ669" s="187"/>
      <c r="NXR669" s="187"/>
      <c r="NXS669" s="187"/>
      <c r="NXT669" s="187"/>
      <c r="NXU669" s="187"/>
      <c r="NXV669" s="187"/>
      <c r="NXW669" s="187"/>
      <c r="NXX669" s="187"/>
      <c r="NXY669" s="187"/>
      <c r="NXZ669" s="187"/>
      <c r="NYA669" s="187"/>
      <c r="NYB669" s="187"/>
      <c r="NYC669" s="187"/>
      <c r="NYD669" s="187"/>
      <c r="NYE669" s="187"/>
      <c r="NYF669" s="187"/>
      <c r="NYG669" s="187"/>
      <c r="NYH669" s="187"/>
      <c r="NYI669" s="187"/>
      <c r="NYJ669" s="187"/>
      <c r="NYK669" s="187"/>
      <c r="NYL669" s="187"/>
      <c r="NYM669" s="187"/>
      <c r="NYN669" s="187"/>
      <c r="NYO669" s="187"/>
      <c r="NYP669" s="187"/>
      <c r="NYQ669" s="187"/>
      <c r="NYR669" s="187"/>
      <c r="NYS669" s="187"/>
      <c r="NYT669" s="187"/>
      <c r="NYU669" s="187"/>
      <c r="NYV669" s="187"/>
      <c r="NYW669" s="187"/>
      <c r="NYX669" s="187"/>
      <c r="NYY669" s="187"/>
      <c r="NYZ669" s="187"/>
      <c r="NZA669" s="187"/>
      <c r="NZB669" s="187"/>
      <c r="NZC669" s="187"/>
      <c r="NZD669" s="187"/>
      <c r="NZE669" s="187"/>
      <c r="NZF669" s="187"/>
      <c r="NZG669" s="187"/>
      <c r="NZH669" s="187"/>
      <c r="NZI669" s="187"/>
      <c r="NZJ669" s="187"/>
      <c r="NZK669" s="187"/>
      <c r="NZL669" s="187"/>
      <c r="NZM669" s="187"/>
      <c r="NZN669" s="187"/>
      <c r="NZO669" s="187"/>
      <c r="NZP669" s="187"/>
      <c r="NZQ669" s="187"/>
      <c r="NZR669" s="187"/>
      <c r="NZS669" s="187"/>
      <c r="NZT669" s="187"/>
      <c r="NZU669" s="187"/>
      <c r="NZV669" s="187"/>
      <c r="NZW669" s="187"/>
      <c r="NZX669" s="187"/>
      <c r="NZY669" s="187"/>
      <c r="NZZ669" s="187"/>
      <c r="OAA669" s="187"/>
      <c r="OAB669" s="187"/>
      <c r="OAC669" s="187"/>
      <c r="OAD669" s="187"/>
      <c r="OAE669" s="187"/>
      <c r="OAF669" s="187"/>
      <c r="OAG669" s="187"/>
      <c r="OAH669" s="187"/>
      <c r="OAI669" s="187"/>
      <c r="OAJ669" s="187"/>
      <c r="OAK669" s="187"/>
      <c r="OAL669" s="187"/>
      <c r="OAM669" s="187"/>
      <c r="OAN669" s="187"/>
      <c r="OAO669" s="187"/>
      <c r="OAP669" s="187"/>
      <c r="OAQ669" s="187"/>
      <c r="OAR669" s="187"/>
      <c r="OAS669" s="187"/>
      <c r="OAT669" s="187"/>
      <c r="OAU669" s="187"/>
      <c r="OAV669" s="187"/>
      <c r="OAW669" s="187"/>
      <c r="OAX669" s="187"/>
      <c r="OAY669" s="187"/>
      <c r="OAZ669" s="187"/>
      <c r="OBA669" s="187"/>
      <c r="OBB669" s="187"/>
      <c r="OBC669" s="187"/>
      <c r="OBD669" s="187"/>
      <c r="OBE669" s="187"/>
      <c r="OBF669" s="187"/>
      <c r="OBG669" s="187"/>
      <c r="OBH669" s="187"/>
      <c r="OBI669" s="187"/>
      <c r="OBJ669" s="187"/>
      <c r="OBK669" s="187"/>
      <c r="OBL669" s="187"/>
      <c r="OBM669" s="187"/>
      <c r="OBN669" s="187"/>
      <c r="OBO669" s="187"/>
      <c r="OBP669" s="187"/>
      <c r="OBQ669" s="187"/>
      <c r="OBR669" s="187"/>
      <c r="OBS669" s="187"/>
      <c r="OBT669" s="187"/>
      <c r="OBU669" s="187"/>
      <c r="OBV669" s="187"/>
      <c r="OBW669" s="187"/>
      <c r="OBX669" s="187"/>
      <c r="OBY669" s="187"/>
      <c r="OBZ669" s="187"/>
      <c r="OCA669" s="187"/>
      <c r="OCB669" s="187"/>
      <c r="OCC669" s="187"/>
      <c r="OCD669" s="187"/>
      <c r="OCE669" s="187"/>
      <c r="OCF669" s="187"/>
      <c r="OCG669" s="187"/>
      <c r="OCH669" s="187"/>
      <c r="OCI669" s="187"/>
      <c r="OCJ669" s="187"/>
      <c r="OCK669" s="187"/>
      <c r="OCL669" s="187"/>
      <c r="OCM669" s="187"/>
      <c r="OCN669" s="187"/>
      <c r="OCO669" s="187"/>
      <c r="OCP669" s="187"/>
      <c r="OCQ669" s="187"/>
      <c r="OCR669" s="187"/>
      <c r="OCS669" s="187"/>
      <c r="OCT669" s="187"/>
      <c r="OCU669" s="187"/>
      <c r="OCV669" s="187"/>
      <c r="OCW669" s="187"/>
      <c r="OCX669" s="187"/>
      <c r="OCY669" s="187"/>
      <c r="OCZ669" s="187"/>
      <c r="ODA669" s="187"/>
      <c r="ODB669" s="187"/>
      <c r="ODC669" s="187"/>
      <c r="ODD669" s="187"/>
      <c r="ODE669" s="187"/>
      <c r="ODF669" s="187"/>
      <c r="ODG669" s="187"/>
      <c r="ODH669" s="187"/>
      <c r="ODI669" s="187"/>
      <c r="ODJ669" s="187"/>
      <c r="ODK669" s="187"/>
      <c r="ODL669" s="187"/>
      <c r="ODM669" s="187"/>
      <c r="ODN669" s="187"/>
      <c r="ODO669" s="187"/>
      <c r="ODP669" s="187"/>
      <c r="ODQ669" s="187"/>
      <c r="ODR669" s="187"/>
      <c r="ODS669" s="187"/>
      <c r="ODT669" s="187"/>
      <c r="ODU669" s="187"/>
      <c r="ODV669" s="187"/>
      <c r="ODW669" s="187"/>
      <c r="ODX669" s="187"/>
      <c r="ODY669" s="187"/>
      <c r="ODZ669" s="187"/>
      <c r="OEA669" s="187"/>
      <c r="OEB669" s="187"/>
      <c r="OEC669" s="187"/>
      <c r="OED669" s="187"/>
      <c r="OEE669" s="187"/>
      <c r="OEF669" s="187"/>
      <c r="OEG669" s="187"/>
      <c r="OEH669" s="187"/>
      <c r="OEI669" s="187"/>
      <c r="OEJ669" s="187"/>
      <c r="OEK669" s="187"/>
      <c r="OEL669" s="187"/>
      <c r="OEM669" s="187"/>
      <c r="OEN669" s="187"/>
      <c r="OEO669" s="187"/>
      <c r="OEP669" s="187"/>
      <c r="OEQ669" s="187"/>
      <c r="OER669" s="187"/>
      <c r="OES669" s="187"/>
      <c r="OET669" s="187"/>
      <c r="OEU669" s="187"/>
      <c r="OEV669" s="187"/>
      <c r="OEW669" s="187"/>
      <c r="OEX669" s="187"/>
      <c r="OEY669" s="187"/>
      <c r="OEZ669" s="187"/>
      <c r="OFA669" s="187"/>
      <c r="OFB669" s="187"/>
      <c r="OFC669" s="187"/>
      <c r="OFD669" s="187"/>
      <c r="OFE669" s="187"/>
      <c r="OFF669" s="187"/>
      <c r="OFG669" s="187"/>
      <c r="OFH669" s="187"/>
      <c r="OFI669" s="187"/>
      <c r="OFJ669" s="187"/>
      <c r="OFK669" s="187"/>
      <c r="OFL669" s="187"/>
      <c r="OFM669" s="187"/>
      <c r="OFN669" s="187"/>
      <c r="OFO669" s="187"/>
      <c r="OFP669" s="187"/>
      <c r="OFQ669" s="187"/>
      <c r="OFR669" s="187"/>
      <c r="OFS669" s="187"/>
      <c r="OFT669" s="187"/>
      <c r="OFU669" s="187"/>
      <c r="OFV669" s="187"/>
      <c r="OFW669" s="187"/>
      <c r="OFX669" s="187"/>
      <c r="OFY669" s="187"/>
      <c r="OFZ669" s="187"/>
      <c r="OGA669" s="187"/>
      <c r="OGB669" s="187"/>
      <c r="OGC669" s="187"/>
      <c r="OGD669" s="187"/>
      <c r="OGE669" s="187"/>
      <c r="OGF669" s="187"/>
      <c r="OGG669" s="187"/>
      <c r="OGH669" s="187"/>
      <c r="OGI669" s="187"/>
      <c r="OGJ669" s="187"/>
      <c r="OGK669" s="187"/>
      <c r="OGL669" s="187"/>
      <c r="OGM669" s="187"/>
      <c r="OGN669" s="187"/>
      <c r="OGO669" s="187"/>
      <c r="OGP669" s="187"/>
      <c r="OGQ669" s="187"/>
      <c r="OGR669" s="187"/>
      <c r="OGS669" s="187"/>
      <c r="OGT669" s="187"/>
      <c r="OGU669" s="187"/>
      <c r="OGV669" s="187"/>
      <c r="OGW669" s="187"/>
      <c r="OGX669" s="187"/>
      <c r="OGY669" s="187"/>
      <c r="OGZ669" s="187"/>
      <c r="OHA669" s="187"/>
      <c r="OHB669" s="187"/>
      <c r="OHC669" s="187"/>
      <c r="OHD669" s="187"/>
      <c r="OHE669" s="187"/>
      <c r="OHF669" s="187"/>
      <c r="OHG669" s="187"/>
      <c r="OHH669" s="187"/>
      <c r="OHI669" s="187"/>
      <c r="OHJ669" s="187"/>
      <c r="OHK669" s="187"/>
      <c r="OHL669" s="187"/>
      <c r="OHM669" s="187"/>
      <c r="OHN669" s="187"/>
      <c r="OHO669" s="187"/>
      <c r="OHP669" s="187"/>
      <c r="OHQ669" s="187"/>
      <c r="OHR669" s="187"/>
      <c r="OHS669" s="187"/>
      <c r="OHT669" s="187"/>
      <c r="OHU669" s="187"/>
      <c r="OHV669" s="187"/>
      <c r="OHW669" s="187"/>
      <c r="OHX669" s="187"/>
      <c r="OHY669" s="187"/>
      <c r="OHZ669" s="187"/>
      <c r="OIA669" s="187"/>
      <c r="OIB669" s="187"/>
      <c r="OIC669" s="187"/>
      <c r="OID669" s="187"/>
      <c r="OIE669" s="187"/>
      <c r="OIF669" s="187"/>
      <c r="OIG669" s="187"/>
      <c r="OIH669" s="187"/>
      <c r="OII669" s="187"/>
      <c r="OIJ669" s="187"/>
      <c r="OIK669" s="187"/>
      <c r="OIL669" s="187"/>
      <c r="OIM669" s="187"/>
      <c r="OIN669" s="187"/>
      <c r="OIO669" s="187"/>
      <c r="OIP669" s="187"/>
      <c r="OIQ669" s="187"/>
      <c r="OIR669" s="187"/>
      <c r="OIS669" s="187"/>
      <c r="OIT669" s="187"/>
      <c r="OIU669" s="187"/>
      <c r="OIV669" s="187"/>
      <c r="OIW669" s="187"/>
      <c r="OIX669" s="187"/>
      <c r="OIY669" s="187"/>
      <c r="OIZ669" s="187"/>
      <c r="OJA669" s="187"/>
      <c r="OJB669" s="187"/>
      <c r="OJC669" s="187"/>
      <c r="OJD669" s="187"/>
      <c r="OJE669" s="187"/>
      <c r="OJF669" s="187"/>
      <c r="OJG669" s="187"/>
      <c r="OJH669" s="187"/>
      <c r="OJI669" s="187"/>
      <c r="OJJ669" s="187"/>
      <c r="OJK669" s="187"/>
      <c r="OJL669" s="187"/>
      <c r="OJM669" s="187"/>
      <c r="OJN669" s="187"/>
      <c r="OJO669" s="187"/>
      <c r="OJP669" s="187"/>
      <c r="OJQ669" s="187"/>
      <c r="OJR669" s="187"/>
      <c r="OJS669" s="187"/>
      <c r="OJT669" s="187"/>
      <c r="OJU669" s="187"/>
      <c r="OJV669" s="187"/>
      <c r="OJW669" s="187"/>
      <c r="OJX669" s="187"/>
      <c r="OJY669" s="187"/>
      <c r="OJZ669" s="187"/>
      <c r="OKA669" s="187"/>
      <c r="OKB669" s="187"/>
      <c r="OKC669" s="187"/>
      <c r="OKD669" s="187"/>
      <c r="OKE669" s="187"/>
      <c r="OKF669" s="187"/>
      <c r="OKG669" s="187"/>
      <c r="OKH669" s="187"/>
      <c r="OKI669" s="187"/>
      <c r="OKJ669" s="187"/>
      <c r="OKK669" s="187"/>
      <c r="OKL669" s="187"/>
      <c r="OKM669" s="187"/>
      <c r="OKN669" s="187"/>
      <c r="OKO669" s="187"/>
      <c r="OKP669" s="187"/>
      <c r="OKQ669" s="187"/>
      <c r="OKR669" s="187"/>
      <c r="OKS669" s="187"/>
      <c r="OKT669" s="187"/>
      <c r="OKU669" s="187"/>
      <c r="OKV669" s="187"/>
      <c r="OKW669" s="187"/>
      <c r="OKX669" s="187"/>
      <c r="OKY669" s="187"/>
      <c r="OKZ669" s="187"/>
      <c r="OLA669" s="187"/>
      <c r="OLB669" s="187"/>
      <c r="OLC669" s="187"/>
      <c r="OLD669" s="187"/>
      <c r="OLE669" s="187"/>
      <c r="OLF669" s="187"/>
      <c r="OLG669" s="187"/>
      <c r="OLH669" s="187"/>
      <c r="OLI669" s="187"/>
      <c r="OLJ669" s="187"/>
      <c r="OLK669" s="187"/>
      <c r="OLL669" s="187"/>
      <c r="OLM669" s="187"/>
      <c r="OLN669" s="187"/>
      <c r="OLO669" s="187"/>
      <c r="OLP669" s="187"/>
      <c r="OLQ669" s="187"/>
      <c r="OLR669" s="187"/>
      <c r="OLS669" s="187"/>
      <c r="OLT669" s="187"/>
      <c r="OLU669" s="187"/>
      <c r="OLV669" s="187"/>
      <c r="OLW669" s="187"/>
      <c r="OLX669" s="187"/>
      <c r="OLY669" s="187"/>
      <c r="OLZ669" s="187"/>
      <c r="OMA669" s="187"/>
      <c r="OMB669" s="187"/>
      <c r="OMC669" s="187"/>
      <c r="OMD669" s="187"/>
      <c r="OME669" s="187"/>
      <c r="OMF669" s="187"/>
      <c r="OMG669" s="187"/>
      <c r="OMH669" s="187"/>
      <c r="OMI669" s="187"/>
      <c r="OMJ669" s="187"/>
      <c r="OMK669" s="187"/>
      <c r="OML669" s="187"/>
      <c r="OMM669" s="187"/>
      <c r="OMN669" s="187"/>
      <c r="OMO669" s="187"/>
      <c r="OMP669" s="187"/>
      <c r="OMQ669" s="187"/>
      <c r="OMR669" s="187"/>
      <c r="OMS669" s="187"/>
      <c r="OMT669" s="187"/>
      <c r="OMU669" s="187"/>
      <c r="OMV669" s="187"/>
      <c r="OMW669" s="187"/>
      <c r="OMX669" s="187"/>
      <c r="OMY669" s="187"/>
      <c r="OMZ669" s="187"/>
      <c r="ONA669" s="187"/>
      <c r="ONB669" s="187"/>
      <c r="ONC669" s="187"/>
      <c r="OND669" s="187"/>
      <c r="ONE669" s="187"/>
      <c r="ONF669" s="187"/>
      <c r="ONG669" s="187"/>
      <c r="ONH669" s="187"/>
      <c r="ONI669" s="187"/>
      <c r="ONJ669" s="187"/>
      <c r="ONK669" s="187"/>
      <c r="ONL669" s="187"/>
      <c r="ONM669" s="187"/>
      <c r="ONN669" s="187"/>
      <c r="ONO669" s="187"/>
      <c r="ONP669" s="187"/>
      <c r="ONQ669" s="187"/>
      <c r="ONR669" s="187"/>
      <c r="ONS669" s="187"/>
      <c r="ONT669" s="187"/>
      <c r="ONU669" s="187"/>
      <c r="ONV669" s="187"/>
      <c r="ONW669" s="187"/>
      <c r="ONX669" s="187"/>
      <c r="ONY669" s="187"/>
      <c r="ONZ669" s="187"/>
      <c r="OOA669" s="187"/>
      <c r="OOB669" s="187"/>
      <c r="OOC669" s="187"/>
      <c r="OOD669" s="187"/>
      <c r="OOE669" s="187"/>
      <c r="OOF669" s="187"/>
      <c r="OOG669" s="187"/>
      <c r="OOH669" s="187"/>
      <c r="OOI669" s="187"/>
      <c r="OOJ669" s="187"/>
      <c r="OOK669" s="187"/>
      <c r="OOL669" s="187"/>
      <c r="OOM669" s="187"/>
      <c r="OON669" s="187"/>
      <c r="OOO669" s="187"/>
      <c r="OOP669" s="187"/>
      <c r="OOQ669" s="187"/>
      <c r="OOR669" s="187"/>
      <c r="OOS669" s="187"/>
      <c r="OOT669" s="187"/>
      <c r="OOU669" s="187"/>
      <c r="OOV669" s="187"/>
      <c r="OOW669" s="187"/>
      <c r="OOX669" s="187"/>
      <c r="OOY669" s="187"/>
      <c r="OOZ669" s="187"/>
      <c r="OPA669" s="187"/>
      <c r="OPB669" s="187"/>
      <c r="OPC669" s="187"/>
      <c r="OPD669" s="187"/>
      <c r="OPE669" s="187"/>
      <c r="OPF669" s="187"/>
      <c r="OPG669" s="187"/>
      <c r="OPH669" s="187"/>
      <c r="OPI669" s="187"/>
      <c r="OPJ669" s="187"/>
      <c r="OPK669" s="187"/>
      <c r="OPL669" s="187"/>
      <c r="OPM669" s="187"/>
      <c r="OPN669" s="187"/>
      <c r="OPO669" s="187"/>
      <c r="OPP669" s="187"/>
      <c r="OPQ669" s="187"/>
      <c r="OPR669" s="187"/>
      <c r="OPS669" s="187"/>
      <c r="OPT669" s="187"/>
      <c r="OPU669" s="187"/>
      <c r="OPV669" s="187"/>
      <c r="OPW669" s="187"/>
      <c r="OPX669" s="187"/>
      <c r="OPY669" s="187"/>
      <c r="OPZ669" s="187"/>
      <c r="OQA669" s="187"/>
      <c r="OQB669" s="187"/>
      <c r="OQC669" s="187"/>
      <c r="OQD669" s="187"/>
      <c r="OQE669" s="187"/>
      <c r="OQF669" s="187"/>
      <c r="OQG669" s="187"/>
      <c r="OQH669" s="187"/>
      <c r="OQI669" s="187"/>
      <c r="OQJ669" s="187"/>
      <c r="OQK669" s="187"/>
      <c r="OQL669" s="187"/>
      <c r="OQM669" s="187"/>
      <c r="OQN669" s="187"/>
      <c r="OQO669" s="187"/>
      <c r="OQP669" s="187"/>
      <c r="OQQ669" s="187"/>
      <c r="OQR669" s="187"/>
      <c r="OQS669" s="187"/>
      <c r="OQT669" s="187"/>
      <c r="OQU669" s="187"/>
      <c r="OQV669" s="187"/>
      <c r="OQW669" s="187"/>
      <c r="OQX669" s="187"/>
      <c r="OQY669" s="187"/>
      <c r="OQZ669" s="187"/>
      <c r="ORA669" s="187"/>
      <c r="ORB669" s="187"/>
      <c r="ORC669" s="187"/>
      <c r="ORD669" s="187"/>
      <c r="ORE669" s="187"/>
      <c r="ORF669" s="187"/>
      <c r="ORG669" s="187"/>
      <c r="ORH669" s="187"/>
      <c r="ORI669" s="187"/>
      <c r="ORJ669" s="187"/>
      <c r="ORK669" s="187"/>
      <c r="ORL669" s="187"/>
      <c r="ORM669" s="187"/>
      <c r="ORN669" s="187"/>
      <c r="ORO669" s="187"/>
      <c r="ORP669" s="187"/>
      <c r="ORQ669" s="187"/>
      <c r="ORR669" s="187"/>
      <c r="ORS669" s="187"/>
      <c r="ORT669" s="187"/>
      <c r="ORU669" s="187"/>
      <c r="ORV669" s="187"/>
      <c r="ORW669" s="187"/>
      <c r="ORX669" s="187"/>
      <c r="ORY669" s="187"/>
      <c r="ORZ669" s="187"/>
      <c r="OSA669" s="187"/>
      <c r="OSB669" s="187"/>
      <c r="OSC669" s="187"/>
      <c r="OSD669" s="187"/>
      <c r="OSE669" s="187"/>
      <c r="OSF669" s="187"/>
      <c r="OSG669" s="187"/>
      <c r="OSH669" s="187"/>
      <c r="OSI669" s="187"/>
      <c r="OSJ669" s="187"/>
      <c r="OSK669" s="187"/>
      <c r="OSL669" s="187"/>
      <c r="OSM669" s="187"/>
      <c r="OSN669" s="187"/>
      <c r="OSO669" s="187"/>
      <c r="OSP669" s="187"/>
      <c r="OSQ669" s="187"/>
      <c r="OSR669" s="187"/>
      <c r="OSS669" s="187"/>
      <c r="OST669" s="187"/>
      <c r="OSU669" s="187"/>
      <c r="OSV669" s="187"/>
      <c r="OSW669" s="187"/>
      <c r="OSX669" s="187"/>
      <c r="OSY669" s="187"/>
      <c r="OSZ669" s="187"/>
      <c r="OTA669" s="187"/>
      <c r="OTB669" s="187"/>
      <c r="OTC669" s="187"/>
      <c r="OTD669" s="187"/>
      <c r="OTE669" s="187"/>
      <c r="OTF669" s="187"/>
      <c r="OTG669" s="187"/>
      <c r="OTH669" s="187"/>
      <c r="OTI669" s="187"/>
      <c r="OTJ669" s="187"/>
      <c r="OTK669" s="187"/>
      <c r="OTL669" s="187"/>
      <c r="OTM669" s="187"/>
      <c r="OTN669" s="187"/>
      <c r="OTO669" s="187"/>
      <c r="OTP669" s="187"/>
      <c r="OTQ669" s="187"/>
      <c r="OTR669" s="187"/>
      <c r="OTS669" s="187"/>
      <c r="OTT669" s="187"/>
      <c r="OTU669" s="187"/>
      <c r="OTV669" s="187"/>
      <c r="OTW669" s="187"/>
      <c r="OTX669" s="187"/>
      <c r="OTY669" s="187"/>
      <c r="OTZ669" s="187"/>
      <c r="OUA669" s="187"/>
      <c r="OUB669" s="187"/>
      <c r="OUC669" s="187"/>
      <c r="OUD669" s="187"/>
      <c r="OUE669" s="187"/>
      <c r="OUF669" s="187"/>
      <c r="OUG669" s="187"/>
      <c r="OUH669" s="187"/>
      <c r="OUI669" s="187"/>
      <c r="OUJ669" s="187"/>
      <c r="OUK669" s="187"/>
      <c r="OUL669" s="187"/>
      <c r="OUM669" s="187"/>
      <c r="OUN669" s="187"/>
      <c r="OUO669" s="187"/>
      <c r="OUP669" s="187"/>
      <c r="OUQ669" s="187"/>
      <c r="OUR669" s="187"/>
      <c r="OUS669" s="187"/>
      <c r="OUT669" s="187"/>
      <c r="OUU669" s="187"/>
      <c r="OUV669" s="187"/>
      <c r="OUW669" s="187"/>
      <c r="OUX669" s="187"/>
      <c r="OUY669" s="187"/>
      <c r="OUZ669" s="187"/>
      <c r="OVA669" s="187"/>
      <c r="OVB669" s="187"/>
      <c r="OVC669" s="187"/>
      <c r="OVD669" s="187"/>
      <c r="OVE669" s="187"/>
      <c r="OVF669" s="187"/>
      <c r="OVG669" s="187"/>
      <c r="OVH669" s="187"/>
      <c r="OVI669" s="187"/>
      <c r="OVJ669" s="187"/>
      <c r="OVK669" s="187"/>
      <c r="OVL669" s="187"/>
      <c r="OVM669" s="187"/>
      <c r="OVN669" s="187"/>
      <c r="OVO669" s="187"/>
      <c r="OVP669" s="187"/>
      <c r="OVQ669" s="187"/>
      <c r="OVR669" s="187"/>
      <c r="OVS669" s="187"/>
      <c r="OVT669" s="187"/>
      <c r="OVU669" s="187"/>
      <c r="OVV669" s="187"/>
      <c r="OVW669" s="187"/>
      <c r="OVX669" s="187"/>
      <c r="OVY669" s="187"/>
      <c r="OVZ669" s="187"/>
      <c r="OWA669" s="187"/>
      <c r="OWB669" s="187"/>
      <c r="OWC669" s="187"/>
      <c r="OWD669" s="187"/>
      <c r="OWE669" s="187"/>
      <c r="OWF669" s="187"/>
      <c r="OWG669" s="187"/>
      <c r="OWH669" s="187"/>
      <c r="OWI669" s="187"/>
      <c r="OWJ669" s="187"/>
      <c r="OWK669" s="187"/>
      <c r="OWL669" s="187"/>
      <c r="OWM669" s="187"/>
      <c r="OWN669" s="187"/>
      <c r="OWO669" s="187"/>
      <c r="OWP669" s="187"/>
      <c r="OWQ669" s="187"/>
      <c r="OWR669" s="187"/>
      <c r="OWS669" s="187"/>
      <c r="OWT669" s="187"/>
      <c r="OWU669" s="187"/>
      <c r="OWV669" s="187"/>
      <c r="OWW669" s="187"/>
      <c r="OWX669" s="187"/>
      <c r="OWY669" s="187"/>
      <c r="OWZ669" s="187"/>
      <c r="OXA669" s="187"/>
      <c r="OXB669" s="187"/>
      <c r="OXC669" s="187"/>
      <c r="OXD669" s="187"/>
      <c r="OXE669" s="187"/>
      <c r="OXF669" s="187"/>
      <c r="OXG669" s="187"/>
      <c r="OXH669" s="187"/>
      <c r="OXI669" s="187"/>
      <c r="OXJ669" s="187"/>
      <c r="OXK669" s="187"/>
      <c r="OXL669" s="187"/>
      <c r="OXM669" s="187"/>
      <c r="OXN669" s="187"/>
      <c r="OXO669" s="187"/>
      <c r="OXP669" s="187"/>
      <c r="OXQ669" s="187"/>
      <c r="OXR669" s="187"/>
      <c r="OXS669" s="187"/>
      <c r="OXT669" s="187"/>
      <c r="OXU669" s="187"/>
      <c r="OXV669" s="187"/>
      <c r="OXW669" s="187"/>
      <c r="OXX669" s="187"/>
      <c r="OXY669" s="187"/>
      <c r="OXZ669" s="187"/>
      <c r="OYA669" s="187"/>
      <c r="OYB669" s="187"/>
      <c r="OYC669" s="187"/>
      <c r="OYD669" s="187"/>
      <c r="OYE669" s="187"/>
      <c r="OYF669" s="187"/>
      <c r="OYG669" s="187"/>
      <c r="OYH669" s="187"/>
      <c r="OYI669" s="187"/>
      <c r="OYJ669" s="187"/>
      <c r="OYK669" s="187"/>
      <c r="OYL669" s="187"/>
      <c r="OYM669" s="187"/>
      <c r="OYN669" s="187"/>
      <c r="OYO669" s="187"/>
      <c r="OYP669" s="187"/>
      <c r="OYQ669" s="187"/>
      <c r="OYR669" s="187"/>
      <c r="OYS669" s="187"/>
      <c r="OYT669" s="187"/>
      <c r="OYU669" s="187"/>
      <c r="OYV669" s="187"/>
      <c r="OYW669" s="187"/>
      <c r="OYX669" s="187"/>
      <c r="OYY669" s="187"/>
      <c r="OYZ669" s="187"/>
      <c r="OZA669" s="187"/>
      <c r="OZB669" s="187"/>
      <c r="OZC669" s="187"/>
      <c r="OZD669" s="187"/>
      <c r="OZE669" s="187"/>
      <c r="OZF669" s="187"/>
      <c r="OZG669" s="187"/>
      <c r="OZH669" s="187"/>
      <c r="OZI669" s="187"/>
      <c r="OZJ669" s="187"/>
      <c r="OZK669" s="187"/>
      <c r="OZL669" s="187"/>
      <c r="OZM669" s="187"/>
      <c r="OZN669" s="187"/>
      <c r="OZO669" s="187"/>
      <c r="OZP669" s="187"/>
      <c r="OZQ669" s="187"/>
      <c r="OZR669" s="187"/>
      <c r="OZS669" s="187"/>
      <c r="OZT669" s="187"/>
      <c r="OZU669" s="187"/>
      <c r="OZV669" s="187"/>
      <c r="OZW669" s="187"/>
      <c r="OZX669" s="187"/>
      <c r="OZY669" s="187"/>
      <c r="OZZ669" s="187"/>
      <c r="PAA669" s="187"/>
      <c r="PAB669" s="187"/>
      <c r="PAC669" s="187"/>
      <c r="PAD669" s="187"/>
      <c r="PAE669" s="187"/>
      <c r="PAF669" s="187"/>
      <c r="PAG669" s="187"/>
      <c r="PAH669" s="187"/>
      <c r="PAI669" s="187"/>
      <c r="PAJ669" s="187"/>
      <c r="PAK669" s="187"/>
      <c r="PAL669" s="187"/>
      <c r="PAM669" s="187"/>
      <c r="PAN669" s="187"/>
      <c r="PAO669" s="187"/>
      <c r="PAP669" s="187"/>
      <c r="PAQ669" s="187"/>
      <c r="PAR669" s="187"/>
      <c r="PAS669" s="187"/>
      <c r="PAT669" s="187"/>
      <c r="PAU669" s="187"/>
      <c r="PAV669" s="187"/>
      <c r="PAW669" s="187"/>
      <c r="PAX669" s="187"/>
      <c r="PAY669" s="187"/>
      <c r="PAZ669" s="187"/>
      <c r="PBA669" s="187"/>
      <c r="PBB669" s="187"/>
      <c r="PBC669" s="187"/>
      <c r="PBD669" s="187"/>
      <c r="PBE669" s="187"/>
      <c r="PBF669" s="187"/>
      <c r="PBG669" s="187"/>
      <c r="PBH669" s="187"/>
      <c r="PBI669" s="187"/>
      <c r="PBJ669" s="187"/>
      <c r="PBK669" s="187"/>
      <c r="PBL669" s="187"/>
      <c r="PBM669" s="187"/>
      <c r="PBN669" s="187"/>
      <c r="PBO669" s="187"/>
      <c r="PBP669" s="187"/>
      <c r="PBQ669" s="187"/>
      <c r="PBR669" s="187"/>
      <c r="PBS669" s="187"/>
      <c r="PBT669" s="187"/>
      <c r="PBU669" s="187"/>
      <c r="PBV669" s="187"/>
      <c r="PBW669" s="187"/>
      <c r="PBX669" s="187"/>
      <c r="PBY669" s="187"/>
      <c r="PBZ669" s="187"/>
      <c r="PCA669" s="187"/>
      <c r="PCB669" s="187"/>
      <c r="PCC669" s="187"/>
      <c r="PCD669" s="187"/>
      <c r="PCE669" s="187"/>
      <c r="PCF669" s="187"/>
      <c r="PCG669" s="187"/>
      <c r="PCH669" s="187"/>
      <c r="PCI669" s="187"/>
      <c r="PCJ669" s="187"/>
      <c r="PCK669" s="187"/>
      <c r="PCL669" s="187"/>
      <c r="PCM669" s="187"/>
      <c r="PCN669" s="187"/>
      <c r="PCO669" s="187"/>
      <c r="PCP669" s="187"/>
      <c r="PCQ669" s="187"/>
      <c r="PCR669" s="187"/>
      <c r="PCS669" s="187"/>
      <c r="PCT669" s="187"/>
      <c r="PCU669" s="187"/>
      <c r="PCV669" s="187"/>
      <c r="PCW669" s="187"/>
      <c r="PCX669" s="187"/>
      <c r="PCY669" s="187"/>
      <c r="PCZ669" s="187"/>
      <c r="PDA669" s="187"/>
      <c r="PDB669" s="187"/>
      <c r="PDC669" s="187"/>
      <c r="PDD669" s="187"/>
      <c r="PDE669" s="187"/>
      <c r="PDF669" s="187"/>
      <c r="PDG669" s="187"/>
      <c r="PDH669" s="187"/>
      <c r="PDI669" s="187"/>
      <c r="PDJ669" s="187"/>
      <c r="PDK669" s="187"/>
      <c r="PDL669" s="187"/>
      <c r="PDM669" s="187"/>
      <c r="PDN669" s="187"/>
      <c r="PDO669" s="187"/>
      <c r="PDP669" s="187"/>
      <c r="PDQ669" s="187"/>
      <c r="PDR669" s="187"/>
      <c r="PDS669" s="187"/>
      <c r="PDT669" s="187"/>
      <c r="PDU669" s="187"/>
      <c r="PDV669" s="187"/>
      <c r="PDW669" s="187"/>
      <c r="PDX669" s="187"/>
      <c r="PDY669" s="187"/>
      <c r="PDZ669" s="187"/>
      <c r="PEA669" s="187"/>
      <c r="PEB669" s="187"/>
      <c r="PEC669" s="187"/>
      <c r="PED669" s="187"/>
      <c r="PEE669" s="187"/>
      <c r="PEF669" s="187"/>
      <c r="PEG669" s="187"/>
      <c r="PEH669" s="187"/>
      <c r="PEI669" s="187"/>
      <c r="PEJ669" s="187"/>
      <c r="PEK669" s="187"/>
      <c r="PEL669" s="187"/>
      <c r="PEM669" s="187"/>
      <c r="PEN669" s="187"/>
      <c r="PEO669" s="187"/>
      <c r="PEP669" s="187"/>
      <c r="PEQ669" s="187"/>
      <c r="PER669" s="187"/>
      <c r="PES669" s="187"/>
      <c r="PET669" s="187"/>
      <c r="PEU669" s="187"/>
      <c r="PEV669" s="187"/>
      <c r="PEW669" s="187"/>
      <c r="PEX669" s="187"/>
      <c r="PEY669" s="187"/>
      <c r="PEZ669" s="187"/>
      <c r="PFA669" s="187"/>
      <c r="PFB669" s="187"/>
      <c r="PFC669" s="187"/>
      <c r="PFD669" s="187"/>
      <c r="PFE669" s="187"/>
      <c r="PFF669" s="187"/>
      <c r="PFG669" s="187"/>
      <c r="PFH669" s="187"/>
      <c r="PFI669" s="187"/>
      <c r="PFJ669" s="187"/>
      <c r="PFK669" s="187"/>
      <c r="PFL669" s="187"/>
      <c r="PFM669" s="187"/>
      <c r="PFN669" s="187"/>
      <c r="PFO669" s="187"/>
      <c r="PFP669" s="187"/>
      <c r="PFQ669" s="187"/>
      <c r="PFR669" s="187"/>
      <c r="PFS669" s="187"/>
      <c r="PFT669" s="187"/>
      <c r="PFU669" s="187"/>
      <c r="PFV669" s="187"/>
      <c r="PFW669" s="187"/>
      <c r="PFX669" s="187"/>
      <c r="PFY669" s="187"/>
      <c r="PFZ669" s="187"/>
      <c r="PGA669" s="187"/>
      <c r="PGB669" s="187"/>
      <c r="PGC669" s="187"/>
      <c r="PGD669" s="187"/>
      <c r="PGE669" s="187"/>
      <c r="PGF669" s="187"/>
      <c r="PGG669" s="187"/>
      <c r="PGH669" s="187"/>
      <c r="PGI669" s="187"/>
      <c r="PGJ669" s="187"/>
      <c r="PGK669" s="187"/>
      <c r="PGL669" s="187"/>
      <c r="PGM669" s="187"/>
      <c r="PGN669" s="187"/>
      <c r="PGO669" s="187"/>
      <c r="PGP669" s="187"/>
      <c r="PGQ669" s="187"/>
      <c r="PGR669" s="187"/>
      <c r="PGS669" s="187"/>
      <c r="PGT669" s="187"/>
      <c r="PGU669" s="187"/>
      <c r="PGV669" s="187"/>
      <c r="PGW669" s="187"/>
      <c r="PGX669" s="187"/>
      <c r="PGY669" s="187"/>
      <c r="PGZ669" s="187"/>
      <c r="PHA669" s="187"/>
      <c r="PHB669" s="187"/>
      <c r="PHC669" s="187"/>
      <c r="PHD669" s="187"/>
      <c r="PHE669" s="187"/>
      <c r="PHF669" s="187"/>
      <c r="PHG669" s="187"/>
      <c r="PHH669" s="187"/>
      <c r="PHI669" s="187"/>
      <c r="PHJ669" s="187"/>
      <c r="PHK669" s="187"/>
      <c r="PHL669" s="187"/>
      <c r="PHM669" s="187"/>
      <c r="PHN669" s="187"/>
      <c r="PHO669" s="187"/>
      <c r="PHP669" s="187"/>
      <c r="PHQ669" s="187"/>
      <c r="PHR669" s="187"/>
      <c r="PHS669" s="187"/>
      <c r="PHT669" s="187"/>
      <c r="PHU669" s="187"/>
      <c r="PHV669" s="187"/>
      <c r="PHW669" s="187"/>
      <c r="PHX669" s="187"/>
      <c r="PHY669" s="187"/>
      <c r="PHZ669" s="187"/>
      <c r="PIA669" s="187"/>
      <c r="PIB669" s="187"/>
      <c r="PIC669" s="187"/>
      <c r="PID669" s="187"/>
      <c r="PIE669" s="187"/>
      <c r="PIF669" s="187"/>
      <c r="PIG669" s="187"/>
      <c r="PIH669" s="187"/>
      <c r="PII669" s="187"/>
      <c r="PIJ669" s="187"/>
      <c r="PIK669" s="187"/>
      <c r="PIL669" s="187"/>
      <c r="PIM669" s="187"/>
      <c r="PIN669" s="187"/>
      <c r="PIO669" s="187"/>
      <c r="PIP669" s="187"/>
      <c r="PIQ669" s="187"/>
      <c r="PIR669" s="187"/>
      <c r="PIS669" s="187"/>
      <c r="PIT669" s="187"/>
      <c r="PIU669" s="187"/>
      <c r="PIV669" s="187"/>
      <c r="PIW669" s="187"/>
      <c r="PIX669" s="187"/>
      <c r="PIY669" s="187"/>
      <c r="PIZ669" s="187"/>
      <c r="PJA669" s="187"/>
      <c r="PJB669" s="187"/>
      <c r="PJC669" s="187"/>
      <c r="PJD669" s="187"/>
      <c r="PJE669" s="187"/>
      <c r="PJF669" s="187"/>
      <c r="PJG669" s="187"/>
      <c r="PJH669" s="187"/>
      <c r="PJI669" s="187"/>
      <c r="PJJ669" s="187"/>
      <c r="PJK669" s="187"/>
      <c r="PJL669" s="187"/>
      <c r="PJM669" s="187"/>
      <c r="PJN669" s="187"/>
      <c r="PJO669" s="187"/>
      <c r="PJP669" s="187"/>
      <c r="PJQ669" s="187"/>
      <c r="PJR669" s="187"/>
      <c r="PJS669" s="187"/>
      <c r="PJT669" s="187"/>
      <c r="PJU669" s="187"/>
      <c r="PJV669" s="187"/>
      <c r="PJW669" s="187"/>
      <c r="PJX669" s="187"/>
      <c r="PJY669" s="187"/>
      <c r="PJZ669" s="187"/>
      <c r="PKA669" s="187"/>
      <c r="PKB669" s="187"/>
      <c r="PKC669" s="187"/>
      <c r="PKD669" s="187"/>
      <c r="PKE669" s="187"/>
      <c r="PKF669" s="187"/>
      <c r="PKG669" s="187"/>
      <c r="PKH669" s="187"/>
      <c r="PKI669" s="187"/>
      <c r="PKJ669" s="187"/>
      <c r="PKK669" s="187"/>
      <c r="PKL669" s="187"/>
      <c r="PKM669" s="187"/>
      <c r="PKN669" s="187"/>
      <c r="PKO669" s="187"/>
      <c r="PKP669" s="187"/>
      <c r="PKQ669" s="187"/>
      <c r="PKR669" s="187"/>
      <c r="PKS669" s="187"/>
      <c r="PKT669" s="187"/>
      <c r="PKU669" s="187"/>
      <c r="PKV669" s="187"/>
      <c r="PKW669" s="187"/>
      <c r="PKX669" s="187"/>
      <c r="PKY669" s="187"/>
      <c r="PKZ669" s="187"/>
      <c r="PLA669" s="187"/>
      <c r="PLB669" s="187"/>
      <c r="PLC669" s="187"/>
      <c r="PLD669" s="187"/>
      <c r="PLE669" s="187"/>
      <c r="PLF669" s="187"/>
      <c r="PLG669" s="187"/>
      <c r="PLH669" s="187"/>
      <c r="PLI669" s="187"/>
      <c r="PLJ669" s="187"/>
      <c r="PLK669" s="187"/>
      <c r="PLL669" s="187"/>
      <c r="PLM669" s="187"/>
      <c r="PLN669" s="187"/>
      <c r="PLO669" s="187"/>
      <c r="PLP669" s="187"/>
      <c r="PLQ669" s="187"/>
      <c r="PLR669" s="187"/>
      <c r="PLS669" s="187"/>
      <c r="PLT669" s="187"/>
      <c r="PLU669" s="187"/>
      <c r="PLV669" s="187"/>
      <c r="PLW669" s="187"/>
      <c r="PLX669" s="187"/>
      <c r="PLY669" s="187"/>
      <c r="PLZ669" s="187"/>
      <c r="PMA669" s="187"/>
      <c r="PMB669" s="187"/>
      <c r="PMC669" s="187"/>
      <c r="PMD669" s="187"/>
      <c r="PME669" s="187"/>
      <c r="PMF669" s="187"/>
      <c r="PMG669" s="187"/>
      <c r="PMH669" s="187"/>
      <c r="PMI669" s="187"/>
      <c r="PMJ669" s="187"/>
      <c r="PMK669" s="187"/>
      <c r="PML669" s="187"/>
      <c r="PMM669" s="187"/>
      <c r="PMN669" s="187"/>
      <c r="PMO669" s="187"/>
      <c r="PMP669" s="187"/>
      <c r="PMQ669" s="187"/>
      <c r="PMR669" s="187"/>
      <c r="PMS669" s="187"/>
      <c r="PMT669" s="187"/>
      <c r="PMU669" s="187"/>
      <c r="PMV669" s="187"/>
      <c r="PMW669" s="187"/>
      <c r="PMX669" s="187"/>
      <c r="PMY669" s="187"/>
      <c r="PMZ669" s="187"/>
      <c r="PNA669" s="187"/>
      <c r="PNB669" s="187"/>
      <c r="PNC669" s="187"/>
      <c r="PND669" s="187"/>
      <c r="PNE669" s="187"/>
      <c r="PNF669" s="187"/>
      <c r="PNG669" s="187"/>
      <c r="PNH669" s="187"/>
      <c r="PNI669" s="187"/>
      <c r="PNJ669" s="187"/>
      <c r="PNK669" s="187"/>
      <c r="PNL669" s="187"/>
      <c r="PNM669" s="187"/>
      <c r="PNN669" s="187"/>
      <c r="PNO669" s="187"/>
      <c r="PNP669" s="187"/>
      <c r="PNQ669" s="187"/>
      <c r="PNR669" s="187"/>
      <c r="PNS669" s="187"/>
      <c r="PNT669" s="187"/>
      <c r="PNU669" s="187"/>
      <c r="PNV669" s="187"/>
      <c r="PNW669" s="187"/>
      <c r="PNX669" s="187"/>
      <c r="PNY669" s="187"/>
      <c r="PNZ669" s="187"/>
      <c r="POA669" s="187"/>
      <c r="POB669" s="187"/>
      <c r="POC669" s="187"/>
      <c r="POD669" s="187"/>
      <c r="POE669" s="187"/>
      <c r="POF669" s="187"/>
      <c r="POG669" s="187"/>
      <c r="POH669" s="187"/>
      <c r="POI669" s="187"/>
      <c r="POJ669" s="187"/>
      <c r="POK669" s="187"/>
      <c r="POL669" s="187"/>
      <c r="POM669" s="187"/>
      <c r="PON669" s="187"/>
      <c r="POO669" s="187"/>
      <c r="POP669" s="187"/>
      <c r="POQ669" s="187"/>
      <c r="POR669" s="187"/>
      <c r="POS669" s="187"/>
      <c r="POT669" s="187"/>
      <c r="POU669" s="187"/>
      <c r="POV669" s="187"/>
      <c r="POW669" s="187"/>
      <c r="POX669" s="187"/>
      <c r="POY669" s="187"/>
      <c r="POZ669" s="187"/>
      <c r="PPA669" s="187"/>
      <c r="PPB669" s="187"/>
      <c r="PPC669" s="187"/>
      <c r="PPD669" s="187"/>
      <c r="PPE669" s="187"/>
      <c r="PPF669" s="187"/>
      <c r="PPG669" s="187"/>
      <c r="PPH669" s="187"/>
      <c r="PPI669" s="187"/>
      <c r="PPJ669" s="187"/>
      <c r="PPK669" s="187"/>
      <c r="PPL669" s="187"/>
      <c r="PPM669" s="187"/>
      <c r="PPN669" s="187"/>
      <c r="PPO669" s="187"/>
      <c r="PPP669" s="187"/>
      <c r="PPQ669" s="187"/>
      <c r="PPR669" s="187"/>
      <c r="PPS669" s="187"/>
      <c r="PPT669" s="187"/>
      <c r="PPU669" s="187"/>
      <c r="PPV669" s="187"/>
      <c r="PPW669" s="187"/>
      <c r="PPX669" s="187"/>
      <c r="PPY669" s="187"/>
      <c r="PPZ669" s="187"/>
      <c r="PQA669" s="187"/>
      <c r="PQB669" s="187"/>
      <c r="PQC669" s="187"/>
      <c r="PQD669" s="187"/>
      <c r="PQE669" s="187"/>
      <c r="PQF669" s="187"/>
      <c r="PQG669" s="187"/>
      <c r="PQH669" s="187"/>
      <c r="PQI669" s="187"/>
      <c r="PQJ669" s="187"/>
      <c r="PQK669" s="187"/>
      <c r="PQL669" s="187"/>
      <c r="PQM669" s="187"/>
      <c r="PQN669" s="187"/>
      <c r="PQO669" s="187"/>
      <c r="PQP669" s="187"/>
      <c r="PQQ669" s="187"/>
      <c r="PQR669" s="187"/>
      <c r="PQS669" s="187"/>
      <c r="PQT669" s="187"/>
      <c r="PQU669" s="187"/>
      <c r="PQV669" s="187"/>
      <c r="PQW669" s="187"/>
      <c r="PQX669" s="187"/>
      <c r="PQY669" s="187"/>
      <c r="PQZ669" s="187"/>
      <c r="PRA669" s="187"/>
      <c r="PRB669" s="187"/>
      <c r="PRC669" s="187"/>
      <c r="PRD669" s="187"/>
      <c r="PRE669" s="187"/>
      <c r="PRF669" s="187"/>
      <c r="PRG669" s="187"/>
      <c r="PRH669" s="187"/>
      <c r="PRI669" s="187"/>
      <c r="PRJ669" s="187"/>
      <c r="PRK669" s="187"/>
      <c r="PRL669" s="187"/>
      <c r="PRM669" s="187"/>
      <c r="PRN669" s="187"/>
      <c r="PRO669" s="187"/>
      <c r="PRP669" s="187"/>
      <c r="PRQ669" s="187"/>
      <c r="PRR669" s="187"/>
      <c r="PRS669" s="187"/>
      <c r="PRT669" s="187"/>
      <c r="PRU669" s="187"/>
      <c r="PRV669" s="187"/>
      <c r="PRW669" s="187"/>
      <c r="PRX669" s="187"/>
      <c r="PRY669" s="187"/>
      <c r="PRZ669" s="187"/>
      <c r="PSA669" s="187"/>
      <c r="PSB669" s="187"/>
      <c r="PSC669" s="187"/>
      <c r="PSD669" s="187"/>
      <c r="PSE669" s="187"/>
      <c r="PSF669" s="187"/>
      <c r="PSG669" s="187"/>
      <c r="PSH669" s="187"/>
      <c r="PSI669" s="187"/>
      <c r="PSJ669" s="187"/>
      <c r="PSK669" s="187"/>
      <c r="PSL669" s="187"/>
      <c r="PSM669" s="187"/>
      <c r="PSN669" s="187"/>
      <c r="PSO669" s="187"/>
      <c r="PSP669" s="187"/>
      <c r="PSQ669" s="187"/>
      <c r="PSR669" s="187"/>
      <c r="PSS669" s="187"/>
      <c r="PST669" s="187"/>
      <c r="PSU669" s="187"/>
      <c r="PSV669" s="187"/>
      <c r="PSW669" s="187"/>
      <c r="PSX669" s="187"/>
      <c r="PSY669" s="187"/>
      <c r="PSZ669" s="187"/>
      <c r="PTA669" s="187"/>
      <c r="PTB669" s="187"/>
      <c r="PTC669" s="187"/>
      <c r="PTD669" s="187"/>
      <c r="PTE669" s="187"/>
      <c r="PTF669" s="187"/>
      <c r="PTG669" s="187"/>
      <c r="PTH669" s="187"/>
      <c r="PTI669" s="187"/>
      <c r="PTJ669" s="187"/>
      <c r="PTK669" s="187"/>
      <c r="PTL669" s="187"/>
      <c r="PTM669" s="187"/>
      <c r="PTN669" s="187"/>
      <c r="PTO669" s="187"/>
      <c r="PTP669" s="187"/>
      <c r="PTQ669" s="187"/>
      <c r="PTR669" s="187"/>
      <c r="PTS669" s="187"/>
      <c r="PTT669" s="187"/>
      <c r="PTU669" s="187"/>
      <c r="PTV669" s="187"/>
      <c r="PTW669" s="187"/>
      <c r="PTX669" s="187"/>
      <c r="PTY669" s="187"/>
      <c r="PTZ669" s="187"/>
      <c r="PUA669" s="187"/>
      <c r="PUB669" s="187"/>
      <c r="PUC669" s="187"/>
      <c r="PUD669" s="187"/>
      <c r="PUE669" s="187"/>
      <c r="PUF669" s="187"/>
      <c r="PUG669" s="187"/>
      <c r="PUH669" s="187"/>
      <c r="PUI669" s="187"/>
      <c r="PUJ669" s="187"/>
      <c r="PUK669" s="187"/>
      <c r="PUL669" s="187"/>
      <c r="PUM669" s="187"/>
      <c r="PUN669" s="187"/>
      <c r="PUO669" s="187"/>
      <c r="PUP669" s="187"/>
      <c r="PUQ669" s="187"/>
      <c r="PUR669" s="187"/>
      <c r="PUS669" s="187"/>
      <c r="PUT669" s="187"/>
      <c r="PUU669" s="187"/>
      <c r="PUV669" s="187"/>
      <c r="PUW669" s="187"/>
      <c r="PUX669" s="187"/>
      <c r="PUY669" s="187"/>
      <c r="PUZ669" s="187"/>
      <c r="PVA669" s="187"/>
      <c r="PVB669" s="187"/>
      <c r="PVC669" s="187"/>
      <c r="PVD669" s="187"/>
      <c r="PVE669" s="187"/>
      <c r="PVF669" s="187"/>
      <c r="PVG669" s="187"/>
      <c r="PVH669" s="187"/>
      <c r="PVI669" s="187"/>
      <c r="PVJ669" s="187"/>
      <c r="PVK669" s="187"/>
      <c r="PVL669" s="187"/>
      <c r="PVM669" s="187"/>
      <c r="PVN669" s="187"/>
      <c r="PVO669" s="187"/>
      <c r="PVP669" s="187"/>
      <c r="PVQ669" s="187"/>
      <c r="PVR669" s="187"/>
      <c r="PVS669" s="187"/>
      <c r="PVT669" s="187"/>
      <c r="PVU669" s="187"/>
      <c r="PVV669" s="187"/>
      <c r="PVW669" s="187"/>
      <c r="PVX669" s="187"/>
      <c r="PVY669" s="187"/>
      <c r="PVZ669" s="187"/>
      <c r="PWA669" s="187"/>
      <c r="PWB669" s="187"/>
      <c r="PWC669" s="187"/>
      <c r="PWD669" s="187"/>
      <c r="PWE669" s="187"/>
      <c r="PWF669" s="187"/>
      <c r="PWG669" s="187"/>
      <c r="PWH669" s="187"/>
      <c r="PWI669" s="187"/>
      <c r="PWJ669" s="187"/>
      <c r="PWK669" s="187"/>
      <c r="PWL669" s="187"/>
      <c r="PWM669" s="187"/>
      <c r="PWN669" s="187"/>
      <c r="PWO669" s="187"/>
      <c r="PWP669" s="187"/>
      <c r="PWQ669" s="187"/>
      <c r="PWR669" s="187"/>
      <c r="PWS669" s="187"/>
      <c r="PWT669" s="187"/>
      <c r="PWU669" s="187"/>
      <c r="PWV669" s="187"/>
      <c r="PWW669" s="187"/>
      <c r="PWX669" s="187"/>
      <c r="PWY669" s="187"/>
      <c r="PWZ669" s="187"/>
      <c r="PXA669" s="187"/>
      <c r="PXB669" s="187"/>
      <c r="PXC669" s="187"/>
      <c r="PXD669" s="187"/>
      <c r="PXE669" s="187"/>
      <c r="PXF669" s="187"/>
      <c r="PXG669" s="187"/>
      <c r="PXH669" s="187"/>
      <c r="PXI669" s="187"/>
      <c r="PXJ669" s="187"/>
      <c r="PXK669" s="187"/>
      <c r="PXL669" s="187"/>
      <c r="PXM669" s="187"/>
      <c r="PXN669" s="187"/>
      <c r="PXO669" s="187"/>
      <c r="PXP669" s="187"/>
      <c r="PXQ669" s="187"/>
      <c r="PXR669" s="187"/>
      <c r="PXS669" s="187"/>
      <c r="PXT669" s="187"/>
      <c r="PXU669" s="187"/>
      <c r="PXV669" s="187"/>
      <c r="PXW669" s="187"/>
      <c r="PXX669" s="187"/>
      <c r="PXY669" s="187"/>
      <c r="PXZ669" s="187"/>
      <c r="PYA669" s="187"/>
      <c r="PYB669" s="187"/>
      <c r="PYC669" s="187"/>
      <c r="PYD669" s="187"/>
      <c r="PYE669" s="187"/>
      <c r="PYF669" s="187"/>
      <c r="PYG669" s="187"/>
      <c r="PYH669" s="187"/>
      <c r="PYI669" s="187"/>
      <c r="PYJ669" s="187"/>
      <c r="PYK669" s="187"/>
      <c r="PYL669" s="187"/>
      <c r="PYM669" s="187"/>
      <c r="PYN669" s="187"/>
      <c r="PYO669" s="187"/>
      <c r="PYP669" s="187"/>
      <c r="PYQ669" s="187"/>
      <c r="PYR669" s="187"/>
      <c r="PYS669" s="187"/>
      <c r="PYT669" s="187"/>
      <c r="PYU669" s="187"/>
      <c r="PYV669" s="187"/>
      <c r="PYW669" s="187"/>
      <c r="PYX669" s="187"/>
      <c r="PYY669" s="187"/>
      <c r="PYZ669" s="187"/>
      <c r="PZA669" s="187"/>
      <c r="PZB669" s="187"/>
      <c r="PZC669" s="187"/>
      <c r="PZD669" s="187"/>
      <c r="PZE669" s="187"/>
      <c r="PZF669" s="187"/>
      <c r="PZG669" s="187"/>
      <c r="PZH669" s="187"/>
      <c r="PZI669" s="187"/>
      <c r="PZJ669" s="187"/>
      <c r="PZK669" s="187"/>
      <c r="PZL669" s="187"/>
      <c r="PZM669" s="187"/>
      <c r="PZN669" s="187"/>
      <c r="PZO669" s="187"/>
      <c r="PZP669" s="187"/>
      <c r="PZQ669" s="187"/>
      <c r="PZR669" s="187"/>
      <c r="PZS669" s="187"/>
      <c r="PZT669" s="187"/>
      <c r="PZU669" s="187"/>
      <c r="PZV669" s="187"/>
      <c r="PZW669" s="187"/>
      <c r="PZX669" s="187"/>
      <c r="PZY669" s="187"/>
      <c r="PZZ669" s="187"/>
      <c r="QAA669" s="187"/>
      <c r="QAB669" s="187"/>
      <c r="QAC669" s="187"/>
      <c r="QAD669" s="187"/>
      <c r="QAE669" s="187"/>
      <c r="QAF669" s="187"/>
      <c r="QAG669" s="187"/>
      <c r="QAH669" s="187"/>
      <c r="QAI669" s="187"/>
      <c r="QAJ669" s="187"/>
      <c r="QAK669" s="187"/>
      <c r="QAL669" s="187"/>
      <c r="QAM669" s="187"/>
      <c r="QAN669" s="187"/>
      <c r="QAO669" s="187"/>
      <c r="QAP669" s="187"/>
      <c r="QAQ669" s="187"/>
      <c r="QAR669" s="187"/>
      <c r="QAS669" s="187"/>
      <c r="QAT669" s="187"/>
      <c r="QAU669" s="187"/>
      <c r="QAV669" s="187"/>
      <c r="QAW669" s="187"/>
      <c r="QAX669" s="187"/>
      <c r="QAY669" s="187"/>
      <c r="QAZ669" s="187"/>
      <c r="QBA669" s="187"/>
      <c r="QBB669" s="187"/>
      <c r="QBC669" s="187"/>
      <c r="QBD669" s="187"/>
      <c r="QBE669" s="187"/>
      <c r="QBF669" s="187"/>
      <c r="QBG669" s="187"/>
      <c r="QBH669" s="187"/>
      <c r="QBI669" s="187"/>
      <c r="QBJ669" s="187"/>
      <c r="QBK669" s="187"/>
      <c r="QBL669" s="187"/>
      <c r="QBM669" s="187"/>
      <c r="QBN669" s="187"/>
      <c r="QBO669" s="187"/>
      <c r="QBP669" s="187"/>
      <c r="QBQ669" s="187"/>
      <c r="QBR669" s="187"/>
      <c r="QBS669" s="187"/>
      <c r="QBT669" s="187"/>
      <c r="QBU669" s="187"/>
      <c r="QBV669" s="187"/>
      <c r="QBW669" s="187"/>
      <c r="QBX669" s="187"/>
      <c r="QBY669" s="187"/>
      <c r="QBZ669" s="187"/>
      <c r="QCA669" s="187"/>
      <c r="QCB669" s="187"/>
      <c r="QCC669" s="187"/>
      <c r="QCD669" s="187"/>
      <c r="QCE669" s="187"/>
      <c r="QCF669" s="187"/>
      <c r="QCG669" s="187"/>
      <c r="QCH669" s="187"/>
      <c r="QCI669" s="187"/>
      <c r="QCJ669" s="187"/>
      <c r="QCK669" s="187"/>
      <c r="QCL669" s="187"/>
      <c r="QCM669" s="187"/>
      <c r="QCN669" s="187"/>
      <c r="QCO669" s="187"/>
      <c r="QCP669" s="187"/>
      <c r="QCQ669" s="187"/>
      <c r="QCR669" s="187"/>
      <c r="QCS669" s="187"/>
      <c r="QCT669" s="187"/>
      <c r="QCU669" s="187"/>
      <c r="QCV669" s="187"/>
      <c r="QCW669" s="187"/>
      <c r="QCX669" s="187"/>
      <c r="QCY669" s="187"/>
      <c r="QCZ669" s="187"/>
      <c r="QDA669" s="187"/>
      <c r="QDB669" s="187"/>
      <c r="QDC669" s="187"/>
      <c r="QDD669" s="187"/>
      <c r="QDE669" s="187"/>
      <c r="QDF669" s="187"/>
      <c r="QDG669" s="187"/>
      <c r="QDH669" s="187"/>
      <c r="QDI669" s="187"/>
      <c r="QDJ669" s="187"/>
      <c r="QDK669" s="187"/>
      <c r="QDL669" s="187"/>
      <c r="QDM669" s="187"/>
      <c r="QDN669" s="187"/>
      <c r="QDO669" s="187"/>
      <c r="QDP669" s="187"/>
      <c r="QDQ669" s="187"/>
      <c r="QDR669" s="187"/>
      <c r="QDS669" s="187"/>
      <c r="QDT669" s="187"/>
      <c r="QDU669" s="187"/>
      <c r="QDV669" s="187"/>
      <c r="QDW669" s="187"/>
      <c r="QDX669" s="187"/>
      <c r="QDY669" s="187"/>
      <c r="QDZ669" s="187"/>
      <c r="QEA669" s="187"/>
      <c r="QEB669" s="187"/>
      <c r="QEC669" s="187"/>
      <c r="QED669" s="187"/>
      <c r="QEE669" s="187"/>
      <c r="QEF669" s="187"/>
      <c r="QEG669" s="187"/>
      <c r="QEH669" s="187"/>
      <c r="QEI669" s="187"/>
      <c r="QEJ669" s="187"/>
      <c r="QEK669" s="187"/>
      <c r="QEL669" s="187"/>
      <c r="QEM669" s="187"/>
      <c r="QEN669" s="187"/>
      <c r="QEO669" s="187"/>
      <c r="QEP669" s="187"/>
      <c r="QEQ669" s="187"/>
      <c r="QER669" s="187"/>
      <c r="QES669" s="187"/>
      <c r="QET669" s="187"/>
      <c r="QEU669" s="187"/>
      <c r="QEV669" s="187"/>
      <c r="QEW669" s="187"/>
      <c r="QEX669" s="187"/>
      <c r="QEY669" s="187"/>
      <c r="QEZ669" s="187"/>
      <c r="QFA669" s="187"/>
      <c r="QFB669" s="187"/>
      <c r="QFC669" s="187"/>
      <c r="QFD669" s="187"/>
      <c r="QFE669" s="187"/>
      <c r="QFF669" s="187"/>
      <c r="QFG669" s="187"/>
      <c r="QFH669" s="187"/>
      <c r="QFI669" s="187"/>
      <c r="QFJ669" s="187"/>
      <c r="QFK669" s="187"/>
      <c r="QFL669" s="187"/>
      <c r="QFM669" s="187"/>
      <c r="QFN669" s="187"/>
      <c r="QFO669" s="187"/>
      <c r="QFP669" s="187"/>
      <c r="QFQ669" s="187"/>
      <c r="QFR669" s="187"/>
      <c r="QFS669" s="187"/>
      <c r="QFT669" s="187"/>
      <c r="QFU669" s="187"/>
      <c r="QFV669" s="187"/>
      <c r="QFW669" s="187"/>
      <c r="QFX669" s="187"/>
      <c r="QFY669" s="187"/>
      <c r="QFZ669" s="187"/>
      <c r="QGA669" s="187"/>
      <c r="QGB669" s="187"/>
      <c r="QGC669" s="187"/>
      <c r="QGD669" s="187"/>
      <c r="QGE669" s="187"/>
      <c r="QGF669" s="187"/>
      <c r="QGG669" s="187"/>
      <c r="QGH669" s="187"/>
      <c r="QGI669" s="187"/>
      <c r="QGJ669" s="187"/>
      <c r="QGK669" s="187"/>
      <c r="QGL669" s="187"/>
      <c r="QGM669" s="187"/>
      <c r="QGN669" s="187"/>
      <c r="QGO669" s="187"/>
      <c r="QGP669" s="187"/>
      <c r="QGQ669" s="187"/>
      <c r="QGR669" s="187"/>
      <c r="QGS669" s="187"/>
      <c r="QGT669" s="187"/>
      <c r="QGU669" s="187"/>
      <c r="QGV669" s="187"/>
      <c r="QGW669" s="187"/>
      <c r="QGX669" s="187"/>
      <c r="QGY669" s="187"/>
      <c r="QGZ669" s="187"/>
      <c r="QHA669" s="187"/>
      <c r="QHB669" s="187"/>
      <c r="QHC669" s="187"/>
      <c r="QHD669" s="187"/>
      <c r="QHE669" s="187"/>
      <c r="QHF669" s="187"/>
      <c r="QHG669" s="187"/>
      <c r="QHH669" s="187"/>
      <c r="QHI669" s="187"/>
      <c r="QHJ669" s="187"/>
      <c r="QHK669" s="187"/>
      <c r="QHL669" s="187"/>
      <c r="QHM669" s="187"/>
      <c r="QHN669" s="187"/>
      <c r="QHO669" s="187"/>
      <c r="QHP669" s="187"/>
      <c r="QHQ669" s="187"/>
      <c r="QHR669" s="187"/>
      <c r="QHS669" s="187"/>
      <c r="QHT669" s="187"/>
      <c r="QHU669" s="187"/>
      <c r="QHV669" s="187"/>
      <c r="QHW669" s="187"/>
      <c r="QHX669" s="187"/>
      <c r="QHY669" s="187"/>
      <c r="QHZ669" s="187"/>
      <c r="QIA669" s="187"/>
      <c r="QIB669" s="187"/>
      <c r="QIC669" s="187"/>
      <c r="QID669" s="187"/>
      <c r="QIE669" s="187"/>
      <c r="QIF669" s="187"/>
      <c r="QIG669" s="187"/>
      <c r="QIH669" s="187"/>
      <c r="QII669" s="187"/>
      <c r="QIJ669" s="187"/>
      <c r="QIK669" s="187"/>
      <c r="QIL669" s="187"/>
      <c r="QIM669" s="187"/>
      <c r="QIN669" s="187"/>
      <c r="QIO669" s="187"/>
      <c r="QIP669" s="187"/>
      <c r="QIQ669" s="187"/>
      <c r="QIR669" s="187"/>
      <c r="QIS669" s="187"/>
      <c r="QIT669" s="187"/>
      <c r="QIU669" s="187"/>
      <c r="QIV669" s="187"/>
      <c r="QIW669" s="187"/>
      <c r="QIX669" s="187"/>
      <c r="QIY669" s="187"/>
      <c r="QIZ669" s="187"/>
      <c r="QJA669" s="187"/>
      <c r="QJB669" s="187"/>
      <c r="QJC669" s="187"/>
      <c r="QJD669" s="187"/>
      <c r="QJE669" s="187"/>
      <c r="QJF669" s="187"/>
      <c r="QJG669" s="187"/>
      <c r="QJH669" s="187"/>
      <c r="QJI669" s="187"/>
      <c r="QJJ669" s="187"/>
      <c r="QJK669" s="187"/>
      <c r="QJL669" s="187"/>
      <c r="QJM669" s="187"/>
      <c r="QJN669" s="187"/>
      <c r="QJO669" s="187"/>
      <c r="QJP669" s="187"/>
      <c r="QJQ669" s="187"/>
      <c r="QJR669" s="187"/>
      <c r="QJS669" s="187"/>
      <c r="QJT669" s="187"/>
      <c r="QJU669" s="187"/>
      <c r="QJV669" s="187"/>
      <c r="QJW669" s="187"/>
      <c r="QJX669" s="187"/>
      <c r="QJY669" s="187"/>
      <c r="QJZ669" s="187"/>
      <c r="QKA669" s="187"/>
      <c r="QKB669" s="187"/>
      <c r="QKC669" s="187"/>
      <c r="QKD669" s="187"/>
      <c r="QKE669" s="187"/>
      <c r="QKF669" s="187"/>
      <c r="QKG669" s="187"/>
      <c r="QKH669" s="187"/>
      <c r="QKI669" s="187"/>
      <c r="QKJ669" s="187"/>
      <c r="QKK669" s="187"/>
      <c r="QKL669" s="187"/>
      <c r="QKM669" s="187"/>
      <c r="QKN669" s="187"/>
      <c r="QKO669" s="187"/>
      <c r="QKP669" s="187"/>
      <c r="QKQ669" s="187"/>
      <c r="QKR669" s="187"/>
      <c r="QKS669" s="187"/>
      <c r="QKT669" s="187"/>
      <c r="QKU669" s="187"/>
      <c r="QKV669" s="187"/>
      <c r="QKW669" s="187"/>
      <c r="QKX669" s="187"/>
      <c r="QKY669" s="187"/>
      <c r="QKZ669" s="187"/>
      <c r="QLA669" s="187"/>
      <c r="QLB669" s="187"/>
      <c r="QLC669" s="187"/>
      <c r="QLD669" s="187"/>
      <c r="QLE669" s="187"/>
      <c r="QLF669" s="187"/>
      <c r="QLG669" s="187"/>
      <c r="QLH669" s="187"/>
      <c r="QLI669" s="187"/>
      <c r="QLJ669" s="187"/>
      <c r="QLK669" s="187"/>
      <c r="QLL669" s="187"/>
      <c r="QLM669" s="187"/>
      <c r="QLN669" s="187"/>
      <c r="QLO669" s="187"/>
      <c r="QLP669" s="187"/>
      <c r="QLQ669" s="187"/>
      <c r="QLR669" s="187"/>
      <c r="QLS669" s="187"/>
      <c r="QLT669" s="187"/>
      <c r="QLU669" s="187"/>
      <c r="QLV669" s="187"/>
      <c r="QLW669" s="187"/>
      <c r="QLX669" s="187"/>
      <c r="QLY669" s="187"/>
      <c r="QLZ669" s="187"/>
      <c r="QMA669" s="187"/>
      <c r="QMB669" s="187"/>
      <c r="QMC669" s="187"/>
      <c r="QMD669" s="187"/>
      <c r="QME669" s="187"/>
      <c r="QMF669" s="187"/>
      <c r="QMG669" s="187"/>
      <c r="QMH669" s="187"/>
      <c r="QMI669" s="187"/>
      <c r="QMJ669" s="187"/>
      <c r="QMK669" s="187"/>
      <c r="QML669" s="187"/>
      <c r="QMM669" s="187"/>
      <c r="QMN669" s="187"/>
      <c r="QMO669" s="187"/>
      <c r="QMP669" s="187"/>
      <c r="QMQ669" s="187"/>
      <c r="QMR669" s="187"/>
      <c r="QMS669" s="187"/>
      <c r="QMT669" s="187"/>
      <c r="QMU669" s="187"/>
      <c r="QMV669" s="187"/>
      <c r="QMW669" s="187"/>
      <c r="QMX669" s="187"/>
      <c r="QMY669" s="187"/>
      <c r="QMZ669" s="187"/>
      <c r="QNA669" s="187"/>
      <c r="QNB669" s="187"/>
      <c r="QNC669" s="187"/>
      <c r="QND669" s="187"/>
      <c r="QNE669" s="187"/>
      <c r="QNF669" s="187"/>
      <c r="QNG669" s="187"/>
      <c r="QNH669" s="187"/>
      <c r="QNI669" s="187"/>
      <c r="QNJ669" s="187"/>
      <c r="QNK669" s="187"/>
      <c r="QNL669" s="187"/>
      <c r="QNM669" s="187"/>
      <c r="QNN669" s="187"/>
      <c r="QNO669" s="187"/>
      <c r="QNP669" s="187"/>
      <c r="QNQ669" s="187"/>
      <c r="QNR669" s="187"/>
      <c r="QNS669" s="187"/>
      <c r="QNT669" s="187"/>
      <c r="QNU669" s="187"/>
      <c r="QNV669" s="187"/>
      <c r="QNW669" s="187"/>
      <c r="QNX669" s="187"/>
      <c r="QNY669" s="187"/>
      <c r="QNZ669" s="187"/>
      <c r="QOA669" s="187"/>
      <c r="QOB669" s="187"/>
      <c r="QOC669" s="187"/>
      <c r="QOD669" s="187"/>
      <c r="QOE669" s="187"/>
      <c r="QOF669" s="187"/>
      <c r="QOG669" s="187"/>
      <c r="QOH669" s="187"/>
      <c r="QOI669" s="187"/>
      <c r="QOJ669" s="187"/>
      <c r="QOK669" s="187"/>
      <c r="QOL669" s="187"/>
      <c r="QOM669" s="187"/>
      <c r="QON669" s="187"/>
      <c r="QOO669" s="187"/>
      <c r="QOP669" s="187"/>
      <c r="QOQ669" s="187"/>
      <c r="QOR669" s="187"/>
      <c r="QOS669" s="187"/>
      <c r="QOT669" s="187"/>
      <c r="QOU669" s="187"/>
      <c r="QOV669" s="187"/>
      <c r="QOW669" s="187"/>
      <c r="QOX669" s="187"/>
      <c r="QOY669" s="187"/>
      <c r="QOZ669" s="187"/>
      <c r="QPA669" s="187"/>
      <c r="QPB669" s="187"/>
      <c r="QPC669" s="187"/>
      <c r="QPD669" s="187"/>
      <c r="QPE669" s="187"/>
      <c r="QPF669" s="187"/>
      <c r="QPG669" s="187"/>
      <c r="QPH669" s="187"/>
      <c r="QPI669" s="187"/>
      <c r="QPJ669" s="187"/>
      <c r="QPK669" s="187"/>
      <c r="QPL669" s="187"/>
      <c r="QPM669" s="187"/>
      <c r="QPN669" s="187"/>
      <c r="QPO669" s="187"/>
      <c r="QPP669" s="187"/>
      <c r="QPQ669" s="187"/>
      <c r="QPR669" s="187"/>
      <c r="QPS669" s="187"/>
      <c r="QPT669" s="187"/>
      <c r="QPU669" s="187"/>
      <c r="QPV669" s="187"/>
      <c r="QPW669" s="187"/>
      <c r="QPX669" s="187"/>
      <c r="QPY669" s="187"/>
      <c r="QPZ669" s="187"/>
      <c r="QQA669" s="187"/>
      <c r="QQB669" s="187"/>
      <c r="QQC669" s="187"/>
      <c r="QQD669" s="187"/>
      <c r="QQE669" s="187"/>
      <c r="QQF669" s="187"/>
      <c r="QQG669" s="187"/>
      <c r="QQH669" s="187"/>
      <c r="QQI669" s="187"/>
      <c r="QQJ669" s="187"/>
      <c r="QQK669" s="187"/>
      <c r="QQL669" s="187"/>
      <c r="QQM669" s="187"/>
      <c r="QQN669" s="187"/>
      <c r="QQO669" s="187"/>
      <c r="QQP669" s="187"/>
      <c r="QQQ669" s="187"/>
      <c r="QQR669" s="187"/>
      <c r="QQS669" s="187"/>
      <c r="QQT669" s="187"/>
      <c r="QQU669" s="187"/>
      <c r="QQV669" s="187"/>
      <c r="QQW669" s="187"/>
      <c r="QQX669" s="187"/>
      <c r="QQY669" s="187"/>
      <c r="QQZ669" s="187"/>
      <c r="QRA669" s="187"/>
      <c r="QRB669" s="187"/>
      <c r="QRC669" s="187"/>
      <c r="QRD669" s="187"/>
      <c r="QRE669" s="187"/>
      <c r="QRF669" s="187"/>
      <c r="QRG669" s="187"/>
      <c r="QRH669" s="187"/>
      <c r="QRI669" s="187"/>
      <c r="QRJ669" s="187"/>
      <c r="QRK669" s="187"/>
      <c r="QRL669" s="187"/>
      <c r="QRM669" s="187"/>
      <c r="QRN669" s="187"/>
      <c r="QRO669" s="187"/>
      <c r="QRP669" s="187"/>
      <c r="QRQ669" s="187"/>
      <c r="QRR669" s="187"/>
      <c r="QRS669" s="187"/>
      <c r="QRT669" s="187"/>
      <c r="QRU669" s="187"/>
      <c r="QRV669" s="187"/>
      <c r="QRW669" s="187"/>
      <c r="QRX669" s="187"/>
      <c r="QRY669" s="187"/>
      <c r="QRZ669" s="187"/>
      <c r="QSA669" s="187"/>
      <c r="QSB669" s="187"/>
      <c r="QSC669" s="187"/>
      <c r="QSD669" s="187"/>
      <c r="QSE669" s="187"/>
      <c r="QSF669" s="187"/>
      <c r="QSG669" s="187"/>
      <c r="QSH669" s="187"/>
      <c r="QSI669" s="187"/>
      <c r="QSJ669" s="187"/>
      <c r="QSK669" s="187"/>
      <c r="QSL669" s="187"/>
      <c r="QSM669" s="187"/>
      <c r="QSN669" s="187"/>
      <c r="QSO669" s="187"/>
      <c r="QSP669" s="187"/>
      <c r="QSQ669" s="187"/>
      <c r="QSR669" s="187"/>
      <c r="QSS669" s="187"/>
      <c r="QST669" s="187"/>
      <c r="QSU669" s="187"/>
      <c r="QSV669" s="187"/>
      <c r="QSW669" s="187"/>
      <c r="QSX669" s="187"/>
      <c r="QSY669" s="187"/>
      <c r="QSZ669" s="187"/>
      <c r="QTA669" s="187"/>
      <c r="QTB669" s="187"/>
      <c r="QTC669" s="187"/>
      <c r="QTD669" s="187"/>
      <c r="QTE669" s="187"/>
      <c r="QTF669" s="187"/>
      <c r="QTG669" s="187"/>
      <c r="QTH669" s="187"/>
      <c r="QTI669" s="187"/>
      <c r="QTJ669" s="187"/>
      <c r="QTK669" s="187"/>
      <c r="QTL669" s="187"/>
      <c r="QTM669" s="187"/>
      <c r="QTN669" s="187"/>
      <c r="QTO669" s="187"/>
      <c r="QTP669" s="187"/>
      <c r="QTQ669" s="187"/>
      <c r="QTR669" s="187"/>
      <c r="QTS669" s="187"/>
      <c r="QTT669" s="187"/>
      <c r="QTU669" s="187"/>
      <c r="QTV669" s="187"/>
      <c r="QTW669" s="187"/>
      <c r="QTX669" s="187"/>
      <c r="QTY669" s="187"/>
      <c r="QTZ669" s="187"/>
      <c r="QUA669" s="187"/>
      <c r="QUB669" s="187"/>
      <c r="QUC669" s="187"/>
      <c r="QUD669" s="187"/>
      <c r="QUE669" s="187"/>
      <c r="QUF669" s="187"/>
      <c r="QUG669" s="187"/>
      <c r="QUH669" s="187"/>
      <c r="QUI669" s="187"/>
      <c r="QUJ669" s="187"/>
      <c r="QUK669" s="187"/>
      <c r="QUL669" s="187"/>
      <c r="QUM669" s="187"/>
      <c r="QUN669" s="187"/>
      <c r="QUO669" s="187"/>
      <c r="QUP669" s="187"/>
      <c r="QUQ669" s="187"/>
      <c r="QUR669" s="187"/>
      <c r="QUS669" s="187"/>
      <c r="QUT669" s="187"/>
      <c r="QUU669" s="187"/>
      <c r="QUV669" s="187"/>
      <c r="QUW669" s="187"/>
      <c r="QUX669" s="187"/>
      <c r="QUY669" s="187"/>
      <c r="QUZ669" s="187"/>
      <c r="QVA669" s="187"/>
      <c r="QVB669" s="187"/>
      <c r="QVC669" s="187"/>
      <c r="QVD669" s="187"/>
      <c r="QVE669" s="187"/>
      <c r="QVF669" s="187"/>
      <c r="QVG669" s="187"/>
      <c r="QVH669" s="187"/>
      <c r="QVI669" s="187"/>
      <c r="QVJ669" s="187"/>
      <c r="QVK669" s="187"/>
      <c r="QVL669" s="187"/>
      <c r="QVM669" s="187"/>
      <c r="QVN669" s="187"/>
      <c r="QVO669" s="187"/>
      <c r="QVP669" s="187"/>
      <c r="QVQ669" s="187"/>
      <c r="QVR669" s="187"/>
      <c r="QVS669" s="187"/>
      <c r="QVT669" s="187"/>
      <c r="QVU669" s="187"/>
      <c r="QVV669" s="187"/>
      <c r="QVW669" s="187"/>
      <c r="QVX669" s="187"/>
      <c r="QVY669" s="187"/>
      <c r="QVZ669" s="187"/>
      <c r="QWA669" s="187"/>
      <c r="QWB669" s="187"/>
      <c r="QWC669" s="187"/>
      <c r="QWD669" s="187"/>
      <c r="QWE669" s="187"/>
      <c r="QWF669" s="187"/>
      <c r="QWG669" s="187"/>
      <c r="QWH669" s="187"/>
      <c r="QWI669" s="187"/>
      <c r="QWJ669" s="187"/>
      <c r="QWK669" s="187"/>
      <c r="QWL669" s="187"/>
      <c r="QWM669" s="187"/>
      <c r="QWN669" s="187"/>
      <c r="QWO669" s="187"/>
      <c r="QWP669" s="187"/>
      <c r="QWQ669" s="187"/>
      <c r="QWR669" s="187"/>
      <c r="QWS669" s="187"/>
      <c r="QWT669" s="187"/>
      <c r="QWU669" s="187"/>
      <c r="QWV669" s="187"/>
      <c r="QWW669" s="187"/>
      <c r="QWX669" s="187"/>
      <c r="QWY669" s="187"/>
      <c r="QWZ669" s="187"/>
      <c r="QXA669" s="187"/>
      <c r="QXB669" s="187"/>
      <c r="QXC669" s="187"/>
      <c r="QXD669" s="187"/>
      <c r="QXE669" s="187"/>
      <c r="QXF669" s="187"/>
      <c r="QXG669" s="187"/>
      <c r="QXH669" s="187"/>
      <c r="QXI669" s="187"/>
      <c r="QXJ669" s="187"/>
      <c r="QXK669" s="187"/>
      <c r="QXL669" s="187"/>
      <c r="QXM669" s="187"/>
      <c r="QXN669" s="187"/>
      <c r="QXO669" s="187"/>
      <c r="QXP669" s="187"/>
      <c r="QXQ669" s="187"/>
      <c r="QXR669" s="187"/>
      <c r="QXS669" s="187"/>
      <c r="QXT669" s="187"/>
      <c r="QXU669" s="187"/>
      <c r="QXV669" s="187"/>
      <c r="QXW669" s="187"/>
      <c r="QXX669" s="187"/>
      <c r="QXY669" s="187"/>
      <c r="QXZ669" s="187"/>
      <c r="QYA669" s="187"/>
      <c r="QYB669" s="187"/>
      <c r="QYC669" s="187"/>
      <c r="QYD669" s="187"/>
      <c r="QYE669" s="187"/>
      <c r="QYF669" s="187"/>
      <c r="QYG669" s="187"/>
      <c r="QYH669" s="187"/>
      <c r="QYI669" s="187"/>
      <c r="QYJ669" s="187"/>
      <c r="QYK669" s="187"/>
      <c r="QYL669" s="187"/>
      <c r="QYM669" s="187"/>
      <c r="QYN669" s="187"/>
      <c r="QYO669" s="187"/>
      <c r="QYP669" s="187"/>
      <c r="QYQ669" s="187"/>
      <c r="QYR669" s="187"/>
      <c r="QYS669" s="187"/>
      <c r="QYT669" s="187"/>
      <c r="QYU669" s="187"/>
      <c r="QYV669" s="187"/>
      <c r="QYW669" s="187"/>
      <c r="QYX669" s="187"/>
      <c r="QYY669" s="187"/>
      <c r="QYZ669" s="187"/>
      <c r="QZA669" s="187"/>
      <c r="QZB669" s="187"/>
      <c r="QZC669" s="187"/>
      <c r="QZD669" s="187"/>
      <c r="QZE669" s="187"/>
      <c r="QZF669" s="187"/>
      <c r="QZG669" s="187"/>
      <c r="QZH669" s="187"/>
      <c r="QZI669" s="187"/>
      <c r="QZJ669" s="187"/>
      <c r="QZK669" s="187"/>
      <c r="QZL669" s="187"/>
      <c r="QZM669" s="187"/>
      <c r="QZN669" s="187"/>
      <c r="QZO669" s="187"/>
      <c r="QZP669" s="187"/>
      <c r="QZQ669" s="187"/>
      <c r="QZR669" s="187"/>
      <c r="QZS669" s="187"/>
      <c r="QZT669" s="187"/>
      <c r="QZU669" s="187"/>
      <c r="QZV669" s="187"/>
      <c r="QZW669" s="187"/>
      <c r="QZX669" s="187"/>
      <c r="QZY669" s="187"/>
      <c r="QZZ669" s="187"/>
      <c r="RAA669" s="187"/>
      <c r="RAB669" s="187"/>
      <c r="RAC669" s="187"/>
      <c r="RAD669" s="187"/>
      <c r="RAE669" s="187"/>
      <c r="RAF669" s="187"/>
      <c r="RAG669" s="187"/>
      <c r="RAH669" s="187"/>
      <c r="RAI669" s="187"/>
      <c r="RAJ669" s="187"/>
      <c r="RAK669" s="187"/>
      <c r="RAL669" s="187"/>
      <c r="RAM669" s="187"/>
      <c r="RAN669" s="187"/>
      <c r="RAO669" s="187"/>
      <c r="RAP669" s="187"/>
      <c r="RAQ669" s="187"/>
      <c r="RAR669" s="187"/>
      <c r="RAS669" s="187"/>
      <c r="RAT669" s="187"/>
      <c r="RAU669" s="187"/>
      <c r="RAV669" s="187"/>
      <c r="RAW669" s="187"/>
      <c r="RAX669" s="187"/>
      <c r="RAY669" s="187"/>
      <c r="RAZ669" s="187"/>
      <c r="RBA669" s="187"/>
      <c r="RBB669" s="187"/>
      <c r="RBC669" s="187"/>
      <c r="RBD669" s="187"/>
      <c r="RBE669" s="187"/>
      <c r="RBF669" s="187"/>
      <c r="RBG669" s="187"/>
      <c r="RBH669" s="187"/>
      <c r="RBI669" s="187"/>
      <c r="RBJ669" s="187"/>
      <c r="RBK669" s="187"/>
      <c r="RBL669" s="187"/>
      <c r="RBM669" s="187"/>
      <c r="RBN669" s="187"/>
      <c r="RBO669" s="187"/>
      <c r="RBP669" s="187"/>
      <c r="RBQ669" s="187"/>
      <c r="RBR669" s="187"/>
      <c r="RBS669" s="187"/>
      <c r="RBT669" s="187"/>
      <c r="RBU669" s="187"/>
      <c r="RBV669" s="187"/>
      <c r="RBW669" s="187"/>
      <c r="RBX669" s="187"/>
      <c r="RBY669" s="187"/>
      <c r="RBZ669" s="187"/>
      <c r="RCA669" s="187"/>
      <c r="RCB669" s="187"/>
      <c r="RCC669" s="187"/>
      <c r="RCD669" s="187"/>
      <c r="RCE669" s="187"/>
      <c r="RCF669" s="187"/>
      <c r="RCG669" s="187"/>
      <c r="RCH669" s="187"/>
      <c r="RCI669" s="187"/>
      <c r="RCJ669" s="187"/>
      <c r="RCK669" s="187"/>
      <c r="RCL669" s="187"/>
      <c r="RCM669" s="187"/>
      <c r="RCN669" s="187"/>
      <c r="RCO669" s="187"/>
      <c r="RCP669" s="187"/>
      <c r="RCQ669" s="187"/>
      <c r="RCR669" s="187"/>
      <c r="RCS669" s="187"/>
      <c r="RCT669" s="187"/>
      <c r="RCU669" s="187"/>
      <c r="RCV669" s="187"/>
      <c r="RCW669" s="187"/>
      <c r="RCX669" s="187"/>
      <c r="RCY669" s="187"/>
      <c r="RCZ669" s="187"/>
      <c r="RDA669" s="187"/>
      <c r="RDB669" s="187"/>
      <c r="RDC669" s="187"/>
      <c r="RDD669" s="187"/>
      <c r="RDE669" s="187"/>
      <c r="RDF669" s="187"/>
      <c r="RDG669" s="187"/>
      <c r="RDH669" s="187"/>
      <c r="RDI669" s="187"/>
      <c r="RDJ669" s="187"/>
      <c r="RDK669" s="187"/>
      <c r="RDL669" s="187"/>
      <c r="RDM669" s="187"/>
      <c r="RDN669" s="187"/>
      <c r="RDO669" s="187"/>
      <c r="RDP669" s="187"/>
      <c r="RDQ669" s="187"/>
      <c r="RDR669" s="187"/>
      <c r="RDS669" s="187"/>
      <c r="RDT669" s="187"/>
      <c r="RDU669" s="187"/>
      <c r="RDV669" s="187"/>
      <c r="RDW669" s="187"/>
      <c r="RDX669" s="187"/>
      <c r="RDY669" s="187"/>
      <c r="RDZ669" s="187"/>
      <c r="REA669" s="187"/>
      <c r="REB669" s="187"/>
      <c r="REC669" s="187"/>
      <c r="RED669" s="187"/>
      <c r="REE669" s="187"/>
      <c r="REF669" s="187"/>
      <c r="REG669" s="187"/>
      <c r="REH669" s="187"/>
      <c r="REI669" s="187"/>
      <c r="REJ669" s="187"/>
      <c r="REK669" s="187"/>
      <c r="REL669" s="187"/>
      <c r="REM669" s="187"/>
      <c r="REN669" s="187"/>
      <c r="REO669" s="187"/>
      <c r="REP669" s="187"/>
      <c r="REQ669" s="187"/>
      <c r="RER669" s="187"/>
      <c r="RES669" s="187"/>
      <c r="RET669" s="187"/>
      <c r="REU669" s="187"/>
      <c r="REV669" s="187"/>
      <c r="REW669" s="187"/>
      <c r="REX669" s="187"/>
      <c r="REY669" s="187"/>
      <c r="REZ669" s="187"/>
      <c r="RFA669" s="187"/>
      <c r="RFB669" s="187"/>
      <c r="RFC669" s="187"/>
      <c r="RFD669" s="187"/>
      <c r="RFE669" s="187"/>
      <c r="RFF669" s="187"/>
      <c r="RFG669" s="187"/>
      <c r="RFH669" s="187"/>
      <c r="RFI669" s="187"/>
      <c r="RFJ669" s="187"/>
      <c r="RFK669" s="187"/>
      <c r="RFL669" s="187"/>
      <c r="RFM669" s="187"/>
      <c r="RFN669" s="187"/>
      <c r="RFO669" s="187"/>
      <c r="RFP669" s="187"/>
      <c r="RFQ669" s="187"/>
      <c r="RFR669" s="187"/>
      <c r="RFS669" s="187"/>
      <c r="RFT669" s="187"/>
      <c r="RFU669" s="187"/>
      <c r="RFV669" s="187"/>
      <c r="RFW669" s="187"/>
      <c r="RFX669" s="187"/>
      <c r="RFY669" s="187"/>
      <c r="RFZ669" s="187"/>
      <c r="RGA669" s="187"/>
      <c r="RGB669" s="187"/>
      <c r="RGC669" s="187"/>
      <c r="RGD669" s="187"/>
      <c r="RGE669" s="187"/>
      <c r="RGF669" s="187"/>
      <c r="RGG669" s="187"/>
      <c r="RGH669" s="187"/>
      <c r="RGI669" s="187"/>
      <c r="RGJ669" s="187"/>
      <c r="RGK669" s="187"/>
      <c r="RGL669" s="187"/>
      <c r="RGM669" s="187"/>
      <c r="RGN669" s="187"/>
      <c r="RGO669" s="187"/>
      <c r="RGP669" s="187"/>
      <c r="RGQ669" s="187"/>
      <c r="RGR669" s="187"/>
      <c r="RGS669" s="187"/>
      <c r="RGT669" s="187"/>
      <c r="RGU669" s="187"/>
      <c r="RGV669" s="187"/>
      <c r="RGW669" s="187"/>
      <c r="RGX669" s="187"/>
      <c r="RGY669" s="187"/>
      <c r="RGZ669" s="187"/>
      <c r="RHA669" s="187"/>
      <c r="RHB669" s="187"/>
      <c r="RHC669" s="187"/>
      <c r="RHD669" s="187"/>
      <c r="RHE669" s="187"/>
      <c r="RHF669" s="187"/>
      <c r="RHG669" s="187"/>
      <c r="RHH669" s="187"/>
      <c r="RHI669" s="187"/>
      <c r="RHJ669" s="187"/>
      <c r="RHK669" s="187"/>
      <c r="RHL669" s="187"/>
      <c r="RHM669" s="187"/>
      <c r="RHN669" s="187"/>
      <c r="RHO669" s="187"/>
      <c r="RHP669" s="187"/>
      <c r="RHQ669" s="187"/>
      <c r="RHR669" s="187"/>
      <c r="RHS669" s="187"/>
      <c r="RHT669" s="187"/>
      <c r="RHU669" s="187"/>
      <c r="RHV669" s="187"/>
      <c r="RHW669" s="187"/>
      <c r="RHX669" s="187"/>
      <c r="RHY669" s="187"/>
      <c r="RHZ669" s="187"/>
      <c r="RIA669" s="187"/>
      <c r="RIB669" s="187"/>
      <c r="RIC669" s="187"/>
      <c r="RID669" s="187"/>
      <c r="RIE669" s="187"/>
      <c r="RIF669" s="187"/>
      <c r="RIG669" s="187"/>
      <c r="RIH669" s="187"/>
      <c r="RII669" s="187"/>
      <c r="RIJ669" s="187"/>
      <c r="RIK669" s="187"/>
      <c r="RIL669" s="187"/>
      <c r="RIM669" s="187"/>
      <c r="RIN669" s="187"/>
      <c r="RIO669" s="187"/>
      <c r="RIP669" s="187"/>
      <c r="RIQ669" s="187"/>
      <c r="RIR669" s="187"/>
      <c r="RIS669" s="187"/>
      <c r="RIT669" s="187"/>
      <c r="RIU669" s="187"/>
      <c r="RIV669" s="187"/>
      <c r="RIW669" s="187"/>
      <c r="RIX669" s="187"/>
      <c r="RIY669" s="187"/>
      <c r="RIZ669" s="187"/>
      <c r="RJA669" s="187"/>
      <c r="RJB669" s="187"/>
      <c r="RJC669" s="187"/>
      <c r="RJD669" s="187"/>
      <c r="RJE669" s="187"/>
      <c r="RJF669" s="187"/>
      <c r="RJG669" s="187"/>
      <c r="RJH669" s="187"/>
      <c r="RJI669" s="187"/>
      <c r="RJJ669" s="187"/>
      <c r="RJK669" s="187"/>
      <c r="RJL669" s="187"/>
      <c r="RJM669" s="187"/>
      <c r="RJN669" s="187"/>
      <c r="RJO669" s="187"/>
      <c r="RJP669" s="187"/>
      <c r="RJQ669" s="187"/>
      <c r="RJR669" s="187"/>
      <c r="RJS669" s="187"/>
      <c r="RJT669" s="187"/>
      <c r="RJU669" s="187"/>
      <c r="RJV669" s="187"/>
      <c r="RJW669" s="187"/>
      <c r="RJX669" s="187"/>
      <c r="RJY669" s="187"/>
      <c r="RJZ669" s="187"/>
      <c r="RKA669" s="187"/>
      <c r="RKB669" s="187"/>
      <c r="RKC669" s="187"/>
      <c r="RKD669" s="187"/>
      <c r="RKE669" s="187"/>
      <c r="RKF669" s="187"/>
      <c r="RKG669" s="187"/>
      <c r="RKH669" s="187"/>
      <c r="RKI669" s="187"/>
      <c r="RKJ669" s="187"/>
      <c r="RKK669" s="187"/>
      <c r="RKL669" s="187"/>
      <c r="RKM669" s="187"/>
      <c r="RKN669" s="187"/>
      <c r="RKO669" s="187"/>
      <c r="RKP669" s="187"/>
      <c r="RKQ669" s="187"/>
      <c r="RKR669" s="187"/>
      <c r="RKS669" s="187"/>
      <c r="RKT669" s="187"/>
      <c r="RKU669" s="187"/>
      <c r="RKV669" s="187"/>
      <c r="RKW669" s="187"/>
      <c r="RKX669" s="187"/>
      <c r="RKY669" s="187"/>
      <c r="RKZ669" s="187"/>
      <c r="RLA669" s="187"/>
      <c r="RLB669" s="187"/>
      <c r="RLC669" s="187"/>
      <c r="RLD669" s="187"/>
      <c r="RLE669" s="187"/>
      <c r="RLF669" s="187"/>
      <c r="RLG669" s="187"/>
      <c r="RLH669" s="187"/>
      <c r="RLI669" s="187"/>
      <c r="RLJ669" s="187"/>
      <c r="RLK669" s="187"/>
      <c r="RLL669" s="187"/>
      <c r="RLM669" s="187"/>
      <c r="RLN669" s="187"/>
      <c r="RLO669" s="187"/>
      <c r="RLP669" s="187"/>
      <c r="RLQ669" s="187"/>
      <c r="RLR669" s="187"/>
      <c r="RLS669" s="187"/>
      <c r="RLT669" s="187"/>
      <c r="RLU669" s="187"/>
      <c r="RLV669" s="187"/>
      <c r="RLW669" s="187"/>
      <c r="RLX669" s="187"/>
      <c r="RLY669" s="187"/>
      <c r="RLZ669" s="187"/>
      <c r="RMA669" s="187"/>
      <c r="RMB669" s="187"/>
      <c r="RMC669" s="187"/>
      <c r="RMD669" s="187"/>
      <c r="RME669" s="187"/>
      <c r="RMF669" s="187"/>
      <c r="RMG669" s="187"/>
      <c r="RMH669" s="187"/>
      <c r="RMI669" s="187"/>
      <c r="RMJ669" s="187"/>
      <c r="RMK669" s="187"/>
      <c r="RML669" s="187"/>
      <c r="RMM669" s="187"/>
      <c r="RMN669" s="187"/>
      <c r="RMO669" s="187"/>
      <c r="RMP669" s="187"/>
      <c r="RMQ669" s="187"/>
      <c r="RMR669" s="187"/>
      <c r="RMS669" s="187"/>
      <c r="RMT669" s="187"/>
      <c r="RMU669" s="187"/>
      <c r="RMV669" s="187"/>
      <c r="RMW669" s="187"/>
      <c r="RMX669" s="187"/>
      <c r="RMY669" s="187"/>
      <c r="RMZ669" s="187"/>
      <c r="RNA669" s="187"/>
      <c r="RNB669" s="187"/>
      <c r="RNC669" s="187"/>
      <c r="RND669" s="187"/>
      <c r="RNE669" s="187"/>
      <c r="RNF669" s="187"/>
      <c r="RNG669" s="187"/>
      <c r="RNH669" s="187"/>
      <c r="RNI669" s="187"/>
      <c r="RNJ669" s="187"/>
      <c r="RNK669" s="187"/>
      <c r="RNL669" s="187"/>
      <c r="RNM669" s="187"/>
      <c r="RNN669" s="187"/>
      <c r="RNO669" s="187"/>
      <c r="RNP669" s="187"/>
      <c r="RNQ669" s="187"/>
      <c r="RNR669" s="187"/>
      <c r="RNS669" s="187"/>
      <c r="RNT669" s="187"/>
      <c r="RNU669" s="187"/>
      <c r="RNV669" s="187"/>
      <c r="RNW669" s="187"/>
      <c r="RNX669" s="187"/>
      <c r="RNY669" s="187"/>
      <c r="RNZ669" s="187"/>
      <c r="ROA669" s="187"/>
      <c r="ROB669" s="187"/>
      <c r="ROC669" s="187"/>
      <c r="ROD669" s="187"/>
      <c r="ROE669" s="187"/>
      <c r="ROF669" s="187"/>
      <c r="ROG669" s="187"/>
      <c r="ROH669" s="187"/>
      <c r="ROI669" s="187"/>
      <c r="ROJ669" s="187"/>
      <c r="ROK669" s="187"/>
      <c r="ROL669" s="187"/>
      <c r="ROM669" s="187"/>
      <c r="RON669" s="187"/>
      <c r="ROO669" s="187"/>
      <c r="ROP669" s="187"/>
      <c r="ROQ669" s="187"/>
      <c r="ROR669" s="187"/>
      <c r="ROS669" s="187"/>
      <c r="ROT669" s="187"/>
      <c r="ROU669" s="187"/>
      <c r="ROV669" s="187"/>
      <c r="ROW669" s="187"/>
      <c r="ROX669" s="187"/>
      <c r="ROY669" s="187"/>
      <c r="ROZ669" s="187"/>
      <c r="RPA669" s="187"/>
      <c r="RPB669" s="187"/>
      <c r="RPC669" s="187"/>
      <c r="RPD669" s="187"/>
      <c r="RPE669" s="187"/>
      <c r="RPF669" s="187"/>
      <c r="RPG669" s="187"/>
      <c r="RPH669" s="187"/>
      <c r="RPI669" s="187"/>
      <c r="RPJ669" s="187"/>
      <c r="RPK669" s="187"/>
      <c r="RPL669" s="187"/>
      <c r="RPM669" s="187"/>
      <c r="RPN669" s="187"/>
      <c r="RPO669" s="187"/>
      <c r="RPP669" s="187"/>
      <c r="RPQ669" s="187"/>
      <c r="RPR669" s="187"/>
      <c r="RPS669" s="187"/>
      <c r="RPT669" s="187"/>
      <c r="RPU669" s="187"/>
      <c r="RPV669" s="187"/>
      <c r="RPW669" s="187"/>
      <c r="RPX669" s="187"/>
      <c r="RPY669" s="187"/>
      <c r="RPZ669" s="187"/>
      <c r="RQA669" s="187"/>
      <c r="RQB669" s="187"/>
      <c r="RQC669" s="187"/>
      <c r="RQD669" s="187"/>
      <c r="RQE669" s="187"/>
      <c r="RQF669" s="187"/>
      <c r="RQG669" s="187"/>
      <c r="RQH669" s="187"/>
      <c r="RQI669" s="187"/>
      <c r="RQJ669" s="187"/>
      <c r="RQK669" s="187"/>
      <c r="RQL669" s="187"/>
      <c r="RQM669" s="187"/>
      <c r="RQN669" s="187"/>
      <c r="RQO669" s="187"/>
      <c r="RQP669" s="187"/>
      <c r="RQQ669" s="187"/>
      <c r="RQR669" s="187"/>
      <c r="RQS669" s="187"/>
      <c r="RQT669" s="187"/>
      <c r="RQU669" s="187"/>
      <c r="RQV669" s="187"/>
      <c r="RQW669" s="187"/>
      <c r="RQX669" s="187"/>
      <c r="RQY669" s="187"/>
      <c r="RQZ669" s="187"/>
      <c r="RRA669" s="187"/>
      <c r="RRB669" s="187"/>
      <c r="RRC669" s="187"/>
      <c r="RRD669" s="187"/>
      <c r="RRE669" s="187"/>
      <c r="RRF669" s="187"/>
      <c r="RRG669" s="187"/>
      <c r="RRH669" s="187"/>
      <c r="RRI669" s="187"/>
      <c r="RRJ669" s="187"/>
      <c r="RRK669" s="187"/>
      <c r="RRL669" s="187"/>
      <c r="RRM669" s="187"/>
      <c r="RRN669" s="187"/>
      <c r="RRO669" s="187"/>
      <c r="RRP669" s="187"/>
      <c r="RRQ669" s="187"/>
      <c r="RRR669" s="187"/>
      <c r="RRS669" s="187"/>
      <c r="RRT669" s="187"/>
      <c r="RRU669" s="187"/>
      <c r="RRV669" s="187"/>
      <c r="RRW669" s="187"/>
      <c r="RRX669" s="187"/>
      <c r="RRY669" s="187"/>
      <c r="RRZ669" s="187"/>
      <c r="RSA669" s="187"/>
      <c r="RSB669" s="187"/>
      <c r="RSC669" s="187"/>
      <c r="RSD669" s="187"/>
      <c r="RSE669" s="187"/>
      <c r="RSF669" s="187"/>
      <c r="RSG669" s="187"/>
      <c r="RSH669" s="187"/>
      <c r="RSI669" s="187"/>
      <c r="RSJ669" s="187"/>
      <c r="RSK669" s="187"/>
      <c r="RSL669" s="187"/>
      <c r="RSM669" s="187"/>
      <c r="RSN669" s="187"/>
      <c r="RSO669" s="187"/>
      <c r="RSP669" s="187"/>
      <c r="RSQ669" s="187"/>
      <c r="RSR669" s="187"/>
      <c r="RSS669" s="187"/>
      <c r="RST669" s="187"/>
      <c r="RSU669" s="187"/>
      <c r="RSV669" s="187"/>
      <c r="RSW669" s="187"/>
      <c r="RSX669" s="187"/>
      <c r="RSY669" s="187"/>
      <c r="RSZ669" s="187"/>
      <c r="RTA669" s="187"/>
      <c r="RTB669" s="187"/>
      <c r="RTC669" s="187"/>
      <c r="RTD669" s="187"/>
      <c r="RTE669" s="187"/>
      <c r="RTF669" s="187"/>
      <c r="RTG669" s="187"/>
      <c r="RTH669" s="187"/>
      <c r="RTI669" s="187"/>
      <c r="RTJ669" s="187"/>
      <c r="RTK669" s="187"/>
      <c r="RTL669" s="187"/>
      <c r="RTM669" s="187"/>
      <c r="RTN669" s="187"/>
      <c r="RTO669" s="187"/>
      <c r="RTP669" s="187"/>
      <c r="RTQ669" s="187"/>
      <c r="RTR669" s="187"/>
      <c r="RTS669" s="187"/>
      <c r="RTT669" s="187"/>
      <c r="RTU669" s="187"/>
      <c r="RTV669" s="187"/>
      <c r="RTW669" s="187"/>
      <c r="RTX669" s="187"/>
      <c r="RTY669" s="187"/>
      <c r="RTZ669" s="187"/>
      <c r="RUA669" s="187"/>
      <c r="RUB669" s="187"/>
      <c r="RUC669" s="187"/>
      <c r="RUD669" s="187"/>
      <c r="RUE669" s="187"/>
      <c r="RUF669" s="187"/>
      <c r="RUG669" s="187"/>
      <c r="RUH669" s="187"/>
      <c r="RUI669" s="187"/>
      <c r="RUJ669" s="187"/>
      <c r="RUK669" s="187"/>
      <c r="RUL669" s="187"/>
      <c r="RUM669" s="187"/>
      <c r="RUN669" s="187"/>
      <c r="RUO669" s="187"/>
      <c r="RUP669" s="187"/>
      <c r="RUQ669" s="187"/>
      <c r="RUR669" s="187"/>
      <c r="RUS669" s="187"/>
      <c r="RUT669" s="187"/>
      <c r="RUU669" s="187"/>
      <c r="RUV669" s="187"/>
      <c r="RUW669" s="187"/>
      <c r="RUX669" s="187"/>
      <c r="RUY669" s="187"/>
      <c r="RUZ669" s="187"/>
      <c r="RVA669" s="187"/>
      <c r="RVB669" s="187"/>
      <c r="RVC669" s="187"/>
      <c r="RVD669" s="187"/>
      <c r="RVE669" s="187"/>
      <c r="RVF669" s="187"/>
      <c r="RVG669" s="187"/>
      <c r="RVH669" s="187"/>
      <c r="RVI669" s="187"/>
      <c r="RVJ669" s="187"/>
      <c r="RVK669" s="187"/>
      <c r="RVL669" s="187"/>
      <c r="RVM669" s="187"/>
      <c r="RVN669" s="187"/>
      <c r="RVO669" s="187"/>
      <c r="RVP669" s="187"/>
      <c r="RVQ669" s="187"/>
      <c r="RVR669" s="187"/>
      <c r="RVS669" s="187"/>
      <c r="RVT669" s="187"/>
      <c r="RVU669" s="187"/>
      <c r="RVV669" s="187"/>
      <c r="RVW669" s="187"/>
      <c r="RVX669" s="187"/>
      <c r="RVY669" s="187"/>
      <c r="RVZ669" s="187"/>
      <c r="RWA669" s="187"/>
      <c r="RWB669" s="187"/>
      <c r="RWC669" s="187"/>
      <c r="RWD669" s="187"/>
      <c r="RWE669" s="187"/>
      <c r="RWF669" s="187"/>
      <c r="RWG669" s="187"/>
      <c r="RWH669" s="187"/>
      <c r="RWI669" s="187"/>
      <c r="RWJ669" s="187"/>
      <c r="RWK669" s="187"/>
      <c r="RWL669" s="187"/>
      <c r="RWM669" s="187"/>
      <c r="RWN669" s="187"/>
      <c r="RWO669" s="187"/>
      <c r="RWP669" s="187"/>
      <c r="RWQ669" s="187"/>
      <c r="RWR669" s="187"/>
      <c r="RWS669" s="187"/>
      <c r="RWT669" s="187"/>
      <c r="RWU669" s="187"/>
      <c r="RWV669" s="187"/>
      <c r="RWW669" s="187"/>
      <c r="RWX669" s="187"/>
      <c r="RWY669" s="187"/>
      <c r="RWZ669" s="187"/>
      <c r="RXA669" s="187"/>
      <c r="RXB669" s="187"/>
      <c r="RXC669" s="187"/>
      <c r="RXD669" s="187"/>
      <c r="RXE669" s="187"/>
      <c r="RXF669" s="187"/>
      <c r="RXG669" s="187"/>
      <c r="RXH669" s="187"/>
      <c r="RXI669" s="187"/>
      <c r="RXJ669" s="187"/>
      <c r="RXK669" s="187"/>
      <c r="RXL669" s="187"/>
      <c r="RXM669" s="187"/>
      <c r="RXN669" s="187"/>
      <c r="RXO669" s="187"/>
      <c r="RXP669" s="187"/>
      <c r="RXQ669" s="187"/>
      <c r="RXR669" s="187"/>
      <c r="RXS669" s="187"/>
      <c r="RXT669" s="187"/>
      <c r="RXU669" s="187"/>
      <c r="RXV669" s="187"/>
      <c r="RXW669" s="187"/>
      <c r="RXX669" s="187"/>
      <c r="RXY669" s="187"/>
      <c r="RXZ669" s="187"/>
      <c r="RYA669" s="187"/>
      <c r="RYB669" s="187"/>
      <c r="RYC669" s="187"/>
      <c r="RYD669" s="187"/>
      <c r="RYE669" s="187"/>
      <c r="RYF669" s="187"/>
      <c r="RYG669" s="187"/>
      <c r="RYH669" s="187"/>
      <c r="RYI669" s="187"/>
      <c r="RYJ669" s="187"/>
      <c r="RYK669" s="187"/>
      <c r="RYL669" s="187"/>
      <c r="RYM669" s="187"/>
      <c r="RYN669" s="187"/>
      <c r="RYO669" s="187"/>
      <c r="RYP669" s="187"/>
      <c r="RYQ669" s="187"/>
      <c r="RYR669" s="187"/>
      <c r="RYS669" s="187"/>
      <c r="RYT669" s="187"/>
      <c r="RYU669" s="187"/>
      <c r="RYV669" s="187"/>
      <c r="RYW669" s="187"/>
      <c r="RYX669" s="187"/>
      <c r="RYY669" s="187"/>
      <c r="RYZ669" s="187"/>
      <c r="RZA669" s="187"/>
      <c r="RZB669" s="187"/>
      <c r="RZC669" s="187"/>
      <c r="RZD669" s="187"/>
      <c r="RZE669" s="187"/>
      <c r="RZF669" s="187"/>
      <c r="RZG669" s="187"/>
      <c r="RZH669" s="187"/>
      <c r="RZI669" s="187"/>
      <c r="RZJ669" s="187"/>
      <c r="RZK669" s="187"/>
      <c r="RZL669" s="187"/>
      <c r="RZM669" s="187"/>
      <c r="RZN669" s="187"/>
      <c r="RZO669" s="187"/>
      <c r="RZP669" s="187"/>
      <c r="RZQ669" s="187"/>
      <c r="RZR669" s="187"/>
      <c r="RZS669" s="187"/>
      <c r="RZT669" s="187"/>
      <c r="RZU669" s="187"/>
      <c r="RZV669" s="187"/>
      <c r="RZW669" s="187"/>
      <c r="RZX669" s="187"/>
      <c r="RZY669" s="187"/>
      <c r="RZZ669" s="187"/>
      <c r="SAA669" s="187"/>
      <c r="SAB669" s="187"/>
      <c r="SAC669" s="187"/>
      <c r="SAD669" s="187"/>
      <c r="SAE669" s="187"/>
      <c r="SAF669" s="187"/>
      <c r="SAG669" s="187"/>
      <c r="SAH669" s="187"/>
      <c r="SAI669" s="187"/>
      <c r="SAJ669" s="187"/>
      <c r="SAK669" s="187"/>
      <c r="SAL669" s="187"/>
      <c r="SAM669" s="187"/>
      <c r="SAN669" s="187"/>
      <c r="SAO669" s="187"/>
      <c r="SAP669" s="187"/>
      <c r="SAQ669" s="187"/>
      <c r="SAR669" s="187"/>
      <c r="SAS669" s="187"/>
      <c r="SAT669" s="187"/>
      <c r="SAU669" s="187"/>
      <c r="SAV669" s="187"/>
      <c r="SAW669" s="187"/>
      <c r="SAX669" s="187"/>
      <c r="SAY669" s="187"/>
      <c r="SAZ669" s="187"/>
      <c r="SBA669" s="187"/>
      <c r="SBB669" s="187"/>
      <c r="SBC669" s="187"/>
      <c r="SBD669" s="187"/>
      <c r="SBE669" s="187"/>
      <c r="SBF669" s="187"/>
      <c r="SBG669" s="187"/>
      <c r="SBH669" s="187"/>
      <c r="SBI669" s="187"/>
      <c r="SBJ669" s="187"/>
      <c r="SBK669" s="187"/>
      <c r="SBL669" s="187"/>
      <c r="SBM669" s="187"/>
      <c r="SBN669" s="187"/>
      <c r="SBO669" s="187"/>
      <c r="SBP669" s="187"/>
      <c r="SBQ669" s="187"/>
      <c r="SBR669" s="187"/>
      <c r="SBS669" s="187"/>
      <c r="SBT669" s="187"/>
      <c r="SBU669" s="187"/>
      <c r="SBV669" s="187"/>
      <c r="SBW669" s="187"/>
      <c r="SBX669" s="187"/>
      <c r="SBY669" s="187"/>
      <c r="SBZ669" s="187"/>
      <c r="SCA669" s="187"/>
      <c r="SCB669" s="187"/>
      <c r="SCC669" s="187"/>
      <c r="SCD669" s="187"/>
      <c r="SCE669" s="187"/>
      <c r="SCF669" s="187"/>
      <c r="SCG669" s="187"/>
      <c r="SCH669" s="187"/>
      <c r="SCI669" s="187"/>
      <c r="SCJ669" s="187"/>
      <c r="SCK669" s="187"/>
      <c r="SCL669" s="187"/>
      <c r="SCM669" s="187"/>
      <c r="SCN669" s="187"/>
      <c r="SCO669" s="187"/>
      <c r="SCP669" s="187"/>
      <c r="SCQ669" s="187"/>
      <c r="SCR669" s="187"/>
      <c r="SCS669" s="187"/>
      <c r="SCT669" s="187"/>
      <c r="SCU669" s="187"/>
      <c r="SCV669" s="187"/>
      <c r="SCW669" s="187"/>
      <c r="SCX669" s="187"/>
      <c r="SCY669" s="187"/>
      <c r="SCZ669" s="187"/>
      <c r="SDA669" s="187"/>
      <c r="SDB669" s="187"/>
      <c r="SDC669" s="187"/>
      <c r="SDD669" s="187"/>
      <c r="SDE669" s="187"/>
      <c r="SDF669" s="187"/>
      <c r="SDG669" s="187"/>
      <c r="SDH669" s="187"/>
      <c r="SDI669" s="187"/>
      <c r="SDJ669" s="187"/>
      <c r="SDK669" s="187"/>
      <c r="SDL669" s="187"/>
      <c r="SDM669" s="187"/>
      <c r="SDN669" s="187"/>
      <c r="SDO669" s="187"/>
      <c r="SDP669" s="187"/>
      <c r="SDQ669" s="187"/>
      <c r="SDR669" s="187"/>
      <c r="SDS669" s="187"/>
      <c r="SDT669" s="187"/>
      <c r="SDU669" s="187"/>
      <c r="SDV669" s="187"/>
      <c r="SDW669" s="187"/>
      <c r="SDX669" s="187"/>
      <c r="SDY669" s="187"/>
      <c r="SDZ669" s="187"/>
      <c r="SEA669" s="187"/>
      <c r="SEB669" s="187"/>
      <c r="SEC669" s="187"/>
      <c r="SED669" s="187"/>
      <c r="SEE669" s="187"/>
      <c r="SEF669" s="187"/>
      <c r="SEG669" s="187"/>
      <c r="SEH669" s="187"/>
      <c r="SEI669" s="187"/>
      <c r="SEJ669" s="187"/>
      <c r="SEK669" s="187"/>
      <c r="SEL669" s="187"/>
      <c r="SEM669" s="187"/>
      <c r="SEN669" s="187"/>
      <c r="SEO669" s="187"/>
      <c r="SEP669" s="187"/>
      <c r="SEQ669" s="187"/>
      <c r="SER669" s="187"/>
      <c r="SES669" s="187"/>
      <c r="SET669" s="187"/>
      <c r="SEU669" s="187"/>
      <c r="SEV669" s="187"/>
      <c r="SEW669" s="187"/>
      <c r="SEX669" s="187"/>
      <c r="SEY669" s="187"/>
      <c r="SEZ669" s="187"/>
      <c r="SFA669" s="187"/>
      <c r="SFB669" s="187"/>
      <c r="SFC669" s="187"/>
      <c r="SFD669" s="187"/>
      <c r="SFE669" s="187"/>
      <c r="SFF669" s="187"/>
      <c r="SFG669" s="187"/>
      <c r="SFH669" s="187"/>
      <c r="SFI669" s="187"/>
      <c r="SFJ669" s="187"/>
      <c r="SFK669" s="187"/>
      <c r="SFL669" s="187"/>
      <c r="SFM669" s="187"/>
      <c r="SFN669" s="187"/>
      <c r="SFO669" s="187"/>
      <c r="SFP669" s="187"/>
      <c r="SFQ669" s="187"/>
      <c r="SFR669" s="187"/>
      <c r="SFS669" s="187"/>
      <c r="SFT669" s="187"/>
      <c r="SFU669" s="187"/>
      <c r="SFV669" s="187"/>
      <c r="SFW669" s="187"/>
      <c r="SFX669" s="187"/>
      <c r="SFY669" s="187"/>
      <c r="SFZ669" s="187"/>
      <c r="SGA669" s="187"/>
      <c r="SGB669" s="187"/>
      <c r="SGC669" s="187"/>
      <c r="SGD669" s="187"/>
      <c r="SGE669" s="187"/>
      <c r="SGF669" s="187"/>
      <c r="SGG669" s="187"/>
      <c r="SGH669" s="187"/>
      <c r="SGI669" s="187"/>
      <c r="SGJ669" s="187"/>
      <c r="SGK669" s="187"/>
      <c r="SGL669" s="187"/>
      <c r="SGM669" s="187"/>
      <c r="SGN669" s="187"/>
      <c r="SGO669" s="187"/>
      <c r="SGP669" s="187"/>
      <c r="SGQ669" s="187"/>
      <c r="SGR669" s="187"/>
      <c r="SGS669" s="187"/>
      <c r="SGT669" s="187"/>
      <c r="SGU669" s="187"/>
      <c r="SGV669" s="187"/>
      <c r="SGW669" s="187"/>
      <c r="SGX669" s="187"/>
      <c r="SGY669" s="187"/>
      <c r="SGZ669" s="187"/>
      <c r="SHA669" s="187"/>
      <c r="SHB669" s="187"/>
      <c r="SHC669" s="187"/>
      <c r="SHD669" s="187"/>
      <c r="SHE669" s="187"/>
      <c r="SHF669" s="187"/>
      <c r="SHG669" s="187"/>
      <c r="SHH669" s="187"/>
      <c r="SHI669" s="187"/>
      <c r="SHJ669" s="187"/>
      <c r="SHK669" s="187"/>
      <c r="SHL669" s="187"/>
      <c r="SHM669" s="187"/>
      <c r="SHN669" s="187"/>
      <c r="SHO669" s="187"/>
      <c r="SHP669" s="187"/>
      <c r="SHQ669" s="187"/>
      <c r="SHR669" s="187"/>
      <c r="SHS669" s="187"/>
      <c r="SHT669" s="187"/>
      <c r="SHU669" s="187"/>
      <c r="SHV669" s="187"/>
      <c r="SHW669" s="187"/>
      <c r="SHX669" s="187"/>
      <c r="SHY669" s="187"/>
      <c r="SHZ669" s="187"/>
      <c r="SIA669" s="187"/>
      <c r="SIB669" s="187"/>
      <c r="SIC669" s="187"/>
      <c r="SID669" s="187"/>
      <c r="SIE669" s="187"/>
      <c r="SIF669" s="187"/>
      <c r="SIG669" s="187"/>
      <c r="SIH669" s="187"/>
      <c r="SII669" s="187"/>
      <c r="SIJ669" s="187"/>
      <c r="SIK669" s="187"/>
      <c r="SIL669" s="187"/>
      <c r="SIM669" s="187"/>
      <c r="SIN669" s="187"/>
      <c r="SIO669" s="187"/>
      <c r="SIP669" s="187"/>
      <c r="SIQ669" s="187"/>
      <c r="SIR669" s="187"/>
      <c r="SIS669" s="187"/>
      <c r="SIT669" s="187"/>
      <c r="SIU669" s="187"/>
      <c r="SIV669" s="187"/>
      <c r="SIW669" s="187"/>
      <c r="SIX669" s="187"/>
      <c r="SIY669" s="187"/>
      <c r="SIZ669" s="187"/>
      <c r="SJA669" s="187"/>
      <c r="SJB669" s="187"/>
      <c r="SJC669" s="187"/>
      <c r="SJD669" s="187"/>
      <c r="SJE669" s="187"/>
      <c r="SJF669" s="187"/>
      <c r="SJG669" s="187"/>
      <c r="SJH669" s="187"/>
      <c r="SJI669" s="187"/>
      <c r="SJJ669" s="187"/>
      <c r="SJK669" s="187"/>
      <c r="SJL669" s="187"/>
      <c r="SJM669" s="187"/>
      <c r="SJN669" s="187"/>
      <c r="SJO669" s="187"/>
      <c r="SJP669" s="187"/>
      <c r="SJQ669" s="187"/>
      <c r="SJR669" s="187"/>
      <c r="SJS669" s="187"/>
      <c r="SJT669" s="187"/>
      <c r="SJU669" s="187"/>
      <c r="SJV669" s="187"/>
      <c r="SJW669" s="187"/>
      <c r="SJX669" s="187"/>
      <c r="SJY669" s="187"/>
      <c r="SJZ669" s="187"/>
      <c r="SKA669" s="187"/>
      <c r="SKB669" s="187"/>
      <c r="SKC669" s="187"/>
      <c r="SKD669" s="187"/>
      <c r="SKE669" s="187"/>
      <c r="SKF669" s="187"/>
      <c r="SKG669" s="187"/>
      <c r="SKH669" s="187"/>
      <c r="SKI669" s="187"/>
      <c r="SKJ669" s="187"/>
      <c r="SKK669" s="187"/>
      <c r="SKL669" s="187"/>
      <c r="SKM669" s="187"/>
      <c r="SKN669" s="187"/>
      <c r="SKO669" s="187"/>
      <c r="SKP669" s="187"/>
      <c r="SKQ669" s="187"/>
      <c r="SKR669" s="187"/>
      <c r="SKS669" s="187"/>
      <c r="SKT669" s="187"/>
      <c r="SKU669" s="187"/>
      <c r="SKV669" s="187"/>
      <c r="SKW669" s="187"/>
      <c r="SKX669" s="187"/>
      <c r="SKY669" s="187"/>
      <c r="SKZ669" s="187"/>
      <c r="SLA669" s="187"/>
      <c r="SLB669" s="187"/>
      <c r="SLC669" s="187"/>
      <c r="SLD669" s="187"/>
      <c r="SLE669" s="187"/>
      <c r="SLF669" s="187"/>
      <c r="SLG669" s="187"/>
      <c r="SLH669" s="187"/>
      <c r="SLI669" s="187"/>
      <c r="SLJ669" s="187"/>
      <c r="SLK669" s="187"/>
      <c r="SLL669" s="187"/>
      <c r="SLM669" s="187"/>
      <c r="SLN669" s="187"/>
      <c r="SLO669" s="187"/>
      <c r="SLP669" s="187"/>
      <c r="SLQ669" s="187"/>
      <c r="SLR669" s="187"/>
      <c r="SLS669" s="187"/>
      <c r="SLT669" s="187"/>
      <c r="SLU669" s="187"/>
      <c r="SLV669" s="187"/>
      <c r="SLW669" s="187"/>
      <c r="SLX669" s="187"/>
      <c r="SLY669" s="187"/>
      <c r="SLZ669" s="187"/>
      <c r="SMA669" s="187"/>
      <c r="SMB669" s="187"/>
      <c r="SMC669" s="187"/>
      <c r="SMD669" s="187"/>
      <c r="SME669" s="187"/>
      <c r="SMF669" s="187"/>
      <c r="SMG669" s="187"/>
      <c r="SMH669" s="187"/>
      <c r="SMI669" s="187"/>
      <c r="SMJ669" s="187"/>
      <c r="SMK669" s="187"/>
      <c r="SML669" s="187"/>
      <c r="SMM669" s="187"/>
      <c r="SMN669" s="187"/>
      <c r="SMO669" s="187"/>
      <c r="SMP669" s="187"/>
      <c r="SMQ669" s="187"/>
      <c r="SMR669" s="187"/>
      <c r="SMS669" s="187"/>
      <c r="SMT669" s="187"/>
      <c r="SMU669" s="187"/>
      <c r="SMV669" s="187"/>
      <c r="SMW669" s="187"/>
      <c r="SMX669" s="187"/>
      <c r="SMY669" s="187"/>
      <c r="SMZ669" s="187"/>
      <c r="SNA669" s="187"/>
      <c r="SNB669" s="187"/>
      <c r="SNC669" s="187"/>
      <c r="SND669" s="187"/>
      <c r="SNE669" s="187"/>
      <c r="SNF669" s="187"/>
      <c r="SNG669" s="187"/>
      <c r="SNH669" s="187"/>
      <c r="SNI669" s="187"/>
      <c r="SNJ669" s="187"/>
      <c r="SNK669" s="187"/>
      <c r="SNL669" s="187"/>
      <c r="SNM669" s="187"/>
      <c r="SNN669" s="187"/>
      <c r="SNO669" s="187"/>
      <c r="SNP669" s="187"/>
      <c r="SNQ669" s="187"/>
      <c r="SNR669" s="187"/>
      <c r="SNS669" s="187"/>
      <c r="SNT669" s="187"/>
      <c r="SNU669" s="187"/>
      <c r="SNV669" s="187"/>
      <c r="SNW669" s="187"/>
      <c r="SNX669" s="187"/>
      <c r="SNY669" s="187"/>
      <c r="SNZ669" s="187"/>
      <c r="SOA669" s="187"/>
      <c r="SOB669" s="187"/>
      <c r="SOC669" s="187"/>
      <c r="SOD669" s="187"/>
      <c r="SOE669" s="187"/>
      <c r="SOF669" s="187"/>
      <c r="SOG669" s="187"/>
      <c r="SOH669" s="187"/>
      <c r="SOI669" s="187"/>
      <c r="SOJ669" s="187"/>
      <c r="SOK669" s="187"/>
      <c r="SOL669" s="187"/>
      <c r="SOM669" s="187"/>
      <c r="SON669" s="187"/>
      <c r="SOO669" s="187"/>
      <c r="SOP669" s="187"/>
      <c r="SOQ669" s="187"/>
      <c r="SOR669" s="187"/>
      <c r="SOS669" s="187"/>
      <c r="SOT669" s="187"/>
      <c r="SOU669" s="187"/>
      <c r="SOV669" s="187"/>
      <c r="SOW669" s="187"/>
      <c r="SOX669" s="187"/>
      <c r="SOY669" s="187"/>
      <c r="SOZ669" s="187"/>
      <c r="SPA669" s="187"/>
      <c r="SPB669" s="187"/>
      <c r="SPC669" s="187"/>
      <c r="SPD669" s="187"/>
      <c r="SPE669" s="187"/>
      <c r="SPF669" s="187"/>
      <c r="SPG669" s="187"/>
      <c r="SPH669" s="187"/>
      <c r="SPI669" s="187"/>
      <c r="SPJ669" s="187"/>
      <c r="SPK669" s="187"/>
      <c r="SPL669" s="187"/>
      <c r="SPM669" s="187"/>
      <c r="SPN669" s="187"/>
      <c r="SPO669" s="187"/>
      <c r="SPP669" s="187"/>
      <c r="SPQ669" s="187"/>
      <c r="SPR669" s="187"/>
      <c r="SPS669" s="187"/>
      <c r="SPT669" s="187"/>
      <c r="SPU669" s="187"/>
      <c r="SPV669" s="187"/>
      <c r="SPW669" s="187"/>
      <c r="SPX669" s="187"/>
      <c r="SPY669" s="187"/>
      <c r="SPZ669" s="187"/>
      <c r="SQA669" s="187"/>
      <c r="SQB669" s="187"/>
      <c r="SQC669" s="187"/>
      <c r="SQD669" s="187"/>
      <c r="SQE669" s="187"/>
      <c r="SQF669" s="187"/>
      <c r="SQG669" s="187"/>
      <c r="SQH669" s="187"/>
      <c r="SQI669" s="187"/>
      <c r="SQJ669" s="187"/>
      <c r="SQK669" s="187"/>
      <c r="SQL669" s="187"/>
      <c r="SQM669" s="187"/>
      <c r="SQN669" s="187"/>
      <c r="SQO669" s="187"/>
      <c r="SQP669" s="187"/>
      <c r="SQQ669" s="187"/>
      <c r="SQR669" s="187"/>
      <c r="SQS669" s="187"/>
      <c r="SQT669" s="187"/>
      <c r="SQU669" s="187"/>
      <c r="SQV669" s="187"/>
      <c r="SQW669" s="187"/>
      <c r="SQX669" s="187"/>
      <c r="SQY669" s="187"/>
      <c r="SQZ669" s="187"/>
      <c r="SRA669" s="187"/>
      <c r="SRB669" s="187"/>
      <c r="SRC669" s="187"/>
      <c r="SRD669" s="187"/>
      <c r="SRE669" s="187"/>
      <c r="SRF669" s="187"/>
      <c r="SRG669" s="187"/>
      <c r="SRH669" s="187"/>
      <c r="SRI669" s="187"/>
      <c r="SRJ669" s="187"/>
      <c r="SRK669" s="187"/>
      <c r="SRL669" s="187"/>
      <c r="SRM669" s="187"/>
      <c r="SRN669" s="187"/>
      <c r="SRO669" s="187"/>
      <c r="SRP669" s="187"/>
      <c r="SRQ669" s="187"/>
      <c r="SRR669" s="187"/>
      <c r="SRS669" s="187"/>
      <c r="SRT669" s="187"/>
      <c r="SRU669" s="187"/>
      <c r="SRV669" s="187"/>
      <c r="SRW669" s="187"/>
      <c r="SRX669" s="187"/>
      <c r="SRY669" s="187"/>
      <c r="SRZ669" s="187"/>
      <c r="SSA669" s="187"/>
      <c r="SSB669" s="187"/>
      <c r="SSC669" s="187"/>
      <c r="SSD669" s="187"/>
      <c r="SSE669" s="187"/>
      <c r="SSF669" s="187"/>
      <c r="SSG669" s="187"/>
      <c r="SSH669" s="187"/>
      <c r="SSI669" s="187"/>
      <c r="SSJ669" s="187"/>
      <c r="SSK669" s="187"/>
      <c r="SSL669" s="187"/>
      <c r="SSM669" s="187"/>
      <c r="SSN669" s="187"/>
      <c r="SSO669" s="187"/>
      <c r="SSP669" s="187"/>
      <c r="SSQ669" s="187"/>
      <c r="SSR669" s="187"/>
      <c r="SSS669" s="187"/>
      <c r="SST669" s="187"/>
      <c r="SSU669" s="187"/>
      <c r="SSV669" s="187"/>
      <c r="SSW669" s="187"/>
      <c r="SSX669" s="187"/>
      <c r="SSY669" s="187"/>
      <c r="SSZ669" s="187"/>
      <c r="STA669" s="187"/>
      <c r="STB669" s="187"/>
      <c r="STC669" s="187"/>
      <c r="STD669" s="187"/>
      <c r="STE669" s="187"/>
      <c r="STF669" s="187"/>
      <c r="STG669" s="187"/>
      <c r="STH669" s="187"/>
      <c r="STI669" s="187"/>
      <c r="STJ669" s="187"/>
      <c r="STK669" s="187"/>
      <c r="STL669" s="187"/>
      <c r="STM669" s="187"/>
      <c r="STN669" s="187"/>
      <c r="STO669" s="187"/>
      <c r="STP669" s="187"/>
      <c r="STQ669" s="187"/>
      <c r="STR669" s="187"/>
      <c r="STS669" s="187"/>
      <c r="STT669" s="187"/>
      <c r="STU669" s="187"/>
      <c r="STV669" s="187"/>
      <c r="STW669" s="187"/>
      <c r="STX669" s="187"/>
      <c r="STY669" s="187"/>
      <c r="STZ669" s="187"/>
      <c r="SUA669" s="187"/>
      <c r="SUB669" s="187"/>
      <c r="SUC669" s="187"/>
      <c r="SUD669" s="187"/>
      <c r="SUE669" s="187"/>
      <c r="SUF669" s="187"/>
      <c r="SUG669" s="187"/>
      <c r="SUH669" s="187"/>
      <c r="SUI669" s="187"/>
      <c r="SUJ669" s="187"/>
      <c r="SUK669" s="187"/>
      <c r="SUL669" s="187"/>
      <c r="SUM669" s="187"/>
      <c r="SUN669" s="187"/>
      <c r="SUO669" s="187"/>
      <c r="SUP669" s="187"/>
      <c r="SUQ669" s="187"/>
      <c r="SUR669" s="187"/>
      <c r="SUS669" s="187"/>
      <c r="SUT669" s="187"/>
      <c r="SUU669" s="187"/>
      <c r="SUV669" s="187"/>
      <c r="SUW669" s="187"/>
      <c r="SUX669" s="187"/>
      <c r="SUY669" s="187"/>
      <c r="SUZ669" s="187"/>
      <c r="SVA669" s="187"/>
      <c r="SVB669" s="187"/>
      <c r="SVC669" s="187"/>
      <c r="SVD669" s="187"/>
      <c r="SVE669" s="187"/>
      <c r="SVF669" s="187"/>
      <c r="SVG669" s="187"/>
      <c r="SVH669" s="187"/>
      <c r="SVI669" s="187"/>
      <c r="SVJ669" s="187"/>
      <c r="SVK669" s="187"/>
      <c r="SVL669" s="187"/>
      <c r="SVM669" s="187"/>
      <c r="SVN669" s="187"/>
      <c r="SVO669" s="187"/>
      <c r="SVP669" s="187"/>
      <c r="SVQ669" s="187"/>
      <c r="SVR669" s="187"/>
      <c r="SVS669" s="187"/>
      <c r="SVT669" s="187"/>
      <c r="SVU669" s="187"/>
      <c r="SVV669" s="187"/>
      <c r="SVW669" s="187"/>
      <c r="SVX669" s="187"/>
      <c r="SVY669" s="187"/>
      <c r="SVZ669" s="187"/>
      <c r="SWA669" s="187"/>
      <c r="SWB669" s="187"/>
      <c r="SWC669" s="187"/>
      <c r="SWD669" s="187"/>
      <c r="SWE669" s="187"/>
      <c r="SWF669" s="187"/>
      <c r="SWG669" s="187"/>
      <c r="SWH669" s="187"/>
      <c r="SWI669" s="187"/>
      <c r="SWJ669" s="187"/>
      <c r="SWK669" s="187"/>
      <c r="SWL669" s="187"/>
      <c r="SWM669" s="187"/>
      <c r="SWN669" s="187"/>
      <c r="SWO669" s="187"/>
      <c r="SWP669" s="187"/>
      <c r="SWQ669" s="187"/>
      <c r="SWR669" s="187"/>
      <c r="SWS669" s="187"/>
      <c r="SWT669" s="187"/>
      <c r="SWU669" s="187"/>
      <c r="SWV669" s="187"/>
      <c r="SWW669" s="187"/>
      <c r="SWX669" s="187"/>
      <c r="SWY669" s="187"/>
      <c r="SWZ669" s="187"/>
      <c r="SXA669" s="187"/>
      <c r="SXB669" s="187"/>
      <c r="SXC669" s="187"/>
      <c r="SXD669" s="187"/>
      <c r="SXE669" s="187"/>
      <c r="SXF669" s="187"/>
      <c r="SXG669" s="187"/>
      <c r="SXH669" s="187"/>
      <c r="SXI669" s="187"/>
      <c r="SXJ669" s="187"/>
      <c r="SXK669" s="187"/>
      <c r="SXL669" s="187"/>
      <c r="SXM669" s="187"/>
      <c r="SXN669" s="187"/>
      <c r="SXO669" s="187"/>
      <c r="SXP669" s="187"/>
      <c r="SXQ669" s="187"/>
      <c r="SXR669" s="187"/>
      <c r="SXS669" s="187"/>
      <c r="SXT669" s="187"/>
      <c r="SXU669" s="187"/>
      <c r="SXV669" s="187"/>
      <c r="SXW669" s="187"/>
      <c r="SXX669" s="187"/>
      <c r="SXY669" s="187"/>
      <c r="SXZ669" s="187"/>
      <c r="SYA669" s="187"/>
      <c r="SYB669" s="187"/>
      <c r="SYC669" s="187"/>
      <c r="SYD669" s="187"/>
      <c r="SYE669" s="187"/>
      <c r="SYF669" s="187"/>
      <c r="SYG669" s="187"/>
      <c r="SYH669" s="187"/>
      <c r="SYI669" s="187"/>
      <c r="SYJ669" s="187"/>
      <c r="SYK669" s="187"/>
      <c r="SYL669" s="187"/>
      <c r="SYM669" s="187"/>
      <c r="SYN669" s="187"/>
      <c r="SYO669" s="187"/>
      <c r="SYP669" s="187"/>
      <c r="SYQ669" s="187"/>
      <c r="SYR669" s="187"/>
      <c r="SYS669" s="187"/>
      <c r="SYT669" s="187"/>
      <c r="SYU669" s="187"/>
      <c r="SYV669" s="187"/>
      <c r="SYW669" s="187"/>
      <c r="SYX669" s="187"/>
      <c r="SYY669" s="187"/>
      <c r="SYZ669" s="187"/>
      <c r="SZA669" s="187"/>
      <c r="SZB669" s="187"/>
      <c r="SZC669" s="187"/>
      <c r="SZD669" s="187"/>
      <c r="SZE669" s="187"/>
      <c r="SZF669" s="187"/>
      <c r="SZG669" s="187"/>
      <c r="SZH669" s="187"/>
      <c r="SZI669" s="187"/>
      <c r="SZJ669" s="187"/>
      <c r="SZK669" s="187"/>
      <c r="SZL669" s="187"/>
      <c r="SZM669" s="187"/>
      <c r="SZN669" s="187"/>
      <c r="SZO669" s="187"/>
      <c r="SZP669" s="187"/>
      <c r="SZQ669" s="187"/>
      <c r="SZR669" s="187"/>
      <c r="SZS669" s="187"/>
      <c r="SZT669" s="187"/>
      <c r="SZU669" s="187"/>
      <c r="SZV669" s="187"/>
      <c r="SZW669" s="187"/>
      <c r="SZX669" s="187"/>
      <c r="SZY669" s="187"/>
      <c r="SZZ669" s="187"/>
      <c r="TAA669" s="187"/>
      <c r="TAB669" s="187"/>
      <c r="TAC669" s="187"/>
      <c r="TAD669" s="187"/>
      <c r="TAE669" s="187"/>
      <c r="TAF669" s="187"/>
      <c r="TAG669" s="187"/>
      <c r="TAH669" s="187"/>
      <c r="TAI669" s="187"/>
      <c r="TAJ669" s="187"/>
      <c r="TAK669" s="187"/>
      <c r="TAL669" s="187"/>
      <c r="TAM669" s="187"/>
      <c r="TAN669" s="187"/>
      <c r="TAO669" s="187"/>
      <c r="TAP669" s="187"/>
      <c r="TAQ669" s="187"/>
      <c r="TAR669" s="187"/>
      <c r="TAS669" s="187"/>
      <c r="TAT669" s="187"/>
      <c r="TAU669" s="187"/>
      <c r="TAV669" s="187"/>
      <c r="TAW669" s="187"/>
      <c r="TAX669" s="187"/>
      <c r="TAY669" s="187"/>
      <c r="TAZ669" s="187"/>
      <c r="TBA669" s="187"/>
      <c r="TBB669" s="187"/>
      <c r="TBC669" s="187"/>
      <c r="TBD669" s="187"/>
      <c r="TBE669" s="187"/>
      <c r="TBF669" s="187"/>
      <c r="TBG669" s="187"/>
      <c r="TBH669" s="187"/>
      <c r="TBI669" s="187"/>
      <c r="TBJ669" s="187"/>
      <c r="TBK669" s="187"/>
      <c r="TBL669" s="187"/>
      <c r="TBM669" s="187"/>
      <c r="TBN669" s="187"/>
      <c r="TBO669" s="187"/>
      <c r="TBP669" s="187"/>
      <c r="TBQ669" s="187"/>
      <c r="TBR669" s="187"/>
      <c r="TBS669" s="187"/>
      <c r="TBT669" s="187"/>
      <c r="TBU669" s="187"/>
      <c r="TBV669" s="187"/>
      <c r="TBW669" s="187"/>
      <c r="TBX669" s="187"/>
      <c r="TBY669" s="187"/>
      <c r="TBZ669" s="187"/>
      <c r="TCA669" s="187"/>
      <c r="TCB669" s="187"/>
      <c r="TCC669" s="187"/>
      <c r="TCD669" s="187"/>
      <c r="TCE669" s="187"/>
      <c r="TCF669" s="187"/>
      <c r="TCG669" s="187"/>
      <c r="TCH669" s="187"/>
      <c r="TCI669" s="187"/>
      <c r="TCJ669" s="187"/>
      <c r="TCK669" s="187"/>
      <c r="TCL669" s="187"/>
      <c r="TCM669" s="187"/>
      <c r="TCN669" s="187"/>
      <c r="TCO669" s="187"/>
      <c r="TCP669" s="187"/>
      <c r="TCQ669" s="187"/>
      <c r="TCR669" s="187"/>
      <c r="TCS669" s="187"/>
      <c r="TCT669" s="187"/>
      <c r="TCU669" s="187"/>
      <c r="TCV669" s="187"/>
      <c r="TCW669" s="187"/>
      <c r="TCX669" s="187"/>
      <c r="TCY669" s="187"/>
      <c r="TCZ669" s="187"/>
      <c r="TDA669" s="187"/>
      <c r="TDB669" s="187"/>
      <c r="TDC669" s="187"/>
      <c r="TDD669" s="187"/>
      <c r="TDE669" s="187"/>
      <c r="TDF669" s="187"/>
      <c r="TDG669" s="187"/>
      <c r="TDH669" s="187"/>
      <c r="TDI669" s="187"/>
      <c r="TDJ669" s="187"/>
      <c r="TDK669" s="187"/>
      <c r="TDL669" s="187"/>
      <c r="TDM669" s="187"/>
      <c r="TDN669" s="187"/>
      <c r="TDO669" s="187"/>
      <c r="TDP669" s="187"/>
      <c r="TDQ669" s="187"/>
      <c r="TDR669" s="187"/>
      <c r="TDS669" s="187"/>
      <c r="TDT669" s="187"/>
      <c r="TDU669" s="187"/>
      <c r="TDV669" s="187"/>
      <c r="TDW669" s="187"/>
      <c r="TDX669" s="187"/>
      <c r="TDY669" s="187"/>
      <c r="TDZ669" s="187"/>
      <c r="TEA669" s="187"/>
      <c r="TEB669" s="187"/>
      <c r="TEC669" s="187"/>
      <c r="TED669" s="187"/>
      <c r="TEE669" s="187"/>
      <c r="TEF669" s="187"/>
      <c r="TEG669" s="187"/>
      <c r="TEH669" s="187"/>
      <c r="TEI669" s="187"/>
      <c r="TEJ669" s="187"/>
      <c r="TEK669" s="187"/>
      <c r="TEL669" s="187"/>
      <c r="TEM669" s="187"/>
      <c r="TEN669" s="187"/>
      <c r="TEO669" s="187"/>
      <c r="TEP669" s="187"/>
      <c r="TEQ669" s="187"/>
      <c r="TER669" s="187"/>
      <c r="TES669" s="187"/>
      <c r="TET669" s="187"/>
      <c r="TEU669" s="187"/>
      <c r="TEV669" s="187"/>
      <c r="TEW669" s="187"/>
      <c r="TEX669" s="187"/>
      <c r="TEY669" s="187"/>
      <c r="TEZ669" s="187"/>
      <c r="TFA669" s="187"/>
      <c r="TFB669" s="187"/>
      <c r="TFC669" s="187"/>
      <c r="TFD669" s="187"/>
      <c r="TFE669" s="187"/>
      <c r="TFF669" s="187"/>
      <c r="TFG669" s="187"/>
      <c r="TFH669" s="187"/>
      <c r="TFI669" s="187"/>
      <c r="TFJ669" s="187"/>
      <c r="TFK669" s="187"/>
      <c r="TFL669" s="187"/>
      <c r="TFM669" s="187"/>
      <c r="TFN669" s="187"/>
      <c r="TFO669" s="187"/>
      <c r="TFP669" s="187"/>
      <c r="TFQ669" s="187"/>
      <c r="TFR669" s="187"/>
      <c r="TFS669" s="187"/>
      <c r="TFT669" s="187"/>
      <c r="TFU669" s="187"/>
      <c r="TFV669" s="187"/>
      <c r="TFW669" s="187"/>
      <c r="TFX669" s="187"/>
      <c r="TFY669" s="187"/>
      <c r="TFZ669" s="187"/>
      <c r="TGA669" s="187"/>
      <c r="TGB669" s="187"/>
      <c r="TGC669" s="187"/>
      <c r="TGD669" s="187"/>
      <c r="TGE669" s="187"/>
      <c r="TGF669" s="187"/>
      <c r="TGG669" s="187"/>
      <c r="TGH669" s="187"/>
      <c r="TGI669" s="187"/>
      <c r="TGJ669" s="187"/>
      <c r="TGK669" s="187"/>
      <c r="TGL669" s="187"/>
      <c r="TGM669" s="187"/>
      <c r="TGN669" s="187"/>
      <c r="TGO669" s="187"/>
      <c r="TGP669" s="187"/>
      <c r="TGQ669" s="187"/>
      <c r="TGR669" s="187"/>
      <c r="TGS669" s="187"/>
      <c r="TGT669" s="187"/>
      <c r="TGU669" s="187"/>
      <c r="TGV669" s="187"/>
      <c r="TGW669" s="187"/>
      <c r="TGX669" s="187"/>
      <c r="TGY669" s="187"/>
      <c r="TGZ669" s="187"/>
      <c r="THA669" s="187"/>
      <c r="THB669" s="187"/>
      <c r="THC669" s="187"/>
      <c r="THD669" s="187"/>
      <c r="THE669" s="187"/>
      <c r="THF669" s="187"/>
      <c r="THG669" s="187"/>
      <c r="THH669" s="187"/>
      <c r="THI669" s="187"/>
      <c r="THJ669" s="187"/>
      <c r="THK669" s="187"/>
      <c r="THL669" s="187"/>
      <c r="THM669" s="187"/>
      <c r="THN669" s="187"/>
      <c r="THO669" s="187"/>
      <c r="THP669" s="187"/>
      <c r="THQ669" s="187"/>
      <c r="THR669" s="187"/>
      <c r="THS669" s="187"/>
      <c r="THT669" s="187"/>
      <c r="THU669" s="187"/>
      <c r="THV669" s="187"/>
      <c r="THW669" s="187"/>
      <c r="THX669" s="187"/>
      <c r="THY669" s="187"/>
      <c r="THZ669" s="187"/>
      <c r="TIA669" s="187"/>
      <c r="TIB669" s="187"/>
      <c r="TIC669" s="187"/>
      <c r="TID669" s="187"/>
      <c r="TIE669" s="187"/>
      <c r="TIF669" s="187"/>
      <c r="TIG669" s="187"/>
      <c r="TIH669" s="187"/>
      <c r="TII669" s="187"/>
      <c r="TIJ669" s="187"/>
      <c r="TIK669" s="187"/>
      <c r="TIL669" s="187"/>
      <c r="TIM669" s="187"/>
      <c r="TIN669" s="187"/>
      <c r="TIO669" s="187"/>
      <c r="TIP669" s="187"/>
      <c r="TIQ669" s="187"/>
      <c r="TIR669" s="187"/>
      <c r="TIS669" s="187"/>
      <c r="TIT669" s="187"/>
      <c r="TIU669" s="187"/>
      <c r="TIV669" s="187"/>
      <c r="TIW669" s="187"/>
      <c r="TIX669" s="187"/>
      <c r="TIY669" s="187"/>
      <c r="TIZ669" s="187"/>
      <c r="TJA669" s="187"/>
      <c r="TJB669" s="187"/>
      <c r="TJC669" s="187"/>
      <c r="TJD669" s="187"/>
      <c r="TJE669" s="187"/>
      <c r="TJF669" s="187"/>
      <c r="TJG669" s="187"/>
      <c r="TJH669" s="187"/>
      <c r="TJI669" s="187"/>
      <c r="TJJ669" s="187"/>
      <c r="TJK669" s="187"/>
      <c r="TJL669" s="187"/>
      <c r="TJM669" s="187"/>
      <c r="TJN669" s="187"/>
      <c r="TJO669" s="187"/>
      <c r="TJP669" s="187"/>
      <c r="TJQ669" s="187"/>
      <c r="TJR669" s="187"/>
      <c r="TJS669" s="187"/>
      <c r="TJT669" s="187"/>
      <c r="TJU669" s="187"/>
      <c r="TJV669" s="187"/>
      <c r="TJW669" s="187"/>
      <c r="TJX669" s="187"/>
      <c r="TJY669" s="187"/>
      <c r="TJZ669" s="187"/>
      <c r="TKA669" s="187"/>
      <c r="TKB669" s="187"/>
      <c r="TKC669" s="187"/>
      <c r="TKD669" s="187"/>
      <c r="TKE669" s="187"/>
      <c r="TKF669" s="187"/>
      <c r="TKG669" s="187"/>
      <c r="TKH669" s="187"/>
      <c r="TKI669" s="187"/>
      <c r="TKJ669" s="187"/>
      <c r="TKK669" s="187"/>
      <c r="TKL669" s="187"/>
      <c r="TKM669" s="187"/>
      <c r="TKN669" s="187"/>
      <c r="TKO669" s="187"/>
      <c r="TKP669" s="187"/>
      <c r="TKQ669" s="187"/>
      <c r="TKR669" s="187"/>
      <c r="TKS669" s="187"/>
      <c r="TKT669" s="187"/>
      <c r="TKU669" s="187"/>
      <c r="TKV669" s="187"/>
      <c r="TKW669" s="187"/>
      <c r="TKX669" s="187"/>
      <c r="TKY669" s="187"/>
      <c r="TKZ669" s="187"/>
      <c r="TLA669" s="187"/>
      <c r="TLB669" s="187"/>
      <c r="TLC669" s="187"/>
      <c r="TLD669" s="187"/>
      <c r="TLE669" s="187"/>
      <c r="TLF669" s="187"/>
      <c r="TLG669" s="187"/>
      <c r="TLH669" s="187"/>
      <c r="TLI669" s="187"/>
      <c r="TLJ669" s="187"/>
      <c r="TLK669" s="187"/>
      <c r="TLL669" s="187"/>
      <c r="TLM669" s="187"/>
      <c r="TLN669" s="187"/>
      <c r="TLO669" s="187"/>
      <c r="TLP669" s="187"/>
      <c r="TLQ669" s="187"/>
      <c r="TLR669" s="187"/>
      <c r="TLS669" s="187"/>
      <c r="TLT669" s="187"/>
      <c r="TLU669" s="187"/>
      <c r="TLV669" s="187"/>
      <c r="TLW669" s="187"/>
      <c r="TLX669" s="187"/>
      <c r="TLY669" s="187"/>
      <c r="TLZ669" s="187"/>
      <c r="TMA669" s="187"/>
      <c r="TMB669" s="187"/>
      <c r="TMC669" s="187"/>
      <c r="TMD669" s="187"/>
      <c r="TME669" s="187"/>
      <c r="TMF669" s="187"/>
      <c r="TMG669" s="187"/>
      <c r="TMH669" s="187"/>
      <c r="TMI669" s="187"/>
      <c r="TMJ669" s="187"/>
      <c r="TMK669" s="187"/>
      <c r="TML669" s="187"/>
      <c r="TMM669" s="187"/>
      <c r="TMN669" s="187"/>
      <c r="TMO669" s="187"/>
      <c r="TMP669" s="187"/>
      <c r="TMQ669" s="187"/>
      <c r="TMR669" s="187"/>
      <c r="TMS669" s="187"/>
      <c r="TMT669" s="187"/>
      <c r="TMU669" s="187"/>
      <c r="TMV669" s="187"/>
      <c r="TMW669" s="187"/>
      <c r="TMX669" s="187"/>
      <c r="TMY669" s="187"/>
      <c r="TMZ669" s="187"/>
      <c r="TNA669" s="187"/>
      <c r="TNB669" s="187"/>
      <c r="TNC669" s="187"/>
      <c r="TND669" s="187"/>
      <c r="TNE669" s="187"/>
      <c r="TNF669" s="187"/>
      <c r="TNG669" s="187"/>
      <c r="TNH669" s="187"/>
      <c r="TNI669" s="187"/>
      <c r="TNJ669" s="187"/>
      <c r="TNK669" s="187"/>
      <c r="TNL669" s="187"/>
      <c r="TNM669" s="187"/>
      <c r="TNN669" s="187"/>
      <c r="TNO669" s="187"/>
      <c r="TNP669" s="187"/>
      <c r="TNQ669" s="187"/>
      <c r="TNR669" s="187"/>
      <c r="TNS669" s="187"/>
      <c r="TNT669" s="187"/>
      <c r="TNU669" s="187"/>
      <c r="TNV669" s="187"/>
      <c r="TNW669" s="187"/>
      <c r="TNX669" s="187"/>
      <c r="TNY669" s="187"/>
      <c r="TNZ669" s="187"/>
      <c r="TOA669" s="187"/>
      <c r="TOB669" s="187"/>
      <c r="TOC669" s="187"/>
      <c r="TOD669" s="187"/>
      <c r="TOE669" s="187"/>
      <c r="TOF669" s="187"/>
      <c r="TOG669" s="187"/>
      <c r="TOH669" s="187"/>
      <c r="TOI669" s="187"/>
      <c r="TOJ669" s="187"/>
      <c r="TOK669" s="187"/>
      <c r="TOL669" s="187"/>
      <c r="TOM669" s="187"/>
      <c r="TON669" s="187"/>
      <c r="TOO669" s="187"/>
      <c r="TOP669" s="187"/>
      <c r="TOQ669" s="187"/>
      <c r="TOR669" s="187"/>
      <c r="TOS669" s="187"/>
      <c r="TOT669" s="187"/>
      <c r="TOU669" s="187"/>
      <c r="TOV669" s="187"/>
      <c r="TOW669" s="187"/>
      <c r="TOX669" s="187"/>
      <c r="TOY669" s="187"/>
      <c r="TOZ669" s="187"/>
      <c r="TPA669" s="187"/>
      <c r="TPB669" s="187"/>
      <c r="TPC669" s="187"/>
      <c r="TPD669" s="187"/>
      <c r="TPE669" s="187"/>
      <c r="TPF669" s="187"/>
      <c r="TPG669" s="187"/>
      <c r="TPH669" s="187"/>
      <c r="TPI669" s="187"/>
      <c r="TPJ669" s="187"/>
      <c r="TPK669" s="187"/>
      <c r="TPL669" s="187"/>
      <c r="TPM669" s="187"/>
      <c r="TPN669" s="187"/>
      <c r="TPO669" s="187"/>
      <c r="TPP669" s="187"/>
      <c r="TPQ669" s="187"/>
      <c r="TPR669" s="187"/>
      <c r="TPS669" s="187"/>
      <c r="TPT669" s="187"/>
      <c r="TPU669" s="187"/>
      <c r="TPV669" s="187"/>
      <c r="TPW669" s="187"/>
      <c r="TPX669" s="187"/>
      <c r="TPY669" s="187"/>
      <c r="TPZ669" s="187"/>
      <c r="TQA669" s="187"/>
      <c r="TQB669" s="187"/>
      <c r="TQC669" s="187"/>
      <c r="TQD669" s="187"/>
      <c r="TQE669" s="187"/>
      <c r="TQF669" s="187"/>
      <c r="TQG669" s="187"/>
      <c r="TQH669" s="187"/>
      <c r="TQI669" s="187"/>
      <c r="TQJ669" s="187"/>
      <c r="TQK669" s="187"/>
      <c r="TQL669" s="187"/>
      <c r="TQM669" s="187"/>
      <c r="TQN669" s="187"/>
      <c r="TQO669" s="187"/>
      <c r="TQP669" s="187"/>
      <c r="TQQ669" s="187"/>
      <c r="TQR669" s="187"/>
      <c r="TQS669" s="187"/>
      <c r="TQT669" s="187"/>
      <c r="TQU669" s="187"/>
      <c r="TQV669" s="187"/>
      <c r="TQW669" s="187"/>
      <c r="TQX669" s="187"/>
      <c r="TQY669" s="187"/>
      <c r="TQZ669" s="187"/>
      <c r="TRA669" s="187"/>
      <c r="TRB669" s="187"/>
      <c r="TRC669" s="187"/>
      <c r="TRD669" s="187"/>
      <c r="TRE669" s="187"/>
      <c r="TRF669" s="187"/>
      <c r="TRG669" s="187"/>
      <c r="TRH669" s="187"/>
      <c r="TRI669" s="187"/>
      <c r="TRJ669" s="187"/>
      <c r="TRK669" s="187"/>
      <c r="TRL669" s="187"/>
      <c r="TRM669" s="187"/>
      <c r="TRN669" s="187"/>
      <c r="TRO669" s="187"/>
      <c r="TRP669" s="187"/>
      <c r="TRQ669" s="187"/>
      <c r="TRR669" s="187"/>
      <c r="TRS669" s="187"/>
      <c r="TRT669" s="187"/>
      <c r="TRU669" s="187"/>
      <c r="TRV669" s="187"/>
      <c r="TRW669" s="187"/>
      <c r="TRX669" s="187"/>
      <c r="TRY669" s="187"/>
      <c r="TRZ669" s="187"/>
      <c r="TSA669" s="187"/>
      <c r="TSB669" s="187"/>
      <c r="TSC669" s="187"/>
      <c r="TSD669" s="187"/>
      <c r="TSE669" s="187"/>
      <c r="TSF669" s="187"/>
      <c r="TSG669" s="187"/>
      <c r="TSH669" s="187"/>
      <c r="TSI669" s="187"/>
      <c r="TSJ669" s="187"/>
      <c r="TSK669" s="187"/>
      <c r="TSL669" s="187"/>
      <c r="TSM669" s="187"/>
      <c r="TSN669" s="187"/>
      <c r="TSO669" s="187"/>
      <c r="TSP669" s="187"/>
      <c r="TSQ669" s="187"/>
      <c r="TSR669" s="187"/>
      <c r="TSS669" s="187"/>
      <c r="TST669" s="187"/>
      <c r="TSU669" s="187"/>
      <c r="TSV669" s="187"/>
      <c r="TSW669" s="187"/>
      <c r="TSX669" s="187"/>
      <c r="TSY669" s="187"/>
      <c r="TSZ669" s="187"/>
      <c r="TTA669" s="187"/>
      <c r="TTB669" s="187"/>
      <c r="TTC669" s="187"/>
      <c r="TTD669" s="187"/>
      <c r="TTE669" s="187"/>
      <c r="TTF669" s="187"/>
      <c r="TTG669" s="187"/>
      <c r="TTH669" s="187"/>
      <c r="TTI669" s="187"/>
      <c r="TTJ669" s="187"/>
      <c r="TTK669" s="187"/>
      <c r="TTL669" s="187"/>
      <c r="TTM669" s="187"/>
      <c r="TTN669" s="187"/>
      <c r="TTO669" s="187"/>
      <c r="TTP669" s="187"/>
      <c r="TTQ669" s="187"/>
      <c r="TTR669" s="187"/>
      <c r="TTS669" s="187"/>
      <c r="TTT669" s="187"/>
      <c r="TTU669" s="187"/>
      <c r="TTV669" s="187"/>
      <c r="TTW669" s="187"/>
      <c r="TTX669" s="187"/>
      <c r="TTY669" s="187"/>
      <c r="TTZ669" s="187"/>
      <c r="TUA669" s="187"/>
      <c r="TUB669" s="187"/>
      <c r="TUC669" s="187"/>
      <c r="TUD669" s="187"/>
      <c r="TUE669" s="187"/>
      <c r="TUF669" s="187"/>
      <c r="TUG669" s="187"/>
      <c r="TUH669" s="187"/>
      <c r="TUI669" s="187"/>
      <c r="TUJ669" s="187"/>
      <c r="TUK669" s="187"/>
      <c r="TUL669" s="187"/>
      <c r="TUM669" s="187"/>
      <c r="TUN669" s="187"/>
      <c r="TUO669" s="187"/>
      <c r="TUP669" s="187"/>
      <c r="TUQ669" s="187"/>
      <c r="TUR669" s="187"/>
      <c r="TUS669" s="187"/>
      <c r="TUT669" s="187"/>
      <c r="TUU669" s="187"/>
      <c r="TUV669" s="187"/>
      <c r="TUW669" s="187"/>
      <c r="TUX669" s="187"/>
      <c r="TUY669" s="187"/>
      <c r="TUZ669" s="187"/>
      <c r="TVA669" s="187"/>
      <c r="TVB669" s="187"/>
      <c r="TVC669" s="187"/>
      <c r="TVD669" s="187"/>
      <c r="TVE669" s="187"/>
      <c r="TVF669" s="187"/>
      <c r="TVG669" s="187"/>
      <c r="TVH669" s="187"/>
      <c r="TVI669" s="187"/>
      <c r="TVJ669" s="187"/>
      <c r="TVK669" s="187"/>
      <c r="TVL669" s="187"/>
      <c r="TVM669" s="187"/>
      <c r="TVN669" s="187"/>
      <c r="TVO669" s="187"/>
      <c r="TVP669" s="187"/>
      <c r="TVQ669" s="187"/>
      <c r="TVR669" s="187"/>
      <c r="TVS669" s="187"/>
      <c r="TVT669" s="187"/>
      <c r="TVU669" s="187"/>
      <c r="TVV669" s="187"/>
      <c r="TVW669" s="187"/>
      <c r="TVX669" s="187"/>
      <c r="TVY669" s="187"/>
      <c r="TVZ669" s="187"/>
      <c r="TWA669" s="187"/>
      <c r="TWB669" s="187"/>
      <c r="TWC669" s="187"/>
      <c r="TWD669" s="187"/>
      <c r="TWE669" s="187"/>
      <c r="TWF669" s="187"/>
      <c r="TWG669" s="187"/>
      <c r="TWH669" s="187"/>
      <c r="TWI669" s="187"/>
      <c r="TWJ669" s="187"/>
      <c r="TWK669" s="187"/>
      <c r="TWL669" s="187"/>
      <c r="TWM669" s="187"/>
      <c r="TWN669" s="187"/>
      <c r="TWO669" s="187"/>
      <c r="TWP669" s="187"/>
      <c r="TWQ669" s="187"/>
      <c r="TWR669" s="187"/>
      <c r="TWS669" s="187"/>
      <c r="TWT669" s="187"/>
      <c r="TWU669" s="187"/>
      <c r="TWV669" s="187"/>
      <c r="TWW669" s="187"/>
      <c r="TWX669" s="187"/>
      <c r="TWY669" s="187"/>
      <c r="TWZ669" s="187"/>
      <c r="TXA669" s="187"/>
      <c r="TXB669" s="187"/>
      <c r="TXC669" s="187"/>
      <c r="TXD669" s="187"/>
      <c r="TXE669" s="187"/>
      <c r="TXF669" s="187"/>
      <c r="TXG669" s="187"/>
      <c r="TXH669" s="187"/>
      <c r="TXI669" s="187"/>
      <c r="TXJ669" s="187"/>
      <c r="TXK669" s="187"/>
      <c r="TXL669" s="187"/>
      <c r="TXM669" s="187"/>
      <c r="TXN669" s="187"/>
      <c r="TXO669" s="187"/>
      <c r="TXP669" s="187"/>
      <c r="TXQ669" s="187"/>
      <c r="TXR669" s="187"/>
      <c r="TXS669" s="187"/>
      <c r="TXT669" s="187"/>
      <c r="TXU669" s="187"/>
      <c r="TXV669" s="187"/>
      <c r="TXW669" s="187"/>
      <c r="TXX669" s="187"/>
      <c r="TXY669" s="187"/>
      <c r="TXZ669" s="187"/>
      <c r="TYA669" s="187"/>
      <c r="TYB669" s="187"/>
      <c r="TYC669" s="187"/>
      <c r="TYD669" s="187"/>
      <c r="TYE669" s="187"/>
      <c r="TYF669" s="187"/>
      <c r="TYG669" s="187"/>
      <c r="TYH669" s="187"/>
      <c r="TYI669" s="187"/>
      <c r="TYJ669" s="187"/>
      <c r="TYK669" s="187"/>
      <c r="TYL669" s="187"/>
      <c r="TYM669" s="187"/>
      <c r="TYN669" s="187"/>
      <c r="TYO669" s="187"/>
      <c r="TYP669" s="187"/>
      <c r="TYQ669" s="187"/>
      <c r="TYR669" s="187"/>
      <c r="TYS669" s="187"/>
      <c r="TYT669" s="187"/>
      <c r="TYU669" s="187"/>
      <c r="TYV669" s="187"/>
      <c r="TYW669" s="187"/>
      <c r="TYX669" s="187"/>
      <c r="TYY669" s="187"/>
      <c r="TYZ669" s="187"/>
      <c r="TZA669" s="187"/>
      <c r="TZB669" s="187"/>
      <c r="TZC669" s="187"/>
      <c r="TZD669" s="187"/>
      <c r="TZE669" s="187"/>
      <c r="TZF669" s="187"/>
      <c r="TZG669" s="187"/>
      <c r="TZH669" s="187"/>
      <c r="TZI669" s="187"/>
      <c r="TZJ669" s="187"/>
      <c r="TZK669" s="187"/>
      <c r="TZL669" s="187"/>
      <c r="TZM669" s="187"/>
      <c r="TZN669" s="187"/>
      <c r="TZO669" s="187"/>
      <c r="TZP669" s="187"/>
      <c r="TZQ669" s="187"/>
      <c r="TZR669" s="187"/>
      <c r="TZS669" s="187"/>
      <c r="TZT669" s="187"/>
      <c r="TZU669" s="187"/>
      <c r="TZV669" s="187"/>
      <c r="TZW669" s="187"/>
      <c r="TZX669" s="187"/>
      <c r="TZY669" s="187"/>
      <c r="TZZ669" s="187"/>
      <c r="UAA669" s="187"/>
      <c r="UAB669" s="187"/>
      <c r="UAC669" s="187"/>
      <c r="UAD669" s="187"/>
      <c r="UAE669" s="187"/>
      <c r="UAF669" s="187"/>
      <c r="UAG669" s="187"/>
      <c r="UAH669" s="187"/>
      <c r="UAI669" s="187"/>
      <c r="UAJ669" s="187"/>
      <c r="UAK669" s="187"/>
      <c r="UAL669" s="187"/>
      <c r="UAM669" s="187"/>
      <c r="UAN669" s="187"/>
      <c r="UAO669" s="187"/>
      <c r="UAP669" s="187"/>
      <c r="UAQ669" s="187"/>
      <c r="UAR669" s="187"/>
      <c r="UAS669" s="187"/>
      <c r="UAT669" s="187"/>
      <c r="UAU669" s="187"/>
      <c r="UAV669" s="187"/>
      <c r="UAW669" s="187"/>
      <c r="UAX669" s="187"/>
      <c r="UAY669" s="187"/>
      <c r="UAZ669" s="187"/>
      <c r="UBA669" s="187"/>
      <c r="UBB669" s="187"/>
      <c r="UBC669" s="187"/>
      <c r="UBD669" s="187"/>
      <c r="UBE669" s="187"/>
      <c r="UBF669" s="187"/>
      <c r="UBG669" s="187"/>
      <c r="UBH669" s="187"/>
      <c r="UBI669" s="187"/>
      <c r="UBJ669" s="187"/>
      <c r="UBK669" s="187"/>
      <c r="UBL669" s="187"/>
      <c r="UBM669" s="187"/>
      <c r="UBN669" s="187"/>
      <c r="UBO669" s="187"/>
      <c r="UBP669" s="187"/>
      <c r="UBQ669" s="187"/>
      <c r="UBR669" s="187"/>
      <c r="UBS669" s="187"/>
      <c r="UBT669" s="187"/>
      <c r="UBU669" s="187"/>
      <c r="UBV669" s="187"/>
      <c r="UBW669" s="187"/>
      <c r="UBX669" s="187"/>
      <c r="UBY669" s="187"/>
      <c r="UBZ669" s="187"/>
      <c r="UCA669" s="187"/>
      <c r="UCB669" s="187"/>
      <c r="UCC669" s="187"/>
      <c r="UCD669" s="187"/>
      <c r="UCE669" s="187"/>
      <c r="UCF669" s="187"/>
      <c r="UCG669" s="187"/>
      <c r="UCH669" s="187"/>
      <c r="UCI669" s="187"/>
      <c r="UCJ669" s="187"/>
      <c r="UCK669" s="187"/>
      <c r="UCL669" s="187"/>
      <c r="UCM669" s="187"/>
      <c r="UCN669" s="187"/>
      <c r="UCO669" s="187"/>
      <c r="UCP669" s="187"/>
      <c r="UCQ669" s="187"/>
      <c r="UCR669" s="187"/>
      <c r="UCS669" s="187"/>
      <c r="UCT669" s="187"/>
      <c r="UCU669" s="187"/>
      <c r="UCV669" s="187"/>
      <c r="UCW669" s="187"/>
      <c r="UCX669" s="187"/>
      <c r="UCY669" s="187"/>
      <c r="UCZ669" s="187"/>
      <c r="UDA669" s="187"/>
      <c r="UDB669" s="187"/>
      <c r="UDC669" s="187"/>
      <c r="UDD669" s="187"/>
      <c r="UDE669" s="187"/>
      <c r="UDF669" s="187"/>
      <c r="UDG669" s="187"/>
      <c r="UDH669" s="187"/>
      <c r="UDI669" s="187"/>
      <c r="UDJ669" s="187"/>
      <c r="UDK669" s="187"/>
      <c r="UDL669" s="187"/>
      <c r="UDM669" s="187"/>
      <c r="UDN669" s="187"/>
      <c r="UDO669" s="187"/>
      <c r="UDP669" s="187"/>
      <c r="UDQ669" s="187"/>
      <c r="UDR669" s="187"/>
      <c r="UDS669" s="187"/>
      <c r="UDT669" s="187"/>
      <c r="UDU669" s="187"/>
      <c r="UDV669" s="187"/>
      <c r="UDW669" s="187"/>
      <c r="UDX669" s="187"/>
      <c r="UDY669" s="187"/>
      <c r="UDZ669" s="187"/>
      <c r="UEA669" s="187"/>
      <c r="UEB669" s="187"/>
      <c r="UEC669" s="187"/>
      <c r="UED669" s="187"/>
      <c r="UEE669" s="187"/>
      <c r="UEF669" s="187"/>
      <c r="UEG669" s="187"/>
      <c r="UEH669" s="187"/>
      <c r="UEI669" s="187"/>
      <c r="UEJ669" s="187"/>
      <c r="UEK669" s="187"/>
      <c r="UEL669" s="187"/>
      <c r="UEM669" s="187"/>
      <c r="UEN669" s="187"/>
      <c r="UEO669" s="187"/>
      <c r="UEP669" s="187"/>
      <c r="UEQ669" s="187"/>
      <c r="UER669" s="187"/>
      <c r="UES669" s="187"/>
      <c r="UET669" s="187"/>
      <c r="UEU669" s="187"/>
      <c r="UEV669" s="187"/>
      <c r="UEW669" s="187"/>
      <c r="UEX669" s="187"/>
      <c r="UEY669" s="187"/>
      <c r="UEZ669" s="187"/>
      <c r="UFA669" s="187"/>
      <c r="UFB669" s="187"/>
      <c r="UFC669" s="187"/>
      <c r="UFD669" s="187"/>
      <c r="UFE669" s="187"/>
      <c r="UFF669" s="187"/>
      <c r="UFG669" s="187"/>
      <c r="UFH669" s="187"/>
      <c r="UFI669" s="187"/>
      <c r="UFJ669" s="187"/>
      <c r="UFK669" s="187"/>
      <c r="UFL669" s="187"/>
      <c r="UFM669" s="187"/>
      <c r="UFN669" s="187"/>
      <c r="UFO669" s="187"/>
      <c r="UFP669" s="187"/>
      <c r="UFQ669" s="187"/>
      <c r="UFR669" s="187"/>
      <c r="UFS669" s="187"/>
      <c r="UFT669" s="187"/>
      <c r="UFU669" s="187"/>
      <c r="UFV669" s="187"/>
      <c r="UFW669" s="187"/>
      <c r="UFX669" s="187"/>
      <c r="UFY669" s="187"/>
      <c r="UFZ669" s="187"/>
      <c r="UGA669" s="187"/>
      <c r="UGB669" s="187"/>
      <c r="UGC669" s="187"/>
      <c r="UGD669" s="187"/>
      <c r="UGE669" s="187"/>
      <c r="UGF669" s="187"/>
      <c r="UGG669" s="187"/>
      <c r="UGH669" s="187"/>
      <c r="UGI669" s="187"/>
      <c r="UGJ669" s="187"/>
      <c r="UGK669" s="187"/>
      <c r="UGL669" s="187"/>
      <c r="UGM669" s="187"/>
      <c r="UGN669" s="187"/>
      <c r="UGO669" s="187"/>
      <c r="UGP669" s="187"/>
      <c r="UGQ669" s="187"/>
      <c r="UGR669" s="187"/>
      <c r="UGS669" s="187"/>
      <c r="UGT669" s="187"/>
      <c r="UGU669" s="187"/>
      <c r="UGV669" s="187"/>
      <c r="UGW669" s="187"/>
      <c r="UGX669" s="187"/>
      <c r="UGY669" s="187"/>
      <c r="UGZ669" s="187"/>
      <c r="UHA669" s="187"/>
      <c r="UHB669" s="187"/>
      <c r="UHC669" s="187"/>
      <c r="UHD669" s="187"/>
      <c r="UHE669" s="187"/>
      <c r="UHF669" s="187"/>
      <c r="UHG669" s="187"/>
      <c r="UHH669" s="187"/>
      <c r="UHI669" s="187"/>
      <c r="UHJ669" s="187"/>
      <c r="UHK669" s="187"/>
      <c r="UHL669" s="187"/>
      <c r="UHM669" s="187"/>
      <c r="UHN669" s="187"/>
      <c r="UHO669" s="187"/>
      <c r="UHP669" s="187"/>
      <c r="UHQ669" s="187"/>
      <c r="UHR669" s="187"/>
      <c r="UHS669" s="187"/>
      <c r="UHT669" s="187"/>
      <c r="UHU669" s="187"/>
      <c r="UHV669" s="187"/>
      <c r="UHW669" s="187"/>
      <c r="UHX669" s="187"/>
      <c r="UHY669" s="187"/>
      <c r="UHZ669" s="187"/>
      <c r="UIA669" s="187"/>
      <c r="UIB669" s="187"/>
      <c r="UIC669" s="187"/>
      <c r="UID669" s="187"/>
      <c r="UIE669" s="187"/>
      <c r="UIF669" s="187"/>
      <c r="UIG669" s="187"/>
      <c r="UIH669" s="187"/>
      <c r="UII669" s="187"/>
      <c r="UIJ669" s="187"/>
      <c r="UIK669" s="187"/>
      <c r="UIL669" s="187"/>
      <c r="UIM669" s="187"/>
      <c r="UIN669" s="187"/>
      <c r="UIO669" s="187"/>
      <c r="UIP669" s="187"/>
      <c r="UIQ669" s="187"/>
      <c r="UIR669" s="187"/>
      <c r="UIS669" s="187"/>
      <c r="UIT669" s="187"/>
      <c r="UIU669" s="187"/>
      <c r="UIV669" s="187"/>
      <c r="UIW669" s="187"/>
      <c r="UIX669" s="187"/>
      <c r="UIY669" s="187"/>
      <c r="UIZ669" s="187"/>
      <c r="UJA669" s="187"/>
      <c r="UJB669" s="187"/>
      <c r="UJC669" s="187"/>
      <c r="UJD669" s="187"/>
      <c r="UJE669" s="187"/>
      <c r="UJF669" s="187"/>
      <c r="UJG669" s="187"/>
      <c r="UJH669" s="187"/>
      <c r="UJI669" s="187"/>
      <c r="UJJ669" s="187"/>
      <c r="UJK669" s="187"/>
      <c r="UJL669" s="187"/>
      <c r="UJM669" s="187"/>
      <c r="UJN669" s="187"/>
      <c r="UJO669" s="187"/>
      <c r="UJP669" s="187"/>
      <c r="UJQ669" s="187"/>
      <c r="UJR669" s="187"/>
      <c r="UJS669" s="187"/>
      <c r="UJT669" s="187"/>
      <c r="UJU669" s="187"/>
      <c r="UJV669" s="187"/>
      <c r="UJW669" s="187"/>
      <c r="UJX669" s="187"/>
      <c r="UJY669" s="187"/>
      <c r="UJZ669" s="187"/>
      <c r="UKA669" s="187"/>
      <c r="UKB669" s="187"/>
      <c r="UKC669" s="187"/>
      <c r="UKD669" s="187"/>
      <c r="UKE669" s="187"/>
      <c r="UKF669" s="187"/>
      <c r="UKG669" s="187"/>
      <c r="UKH669" s="187"/>
      <c r="UKI669" s="187"/>
      <c r="UKJ669" s="187"/>
      <c r="UKK669" s="187"/>
      <c r="UKL669" s="187"/>
      <c r="UKM669" s="187"/>
      <c r="UKN669" s="187"/>
      <c r="UKO669" s="187"/>
      <c r="UKP669" s="187"/>
      <c r="UKQ669" s="187"/>
      <c r="UKR669" s="187"/>
      <c r="UKS669" s="187"/>
      <c r="UKT669" s="187"/>
      <c r="UKU669" s="187"/>
      <c r="UKV669" s="187"/>
      <c r="UKW669" s="187"/>
      <c r="UKX669" s="187"/>
      <c r="UKY669" s="187"/>
      <c r="UKZ669" s="187"/>
      <c r="ULA669" s="187"/>
      <c r="ULB669" s="187"/>
      <c r="ULC669" s="187"/>
      <c r="ULD669" s="187"/>
      <c r="ULE669" s="187"/>
      <c r="ULF669" s="187"/>
      <c r="ULG669" s="187"/>
      <c r="ULH669" s="187"/>
      <c r="ULI669" s="187"/>
      <c r="ULJ669" s="187"/>
      <c r="ULK669" s="187"/>
      <c r="ULL669" s="187"/>
      <c r="ULM669" s="187"/>
      <c r="ULN669" s="187"/>
      <c r="ULO669" s="187"/>
      <c r="ULP669" s="187"/>
      <c r="ULQ669" s="187"/>
      <c r="ULR669" s="187"/>
      <c r="ULS669" s="187"/>
      <c r="ULT669" s="187"/>
      <c r="ULU669" s="187"/>
      <c r="ULV669" s="187"/>
      <c r="ULW669" s="187"/>
      <c r="ULX669" s="187"/>
      <c r="ULY669" s="187"/>
      <c r="ULZ669" s="187"/>
      <c r="UMA669" s="187"/>
      <c r="UMB669" s="187"/>
      <c r="UMC669" s="187"/>
      <c r="UMD669" s="187"/>
      <c r="UME669" s="187"/>
      <c r="UMF669" s="187"/>
      <c r="UMG669" s="187"/>
      <c r="UMH669" s="187"/>
      <c r="UMI669" s="187"/>
      <c r="UMJ669" s="187"/>
      <c r="UMK669" s="187"/>
      <c r="UML669" s="187"/>
      <c r="UMM669" s="187"/>
      <c r="UMN669" s="187"/>
      <c r="UMO669" s="187"/>
      <c r="UMP669" s="187"/>
      <c r="UMQ669" s="187"/>
      <c r="UMR669" s="187"/>
      <c r="UMS669" s="187"/>
      <c r="UMT669" s="187"/>
      <c r="UMU669" s="187"/>
      <c r="UMV669" s="187"/>
      <c r="UMW669" s="187"/>
      <c r="UMX669" s="187"/>
      <c r="UMY669" s="187"/>
      <c r="UMZ669" s="187"/>
      <c r="UNA669" s="187"/>
      <c r="UNB669" s="187"/>
      <c r="UNC669" s="187"/>
      <c r="UND669" s="187"/>
      <c r="UNE669" s="187"/>
      <c r="UNF669" s="187"/>
      <c r="UNG669" s="187"/>
      <c r="UNH669" s="187"/>
      <c r="UNI669" s="187"/>
      <c r="UNJ669" s="187"/>
      <c r="UNK669" s="187"/>
      <c r="UNL669" s="187"/>
      <c r="UNM669" s="187"/>
      <c r="UNN669" s="187"/>
      <c r="UNO669" s="187"/>
      <c r="UNP669" s="187"/>
      <c r="UNQ669" s="187"/>
      <c r="UNR669" s="187"/>
      <c r="UNS669" s="187"/>
      <c r="UNT669" s="187"/>
      <c r="UNU669" s="187"/>
      <c r="UNV669" s="187"/>
      <c r="UNW669" s="187"/>
      <c r="UNX669" s="187"/>
      <c r="UNY669" s="187"/>
      <c r="UNZ669" s="187"/>
      <c r="UOA669" s="187"/>
      <c r="UOB669" s="187"/>
      <c r="UOC669" s="187"/>
      <c r="UOD669" s="187"/>
      <c r="UOE669" s="187"/>
      <c r="UOF669" s="187"/>
      <c r="UOG669" s="187"/>
      <c r="UOH669" s="187"/>
      <c r="UOI669" s="187"/>
      <c r="UOJ669" s="187"/>
      <c r="UOK669" s="187"/>
      <c r="UOL669" s="187"/>
      <c r="UOM669" s="187"/>
      <c r="UON669" s="187"/>
      <c r="UOO669" s="187"/>
      <c r="UOP669" s="187"/>
      <c r="UOQ669" s="187"/>
      <c r="UOR669" s="187"/>
      <c r="UOS669" s="187"/>
      <c r="UOT669" s="187"/>
      <c r="UOU669" s="187"/>
      <c r="UOV669" s="187"/>
      <c r="UOW669" s="187"/>
      <c r="UOX669" s="187"/>
      <c r="UOY669" s="187"/>
      <c r="UOZ669" s="187"/>
      <c r="UPA669" s="187"/>
      <c r="UPB669" s="187"/>
      <c r="UPC669" s="187"/>
      <c r="UPD669" s="187"/>
      <c r="UPE669" s="187"/>
      <c r="UPF669" s="187"/>
      <c r="UPG669" s="187"/>
      <c r="UPH669" s="187"/>
      <c r="UPI669" s="187"/>
      <c r="UPJ669" s="187"/>
      <c r="UPK669" s="187"/>
      <c r="UPL669" s="187"/>
      <c r="UPM669" s="187"/>
      <c r="UPN669" s="187"/>
      <c r="UPO669" s="187"/>
      <c r="UPP669" s="187"/>
      <c r="UPQ669" s="187"/>
      <c r="UPR669" s="187"/>
      <c r="UPS669" s="187"/>
      <c r="UPT669" s="187"/>
      <c r="UPU669" s="187"/>
      <c r="UPV669" s="187"/>
      <c r="UPW669" s="187"/>
      <c r="UPX669" s="187"/>
      <c r="UPY669" s="187"/>
      <c r="UPZ669" s="187"/>
      <c r="UQA669" s="187"/>
      <c r="UQB669" s="187"/>
      <c r="UQC669" s="187"/>
      <c r="UQD669" s="187"/>
      <c r="UQE669" s="187"/>
      <c r="UQF669" s="187"/>
      <c r="UQG669" s="187"/>
      <c r="UQH669" s="187"/>
      <c r="UQI669" s="187"/>
      <c r="UQJ669" s="187"/>
      <c r="UQK669" s="187"/>
      <c r="UQL669" s="187"/>
      <c r="UQM669" s="187"/>
      <c r="UQN669" s="187"/>
      <c r="UQO669" s="187"/>
      <c r="UQP669" s="187"/>
      <c r="UQQ669" s="187"/>
      <c r="UQR669" s="187"/>
      <c r="UQS669" s="187"/>
      <c r="UQT669" s="187"/>
      <c r="UQU669" s="187"/>
      <c r="UQV669" s="187"/>
      <c r="UQW669" s="187"/>
      <c r="UQX669" s="187"/>
      <c r="UQY669" s="187"/>
      <c r="UQZ669" s="187"/>
      <c r="URA669" s="187"/>
      <c r="URB669" s="187"/>
      <c r="URC669" s="187"/>
      <c r="URD669" s="187"/>
      <c r="URE669" s="187"/>
      <c r="URF669" s="187"/>
      <c r="URG669" s="187"/>
      <c r="URH669" s="187"/>
      <c r="URI669" s="187"/>
      <c r="URJ669" s="187"/>
      <c r="URK669" s="187"/>
      <c r="URL669" s="187"/>
      <c r="URM669" s="187"/>
      <c r="URN669" s="187"/>
      <c r="URO669" s="187"/>
      <c r="URP669" s="187"/>
      <c r="URQ669" s="187"/>
      <c r="URR669" s="187"/>
      <c r="URS669" s="187"/>
      <c r="URT669" s="187"/>
      <c r="URU669" s="187"/>
      <c r="URV669" s="187"/>
      <c r="URW669" s="187"/>
      <c r="URX669" s="187"/>
      <c r="URY669" s="187"/>
      <c r="URZ669" s="187"/>
      <c r="USA669" s="187"/>
      <c r="USB669" s="187"/>
      <c r="USC669" s="187"/>
      <c r="USD669" s="187"/>
      <c r="USE669" s="187"/>
      <c r="USF669" s="187"/>
      <c r="USG669" s="187"/>
      <c r="USH669" s="187"/>
      <c r="USI669" s="187"/>
      <c r="USJ669" s="187"/>
      <c r="USK669" s="187"/>
      <c r="USL669" s="187"/>
      <c r="USM669" s="187"/>
      <c r="USN669" s="187"/>
      <c r="USO669" s="187"/>
      <c r="USP669" s="187"/>
      <c r="USQ669" s="187"/>
      <c r="USR669" s="187"/>
      <c r="USS669" s="187"/>
      <c r="UST669" s="187"/>
      <c r="USU669" s="187"/>
      <c r="USV669" s="187"/>
      <c r="USW669" s="187"/>
      <c r="USX669" s="187"/>
      <c r="USY669" s="187"/>
      <c r="USZ669" s="187"/>
      <c r="UTA669" s="187"/>
      <c r="UTB669" s="187"/>
      <c r="UTC669" s="187"/>
      <c r="UTD669" s="187"/>
      <c r="UTE669" s="187"/>
      <c r="UTF669" s="187"/>
      <c r="UTG669" s="187"/>
      <c r="UTH669" s="187"/>
      <c r="UTI669" s="187"/>
      <c r="UTJ669" s="187"/>
      <c r="UTK669" s="187"/>
      <c r="UTL669" s="187"/>
      <c r="UTM669" s="187"/>
      <c r="UTN669" s="187"/>
      <c r="UTO669" s="187"/>
      <c r="UTP669" s="187"/>
      <c r="UTQ669" s="187"/>
      <c r="UTR669" s="187"/>
      <c r="UTS669" s="187"/>
      <c r="UTT669" s="187"/>
      <c r="UTU669" s="187"/>
      <c r="UTV669" s="187"/>
      <c r="UTW669" s="187"/>
      <c r="UTX669" s="187"/>
      <c r="UTY669" s="187"/>
      <c r="UTZ669" s="187"/>
      <c r="UUA669" s="187"/>
      <c r="UUB669" s="187"/>
      <c r="UUC669" s="187"/>
      <c r="UUD669" s="187"/>
      <c r="UUE669" s="187"/>
      <c r="UUF669" s="187"/>
      <c r="UUG669" s="187"/>
      <c r="UUH669" s="187"/>
      <c r="UUI669" s="187"/>
      <c r="UUJ669" s="187"/>
      <c r="UUK669" s="187"/>
      <c r="UUL669" s="187"/>
      <c r="UUM669" s="187"/>
      <c r="UUN669" s="187"/>
      <c r="UUO669" s="187"/>
      <c r="UUP669" s="187"/>
      <c r="UUQ669" s="187"/>
      <c r="UUR669" s="187"/>
      <c r="UUS669" s="187"/>
      <c r="UUT669" s="187"/>
      <c r="UUU669" s="187"/>
      <c r="UUV669" s="187"/>
      <c r="UUW669" s="187"/>
      <c r="UUX669" s="187"/>
      <c r="UUY669" s="187"/>
      <c r="UUZ669" s="187"/>
      <c r="UVA669" s="187"/>
      <c r="UVB669" s="187"/>
      <c r="UVC669" s="187"/>
      <c r="UVD669" s="187"/>
      <c r="UVE669" s="187"/>
      <c r="UVF669" s="187"/>
      <c r="UVG669" s="187"/>
      <c r="UVH669" s="187"/>
      <c r="UVI669" s="187"/>
      <c r="UVJ669" s="187"/>
      <c r="UVK669" s="187"/>
      <c r="UVL669" s="187"/>
      <c r="UVM669" s="187"/>
      <c r="UVN669" s="187"/>
      <c r="UVO669" s="187"/>
      <c r="UVP669" s="187"/>
      <c r="UVQ669" s="187"/>
      <c r="UVR669" s="187"/>
      <c r="UVS669" s="187"/>
      <c r="UVT669" s="187"/>
      <c r="UVU669" s="187"/>
      <c r="UVV669" s="187"/>
      <c r="UVW669" s="187"/>
      <c r="UVX669" s="187"/>
      <c r="UVY669" s="187"/>
      <c r="UVZ669" s="187"/>
      <c r="UWA669" s="187"/>
      <c r="UWB669" s="187"/>
      <c r="UWC669" s="187"/>
      <c r="UWD669" s="187"/>
      <c r="UWE669" s="187"/>
      <c r="UWF669" s="187"/>
      <c r="UWG669" s="187"/>
      <c r="UWH669" s="187"/>
      <c r="UWI669" s="187"/>
      <c r="UWJ669" s="187"/>
      <c r="UWK669" s="187"/>
      <c r="UWL669" s="187"/>
      <c r="UWM669" s="187"/>
      <c r="UWN669" s="187"/>
      <c r="UWO669" s="187"/>
      <c r="UWP669" s="187"/>
      <c r="UWQ669" s="187"/>
      <c r="UWR669" s="187"/>
      <c r="UWS669" s="187"/>
      <c r="UWT669" s="187"/>
      <c r="UWU669" s="187"/>
      <c r="UWV669" s="187"/>
      <c r="UWW669" s="187"/>
      <c r="UWX669" s="187"/>
      <c r="UWY669" s="187"/>
      <c r="UWZ669" s="187"/>
      <c r="UXA669" s="187"/>
      <c r="UXB669" s="187"/>
      <c r="UXC669" s="187"/>
      <c r="UXD669" s="187"/>
      <c r="UXE669" s="187"/>
      <c r="UXF669" s="187"/>
      <c r="UXG669" s="187"/>
      <c r="UXH669" s="187"/>
      <c r="UXI669" s="187"/>
      <c r="UXJ669" s="187"/>
      <c r="UXK669" s="187"/>
      <c r="UXL669" s="187"/>
      <c r="UXM669" s="187"/>
      <c r="UXN669" s="187"/>
      <c r="UXO669" s="187"/>
      <c r="UXP669" s="187"/>
      <c r="UXQ669" s="187"/>
      <c r="UXR669" s="187"/>
      <c r="UXS669" s="187"/>
      <c r="UXT669" s="187"/>
      <c r="UXU669" s="187"/>
      <c r="UXV669" s="187"/>
      <c r="UXW669" s="187"/>
      <c r="UXX669" s="187"/>
      <c r="UXY669" s="187"/>
      <c r="UXZ669" s="187"/>
      <c r="UYA669" s="187"/>
      <c r="UYB669" s="187"/>
      <c r="UYC669" s="187"/>
      <c r="UYD669" s="187"/>
      <c r="UYE669" s="187"/>
      <c r="UYF669" s="187"/>
      <c r="UYG669" s="187"/>
      <c r="UYH669" s="187"/>
      <c r="UYI669" s="187"/>
      <c r="UYJ669" s="187"/>
      <c r="UYK669" s="187"/>
      <c r="UYL669" s="187"/>
      <c r="UYM669" s="187"/>
      <c r="UYN669" s="187"/>
      <c r="UYO669" s="187"/>
      <c r="UYP669" s="187"/>
      <c r="UYQ669" s="187"/>
      <c r="UYR669" s="187"/>
      <c r="UYS669" s="187"/>
      <c r="UYT669" s="187"/>
      <c r="UYU669" s="187"/>
      <c r="UYV669" s="187"/>
      <c r="UYW669" s="187"/>
      <c r="UYX669" s="187"/>
      <c r="UYY669" s="187"/>
      <c r="UYZ669" s="187"/>
      <c r="UZA669" s="187"/>
      <c r="UZB669" s="187"/>
      <c r="UZC669" s="187"/>
      <c r="UZD669" s="187"/>
      <c r="UZE669" s="187"/>
      <c r="UZF669" s="187"/>
      <c r="UZG669" s="187"/>
      <c r="UZH669" s="187"/>
      <c r="UZI669" s="187"/>
      <c r="UZJ669" s="187"/>
      <c r="UZK669" s="187"/>
      <c r="UZL669" s="187"/>
      <c r="UZM669" s="187"/>
      <c r="UZN669" s="187"/>
      <c r="UZO669" s="187"/>
      <c r="UZP669" s="187"/>
      <c r="UZQ669" s="187"/>
      <c r="UZR669" s="187"/>
      <c r="UZS669" s="187"/>
      <c r="UZT669" s="187"/>
      <c r="UZU669" s="187"/>
      <c r="UZV669" s="187"/>
      <c r="UZW669" s="187"/>
      <c r="UZX669" s="187"/>
      <c r="UZY669" s="187"/>
      <c r="UZZ669" s="187"/>
      <c r="VAA669" s="187"/>
      <c r="VAB669" s="187"/>
      <c r="VAC669" s="187"/>
      <c r="VAD669" s="187"/>
      <c r="VAE669" s="187"/>
      <c r="VAF669" s="187"/>
      <c r="VAG669" s="187"/>
      <c r="VAH669" s="187"/>
      <c r="VAI669" s="187"/>
      <c r="VAJ669" s="187"/>
      <c r="VAK669" s="187"/>
      <c r="VAL669" s="187"/>
      <c r="VAM669" s="187"/>
      <c r="VAN669" s="187"/>
      <c r="VAO669" s="187"/>
      <c r="VAP669" s="187"/>
      <c r="VAQ669" s="187"/>
      <c r="VAR669" s="187"/>
      <c r="VAS669" s="187"/>
      <c r="VAT669" s="187"/>
      <c r="VAU669" s="187"/>
      <c r="VAV669" s="187"/>
      <c r="VAW669" s="187"/>
      <c r="VAX669" s="187"/>
      <c r="VAY669" s="187"/>
      <c r="VAZ669" s="187"/>
      <c r="VBA669" s="187"/>
      <c r="VBB669" s="187"/>
      <c r="VBC669" s="187"/>
      <c r="VBD669" s="187"/>
      <c r="VBE669" s="187"/>
      <c r="VBF669" s="187"/>
      <c r="VBG669" s="187"/>
      <c r="VBH669" s="187"/>
      <c r="VBI669" s="187"/>
      <c r="VBJ669" s="187"/>
      <c r="VBK669" s="187"/>
      <c r="VBL669" s="187"/>
      <c r="VBM669" s="187"/>
      <c r="VBN669" s="187"/>
      <c r="VBO669" s="187"/>
      <c r="VBP669" s="187"/>
      <c r="VBQ669" s="187"/>
      <c r="VBR669" s="187"/>
      <c r="VBS669" s="187"/>
      <c r="VBT669" s="187"/>
      <c r="VBU669" s="187"/>
      <c r="VBV669" s="187"/>
      <c r="VBW669" s="187"/>
      <c r="VBX669" s="187"/>
      <c r="VBY669" s="187"/>
      <c r="VBZ669" s="187"/>
      <c r="VCA669" s="187"/>
      <c r="VCB669" s="187"/>
      <c r="VCC669" s="187"/>
      <c r="VCD669" s="187"/>
      <c r="VCE669" s="187"/>
      <c r="VCF669" s="187"/>
      <c r="VCG669" s="187"/>
      <c r="VCH669" s="187"/>
      <c r="VCI669" s="187"/>
      <c r="VCJ669" s="187"/>
      <c r="VCK669" s="187"/>
      <c r="VCL669" s="187"/>
      <c r="VCM669" s="187"/>
      <c r="VCN669" s="187"/>
      <c r="VCO669" s="187"/>
      <c r="VCP669" s="187"/>
      <c r="VCQ669" s="187"/>
      <c r="VCR669" s="187"/>
      <c r="VCS669" s="187"/>
      <c r="VCT669" s="187"/>
      <c r="VCU669" s="187"/>
      <c r="VCV669" s="187"/>
      <c r="VCW669" s="187"/>
      <c r="VCX669" s="187"/>
      <c r="VCY669" s="187"/>
      <c r="VCZ669" s="187"/>
      <c r="VDA669" s="187"/>
      <c r="VDB669" s="187"/>
      <c r="VDC669" s="187"/>
      <c r="VDD669" s="187"/>
      <c r="VDE669" s="187"/>
      <c r="VDF669" s="187"/>
      <c r="VDG669" s="187"/>
      <c r="VDH669" s="187"/>
      <c r="VDI669" s="187"/>
      <c r="VDJ669" s="187"/>
      <c r="VDK669" s="187"/>
      <c r="VDL669" s="187"/>
      <c r="VDM669" s="187"/>
      <c r="VDN669" s="187"/>
      <c r="VDO669" s="187"/>
      <c r="VDP669" s="187"/>
      <c r="VDQ669" s="187"/>
      <c r="VDR669" s="187"/>
      <c r="VDS669" s="187"/>
      <c r="VDT669" s="187"/>
      <c r="VDU669" s="187"/>
      <c r="VDV669" s="187"/>
      <c r="VDW669" s="187"/>
      <c r="VDX669" s="187"/>
      <c r="VDY669" s="187"/>
      <c r="VDZ669" s="187"/>
      <c r="VEA669" s="187"/>
      <c r="VEB669" s="187"/>
      <c r="VEC669" s="187"/>
      <c r="VED669" s="187"/>
      <c r="VEE669" s="187"/>
      <c r="VEF669" s="187"/>
      <c r="VEG669" s="187"/>
      <c r="VEH669" s="187"/>
      <c r="VEI669" s="187"/>
      <c r="VEJ669" s="187"/>
      <c r="VEK669" s="187"/>
      <c r="VEL669" s="187"/>
      <c r="VEM669" s="187"/>
      <c r="VEN669" s="187"/>
      <c r="VEO669" s="187"/>
      <c r="VEP669" s="187"/>
      <c r="VEQ669" s="187"/>
      <c r="VER669" s="187"/>
      <c r="VES669" s="187"/>
      <c r="VET669" s="187"/>
      <c r="VEU669" s="187"/>
      <c r="VEV669" s="187"/>
      <c r="VEW669" s="187"/>
      <c r="VEX669" s="187"/>
      <c r="VEY669" s="187"/>
      <c r="VEZ669" s="187"/>
      <c r="VFA669" s="187"/>
      <c r="VFB669" s="187"/>
      <c r="VFC669" s="187"/>
      <c r="VFD669" s="187"/>
      <c r="VFE669" s="187"/>
      <c r="VFF669" s="187"/>
      <c r="VFG669" s="187"/>
      <c r="VFH669" s="187"/>
      <c r="VFI669" s="187"/>
      <c r="VFJ669" s="187"/>
      <c r="VFK669" s="187"/>
      <c r="VFL669" s="187"/>
      <c r="VFM669" s="187"/>
      <c r="VFN669" s="187"/>
      <c r="VFO669" s="187"/>
      <c r="VFP669" s="187"/>
      <c r="VFQ669" s="187"/>
      <c r="VFR669" s="187"/>
      <c r="VFS669" s="187"/>
      <c r="VFT669" s="187"/>
      <c r="VFU669" s="187"/>
      <c r="VFV669" s="187"/>
      <c r="VFW669" s="187"/>
      <c r="VFX669" s="187"/>
      <c r="VFY669" s="187"/>
      <c r="VFZ669" s="187"/>
      <c r="VGA669" s="187"/>
      <c r="VGB669" s="187"/>
      <c r="VGC669" s="187"/>
      <c r="VGD669" s="187"/>
      <c r="VGE669" s="187"/>
      <c r="VGF669" s="187"/>
      <c r="VGG669" s="187"/>
      <c r="VGH669" s="187"/>
      <c r="VGI669" s="187"/>
      <c r="VGJ669" s="187"/>
      <c r="VGK669" s="187"/>
      <c r="VGL669" s="187"/>
      <c r="VGM669" s="187"/>
      <c r="VGN669" s="187"/>
      <c r="VGO669" s="187"/>
      <c r="VGP669" s="187"/>
      <c r="VGQ669" s="187"/>
      <c r="VGR669" s="187"/>
      <c r="VGS669" s="187"/>
      <c r="VGT669" s="187"/>
      <c r="VGU669" s="187"/>
      <c r="VGV669" s="187"/>
      <c r="VGW669" s="187"/>
      <c r="VGX669" s="187"/>
      <c r="VGY669" s="187"/>
      <c r="VGZ669" s="187"/>
      <c r="VHA669" s="187"/>
      <c r="VHB669" s="187"/>
      <c r="VHC669" s="187"/>
      <c r="VHD669" s="187"/>
      <c r="VHE669" s="187"/>
      <c r="VHF669" s="187"/>
      <c r="VHG669" s="187"/>
      <c r="VHH669" s="187"/>
      <c r="VHI669" s="187"/>
      <c r="VHJ669" s="187"/>
      <c r="VHK669" s="187"/>
      <c r="VHL669" s="187"/>
      <c r="VHM669" s="187"/>
      <c r="VHN669" s="187"/>
      <c r="VHO669" s="187"/>
      <c r="VHP669" s="187"/>
      <c r="VHQ669" s="187"/>
      <c r="VHR669" s="187"/>
      <c r="VHS669" s="187"/>
      <c r="VHT669" s="187"/>
      <c r="VHU669" s="187"/>
      <c r="VHV669" s="187"/>
      <c r="VHW669" s="187"/>
      <c r="VHX669" s="187"/>
      <c r="VHY669" s="187"/>
      <c r="VHZ669" s="187"/>
      <c r="VIA669" s="187"/>
      <c r="VIB669" s="187"/>
      <c r="VIC669" s="187"/>
      <c r="VID669" s="187"/>
      <c r="VIE669" s="187"/>
      <c r="VIF669" s="187"/>
      <c r="VIG669" s="187"/>
      <c r="VIH669" s="187"/>
      <c r="VII669" s="187"/>
      <c r="VIJ669" s="187"/>
      <c r="VIK669" s="187"/>
      <c r="VIL669" s="187"/>
      <c r="VIM669" s="187"/>
      <c r="VIN669" s="187"/>
      <c r="VIO669" s="187"/>
      <c r="VIP669" s="187"/>
      <c r="VIQ669" s="187"/>
      <c r="VIR669" s="187"/>
      <c r="VIS669" s="187"/>
      <c r="VIT669" s="187"/>
      <c r="VIU669" s="187"/>
      <c r="VIV669" s="187"/>
      <c r="VIW669" s="187"/>
      <c r="VIX669" s="187"/>
      <c r="VIY669" s="187"/>
      <c r="VIZ669" s="187"/>
      <c r="VJA669" s="187"/>
      <c r="VJB669" s="187"/>
      <c r="VJC669" s="187"/>
      <c r="VJD669" s="187"/>
      <c r="VJE669" s="187"/>
      <c r="VJF669" s="187"/>
      <c r="VJG669" s="187"/>
      <c r="VJH669" s="187"/>
      <c r="VJI669" s="187"/>
      <c r="VJJ669" s="187"/>
      <c r="VJK669" s="187"/>
      <c r="VJL669" s="187"/>
      <c r="VJM669" s="187"/>
      <c r="VJN669" s="187"/>
      <c r="VJO669" s="187"/>
      <c r="VJP669" s="187"/>
      <c r="VJQ669" s="187"/>
      <c r="VJR669" s="187"/>
      <c r="VJS669" s="187"/>
      <c r="VJT669" s="187"/>
      <c r="VJU669" s="187"/>
      <c r="VJV669" s="187"/>
      <c r="VJW669" s="187"/>
      <c r="VJX669" s="187"/>
      <c r="VJY669" s="187"/>
      <c r="VJZ669" s="187"/>
      <c r="VKA669" s="187"/>
      <c r="VKB669" s="187"/>
      <c r="VKC669" s="187"/>
      <c r="VKD669" s="187"/>
      <c r="VKE669" s="187"/>
      <c r="VKF669" s="187"/>
      <c r="VKG669" s="187"/>
      <c r="VKH669" s="187"/>
      <c r="VKI669" s="187"/>
      <c r="VKJ669" s="187"/>
      <c r="VKK669" s="187"/>
      <c r="VKL669" s="187"/>
      <c r="VKM669" s="187"/>
      <c r="VKN669" s="187"/>
      <c r="VKO669" s="187"/>
      <c r="VKP669" s="187"/>
      <c r="VKQ669" s="187"/>
      <c r="VKR669" s="187"/>
      <c r="VKS669" s="187"/>
      <c r="VKT669" s="187"/>
      <c r="VKU669" s="187"/>
      <c r="VKV669" s="187"/>
      <c r="VKW669" s="187"/>
      <c r="VKX669" s="187"/>
      <c r="VKY669" s="187"/>
      <c r="VKZ669" s="187"/>
      <c r="VLA669" s="187"/>
      <c r="VLB669" s="187"/>
      <c r="VLC669" s="187"/>
      <c r="VLD669" s="187"/>
      <c r="VLE669" s="187"/>
      <c r="VLF669" s="187"/>
      <c r="VLG669" s="187"/>
      <c r="VLH669" s="187"/>
      <c r="VLI669" s="187"/>
      <c r="VLJ669" s="187"/>
      <c r="VLK669" s="187"/>
      <c r="VLL669" s="187"/>
      <c r="VLM669" s="187"/>
      <c r="VLN669" s="187"/>
      <c r="VLO669" s="187"/>
      <c r="VLP669" s="187"/>
      <c r="VLQ669" s="187"/>
      <c r="VLR669" s="187"/>
      <c r="VLS669" s="187"/>
      <c r="VLT669" s="187"/>
      <c r="VLU669" s="187"/>
      <c r="VLV669" s="187"/>
      <c r="VLW669" s="187"/>
      <c r="VLX669" s="187"/>
      <c r="VLY669" s="187"/>
      <c r="VLZ669" s="187"/>
      <c r="VMA669" s="187"/>
      <c r="VMB669" s="187"/>
      <c r="VMC669" s="187"/>
      <c r="VMD669" s="187"/>
      <c r="VME669" s="187"/>
      <c r="VMF669" s="187"/>
      <c r="VMG669" s="187"/>
      <c r="VMH669" s="187"/>
      <c r="VMI669" s="187"/>
      <c r="VMJ669" s="187"/>
      <c r="VMK669" s="187"/>
      <c r="VML669" s="187"/>
      <c r="VMM669" s="187"/>
      <c r="VMN669" s="187"/>
      <c r="VMO669" s="187"/>
      <c r="VMP669" s="187"/>
      <c r="VMQ669" s="187"/>
      <c r="VMR669" s="187"/>
      <c r="VMS669" s="187"/>
      <c r="VMT669" s="187"/>
      <c r="VMU669" s="187"/>
      <c r="VMV669" s="187"/>
      <c r="VMW669" s="187"/>
      <c r="VMX669" s="187"/>
      <c r="VMY669" s="187"/>
      <c r="VMZ669" s="187"/>
      <c r="VNA669" s="187"/>
      <c r="VNB669" s="187"/>
      <c r="VNC669" s="187"/>
      <c r="VND669" s="187"/>
      <c r="VNE669" s="187"/>
      <c r="VNF669" s="187"/>
      <c r="VNG669" s="187"/>
      <c r="VNH669" s="187"/>
      <c r="VNI669" s="187"/>
      <c r="VNJ669" s="187"/>
      <c r="VNK669" s="187"/>
      <c r="VNL669" s="187"/>
      <c r="VNM669" s="187"/>
      <c r="VNN669" s="187"/>
      <c r="VNO669" s="187"/>
      <c r="VNP669" s="187"/>
      <c r="VNQ669" s="187"/>
      <c r="VNR669" s="187"/>
      <c r="VNS669" s="187"/>
      <c r="VNT669" s="187"/>
      <c r="VNU669" s="187"/>
      <c r="VNV669" s="187"/>
      <c r="VNW669" s="187"/>
      <c r="VNX669" s="187"/>
      <c r="VNY669" s="187"/>
      <c r="VNZ669" s="187"/>
      <c r="VOA669" s="187"/>
      <c r="VOB669" s="187"/>
      <c r="VOC669" s="187"/>
      <c r="VOD669" s="187"/>
      <c r="VOE669" s="187"/>
      <c r="VOF669" s="187"/>
      <c r="VOG669" s="187"/>
      <c r="VOH669" s="187"/>
      <c r="VOI669" s="187"/>
      <c r="VOJ669" s="187"/>
      <c r="VOK669" s="187"/>
      <c r="VOL669" s="187"/>
      <c r="VOM669" s="187"/>
      <c r="VON669" s="187"/>
      <c r="VOO669" s="187"/>
      <c r="VOP669" s="187"/>
      <c r="VOQ669" s="187"/>
      <c r="VOR669" s="187"/>
      <c r="VOS669" s="187"/>
      <c r="VOT669" s="187"/>
      <c r="VOU669" s="187"/>
      <c r="VOV669" s="187"/>
      <c r="VOW669" s="187"/>
      <c r="VOX669" s="187"/>
      <c r="VOY669" s="187"/>
      <c r="VOZ669" s="187"/>
      <c r="VPA669" s="187"/>
      <c r="VPB669" s="187"/>
      <c r="VPC669" s="187"/>
      <c r="VPD669" s="187"/>
      <c r="VPE669" s="187"/>
      <c r="VPF669" s="187"/>
      <c r="VPG669" s="187"/>
      <c r="VPH669" s="187"/>
      <c r="VPI669" s="187"/>
      <c r="VPJ669" s="187"/>
      <c r="VPK669" s="187"/>
      <c r="VPL669" s="187"/>
      <c r="VPM669" s="187"/>
      <c r="VPN669" s="187"/>
      <c r="VPO669" s="187"/>
      <c r="VPP669" s="187"/>
      <c r="VPQ669" s="187"/>
      <c r="VPR669" s="187"/>
      <c r="VPS669" s="187"/>
      <c r="VPT669" s="187"/>
      <c r="VPU669" s="187"/>
      <c r="VPV669" s="187"/>
      <c r="VPW669" s="187"/>
      <c r="VPX669" s="187"/>
      <c r="VPY669" s="187"/>
      <c r="VPZ669" s="187"/>
      <c r="VQA669" s="187"/>
      <c r="VQB669" s="187"/>
      <c r="VQC669" s="187"/>
      <c r="VQD669" s="187"/>
      <c r="VQE669" s="187"/>
      <c r="VQF669" s="187"/>
      <c r="VQG669" s="187"/>
      <c r="VQH669" s="187"/>
      <c r="VQI669" s="187"/>
      <c r="VQJ669" s="187"/>
      <c r="VQK669" s="187"/>
      <c r="VQL669" s="187"/>
      <c r="VQM669" s="187"/>
      <c r="VQN669" s="187"/>
      <c r="VQO669" s="187"/>
      <c r="VQP669" s="187"/>
      <c r="VQQ669" s="187"/>
      <c r="VQR669" s="187"/>
      <c r="VQS669" s="187"/>
      <c r="VQT669" s="187"/>
      <c r="VQU669" s="187"/>
      <c r="VQV669" s="187"/>
      <c r="VQW669" s="187"/>
      <c r="VQX669" s="187"/>
      <c r="VQY669" s="187"/>
      <c r="VQZ669" s="187"/>
      <c r="VRA669" s="187"/>
      <c r="VRB669" s="187"/>
      <c r="VRC669" s="187"/>
      <c r="VRD669" s="187"/>
      <c r="VRE669" s="187"/>
      <c r="VRF669" s="187"/>
      <c r="VRG669" s="187"/>
      <c r="VRH669" s="187"/>
      <c r="VRI669" s="187"/>
      <c r="VRJ669" s="187"/>
      <c r="VRK669" s="187"/>
      <c r="VRL669" s="187"/>
      <c r="VRM669" s="187"/>
      <c r="VRN669" s="187"/>
      <c r="VRO669" s="187"/>
      <c r="VRP669" s="187"/>
      <c r="VRQ669" s="187"/>
      <c r="VRR669" s="187"/>
      <c r="VRS669" s="187"/>
      <c r="VRT669" s="187"/>
      <c r="VRU669" s="187"/>
      <c r="VRV669" s="187"/>
      <c r="VRW669" s="187"/>
      <c r="VRX669" s="187"/>
      <c r="VRY669" s="187"/>
      <c r="VRZ669" s="187"/>
      <c r="VSA669" s="187"/>
      <c r="VSB669" s="187"/>
      <c r="VSC669" s="187"/>
      <c r="VSD669" s="187"/>
      <c r="VSE669" s="187"/>
      <c r="VSF669" s="187"/>
      <c r="VSG669" s="187"/>
      <c r="VSH669" s="187"/>
      <c r="VSI669" s="187"/>
      <c r="VSJ669" s="187"/>
      <c r="VSK669" s="187"/>
      <c r="VSL669" s="187"/>
      <c r="VSM669" s="187"/>
      <c r="VSN669" s="187"/>
      <c r="VSO669" s="187"/>
      <c r="VSP669" s="187"/>
      <c r="VSQ669" s="187"/>
      <c r="VSR669" s="187"/>
      <c r="VSS669" s="187"/>
      <c r="VST669" s="187"/>
      <c r="VSU669" s="187"/>
      <c r="VSV669" s="187"/>
      <c r="VSW669" s="187"/>
      <c r="VSX669" s="187"/>
      <c r="VSY669" s="187"/>
      <c r="VSZ669" s="187"/>
      <c r="VTA669" s="187"/>
      <c r="VTB669" s="187"/>
      <c r="VTC669" s="187"/>
      <c r="VTD669" s="187"/>
      <c r="VTE669" s="187"/>
      <c r="VTF669" s="187"/>
      <c r="VTG669" s="187"/>
      <c r="VTH669" s="187"/>
      <c r="VTI669" s="187"/>
      <c r="VTJ669" s="187"/>
      <c r="VTK669" s="187"/>
      <c r="VTL669" s="187"/>
      <c r="VTM669" s="187"/>
      <c r="VTN669" s="187"/>
      <c r="VTO669" s="187"/>
      <c r="VTP669" s="187"/>
      <c r="VTQ669" s="187"/>
      <c r="VTR669" s="187"/>
      <c r="VTS669" s="187"/>
      <c r="VTT669" s="187"/>
      <c r="VTU669" s="187"/>
      <c r="VTV669" s="187"/>
      <c r="VTW669" s="187"/>
      <c r="VTX669" s="187"/>
      <c r="VTY669" s="187"/>
      <c r="VTZ669" s="187"/>
      <c r="VUA669" s="187"/>
      <c r="VUB669" s="187"/>
      <c r="VUC669" s="187"/>
      <c r="VUD669" s="187"/>
      <c r="VUE669" s="187"/>
      <c r="VUF669" s="187"/>
      <c r="VUG669" s="187"/>
      <c r="VUH669" s="187"/>
      <c r="VUI669" s="187"/>
      <c r="VUJ669" s="187"/>
      <c r="VUK669" s="187"/>
      <c r="VUL669" s="187"/>
      <c r="VUM669" s="187"/>
      <c r="VUN669" s="187"/>
      <c r="VUO669" s="187"/>
      <c r="VUP669" s="187"/>
      <c r="VUQ669" s="187"/>
      <c r="VUR669" s="187"/>
      <c r="VUS669" s="187"/>
      <c r="VUT669" s="187"/>
      <c r="VUU669" s="187"/>
      <c r="VUV669" s="187"/>
      <c r="VUW669" s="187"/>
      <c r="VUX669" s="187"/>
      <c r="VUY669" s="187"/>
      <c r="VUZ669" s="187"/>
      <c r="VVA669" s="187"/>
      <c r="VVB669" s="187"/>
      <c r="VVC669" s="187"/>
      <c r="VVD669" s="187"/>
      <c r="VVE669" s="187"/>
      <c r="VVF669" s="187"/>
      <c r="VVG669" s="187"/>
      <c r="VVH669" s="187"/>
      <c r="VVI669" s="187"/>
      <c r="VVJ669" s="187"/>
      <c r="VVK669" s="187"/>
      <c r="VVL669" s="187"/>
      <c r="VVM669" s="187"/>
      <c r="VVN669" s="187"/>
      <c r="VVO669" s="187"/>
      <c r="VVP669" s="187"/>
      <c r="VVQ669" s="187"/>
      <c r="VVR669" s="187"/>
      <c r="VVS669" s="187"/>
      <c r="VVT669" s="187"/>
      <c r="VVU669" s="187"/>
      <c r="VVV669" s="187"/>
      <c r="VVW669" s="187"/>
      <c r="VVX669" s="187"/>
      <c r="VVY669" s="187"/>
      <c r="VVZ669" s="187"/>
      <c r="VWA669" s="187"/>
      <c r="VWB669" s="187"/>
      <c r="VWC669" s="187"/>
      <c r="VWD669" s="187"/>
      <c r="VWE669" s="187"/>
      <c r="VWF669" s="187"/>
      <c r="VWG669" s="187"/>
      <c r="VWH669" s="187"/>
      <c r="VWI669" s="187"/>
      <c r="VWJ669" s="187"/>
      <c r="VWK669" s="187"/>
      <c r="VWL669" s="187"/>
      <c r="VWM669" s="187"/>
      <c r="VWN669" s="187"/>
      <c r="VWO669" s="187"/>
      <c r="VWP669" s="187"/>
      <c r="VWQ669" s="187"/>
      <c r="VWR669" s="187"/>
      <c r="VWS669" s="187"/>
      <c r="VWT669" s="187"/>
      <c r="VWU669" s="187"/>
      <c r="VWV669" s="187"/>
      <c r="VWW669" s="187"/>
      <c r="VWX669" s="187"/>
      <c r="VWY669" s="187"/>
      <c r="VWZ669" s="187"/>
      <c r="VXA669" s="187"/>
      <c r="VXB669" s="187"/>
      <c r="VXC669" s="187"/>
      <c r="VXD669" s="187"/>
      <c r="VXE669" s="187"/>
      <c r="VXF669" s="187"/>
      <c r="VXG669" s="187"/>
      <c r="VXH669" s="187"/>
      <c r="VXI669" s="187"/>
      <c r="VXJ669" s="187"/>
      <c r="VXK669" s="187"/>
      <c r="VXL669" s="187"/>
      <c r="VXM669" s="187"/>
      <c r="VXN669" s="187"/>
      <c r="VXO669" s="187"/>
      <c r="VXP669" s="187"/>
      <c r="VXQ669" s="187"/>
      <c r="VXR669" s="187"/>
      <c r="VXS669" s="187"/>
      <c r="VXT669" s="187"/>
      <c r="VXU669" s="187"/>
      <c r="VXV669" s="187"/>
      <c r="VXW669" s="187"/>
      <c r="VXX669" s="187"/>
      <c r="VXY669" s="187"/>
      <c r="VXZ669" s="187"/>
      <c r="VYA669" s="187"/>
      <c r="VYB669" s="187"/>
      <c r="VYC669" s="187"/>
      <c r="VYD669" s="187"/>
      <c r="VYE669" s="187"/>
      <c r="VYF669" s="187"/>
      <c r="VYG669" s="187"/>
      <c r="VYH669" s="187"/>
      <c r="VYI669" s="187"/>
      <c r="VYJ669" s="187"/>
      <c r="VYK669" s="187"/>
      <c r="VYL669" s="187"/>
      <c r="VYM669" s="187"/>
      <c r="VYN669" s="187"/>
      <c r="VYO669" s="187"/>
      <c r="VYP669" s="187"/>
      <c r="VYQ669" s="187"/>
      <c r="VYR669" s="187"/>
      <c r="VYS669" s="187"/>
      <c r="VYT669" s="187"/>
      <c r="VYU669" s="187"/>
      <c r="VYV669" s="187"/>
      <c r="VYW669" s="187"/>
      <c r="VYX669" s="187"/>
      <c r="VYY669" s="187"/>
      <c r="VYZ669" s="187"/>
      <c r="VZA669" s="187"/>
      <c r="VZB669" s="187"/>
      <c r="VZC669" s="187"/>
      <c r="VZD669" s="187"/>
      <c r="VZE669" s="187"/>
      <c r="VZF669" s="187"/>
      <c r="VZG669" s="187"/>
      <c r="VZH669" s="187"/>
      <c r="VZI669" s="187"/>
      <c r="VZJ669" s="187"/>
      <c r="VZK669" s="187"/>
      <c r="VZL669" s="187"/>
      <c r="VZM669" s="187"/>
      <c r="VZN669" s="187"/>
      <c r="VZO669" s="187"/>
      <c r="VZP669" s="187"/>
      <c r="VZQ669" s="187"/>
      <c r="VZR669" s="187"/>
      <c r="VZS669" s="187"/>
      <c r="VZT669" s="187"/>
      <c r="VZU669" s="187"/>
      <c r="VZV669" s="187"/>
      <c r="VZW669" s="187"/>
      <c r="VZX669" s="187"/>
      <c r="VZY669" s="187"/>
      <c r="VZZ669" s="187"/>
      <c r="WAA669" s="187"/>
      <c r="WAB669" s="187"/>
      <c r="WAC669" s="187"/>
      <c r="WAD669" s="187"/>
      <c r="WAE669" s="187"/>
      <c r="WAF669" s="187"/>
      <c r="WAG669" s="187"/>
      <c r="WAH669" s="187"/>
      <c r="WAI669" s="187"/>
      <c r="WAJ669" s="187"/>
      <c r="WAK669" s="187"/>
      <c r="WAL669" s="187"/>
      <c r="WAM669" s="187"/>
      <c r="WAN669" s="187"/>
      <c r="WAO669" s="187"/>
      <c r="WAP669" s="187"/>
      <c r="WAQ669" s="187"/>
      <c r="WAR669" s="187"/>
      <c r="WAS669" s="187"/>
      <c r="WAT669" s="187"/>
      <c r="WAU669" s="187"/>
      <c r="WAV669" s="187"/>
      <c r="WAW669" s="187"/>
      <c r="WAX669" s="187"/>
      <c r="WAY669" s="187"/>
      <c r="WAZ669" s="187"/>
      <c r="WBA669" s="187"/>
      <c r="WBB669" s="187"/>
      <c r="WBC669" s="187"/>
      <c r="WBD669" s="187"/>
      <c r="WBE669" s="187"/>
      <c r="WBF669" s="187"/>
      <c r="WBG669" s="187"/>
      <c r="WBH669" s="187"/>
      <c r="WBI669" s="187"/>
      <c r="WBJ669" s="187"/>
      <c r="WBK669" s="187"/>
      <c r="WBL669" s="187"/>
      <c r="WBM669" s="187"/>
      <c r="WBN669" s="187"/>
      <c r="WBO669" s="187"/>
      <c r="WBP669" s="187"/>
      <c r="WBQ669" s="187"/>
      <c r="WBR669" s="187"/>
      <c r="WBS669" s="187"/>
      <c r="WBT669" s="187"/>
      <c r="WBU669" s="187"/>
      <c r="WBV669" s="187"/>
      <c r="WBW669" s="187"/>
      <c r="WBX669" s="187"/>
      <c r="WBY669" s="187"/>
      <c r="WBZ669" s="187"/>
      <c r="WCA669" s="187"/>
      <c r="WCB669" s="187"/>
      <c r="WCC669" s="187"/>
      <c r="WCD669" s="187"/>
      <c r="WCE669" s="187"/>
      <c r="WCF669" s="187"/>
      <c r="WCG669" s="187"/>
      <c r="WCH669" s="187"/>
      <c r="WCI669" s="187"/>
      <c r="WCJ669" s="187"/>
      <c r="WCK669" s="187"/>
      <c r="WCL669" s="187"/>
      <c r="WCM669" s="187"/>
      <c r="WCN669" s="187"/>
      <c r="WCO669" s="187"/>
      <c r="WCP669" s="187"/>
      <c r="WCQ669" s="187"/>
      <c r="WCR669" s="187"/>
      <c r="WCS669" s="187"/>
      <c r="WCT669" s="187"/>
      <c r="WCU669" s="187"/>
      <c r="WCV669" s="187"/>
      <c r="WCW669" s="187"/>
      <c r="WCX669" s="187"/>
      <c r="WCY669" s="187"/>
      <c r="WCZ669" s="187"/>
      <c r="WDA669" s="187"/>
      <c r="WDB669" s="187"/>
      <c r="WDC669" s="187"/>
      <c r="WDD669" s="187"/>
      <c r="WDE669" s="187"/>
      <c r="WDF669" s="187"/>
      <c r="WDG669" s="187"/>
      <c r="WDH669" s="187"/>
      <c r="WDI669" s="187"/>
      <c r="WDJ669" s="187"/>
      <c r="WDK669" s="187"/>
      <c r="WDL669" s="187"/>
      <c r="WDM669" s="187"/>
      <c r="WDN669" s="187"/>
      <c r="WDO669" s="187"/>
      <c r="WDP669" s="187"/>
      <c r="WDQ669" s="187"/>
      <c r="WDR669" s="187"/>
      <c r="WDS669" s="187"/>
      <c r="WDT669" s="187"/>
      <c r="WDU669" s="187"/>
      <c r="WDV669" s="187"/>
      <c r="WDW669" s="187"/>
      <c r="WDX669" s="187"/>
      <c r="WDY669" s="187"/>
      <c r="WDZ669" s="187"/>
      <c r="WEA669" s="187"/>
      <c r="WEB669" s="187"/>
      <c r="WEC669" s="187"/>
      <c r="WED669" s="187"/>
      <c r="WEE669" s="187"/>
      <c r="WEF669" s="187"/>
      <c r="WEG669" s="187"/>
      <c r="WEH669" s="187"/>
      <c r="WEI669" s="187"/>
      <c r="WEJ669" s="187"/>
      <c r="WEK669" s="187"/>
      <c r="WEL669" s="187"/>
      <c r="WEM669" s="187"/>
      <c r="WEN669" s="187"/>
      <c r="WEO669" s="187"/>
      <c r="WEP669" s="187"/>
      <c r="WEQ669" s="187"/>
      <c r="WER669" s="187"/>
      <c r="WES669" s="187"/>
      <c r="WET669" s="187"/>
      <c r="WEU669" s="187"/>
      <c r="WEV669" s="187"/>
      <c r="WEW669" s="187"/>
      <c r="WEX669" s="187"/>
      <c r="WEY669" s="187"/>
      <c r="WEZ669" s="187"/>
      <c r="WFA669" s="187"/>
      <c r="WFB669" s="187"/>
      <c r="WFC669" s="187"/>
      <c r="WFD669" s="187"/>
      <c r="WFE669" s="187"/>
      <c r="WFF669" s="187"/>
      <c r="WFG669" s="187"/>
      <c r="WFH669" s="187"/>
      <c r="WFI669" s="187"/>
      <c r="WFJ669" s="187"/>
      <c r="WFK669" s="187"/>
      <c r="WFL669" s="187"/>
      <c r="WFM669" s="187"/>
      <c r="WFN669" s="187"/>
      <c r="WFO669" s="187"/>
      <c r="WFP669" s="187"/>
      <c r="WFQ669" s="187"/>
      <c r="WFR669" s="187"/>
      <c r="WFS669" s="187"/>
      <c r="WFT669" s="187"/>
      <c r="WFU669" s="187"/>
      <c r="WFV669" s="187"/>
      <c r="WFW669" s="187"/>
      <c r="WFX669" s="187"/>
      <c r="WFY669" s="187"/>
      <c r="WFZ669" s="187"/>
      <c r="WGA669" s="187"/>
      <c r="WGB669" s="187"/>
      <c r="WGC669" s="187"/>
      <c r="WGD669" s="187"/>
      <c r="WGE669" s="187"/>
      <c r="WGF669" s="187"/>
      <c r="WGG669" s="187"/>
      <c r="WGH669" s="187"/>
      <c r="WGI669" s="187"/>
      <c r="WGJ669" s="187"/>
      <c r="WGK669" s="187"/>
      <c r="WGL669" s="187"/>
      <c r="WGM669" s="187"/>
      <c r="WGN669" s="187"/>
      <c r="WGO669" s="187"/>
      <c r="WGP669" s="187"/>
      <c r="WGQ669" s="187"/>
      <c r="WGR669" s="187"/>
      <c r="WGS669" s="187"/>
      <c r="WGT669" s="187"/>
      <c r="WGU669" s="187"/>
      <c r="WGV669" s="187"/>
      <c r="WGW669" s="187"/>
      <c r="WGX669" s="187"/>
      <c r="WGY669" s="187"/>
      <c r="WGZ669" s="187"/>
      <c r="WHA669" s="187"/>
      <c r="WHB669" s="187"/>
      <c r="WHC669" s="187"/>
      <c r="WHD669" s="187"/>
      <c r="WHE669" s="187"/>
      <c r="WHF669" s="187"/>
      <c r="WHG669" s="187"/>
      <c r="WHH669" s="187"/>
      <c r="WHI669" s="187"/>
      <c r="WHJ669" s="187"/>
      <c r="WHK669" s="187"/>
      <c r="WHL669" s="187"/>
      <c r="WHM669" s="187"/>
      <c r="WHN669" s="187"/>
      <c r="WHO669" s="187"/>
      <c r="WHP669" s="187"/>
      <c r="WHQ669" s="187"/>
      <c r="WHR669" s="187"/>
      <c r="WHS669" s="187"/>
      <c r="WHT669" s="187"/>
      <c r="WHU669" s="187"/>
      <c r="WHV669" s="187"/>
      <c r="WHW669" s="187"/>
      <c r="WHX669" s="187"/>
      <c r="WHY669" s="187"/>
      <c r="WHZ669" s="187"/>
      <c r="WIA669" s="187"/>
      <c r="WIB669" s="187"/>
      <c r="WIC669" s="187"/>
      <c r="WID669" s="187"/>
      <c r="WIE669" s="187"/>
      <c r="WIF669" s="187"/>
      <c r="WIG669" s="187"/>
      <c r="WIH669" s="187"/>
      <c r="WII669" s="187"/>
      <c r="WIJ669" s="187"/>
      <c r="WIK669" s="187"/>
      <c r="WIL669" s="187"/>
      <c r="WIM669" s="187"/>
      <c r="WIN669" s="187"/>
      <c r="WIO669" s="187"/>
      <c r="WIP669" s="187"/>
      <c r="WIQ669" s="187"/>
      <c r="WIR669" s="187"/>
      <c r="WIS669" s="187"/>
      <c r="WIT669" s="187"/>
      <c r="WIU669" s="187"/>
      <c r="WIV669" s="187"/>
      <c r="WIW669" s="187"/>
      <c r="WIX669" s="187"/>
      <c r="WIY669" s="187"/>
      <c r="WIZ669" s="187"/>
      <c r="WJA669" s="187"/>
      <c r="WJB669" s="187"/>
      <c r="WJC669" s="187"/>
      <c r="WJD669" s="187"/>
      <c r="WJE669" s="187"/>
      <c r="WJF669" s="187"/>
      <c r="WJG669" s="187"/>
      <c r="WJH669" s="187"/>
      <c r="WJI669" s="187"/>
      <c r="WJJ669" s="187"/>
      <c r="WJK669" s="187"/>
      <c r="WJL669" s="187"/>
      <c r="WJM669" s="187"/>
      <c r="WJN669" s="187"/>
      <c r="WJO669" s="187"/>
      <c r="WJP669" s="187"/>
      <c r="WJQ669" s="187"/>
      <c r="WJR669" s="187"/>
      <c r="WJS669" s="187"/>
      <c r="WJT669" s="187"/>
      <c r="WJU669" s="187"/>
      <c r="WJV669" s="187"/>
      <c r="WJW669" s="187"/>
      <c r="WJX669" s="187"/>
      <c r="WJY669" s="187"/>
      <c r="WJZ669" s="187"/>
      <c r="WKA669" s="187"/>
      <c r="WKB669" s="187"/>
      <c r="WKC669" s="187"/>
      <c r="WKD669" s="187"/>
      <c r="WKE669" s="187"/>
      <c r="WKF669" s="187"/>
      <c r="WKG669" s="187"/>
      <c r="WKH669" s="187"/>
      <c r="WKI669" s="187"/>
      <c r="WKJ669" s="187"/>
      <c r="WKK669" s="187"/>
      <c r="WKL669" s="187"/>
      <c r="WKM669" s="187"/>
      <c r="WKN669" s="187"/>
      <c r="WKO669" s="187"/>
      <c r="WKP669" s="187"/>
      <c r="WKQ669" s="187"/>
      <c r="WKR669" s="187"/>
      <c r="WKS669" s="187"/>
      <c r="WKT669" s="187"/>
      <c r="WKU669" s="187"/>
      <c r="WKV669" s="187"/>
      <c r="WKW669" s="187"/>
      <c r="WKX669" s="187"/>
      <c r="WKY669" s="187"/>
      <c r="WKZ669" s="187"/>
      <c r="WLA669" s="187"/>
      <c r="WLB669" s="187"/>
      <c r="WLC669" s="187"/>
      <c r="WLD669" s="187"/>
      <c r="WLE669" s="187"/>
      <c r="WLF669" s="187"/>
      <c r="WLG669" s="187"/>
      <c r="WLH669" s="187"/>
      <c r="WLI669" s="187"/>
      <c r="WLJ669" s="187"/>
      <c r="WLK669" s="187"/>
      <c r="WLL669" s="187"/>
      <c r="WLM669" s="187"/>
      <c r="WLN669" s="187"/>
      <c r="WLO669" s="187"/>
      <c r="WLP669" s="187"/>
      <c r="WLQ669" s="187"/>
      <c r="WLR669" s="187"/>
      <c r="WLS669" s="187"/>
      <c r="WLT669" s="187"/>
      <c r="WLU669" s="187"/>
      <c r="WLV669" s="187"/>
      <c r="WLW669" s="187"/>
      <c r="WLX669" s="187"/>
      <c r="WLY669" s="187"/>
      <c r="WLZ669" s="187"/>
      <c r="WMA669" s="187"/>
      <c r="WMB669" s="187"/>
      <c r="WMC669" s="187"/>
      <c r="WMD669" s="187"/>
      <c r="WME669" s="187"/>
      <c r="WMF669" s="187"/>
      <c r="WMG669" s="187"/>
      <c r="WMH669" s="187"/>
      <c r="WMI669" s="187"/>
      <c r="WMJ669" s="187"/>
      <c r="WMK669" s="187"/>
      <c r="WML669" s="187"/>
      <c r="WMM669" s="187"/>
      <c r="WMN669" s="187"/>
      <c r="WMO669" s="187"/>
      <c r="WMP669" s="187"/>
      <c r="WMQ669" s="187"/>
      <c r="WMR669" s="187"/>
      <c r="WMS669" s="187"/>
      <c r="WMT669" s="187"/>
      <c r="WMU669" s="187"/>
      <c r="WMV669" s="187"/>
      <c r="WMW669" s="187"/>
      <c r="WMX669" s="187"/>
      <c r="WMY669" s="187"/>
      <c r="WMZ669" s="187"/>
      <c r="WNA669" s="187"/>
      <c r="WNB669" s="187"/>
      <c r="WNC669" s="187"/>
      <c r="WND669" s="187"/>
      <c r="WNE669" s="187"/>
      <c r="WNF669" s="187"/>
      <c r="WNG669" s="187"/>
      <c r="WNH669" s="187"/>
      <c r="WNI669" s="187"/>
      <c r="WNJ669" s="187"/>
      <c r="WNK669" s="187"/>
      <c r="WNL669" s="187"/>
      <c r="WNM669" s="187"/>
      <c r="WNN669" s="187"/>
      <c r="WNO669" s="187"/>
      <c r="WNP669" s="187"/>
      <c r="WNQ669" s="187"/>
      <c r="WNR669" s="187"/>
      <c r="WNS669" s="187"/>
      <c r="WNT669" s="187"/>
      <c r="WNU669" s="187"/>
      <c r="WNV669" s="187"/>
      <c r="WNW669" s="187"/>
      <c r="WNX669" s="187"/>
      <c r="WNY669" s="187"/>
      <c r="WNZ669" s="187"/>
      <c r="WOA669" s="187"/>
      <c r="WOB669" s="187"/>
      <c r="WOC669" s="187"/>
      <c r="WOD669" s="187"/>
      <c r="WOE669" s="187"/>
      <c r="WOF669" s="187"/>
      <c r="WOG669" s="187"/>
      <c r="WOH669" s="187"/>
      <c r="WOI669" s="187"/>
      <c r="WOJ669" s="187"/>
      <c r="WOK669" s="187"/>
      <c r="WOL669" s="187"/>
      <c r="WOM669" s="187"/>
      <c r="WON669" s="187"/>
      <c r="WOO669" s="187"/>
      <c r="WOP669" s="187"/>
      <c r="WOQ669" s="187"/>
      <c r="WOR669" s="187"/>
      <c r="WOS669" s="187"/>
      <c r="WOT669" s="187"/>
      <c r="WOU669" s="187"/>
      <c r="WOV669" s="187"/>
      <c r="WOW669" s="187"/>
      <c r="WOX669" s="187"/>
      <c r="WOY669" s="187"/>
      <c r="WOZ669" s="187"/>
      <c r="WPA669" s="187"/>
      <c r="WPB669" s="187"/>
      <c r="WPC669" s="187"/>
      <c r="WPD669" s="187"/>
      <c r="WPE669" s="187"/>
      <c r="WPF669" s="187"/>
      <c r="WPG669" s="187"/>
      <c r="WPH669" s="187"/>
      <c r="WPI669" s="187"/>
      <c r="WPJ669" s="187"/>
      <c r="WPK669" s="187"/>
      <c r="WPL669" s="187"/>
      <c r="WPM669" s="187"/>
      <c r="WPN669" s="187"/>
      <c r="WPO669" s="187"/>
      <c r="WPP669" s="187"/>
      <c r="WPQ669" s="187"/>
      <c r="WPR669" s="187"/>
      <c r="WPS669" s="187"/>
      <c r="WPT669" s="187"/>
      <c r="WPU669" s="187"/>
      <c r="WPV669" s="187"/>
      <c r="WPW669" s="187"/>
      <c r="WPX669" s="187"/>
      <c r="WPY669" s="187"/>
      <c r="WPZ669" s="187"/>
      <c r="WQA669" s="187"/>
      <c r="WQB669" s="187"/>
      <c r="WQC669" s="187"/>
      <c r="WQD669" s="187"/>
      <c r="WQE669" s="187"/>
      <c r="WQF669" s="187"/>
      <c r="WQG669" s="187"/>
      <c r="WQH669" s="187"/>
      <c r="WQI669" s="187"/>
      <c r="WQJ669" s="187"/>
      <c r="WQK669" s="187"/>
      <c r="WQL669" s="187"/>
      <c r="WQM669" s="187"/>
      <c r="WQN669" s="187"/>
      <c r="WQO669" s="187"/>
      <c r="WQP669" s="187"/>
      <c r="WQQ669" s="187"/>
      <c r="WQR669" s="187"/>
      <c r="WQS669" s="187"/>
      <c r="WQT669" s="187"/>
      <c r="WQU669" s="187"/>
      <c r="WQV669" s="187"/>
      <c r="WQW669" s="187"/>
      <c r="WQX669" s="187"/>
      <c r="WQY669" s="187"/>
      <c r="WQZ669" s="187"/>
      <c r="WRA669" s="187"/>
      <c r="WRB669" s="187"/>
      <c r="WRC669" s="187"/>
      <c r="WRD669" s="187"/>
      <c r="WRE669" s="187"/>
      <c r="WRF669" s="187"/>
      <c r="WRG669" s="187"/>
      <c r="WRH669" s="187"/>
      <c r="WRI669" s="187"/>
      <c r="WRJ669" s="187"/>
      <c r="WRK669" s="187"/>
      <c r="WRL669" s="187"/>
      <c r="WRM669" s="187"/>
      <c r="WRN669" s="187"/>
      <c r="WRO669" s="187"/>
      <c r="WRP669" s="187"/>
      <c r="WRQ669" s="187"/>
      <c r="WRR669" s="187"/>
      <c r="WRS669" s="187"/>
      <c r="WRT669" s="187"/>
      <c r="WRU669" s="187"/>
      <c r="WRV669" s="187"/>
      <c r="WRW669" s="187"/>
      <c r="WRX669" s="187"/>
      <c r="WRY669" s="187"/>
      <c r="WRZ669" s="187"/>
      <c r="WSA669" s="187"/>
      <c r="WSB669" s="187"/>
      <c r="WSC669" s="187"/>
      <c r="WSD669" s="187"/>
      <c r="WSE669" s="187"/>
      <c r="WSF669" s="187"/>
      <c r="WSG669" s="187"/>
      <c r="WSH669" s="187"/>
      <c r="WSI669" s="187"/>
      <c r="WSJ669" s="187"/>
      <c r="WSK669" s="187"/>
      <c r="WSL669" s="187"/>
      <c r="WSM669" s="187"/>
      <c r="WSN669" s="187"/>
      <c r="WSO669" s="187"/>
      <c r="WSP669" s="187"/>
      <c r="WSQ669" s="187"/>
      <c r="WSR669" s="187"/>
      <c r="WSS669" s="187"/>
      <c r="WST669" s="187"/>
      <c r="WSU669" s="187"/>
      <c r="WSV669" s="187"/>
      <c r="WSW669" s="187"/>
      <c r="WSX669" s="187"/>
      <c r="WSY669" s="187"/>
      <c r="WSZ669" s="187"/>
      <c r="WTA669" s="187"/>
      <c r="WTB669" s="187"/>
      <c r="WTC669" s="187"/>
      <c r="WTD669" s="187"/>
      <c r="WTE669" s="187"/>
      <c r="WTF669" s="187"/>
      <c r="WTG669" s="187"/>
      <c r="WTH669" s="187"/>
      <c r="WTI669" s="187"/>
      <c r="WTJ669" s="187"/>
      <c r="WTK669" s="187"/>
      <c r="WTL669" s="187"/>
      <c r="WTM669" s="187"/>
      <c r="WTN669" s="187"/>
      <c r="WTO669" s="187"/>
      <c r="WTP669" s="187"/>
      <c r="WTQ669" s="187"/>
      <c r="WTR669" s="187"/>
      <c r="WTS669" s="187"/>
      <c r="WTT669" s="187"/>
      <c r="WTU669" s="187"/>
      <c r="WTV669" s="187"/>
      <c r="WTW669" s="187"/>
      <c r="WTX669" s="187"/>
      <c r="WTY669" s="187"/>
      <c r="WTZ669" s="187"/>
      <c r="WUA669" s="187"/>
      <c r="WUB669" s="187"/>
      <c r="WUC669" s="187"/>
      <c r="WUD669" s="187"/>
      <c r="WUE669" s="187"/>
      <c r="WUF669" s="187"/>
      <c r="WUG669" s="187"/>
      <c r="WUH669" s="187"/>
      <c r="WUI669" s="187"/>
      <c r="WUJ669" s="187"/>
      <c r="WUK669" s="187"/>
      <c r="WUL669" s="187"/>
      <c r="WUM669" s="187"/>
      <c r="WUN669" s="187"/>
      <c r="WUO669" s="187"/>
      <c r="WUP669" s="187"/>
      <c r="WUQ669" s="187"/>
      <c r="WUR669" s="187"/>
      <c r="WUS669" s="187"/>
      <c r="WUT669" s="187"/>
      <c r="WUU669" s="187"/>
      <c r="WUV669" s="187"/>
      <c r="WUW669" s="187"/>
      <c r="WUX669" s="187"/>
      <c r="WUY669" s="187"/>
      <c r="WUZ669" s="187"/>
      <c r="WVA669" s="187"/>
      <c r="WVB669" s="187"/>
      <c r="WVC669" s="187"/>
      <c r="WVD669" s="187"/>
      <c r="WVE669" s="187"/>
      <c r="WVF669" s="187"/>
      <c r="WVG669" s="187"/>
      <c r="WVH669" s="187"/>
      <c r="WVI669" s="187"/>
      <c r="WVJ669" s="187"/>
      <c r="WVK669" s="187"/>
      <c r="WVL669" s="187"/>
      <c r="WVM669" s="187"/>
      <c r="WVN669" s="187"/>
      <c r="WVO669" s="187"/>
      <c r="WVP669" s="187"/>
      <c r="WVQ669" s="187"/>
      <c r="WVR669" s="187"/>
      <c r="WVS669" s="187"/>
      <c r="WVT669" s="187"/>
      <c r="WVU669" s="187"/>
      <c r="WVV669" s="187"/>
      <c r="WVW669" s="187"/>
      <c r="WVX669" s="187"/>
      <c r="WVY669" s="187"/>
      <c r="WVZ669" s="187"/>
      <c r="WWA669" s="187"/>
      <c r="WWB669" s="187"/>
      <c r="WWC669" s="187"/>
      <c r="WWD669" s="187"/>
      <c r="WWE669" s="187"/>
      <c r="WWF669" s="187"/>
      <c r="WWG669" s="187"/>
      <c r="WWH669" s="187"/>
      <c r="WWI669" s="187"/>
      <c r="WWJ669" s="187"/>
      <c r="WWK669" s="187"/>
      <c r="WWL669" s="187"/>
      <c r="WWM669" s="187"/>
      <c r="WWN669" s="187"/>
      <c r="WWO669" s="187"/>
      <c r="WWP669" s="187"/>
      <c r="WWQ669" s="187"/>
      <c r="WWR669" s="187"/>
      <c r="WWS669" s="187"/>
      <c r="WWT669" s="187"/>
      <c r="WWU669" s="187"/>
      <c r="WWV669" s="187"/>
      <c r="WWW669" s="187"/>
      <c r="WWX669" s="187"/>
      <c r="WWY669" s="187"/>
      <c r="WWZ669" s="187"/>
      <c r="WXA669" s="187"/>
      <c r="WXB669" s="187"/>
      <c r="WXC669" s="187"/>
      <c r="WXD669" s="187"/>
      <c r="WXE669" s="187"/>
      <c r="WXF669" s="187"/>
      <c r="WXG669" s="187"/>
      <c r="WXH669" s="187"/>
      <c r="WXI669" s="187"/>
      <c r="WXJ669" s="187"/>
      <c r="WXK669" s="187"/>
      <c r="WXL669" s="187"/>
      <c r="WXM669" s="187"/>
      <c r="WXN669" s="187"/>
      <c r="WXO669" s="187"/>
      <c r="WXP669" s="187"/>
      <c r="WXQ669" s="187"/>
      <c r="WXR669" s="187"/>
      <c r="WXS669" s="187"/>
      <c r="WXT669" s="187"/>
      <c r="WXU669" s="187"/>
      <c r="WXV669" s="187"/>
      <c r="WXW669" s="187"/>
      <c r="WXX669" s="187"/>
      <c r="WXY669" s="187"/>
      <c r="WXZ669" s="187"/>
      <c r="WYA669" s="187"/>
      <c r="WYB669" s="187"/>
      <c r="WYC669" s="187"/>
      <c r="WYD669" s="187"/>
      <c r="WYE669" s="187"/>
      <c r="WYF669" s="187"/>
      <c r="WYG669" s="187"/>
      <c r="WYH669" s="187"/>
      <c r="WYI669" s="187"/>
      <c r="WYJ669" s="187"/>
      <c r="WYK669" s="187"/>
      <c r="WYL669" s="187"/>
      <c r="WYM669" s="187"/>
      <c r="WYN669" s="187"/>
      <c r="WYO669" s="187"/>
      <c r="WYP669" s="187"/>
      <c r="WYQ669" s="187"/>
      <c r="WYR669" s="187"/>
      <c r="WYS669" s="187"/>
      <c r="WYT669" s="187"/>
      <c r="WYU669" s="187"/>
      <c r="WYV669" s="187"/>
      <c r="WYW669" s="187"/>
      <c r="WYX669" s="187"/>
      <c r="WYY669" s="187"/>
      <c r="WYZ669" s="187"/>
      <c r="WZA669" s="187"/>
      <c r="WZB669" s="187"/>
      <c r="WZC669" s="187"/>
      <c r="WZD669" s="187"/>
      <c r="WZE669" s="187"/>
      <c r="WZF669" s="187"/>
      <c r="WZG669" s="187"/>
      <c r="WZH669" s="187"/>
      <c r="WZI669" s="187"/>
      <c r="WZJ669" s="187"/>
      <c r="WZK669" s="187"/>
      <c r="WZL669" s="187"/>
      <c r="WZM669" s="187"/>
      <c r="WZN669" s="187"/>
      <c r="WZO669" s="187"/>
      <c r="WZP669" s="187"/>
      <c r="WZQ669" s="187"/>
      <c r="WZR669" s="187"/>
      <c r="WZS669" s="187"/>
      <c r="WZT669" s="187"/>
      <c r="WZU669" s="187"/>
      <c r="WZV669" s="187"/>
      <c r="WZW669" s="187"/>
      <c r="WZX669" s="187"/>
      <c r="WZY669" s="187"/>
      <c r="WZZ669" s="187"/>
      <c r="XAA669" s="187"/>
      <c r="XAB669" s="187"/>
      <c r="XAC669" s="187"/>
      <c r="XAD669" s="187"/>
      <c r="XAE669" s="187"/>
      <c r="XAF669" s="187"/>
      <c r="XAG669" s="187"/>
      <c r="XAH669" s="187"/>
      <c r="XAI669" s="187"/>
      <c r="XAJ669" s="187"/>
      <c r="XAK669" s="187"/>
      <c r="XAL669" s="187"/>
      <c r="XAM669" s="187"/>
      <c r="XAN669" s="187"/>
      <c r="XAO669" s="187"/>
      <c r="XAP669" s="187"/>
      <c r="XAQ669" s="187"/>
      <c r="XAR669" s="187"/>
      <c r="XAS669" s="187"/>
      <c r="XAT669" s="187"/>
      <c r="XAU669" s="187"/>
      <c r="XAV669" s="187"/>
      <c r="XAW669" s="187"/>
      <c r="XAX669" s="187"/>
      <c r="XAY669" s="187"/>
      <c r="XAZ669" s="187"/>
      <c r="XBA669" s="187"/>
      <c r="XBB669" s="187"/>
      <c r="XBC669" s="187"/>
      <c r="XBD669" s="187"/>
      <c r="XBE669" s="187"/>
      <c r="XBF669" s="187"/>
      <c r="XBG669" s="187"/>
      <c r="XBH669" s="187"/>
      <c r="XBI669" s="187"/>
      <c r="XBJ669" s="187"/>
      <c r="XBK669" s="187"/>
      <c r="XBL669" s="187"/>
      <c r="XBM669" s="187"/>
      <c r="XBN669" s="187"/>
      <c r="XBO669" s="187"/>
      <c r="XBP669" s="187"/>
      <c r="XBQ669" s="187"/>
      <c r="XBR669" s="187"/>
      <c r="XBS669" s="187"/>
      <c r="XBT669" s="187"/>
      <c r="XBU669" s="187"/>
      <c r="XBV669" s="187"/>
      <c r="XBW669" s="187"/>
      <c r="XBX669" s="187"/>
      <c r="XBY669" s="187"/>
      <c r="XBZ669" s="187"/>
      <c r="XCA669" s="187"/>
      <c r="XCB669" s="187"/>
      <c r="XCC669" s="187"/>
      <c r="XCD669" s="187"/>
      <c r="XCE669" s="187"/>
      <c r="XCF669" s="187"/>
      <c r="XCG669" s="187"/>
      <c r="XCH669" s="187"/>
      <c r="XCI669" s="187"/>
      <c r="XCJ669" s="187"/>
      <c r="XCK669" s="187"/>
      <c r="XCL669" s="187"/>
      <c r="XCM669" s="187"/>
      <c r="XCN669" s="187"/>
      <c r="XCO669" s="187"/>
      <c r="XCP669" s="187"/>
      <c r="XCQ669" s="187"/>
      <c r="XCR669" s="187"/>
      <c r="XCS669" s="187"/>
      <c r="XCT669" s="187"/>
      <c r="XCU669" s="187"/>
      <c r="XCV669" s="187"/>
      <c r="XCW669" s="187"/>
      <c r="XCX669" s="187"/>
      <c r="XCY669" s="187"/>
      <c r="XCZ669" s="187"/>
      <c r="XDA669" s="187"/>
      <c r="XDB669" s="187"/>
      <c r="XDC669" s="187"/>
      <c r="XDD669" s="187"/>
      <c r="XDE669" s="187"/>
      <c r="XDF669" s="187"/>
      <c r="XDG669" s="187"/>
      <c r="XDH669" s="187"/>
      <c r="XDI669" s="187"/>
      <c r="XDJ669" s="187"/>
      <c r="XDK669" s="187"/>
      <c r="XDL669" s="187"/>
      <c r="XDM669" s="187"/>
      <c r="XDN669" s="187"/>
      <c r="XDO669" s="187"/>
      <c r="XDP669" s="187"/>
      <c r="XDQ669" s="187"/>
      <c r="XDR669" s="187"/>
      <c r="XDS669" s="187"/>
      <c r="XDT669" s="187"/>
      <c r="XDU669" s="187"/>
      <c r="XDV669" s="187"/>
      <c r="XDW669" s="187"/>
      <c r="XDX669" s="187"/>
      <c r="XDY669" s="187"/>
      <c r="XDZ669" s="187"/>
      <c r="XEA669" s="187"/>
      <c r="XEB669" s="187"/>
      <c r="XEC669" s="187"/>
      <c r="XED669" s="187"/>
      <c r="XEE669" s="187"/>
      <c r="XEF669" s="187"/>
      <c r="XEG669" s="187"/>
      <c r="XEH669" s="187"/>
      <c r="XEI669" s="187"/>
      <c r="XEJ669" s="187"/>
      <c r="XEK669" s="187"/>
      <c r="XEL669" s="187"/>
      <c r="XEM669" s="187"/>
      <c r="XEN669" s="187"/>
      <c r="XEO669" s="187"/>
      <c r="XEP669" s="187"/>
      <c r="XEQ669" s="187"/>
      <c r="XER669" s="187"/>
      <c r="XES669" s="187"/>
      <c r="XET669" s="187"/>
      <c r="XEU669" s="187"/>
      <c r="XEV669" s="187"/>
      <c r="XEW669" s="187"/>
      <c r="XEX669" s="187"/>
      <c r="XEY669" s="187"/>
      <c r="XEZ669" s="187"/>
      <c r="XFA669" s="187"/>
      <c r="XFB669" s="187"/>
      <c r="XFC669" s="187"/>
      <c r="XFD669" s="230"/>
    </row>
    <row r="670" spans="1:16384" s="132" customFormat="1" x14ac:dyDescent="0.15">
      <c r="A670" s="260" t="s">
        <v>1243</v>
      </c>
      <c r="B670" s="166">
        <v>1</v>
      </c>
      <c r="C670" s="110" t="s">
        <v>1241</v>
      </c>
      <c r="D670" s="30"/>
      <c r="E670" s="30"/>
      <c r="F670" s="180"/>
      <c r="G670" s="145"/>
      <c r="H670" s="135"/>
      <c r="I670" s="181">
        <v>0</v>
      </c>
      <c r="J670" s="132">
        <v>28</v>
      </c>
      <c r="K670" s="182">
        <f t="shared" si="581"/>
        <v>28</v>
      </c>
      <c r="L670" s="183">
        <f>K670/Popularity!$B$23</f>
        <v>1</v>
      </c>
      <c r="M670" s="183">
        <f>K670/Popularity!$B$2</f>
        <v>0.14213197969543148</v>
      </c>
      <c r="N670" s="218">
        <f t="shared" si="583"/>
        <v>-0.85786802030456855</v>
      </c>
      <c r="O670" s="236"/>
      <c r="P670" s="146"/>
      <c r="Q670" s="60"/>
      <c r="R670" s="147"/>
      <c r="S670" s="60"/>
      <c r="T670" s="60"/>
      <c r="U670" s="60"/>
      <c r="V670" s="60"/>
      <c r="W670" s="61"/>
      <c r="XFD670" s="228"/>
    </row>
    <row r="671" spans="1:16384" x14ac:dyDescent="0.15">
      <c r="A671" s="251"/>
      <c r="B671" s="42">
        <v>2</v>
      </c>
      <c r="C671" s="111" t="s">
        <v>1242</v>
      </c>
      <c r="D671" s="31"/>
      <c r="E671" s="31"/>
      <c r="H671" s="167"/>
      <c r="I671" s="184">
        <v>1</v>
      </c>
      <c r="J671" s="20">
        <v>23</v>
      </c>
      <c r="K671" s="115">
        <f t="shared" si="581"/>
        <v>22</v>
      </c>
      <c r="L671" s="185">
        <f>K671/Popularity!$B$23</f>
        <v>0.7857142857142857</v>
      </c>
      <c r="M671" s="185">
        <f>K671/Popularity!$B$2</f>
        <v>0.1116751269035533</v>
      </c>
      <c r="N671" s="216">
        <f t="shared" si="583"/>
        <v>-0.6740391588107324</v>
      </c>
      <c r="O671" s="237"/>
      <c r="W671" s="63"/>
      <c r="XFD671" s="229"/>
    </row>
    <row r="672" spans="1:16384" x14ac:dyDescent="0.15">
      <c r="A672" s="251"/>
      <c r="B672" s="42">
        <v>3</v>
      </c>
      <c r="C672" s="111" t="s">
        <v>1247</v>
      </c>
      <c r="D672" s="31"/>
      <c r="E672" s="31"/>
      <c r="H672" s="167"/>
      <c r="I672" s="184">
        <v>0</v>
      </c>
      <c r="J672" s="20">
        <v>24</v>
      </c>
      <c r="K672" s="115">
        <f t="shared" si="581"/>
        <v>24</v>
      </c>
      <c r="L672" s="185">
        <f>K672/Popularity!$B$23</f>
        <v>0.8571428571428571</v>
      </c>
      <c r="M672" s="185">
        <f>K672/Popularity!$B$2</f>
        <v>0.12182741116751269</v>
      </c>
      <c r="N672" s="216">
        <f t="shared" si="583"/>
        <v>-0.73531544597534437</v>
      </c>
      <c r="O672" s="237"/>
      <c r="W672" s="63"/>
      <c r="XFD672" s="229"/>
    </row>
    <row r="673" spans="1:16384" x14ac:dyDescent="0.15">
      <c r="A673" s="251"/>
      <c r="B673" s="42">
        <v>4</v>
      </c>
      <c r="C673" s="111" t="s">
        <v>1246</v>
      </c>
      <c r="D673" s="31"/>
      <c r="E673" s="31"/>
      <c r="H673" s="167"/>
      <c r="I673" s="184">
        <v>0</v>
      </c>
      <c r="J673" s="20">
        <v>20</v>
      </c>
      <c r="K673" s="115">
        <f t="shared" si="581"/>
        <v>20</v>
      </c>
      <c r="L673" s="185">
        <f>K673/Popularity!$B$23</f>
        <v>0.7142857142857143</v>
      </c>
      <c r="M673" s="185">
        <f>K673/Popularity!$B$2</f>
        <v>0.10152284263959391</v>
      </c>
      <c r="N673" s="216">
        <f t="shared" si="583"/>
        <v>-0.61276287164612042</v>
      </c>
      <c r="O673" s="237"/>
      <c r="W673" s="63"/>
      <c r="XFD673" s="229"/>
    </row>
    <row r="674" spans="1:16384" s="187" customFormat="1" ht="14" thickBot="1" x14ac:dyDescent="0.2">
      <c r="A674" s="252"/>
      <c r="B674" s="171">
        <v>5</v>
      </c>
      <c r="C674" s="112" t="s">
        <v>1248</v>
      </c>
      <c r="D674" s="32"/>
      <c r="E674" s="32"/>
      <c r="F674" s="165"/>
      <c r="G674" s="161"/>
      <c r="H674" s="172"/>
      <c r="I674" s="186">
        <v>0</v>
      </c>
      <c r="J674" s="187">
        <v>22</v>
      </c>
      <c r="K674" s="188">
        <f t="shared" si="581"/>
        <v>22</v>
      </c>
      <c r="L674" s="189">
        <f>K674/Popularity!$B$23</f>
        <v>0.7857142857142857</v>
      </c>
      <c r="M674" s="189">
        <f>K674/Popularity!$B$2</f>
        <v>0.1116751269035533</v>
      </c>
      <c r="N674" s="219">
        <f t="shared" si="583"/>
        <v>-0.6740391588107324</v>
      </c>
      <c r="O674" s="238"/>
      <c r="P674" s="162"/>
      <c r="Q674" s="65"/>
      <c r="R674" s="163"/>
      <c r="S674" s="65"/>
      <c r="T674" s="65"/>
      <c r="U674" s="65"/>
      <c r="V674" s="65"/>
      <c r="W674" s="66"/>
      <c r="XFD674" s="230"/>
    </row>
    <row r="675" spans="1:16384" x14ac:dyDescent="0.15">
      <c r="A675" s="250" t="s">
        <v>1244</v>
      </c>
      <c r="B675" s="42">
        <v>1</v>
      </c>
      <c r="C675" s="111" t="s">
        <v>1245</v>
      </c>
      <c r="D675" s="31"/>
      <c r="E675" s="31"/>
      <c r="H675" s="167"/>
      <c r="I675" s="184">
        <v>0</v>
      </c>
      <c r="J675" s="20">
        <v>165</v>
      </c>
      <c r="K675" s="115">
        <f t="shared" si="581"/>
        <v>165</v>
      </c>
      <c r="L675" s="185">
        <f>K675/Popularity!$B$24</f>
        <v>1</v>
      </c>
      <c r="M675" s="185">
        <f>K675/Popularity!$B$2</f>
        <v>0.8375634517766497</v>
      </c>
      <c r="N675" s="216">
        <f t="shared" si="583"/>
        <v>-0.1624365482233503</v>
      </c>
      <c r="O675" s="237"/>
      <c r="W675" s="63"/>
      <c r="XFD675" s="229"/>
    </row>
    <row r="676" spans="1:16384" x14ac:dyDescent="0.15">
      <c r="A676" s="251"/>
      <c r="B676" s="42">
        <v>2</v>
      </c>
      <c r="C676" s="111" t="s">
        <v>1249</v>
      </c>
      <c r="D676" s="31"/>
      <c r="E676" s="31"/>
      <c r="H676" s="167"/>
      <c r="I676" s="184">
        <v>0</v>
      </c>
      <c r="J676" s="20">
        <v>159</v>
      </c>
      <c r="K676" s="115">
        <f t="shared" si="581"/>
        <v>159</v>
      </c>
      <c r="L676" s="185">
        <f>K676/Popularity!$B$24</f>
        <v>0.96363636363636362</v>
      </c>
      <c r="M676" s="185">
        <f>K676/Popularity!$B$2</f>
        <v>0.80710659898477155</v>
      </c>
      <c r="N676" s="216">
        <f t="shared" si="583"/>
        <v>-0.15652976465159207</v>
      </c>
      <c r="O676" s="237"/>
      <c r="W676" s="63"/>
      <c r="XFD676" s="229"/>
    </row>
    <row r="677" spans="1:16384" x14ac:dyDescent="0.15">
      <c r="A677" s="251"/>
      <c r="B677" s="42">
        <v>3</v>
      </c>
      <c r="C677" t="s">
        <v>1250</v>
      </c>
      <c r="D677" s="31"/>
      <c r="E677" s="31"/>
      <c r="H677" s="167"/>
      <c r="I677" s="184">
        <v>0</v>
      </c>
      <c r="J677" s="20">
        <v>114</v>
      </c>
      <c r="K677" s="115">
        <f t="shared" si="581"/>
        <v>114</v>
      </c>
      <c r="L677" s="185">
        <f>K677/Popularity!$B$24</f>
        <v>0.69090909090909092</v>
      </c>
      <c r="M677" s="185">
        <f>K677/Popularity!$B$2</f>
        <v>0.57868020304568524</v>
      </c>
      <c r="N677" s="216">
        <f t="shared" si="583"/>
        <v>-0.11222888786340568</v>
      </c>
      <c r="O677" s="237"/>
      <c r="W677" s="63"/>
      <c r="XFD677" s="229"/>
    </row>
    <row r="678" spans="1:16384" x14ac:dyDescent="0.15">
      <c r="A678" s="251"/>
      <c r="B678" s="42">
        <v>4</v>
      </c>
      <c r="C678" t="s">
        <v>1251</v>
      </c>
      <c r="D678" s="31"/>
      <c r="E678" s="31"/>
      <c r="H678" s="167"/>
      <c r="I678" s="184">
        <v>0</v>
      </c>
      <c r="J678" s="20">
        <v>115</v>
      </c>
      <c r="K678" s="115">
        <f t="shared" si="581"/>
        <v>115</v>
      </c>
      <c r="L678" s="185">
        <f>K678/Popularity!$B$24</f>
        <v>0.69696969696969702</v>
      </c>
      <c r="M678" s="185">
        <f>K678/Popularity!$B$2</f>
        <v>0.58375634517766495</v>
      </c>
      <c r="N678" s="216">
        <f t="shared" si="583"/>
        <v>-0.11321335179203207</v>
      </c>
      <c r="O678" s="237"/>
      <c r="W678" s="63"/>
      <c r="XFD678" s="229"/>
    </row>
    <row r="679" spans="1:16384" x14ac:dyDescent="0.15">
      <c r="A679" s="251"/>
      <c r="B679" s="42">
        <v>5</v>
      </c>
      <c r="C679" t="s">
        <v>1252</v>
      </c>
      <c r="D679" s="31"/>
      <c r="E679" s="31"/>
      <c r="H679" s="167"/>
      <c r="I679" s="184">
        <v>0</v>
      </c>
      <c r="J679" s="20">
        <v>110</v>
      </c>
      <c r="K679" s="115">
        <f t="shared" si="581"/>
        <v>110</v>
      </c>
      <c r="L679" s="185">
        <f>K679/Popularity!$B$24</f>
        <v>0.66666666666666663</v>
      </c>
      <c r="M679" s="185">
        <f>K679/Popularity!$B$2</f>
        <v>0.55837563451776651</v>
      </c>
      <c r="N679" s="216">
        <f t="shared" si="583"/>
        <v>-0.10829103214890012</v>
      </c>
      <c r="O679" s="237"/>
      <c r="W679" s="63"/>
      <c r="XFD679" s="229"/>
    </row>
    <row r="680" spans="1:16384" x14ac:dyDescent="0.15">
      <c r="A680" s="251"/>
      <c r="B680" s="42">
        <v>6</v>
      </c>
      <c r="C680" t="s">
        <v>1253</v>
      </c>
      <c r="D680" s="31"/>
      <c r="E680" s="31"/>
      <c r="H680" s="167"/>
      <c r="I680" s="184">
        <v>0</v>
      </c>
      <c r="J680" s="20">
        <v>109</v>
      </c>
      <c r="K680" s="115">
        <f t="shared" si="581"/>
        <v>109</v>
      </c>
      <c r="L680" s="185">
        <f>K680/Popularity!$B$24</f>
        <v>0.66060606060606064</v>
      </c>
      <c r="M680" s="185">
        <f>K680/Popularity!$B$2</f>
        <v>0.5532994923857868</v>
      </c>
      <c r="N680" s="216">
        <f t="shared" si="583"/>
        <v>-0.10730656822027385</v>
      </c>
      <c r="O680" s="237"/>
      <c r="W680" s="63"/>
      <c r="XFD680" s="229"/>
    </row>
    <row r="681" spans="1:16384" x14ac:dyDescent="0.15">
      <c r="A681" s="251"/>
      <c r="B681" s="42">
        <v>7</v>
      </c>
      <c r="C681" t="s">
        <v>1254</v>
      </c>
      <c r="D681" s="31"/>
      <c r="E681" s="31"/>
      <c r="H681" s="167"/>
      <c r="I681" s="184">
        <v>0</v>
      </c>
      <c r="J681" s="20">
        <v>104</v>
      </c>
      <c r="K681" s="115">
        <f t="shared" si="581"/>
        <v>104</v>
      </c>
      <c r="L681" s="185">
        <f>K681/Popularity!$B$24</f>
        <v>0.63030303030303025</v>
      </c>
      <c r="M681" s="185">
        <f>K681/Popularity!$B$2</f>
        <v>0.52791878172588835</v>
      </c>
      <c r="N681" s="216">
        <f t="shared" si="583"/>
        <v>-0.1023842485771419</v>
      </c>
      <c r="O681" s="237"/>
      <c r="W681" s="63"/>
      <c r="XFD681" s="229"/>
    </row>
    <row r="682" spans="1:16384" x14ac:dyDescent="0.15">
      <c r="A682" s="251"/>
      <c r="B682" s="42">
        <v>8</v>
      </c>
      <c r="C682" t="s">
        <v>1255</v>
      </c>
      <c r="D682" s="31"/>
      <c r="E682" s="31"/>
      <c r="H682" s="167"/>
      <c r="I682" s="184">
        <v>0</v>
      </c>
      <c r="J682" s="20">
        <v>96</v>
      </c>
      <c r="K682" s="115">
        <f t="shared" si="581"/>
        <v>96</v>
      </c>
      <c r="L682" s="185">
        <f>K682/Popularity!$B$24</f>
        <v>0.58181818181818179</v>
      </c>
      <c r="M682" s="185">
        <f>K682/Popularity!$B$2</f>
        <v>0.48730964467005078</v>
      </c>
      <c r="N682" s="216">
        <f t="shared" si="583"/>
        <v>-9.4508537148131011E-2</v>
      </c>
      <c r="O682" s="237"/>
      <c r="W682" s="63"/>
      <c r="XFD682" s="229"/>
    </row>
    <row r="683" spans="1:16384" x14ac:dyDescent="0.15">
      <c r="A683" s="251"/>
      <c r="B683" s="42">
        <v>9</v>
      </c>
      <c r="C683" t="s">
        <v>1256</v>
      </c>
      <c r="D683" s="31"/>
      <c r="E683" s="31"/>
      <c r="H683" s="167"/>
      <c r="I683" s="184">
        <v>0</v>
      </c>
      <c r="J683" s="20">
        <v>113</v>
      </c>
      <c r="K683" s="115">
        <f t="shared" si="581"/>
        <v>113</v>
      </c>
      <c r="L683" s="185">
        <f>K683/Popularity!$B$24</f>
        <v>0.68484848484848482</v>
      </c>
      <c r="M683" s="185">
        <f>K683/Popularity!$B$2</f>
        <v>0.57360406091370564</v>
      </c>
      <c r="N683" s="216">
        <f t="shared" si="583"/>
        <v>-0.11124442393477918</v>
      </c>
      <c r="O683" s="237"/>
      <c r="W683" s="63"/>
      <c r="XFD683" s="229"/>
    </row>
    <row r="684" spans="1:16384" ht="14" thickBot="1" x14ac:dyDescent="0.2">
      <c r="A684" s="252"/>
      <c r="B684" s="171">
        <v>10</v>
      </c>
      <c r="C684" s="28" t="s">
        <v>1257</v>
      </c>
      <c r="D684" s="32"/>
      <c r="E684" s="32"/>
      <c r="F684" s="165"/>
      <c r="G684" s="161"/>
      <c r="H684" s="172"/>
      <c r="I684" s="186">
        <v>0</v>
      </c>
      <c r="J684" s="187">
        <v>128</v>
      </c>
      <c r="K684" s="188">
        <f t="shared" si="581"/>
        <v>128</v>
      </c>
      <c r="L684" s="189">
        <f>K684/Popularity!$B$24</f>
        <v>0.77575757575757576</v>
      </c>
      <c r="M684" s="189">
        <f>K684/Popularity!$B$2</f>
        <v>0.64974619289340096</v>
      </c>
      <c r="N684" s="219">
        <f t="shared" si="583"/>
        <v>-0.12601138286417479</v>
      </c>
      <c r="O684" s="238"/>
      <c r="P684" s="162"/>
      <c r="Q684" s="65"/>
      <c r="R684" s="163"/>
      <c r="S684" s="65"/>
      <c r="T684" s="65"/>
      <c r="U684" s="65"/>
      <c r="V684" s="65"/>
      <c r="W684" s="66"/>
      <c r="X684" s="187"/>
      <c r="Y684" s="187"/>
      <c r="Z684" s="187"/>
      <c r="AA684" s="187"/>
      <c r="AB684" s="187"/>
      <c r="AC684" s="187"/>
      <c r="AD684" s="187"/>
      <c r="AE684" s="187"/>
      <c r="AF684" s="187"/>
      <c r="AG684" s="187"/>
      <c r="AH684" s="187"/>
      <c r="AI684" s="187"/>
      <c r="AJ684" s="187"/>
      <c r="AK684" s="187"/>
      <c r="AL684" s="187"/>
      <c r="AM684" s="187"/>
      <c r="AN684" s="187"/>
      <c r="AO684" s="187"/>
      <c r="AP684" s="187"/>
      <c r="AQ684" s="187"/>
      <c r="AR684" s="187"/>
      <c r="AS684" s="187"/>
      <c r="AT684" s="187"/>
      <c r="AU684" s="187"/>
      <c r="AV684" s="187"/>
      <c r="AW684" s="187"/>
      <c r="AX684" s="187"/>
      <c r="AY684" s="187"/>
      <c r="AZ684" s="187"/>
      <c r="BA684" s="187"/>
      <c r="BB684" s="187"/>
      <c r="BC684" s="187"/>
      <c r="BD684" s="187"/>
      <c r="BE684" s="187"/>
      <c r="BF684" s="187"/>
      <c r="BG684" s="187"/>
      <c r="BH684" s="187"/>
      <c r="BI684" s="187"/>
      <c r="BJ684" s="187"/>
      <c r="BK684" s="187"/>
      <c r="BL684" s="187"/>
      <c r="BM684" s="187"/>
      <c r="BN684" s="187"/>
      <c r="BO684" s="187"/>
      <c r="BP684" s="187"/>
      <c r="BQ684" s="187"/>
      <c r="BR684" s="187"/>
      <c r="BS684" s="187"/>
      <c r="BT684" s="187"/>
      <c r="BU684" s="187"/>
      <c r="BV684" s="187"/>
      <c r="BW684" s="187"/>
      <c r="BX684" s="187"/>
      <c r="BY684" s="187"/>
      <c r="BZ684" s="187"/>
      <c r="CA684" s="187"/>
      <c r="CB684" s="187"/>
      <c r="CC684" s="187"/>
      <c r="CD684" s="187"/>
      <c r="CE684" s="187"/>
      <c r="CF684" s="187"/>
      <c r="CG684" s="187"/>
      <c r="CH684" s="187"/>
      <c r="CI684" s="187"/>
      <c r="CJ684" s="187"/>
      <c r="CK684" s="187"/>
      <c r="CL684" s="187"/>
      <c r="CM684" s="187"/>
      <c r="CN684" s="187"/>
      <c r="CO684" s="187"/>
      <c r="CP684" s="187"/>
      <c r="CQ684" s="187"/>
      <c r="CR684" s="187"/>
      <c r="CS684" s="187"/>
      <c r="CT684" s="187"/>
      <c r="CU684" s="187"/>
      <c r="CV684" s="187"/>
      <c r="CW684" s="187"/>
      <c r="CX684" s="187"/>
      <c r="CY684" s="187"/>
      <c r="CZ684" s="187"/>
      <c r="DA684" s="187"/>
      <c r="DB684" s="187"/>
      <c r="DC684" s="187"/>
      <c r="DD684" s="187"/>
      <c r="DE684" s="187"/>
      <c r="DF684" s="187"/>
      <c r="DG684" s="187"/>
      <c r="DH684" s="187"/>
      <c r="DI684" s="187"/>
      <c r="DJ684" s="187"/>
      <c r="DK684" s="187"/>
      <c r="DL684" s="187"/>
      <c r="DM684" s="187"/>
      <c r="DN684" s="187"/>
      <c r="DO684" s="187"/>
      <c r="DP684" s="187"/>
      <c r="DQ684" s="187"/>
      <c r="DR684" s="187"/>
      <c r="DS684" s="187"/>
      <c r="DT684" s="187"/>
      <c r="DU684" s="187"/>
      <c r="DV684" s="187"/>
      <c r="DW684" s="187"/>
      <c r="DX684" s="187"/>
      <c r="DY684" s="187"/>
      <c r="DZ684" s="187"/>
      <c r="EA684" s="187"/>
      <c r="EB684" s="187"/>
      <c r="EC684" s="187"/>
      <c r="ED684" s="187"/>
      <c r="EE684" s="187"/>
      <c r="EF684" s="187"/>
      <c r="EG684" s="187"/>
      <c r="EH684" s="187"/>
      <c r="EI684" s="187"/>
      <c r="EJ684" s="187"/>
      <c r="EK684" s="187"/>
      <c r="EL684" s="187"/>
      <c r="EM684" s="187"/>
      <c r="EN684" s="187"/>
      <c r="EO684" s="187"/>
      <c r="EP684" s="187"/>
      <c r="EQ684" s="187"/>
      <c r="ER684" s="187"/>
      <c r="ES684" s="187"/>
      <c r="ET684" s="187"/>
      <c r="EU684" s="187"/>
      <c r="EV684" s="187"/>
      <c r="EW684" s="187"/>
      <c r="EX684" s="187"/>
      <c r="EY684" s="187"/>
      <c r="EZ684" s="187"/>
      <c r="FA684" s="187"/>
      <c r="FB684" s="187"/>
      <c r="FC684" s="187"/>
      <c r="FD684" s="187"/>
      <c r="FE684" s="187"/>
      <c r="FF684" s="187"/>
      <c r="FG684" s="187"/>
      <c r="FH684" s="187"/>
      <c r="FI684" s="187"/>
      <c r="FJ684" s="187"/>
      <c r="FK684" s="187"/>
      <c r="FL684" s="187"/>
      <c r="FM684" s="187"/>
      <c r="FN684" s="187"/>
      <c r="FO684" s="187"/>
      <c r="FP684" s="187"/>
      <c r="FQ684" s="187"/>
      <c r="FR684" s="187"/>
      <c r="FS684" s="187"/>
      <c r="FT684" s="187"/>
      <c r="FU684" s="187"/>
      <c r="FV684" s="187"/>
      <c r="FW684" s="187"/>
      <c r="FX684" s="187"/>
      <c r="FY684" s="187"/>
      <c r="FZ684" s="187"/>
      <c r="GA684" s="187"/>
      <c r="GB684" s="187"/>
      <c r="GC684" s="187"/>
      <c r="GD684" s="187"/>
      <c r="GE684" s="187"/>
      <c r="GF684" s="187"/>
      <c r="GG684" s="187"/>
      <c r="GH684" s="187"/>
      <c r="GI684" s="187"/>
      <c r="GJ684" s="187"/>
      <c r="GK684" s="187"/>
      <c r="GL684" s="187"/>
      <c r="GM684" s="187"/>
      <c r="GN684" s="187"/>
      <c r="GO684" s="187"/>
      <c r="GP684" s="187"/>
      <c r="GQ684" s="187"/>
      <c r="GR684" s="187"/>
      <c r="GS684" s="187"/>
      <c r="GT684" s="187"/>
      <c r="GU684" s="187"/>
      <c r="GV684" s="187"/>
      <c r="GW684" s="187"/>
      <c r="GX684" s="187"/>
      <c r="GY684" s="187"/>
      <c r="GZ684" s="187"/>
      <c r="HA684" s="187"/>
      <c r="HB684" s="187"/>
      <c r="HC684" s="187"/>
      <c r="HD684" s="187"/>
      <c r="HE684" s="187"/>
      <c r="HF684" s="187"/>
      <c r="HG684" s="187"/>
      <c r="HH684" s="187"/>
      <c r="HI684" s="187"/>
      <c r="HJ684" s="187"/>
      <c r="HK684" s="187"/>
      <c r="HL684" s="187"/>
      <c r="HM684" s="187"/>
      <c r="HN684" s="187"/>
      <c r="HO684" s="187"/>
      <c r="HP684" s="187"/>
      <c r="HQ684" s="187"/>
      <c r="HR684" s="187"/>
      <c r="HS684" s="187"/>
      <c r="HT684" s="187"/>
      <c r="HU684" s="187"/>
      <c r="HV684" s="187"/>
      <c r="HW684" s="187"/>
      <c r="HX684" s="187"/>
      <c r="HY684" s="187"/>
      <c r="HZ684" s="187"/>
      <c r="IA684" s="187"/>
      <c r="IB684" s="187"/>
      <c r="IC684" s="187"/>
      <c r="ID684" s="187"/>
      <c r="IE684" s="187"/>
      <c r="IF684" s="187"/>
      <c r="IG684" s="187"/>
      <c r="IH684" s="187"/>
      <c r="II684" s="187"/>
      <c r="IJ684" s="187"/>
      <c r="IK684" s="187"/>
      <c r="IL684" s="187"/>
      <c r="IM684" s="187"/>
      <c r="IN684" s="187"/>
      <c r="IO684" s="187"/>
      <c r="IP684" s="187"/>
      <c r="IQ684" s="187"/>
      <c r="IR684" s="187"/>
      <c r="IS684" s="187"/>
      <c r="IT684" s="187"/>
      <c r="IU684" s="187"/>
      <c r="IV684" s="187"/>
      <c r="IW684" s="187"/>
      <c r="IX684" s="187"/>
      <c r="IY684" s="187"/>
      <c r="IZ684" s="187"/>
      <c r="JA684" s="187"/>
      <c r="JB684" s="187"/>
      <c r="JC684" s="187"/>
      <c r="JD684" s="187"/>
      <c r="JE684" s="187"/>
      <c r="JF684" s="187"/>
      <c r="JG684" s="187"/>
      <c r="JH684" s="187"/>
      <c r="JI684" s="187"/>
      <c r="JJ684" s="187"/>
      <c r="JK684" s="187"/>
      <c r="JL684" s="187"/>
      <c r="JM684" s="187"/>
      <c r="JN684" s="187"/>
      <c r="JO684" s="187"/>
      <c r="JP684" s="187"/>
      <c r="JQ684" s="187"/>
      <c r="JR684" s="187"/>
      <c r="JS684" s="187"/>
      <c r="JT684" s="187"/>
      <c r="JU684" s="187"/>
      <c r="JV684" s="187"/>
      <c r="JW684" s="187"/>
      <c r="JX684" s="187"/>
      <c r="JY684" s="187"/>
      <c r="JZ684" s="187"/>
      <c r="KA684" s="187"/>
      <c r="KB684" s="187"/>
      <c r="KC684" s="187"/>
      <c r="KD684" s="187"/>
      <c r="KE684" s="187"/>
      <c r="KF684" s="187"/>
      <c r="KG684" s="187"/>
      <c r="KH684" s="187"/>
      <c r="KI684" s="187"/>
      <c r="KJ684" s="187"/>
      <c r="KK684" s="187"/>
      <c r="KL684" s="187"/>
      <c r="KM684" s="187"/>
      <c r="KN684" s="187"/>
      <c r="KO684" s="187"/>
      <c r="KP684" s="187"/>
      <c r="KQ684" s="187"/>
      <c r="KR684" s="187"/>
      <c r="KS684" s="187"/>
      <c r="KT684" s="187"/>
      <c r="KU684" s="187"/>
      <c r="KV684" s="187"/>
      <c r="KW684" s="187"/>
      <c r="KX684" s="187"/>
      <c r="KY684" s="187"/>
      <c r="KZ684" s="187"/>
      <c r="LA684" s="187"/>
      <c r="LB684" s="187"/>
      <c r="LC684" s="187"/>
      <c r="LD684" s="187"/>
      <c r="LE684" s="187"/>
      <c r="LF684" s="187"/>
      <c r="LG684" s="187"/>
      <c r="LH684" s="187"/>
      <c r="LI684" s="187"/>
      <c r="LJ684" s="187"/>
      <c r="LK684" s="187"/>
      <c r="LL684" s="187"/>
      <c r="LM684" s="187"/>
      <c r="LN684" s="187"/>
      <c r="LO684" s="187"/>
      <c r="LP684" s="187"/>
      <c r="LQ684" s="187"/>
      <c r="LR684" s="187"/>
      <c r="LS684" s="187"/>
      <c r="LT684" s="187"/>
      <c r="LU684" s="187"/>
      <c r="LV684" s="187"/>
      <c r="LW684" s="187"/>
      <c r="LX684" s="187"/>
      <c r="LY684" s="187"/>
      <c r="LZ684" s="187"/>
      <c r="MA684" s="187"/>
      <c r="MB684" s="187"/>
      <c r="MC684" s="187"/>
      <c r="MD684" s="187"/>
      <c r="ME684" s="187"/>
      <c r="MF684" s="187"/>
      <c r="MG684" s="187"/>
      <c r="MH684" s="187"/>
      <c r="MI684" s="187"/>
      <c r="MJ684" s="187"/>
      <c r="MK684" s="187"/>
      <c r="ML684" s="187"/>
      <c r="MM684" s="187"/>
      <c r="MN684" s="187"/>
      <c r="MO684" s="187"/>
      <c r="MP684" s="187"/>
      <c r="MQ684" s="187"/>
      <c r="MR684" s="187"/>
      <c r="MS684" s="187"/>
      <c r="MT684" s="187"/>
      <c r="MU684" s="187"/>
      <c r="MV684" s="187"/>
      <c r="MW684" s="187"/>
      <c r="MX684" s="187"/>
      <c r="MY684" s="187"/>
      <c r="MZ684" s="187"/>
      <c r="NA684" s="187"/>
      <c r="NB684" s="187"/>
      <c r="NC684" s="187"/>
      <c r="ND684" s="187"/>
      <c r="NE684" s="187"/>
      <c r="NF684" s="187"/>
      <c r="NG684" s="187"/>
      <c r="NH684" s="187"/>
      <c r="NI684" s="187"/>
      <c r="NJ684" s="187"/>
      <c r="NK684" s="187"/>
      <c r="NL684" s="187"/>
      <c r="NM684" s="187"/>
      <c r="NN684" s="187"/>
      <c r="NO684" s="187"/>
      <c r="NP684" s="187"/>
      <c r="NQ684" s="187"/>
      <c r="NR684" s="187"/>
      <c r="NS684" s="187"/>
      <c r="NT684" s="187"/>
      <c r="NU684" s="187"/>
      <c r="NV684" s="187"/>
      <c r="NW684" s="187"/>
      <c r="NX684" s="187"/>
      <c r="NY684" s="187"/>
      <c r="NZ684" s="187"/>
      <c r="OA684" s="187"/>
      <c r="OB684" s="187"/>
      <c r="OC684" s="187"/>
      <c r="OD684" s="187"/>
      <c r="OE684" s="187"/>
      <c r="OF684" s="187"/>
      <c r="OG684" s="187"/>
      <c r="OH684" s="187"/>
      <c r="OI684" s="187"/>
      <c r="OJ684" s="187"/>
      <c r="OK684" s="187"/>
      <c r="OL684" s="187"/>
      <c r="OM684" s="187"/>
      <c r="ON684" s="187"/>
      <c r="OO684" s="187"/>
      <c r="OP684" s="187"/>
      <c r="OQ684" s="187"/>
      <c r="OR684" s="187"/>
      <c r="OS684" s="187"/>
      <c r="OT684" s="187"/>
      <c r="OU684" s="187"/>
      <c r="OV684" s="187"/>
      <c r="OW684" s="187"/>
      <c r="OX684" s="187"/>
      <c r="OY684" s="187"/>
      <c r="OZ684" s="187"/>
      <c r="PA684" s="187"/>
      <c r="PB684" s="187"/>
      <c r="PC684" s="187"/>
      <c r="PD684" s="187"/>
      <c r="PE684" s="187"/>
      <c r="PF684" s="187"/>
      <c r="PG684" s="187"/>
      <c r="PH684" s="187"/>
      <c r="PI684" s="187"/>
      <c r="PJ684" s="187"/>
      <c r="PK684" s="187"/>
      <c r="PL684" s="187"/>
      <c r="PM684" s="187"/>
      <c r="PN684" s="187"/>
      <c r="PO684" s="187"/>
      <c r="PP684" s="187"/>
      <c r="PQ684" s="187"/>
      <c r="PR684" s="187"/>
      <c r="PS684" s="187"/>
      <c r="PT684" s="187"/>
      <c r="PU684" s="187"/>
      <c r="PV684" s="187"/>
      <c r="PW684" s="187"/>
      <c r="PX684" s="187"/>
      <c r="PY684" s="187"/>
      <c r="PZ684" s="187"/>
      <c r="QA684" s="187"/>
      <c r="QB684" s="187"/>
      <c r="QC684" s="187"/>
      <c r="QD684" s="187"/>
      <c r="QE684" s="187"/>
      <c r="QF684" s="187"/>
      <c r="QG684" s="187"/>
      <c r="QH684" s="187"/>
      <c r="QI684" s="187"/>
      <c r="QJ684" s="187"/>
      <c r="QK684" s="187"/>
      <c r="QL684" s="187"/>
      <c r="QM684" s="187"/>
      <c r="QN684" s="187"/>
      <c r="QO684" s="187"/>
      <c r="QP684" s="187"/>
      <c r="QQ684" s="187"/>
      <c r="QR684" s="187"/>
      <c r="QS684" s="187"/>
      <c r="QT684" s="187"/>
      <c r="QU684" s="187"/>
      <c r="QV684" s="187"/>
      <c r="QW684" s="187"/>
      <c r="QX684" s="187"/>
      <c r="QY684" s="187"/>
      <c r="QZ684" s="187"/>
      <c r="RA684" s="187"/>
      <c r="RB684" s="187"/>
      <c r="RC684" s="187"/>
      <c r="RD684" s="187"/>
      <c r="RE684" s="187"/>
      <c r="RF684" s="187"/>
      <c r="RG684" s="187"/>
      <c r="RH684" s="187"/>
      <c r="RI684" s="187"/>
      <c r="RJ684" s="187"/>
      <c r="RK684" s="187"/>
      <c r="RL684" s="187"/>
      <c r="RM684" s="187"/>
      <c r="RN684" s="187"/>
      <c r="RO684" s="187"/>
      <c r="RP684" s="187"/>
      <c r="RQ684" s="187"/>
      <c r="RR684" s="187"/>
      <c r="RS684" s="187"/>
      <c r="RT684" s="187"/>
      <c r="RU684" s="187"/>
      <c r="RV684" s="187"/>
      <c r="RW684" s="187"/>
      <c r="RX684" s="187"/>
      <c r="RY684" s="187"/>
      <c r="RZ684" s="187"/>
      <c r="SA684" s="187"/>
      <c r="SB684" s="187"/>
      <c r="SC684" s="187"/>
      <c r="SD684" s="187"/>
      <c r="SE684" s="187"/>
      <c r="SF684" s="187"/>
      <c r="SG684" s="187"/>
      <c r="SH684" s="187"/>
      <c r="SI684" s="187"/>
      <c r="SJ684" s="187"/>
      <c r="SK684" s="187"/>
      <c r="SL684" s="187"/>
      <c r="SM684" s="187"/>
      <c r="SN684" s="187"/>
      <c r="SO684" s="187"/>
      <c r="SP684" s="187"/>
      <c r="SQ684" s="187"/>
      <c r="SR684" s="187"/>
      <c r="SS684" s="187"/>
      <c r="ST684" s="187"/>
      <c r="SU684" s="187"/>
      <c r="SV684" s="187"/>
      <c r="SW684" s="187"/>
      <c r="SX684" s="187"/>
      <c r="SY684" s="187"/>
      <c r="SZ684" s="187"/>
      <c r="TA684" s="187"/>
      <c r="TB684" s="187"/>
      <c r="TC684" s="187"/>
      <c r="TD684" s="187"/>
      <c r="TE684" s="187"/>
      <c r="TF684" s="187"/>
      <c r="TG684" s="187"/>
      <c r="TH684" s="187"/>
      <c r="TI684" s="187"/>
      <c r="TJ684" s="187"/>
      <c r="TK684" s="187"/>
      <c r="TL684" s="187"/>
      <c r="TM684" s="187"/>
      <c r="TN684" s="187"/>
      <c r="TO684" s="187"/>
      <c r="TP684" s="187"/>
      <c r="TQ684" s="187"/>
      <c r="TR684" s="187"/>
      <c r="TS684" s="187"/>
      <c r="TT684" s="187"/>
      <c r="TU684" s="187"/>
      <c r="TV684" s="187"/>
      <c r="TW684" s="187"/>
      <c r="TX684" s="187"/>
      <c r="TY684" s="187"/>
      <c r="TZ684" s="187"/>
      <c r="UA684" s="187"/>
      <c r="UB684" s="187"/>
      <c r="UC684" s="187"/>
      <c r="UD684" s="187"/>
      <c r="UE684" s="187"/>
      <c r="UF684" s="187"/>
      <c r="UG684" s="187"/>
      <c r="UH684" s="187"/>
      <c r="UI684" s="187"/>
      <c r="UJ684" s="187"/>
      <c r="UK684" s="187"/>
      <c r="UL684" s="187"/>
      <c r="UM684" s="187"/>
      <c r="UN684" s="187"/>
      <c r="UO684" s="187"/>
      <c r="UP684" s="187"/>
      <c r="UQ684" s="187"/>
      <c r="UR684" s="187"/>
      <c r="US684" s="187"/>
      <c r="UT684" s="187"/>
      <c r="UU684" s="187"/>
      <c r="UV684" s="187"/>
      <c r="UW684" s="187"/>
      <c r="UX684" s="187"/>
      <c r="UY684" s="187"/>
      <c r="UZ684" s="187"/>
      <c r="VA684" s="187"/>
      <c r="VB684" s="187"/>
      <c r="VC684" s="187"/>
      <c r="VD684" s="187"/>
      <c r="VE684" s="187"/>
      <c r="VF684" s="187"/>
      <c r="VG684" s="187"/>
      <c r="VH684" s="187"/>
      <c r="VI684" s="187"/>
      <c r="VJ684" s="187"/>
      <c r="VK684" s="187"/>
      <c r="VL684" s="187"/>
      <c r="VM684" s="187"/>
      <c r="VN684" s="187"/>
      <c r="VO684" s="187"/>
      <c r="VP684" s="187"/>
      <c r="VQ684" s="187"/>
      <c r="VR684" s="187"/>
      <c r="VS684" s="187"/>
      <c r="VT684" s="187"/>
      <c r="VU684" s="187"/>
      <c r="VV684" s="187"/>
      <c r="VW684" s="187"/>
      <c r="VX684" s="187"/>
      <c r="VY684" s="187"/>
      <c r="VZ684" s="187"/>
      <c r="WA684" s="187"/>
      <c r="WB684" s="187"/>
      <c r="WC684" s="187"/>
      <c r="WD684" s="187"/>
      <c r="WE684" s="187"/>
      <c r="WF684" s="187"/>
      <c r="WG684" s="187"/>
      <c r="WH684" s="187"/>
      <c r="WI684" s="187"/>
      <c r="WJ684" s="187"/>
      <c r="WK684" s="187"/>
      <c r="WL684" s="187"/>
      <c r="WM684" s="187"/>
      <c r="WN684" s="187"/>
      <c r="WO684" s="187"/>
      <c r="WP684" s="187"/>
      <c r="WQ684" s="187"/>
      <c r="WR684" s="187"/>
      <c r="WS684" s="187"/>
      <c r="WT684" s="187"/>
      <c r="WU684" s="187"/>
      <c r="WV684" s="187"/>
      <c r="WW684" s="187"/>
      <c r="WX684" s="187"/>
      <c r="WY684" s="187"/>
      <c r="WZ684" s="187"/>
      <c r="XA684" s="187"/>
      <c r="XB684" s="187"/>
      <c r="XC684" s="187"/>
      <c r="XD684" s="187"/>
      <c r="XE684" s="187"/>
      <c r="XF684" s="187"/>
      <c r="XG684" s="187"/>
      <c r="XH684" s="187"/>
      <c r="XI684" s="187"/>
      <c r="XJ684" s="187"/>
      <c r="XK684" s="187"/>
      <c r="XL684" s="187"/>
      <c r="XM684" s="187"/>
      <c r="XN684" s="187"/>
      <c r="XO684" s="187"/>
      <c r="XP684" s="187"/>
      <c r="XQ684" s="187"/>
      <c r="XR684" s="187"/>
      <c r="XS684" s="187"/>
      <c r="XT684" s="187"/>
      <c r="XU684" s="187"/>
      <c r="XV684" s="187"/>
      <c r="XW684" s="187"/>
      <c r="XX684" s="187"/>
      <c r="XY684" s="187"/>
      <c r="XZ684" s="187"/>
      <c r="YA684" s="187"/>
      <c r="YB684" s="187"/>
      <c r="YC684" s="187"/>
      <c r="YD684" s="187"/>
      <c r="YE684" s="187"/>
      <c r="YF684" s="187"/>
      <c r="YG684" s="187"/>
      <c r="YH684" s="187"/>
      <c r="YI684" s="187"/>
      <c r="YJ684" s="187"/>
      <c r="YK684" s="187"/>
      <c r="YL684" s="187"/>
      <c r="YM684" s="187"/>
      <c r="YN684" s="187"/>
      <c r="YO684" s="187"/>
      <c r="YP684" s="187"/>
      <c r="YQ684" s="187"/>
      <c r="YR684" s="187"/>
      <c r="YS684" s="187"/>
      <c r="YT684" s="187"/>
      <c r="YU684" s="187"/>
      <c r="YV684" s="187"/>
      <c r="YW684" s="187"/>
      <c r="YX684" s="187"/>
      <c r="YY684" s="187"/>
      <c r="YZ684" s="187"/>
      <c r="ZA684" s="187"/>
      <c r="ZB684" s="187"/>
      <c r="ZC684" s="187"/>
      <c r="ZD684" s="187"/>
      <c r="ZE684" s="187"/>
      <c r="ZF684" s="187"/>
      <c r="ZG684" s="187"/>
      <c r="ZH684" s="187"/>
      <c r="ZI684" s="187"/>
      <c r="ZJ684" s="187"/>
      <c r="ZK684" s="187"/>
      <c r="ZL684" s="187"/>
      <c r="ZM684" s="187"/>
      <c r="ZN684" s="187"/>
      <c r="ZO684" s="187"/>
      <c r="ZP684" s="187"/>
      <c r="ZQ684" s="187"/>
      <c r="ZR684" s="187"/>
      <c r="ZS684" s="187"/>
      <c r="ZT684" s="187"/>
      <c r="ZU684" s="187"/>
      <c r="ZV684" s="187"/>
      <c r="ZW684" s="187"/>
      <c r="ZX684" s="187"/>
      <c r="ZY684" s="187"/>
      <c r="ZZ684" s="187"/>
      <c r="AAA684" s="187"/>
      <c r="AAB684" s="187"/>
      <c r="AAC684" s="187"/>
      <c r="AAD684" s="187"/>
      <c r="AAE684" s="187"/>
      <c r="AAF684" s="187"/>
      <c r="AAG684" s="187"/>
      <c r="AAH684" s="187"/>
      <c r="AAI684" s="187"/>
      <c r="AAJ684" s="187"/>
      <c r="AAK684" s="187"/>
      <c r="AAL684" s="187"/>
      <c r="AAM684" s="187"/>
      <c r="AAN684" s="187"/>
      <c r="AAO684" s="187"/>
      <c r="AAP684" s="187"/>
      <c r="AAQ684" s="187"/>
      <c r="AAR684" s="187"/>
      <c r="AAS684" s="187"/>
      <c r="AAT684" s="187"/>
      <c r="AAU684" s="187"/>
      <c r="AAV684" s="187"/>
      <c r="AAW684" s="187"/>
      <c r="AAX684" s="187"/>
      <c r="AAY684" s="187"/>
      <c r="AAZ684" s="187"/>
      <c r="ABA684" s="187"/>
      <c r="ABB684" s="187"/>
      <c r="ABC684" s="187"/>
      <c r="ABD684" s="187"/>
      <c r="ABE684" s="187"/>
      <c r="ABF684" s="187"/>
      <c r="ABG684" s="187"/>
      <c r="ABH684" s="187"/>
      <c r="ABI684" s="187"/>
      <c r="ABJ684" s="187"/>
      <c r="ABK684" s="187"/>
      <c r="ABL684" s="187"/>
      <c r="ABM684" s="187"/>
      <c r="ABN684" s="187"/>
      <c r="ABO684" s="187"/>
      <c r="ABP684" s="187"/>
      <c r="ABQ684" s="187"/>
      <c r="ABR684" s="187"/>
      <c r="ABS684" s="187"/>
      <c r="ABT684" s="187"/>
      <c r="ABU684" s="187"/>
      <c r="ABV684" s="187"/>
      <c r="ABW684" s="187"/>
      <c r="ABX684" s="187"/>
      <c r="ABY684" s="187"/>
      <c r="ABZ684" s="187"/>
      <c r="ACA684" s="187"/>
      <c r="ACB684" s="187"/>
      <c r="ACC684" s="187"/>
      <c r="ACD684" s="187"/>
      <c r="ACE684" s="187"/>
      <c r="ACF684" s="187"/>
      <c r="ACG684" s="187"/>
      <c r="ACH684" s="187"/>
      <c r="ACI684" s="187"/>
      <c r="ACJ684" s="187"/>
      <c r="ACK684" s="187"/>
      <c r="ACL684" s="187"/>
      <c r="ACM684" s="187"/>
      <c r="ACN684" s="187"/>
      <c r="ACO684" s="187"/>
      <c r="ACP684" s="187"/>
      <c r="ACQ684" s="187"/>
      <c r="ACR684" s="187"/>
      <c r="ACS684" s="187"/>
      <c r="ACT684" s="187"/>
      <c r="ACU684" s="187"/>
      <c r="ACV684" s="187"/>
      <c r="ACW684" s="187"/>
      <c r="ACX684" s="187"/>
      <c r="ACY684" s="187"/>
      <c r="ACZ684" s="187"/>
      <c r="ADA684" s="187"/>
      <c r="ADB684" s="187"/>
      <c r="ADC684" s="187"/>
      <c r="ADD684" s="187"/>
      <c r="ADE684" s="187"/>
      <c r="ADF684" s="187"/>
      <c r="ADG684" s="187"/>
      <c r="ADH684" s="187"/>
      <c r="ADI684" s="187"/>
      <c r="ADJ684" s="187"/>
      <c r="ADK684" s="187"/>
      <c r="ADL684" s="187"/>
      <c r="ADM684" s="187"/>
      <c r="ADN684" s="187"/>
      <c r="ADO684" s="187"/>
      <c r="ADP684" s="187"/>
      <c r="ADQ684" s="187"/>
      <c r="ADR684" s="187"/>
      <c r="ADS684" s="187"/>
      <c r="ADT684" s="187"/>
      <c r="ADU684" s="187"/>
      <c r="ADV684" s="187"/>
      <c r="ADW684" s="187"/>
      <c r="ADX684" s="187"/>
      <c r="ADY684" s="187"/>
      <c r="ADZ684" s="187"/>
      <c r="AEA684" s="187"/>
      <c r="AEB684" s="187"/>
      <c r="AEC684" s="187"/>
      <c r="AED684" s="187"/>
      <c r="AEE684" s="187"/>
      <c r="AEF684" s="187"/>
      <c r="AEG684" s="187"/>
      <c r="AEH684" s="187"/>
      <c r="AEI684" s="187"/>
      <c r="AEJ684" s="187"/>
      <c r="AEK684" s="187"/>
      <c r="AEL684" s="187"/>
      <c r="AEM684" s="187"/>
      <c r="AEN684" s="187"/>
      <c r="AEO684" s="187"/>
      <c r="AEP684" s="187"/>
      <c r="AEQ684" s="187"/>
      <c r="AER684" s="187"/>
      <c r="AES684" s="187"/>
      <c r="AET684" s="187"/>
      <c r="AEU684" s="187"/>
      <c r="AEV684" s="187"/>
      <c r="AEW684" s="187"/>
      <c r="AEX684" s="187"/>
      <c r="AEY684" s="187"/>
      <c r="AEZ684" s="187"/>
      <c r="AFA684" s="187"/>
      <c r="AFB684" s="187"/>
      <c r="AFC684" s="187"/>
      <c r="AFD684" s="187"/>
      <c r="AFE684" s="187"/>
      <c r="AFF684" s="187"/>
      <c r="AFG684" s="187"/>
      <c r="AFH684" s="187"/>
      <c r="AFI684" s="187"/>
      <c r="AFJ684" s="187"/>
      <c r="AFK684" s="187"/>
      <c r="AFL684" s="187"/>
      <c r="AFM684" s="187"/>
      <c r="AFN684" s="187"/>
      <c r="AFO684" s="187"/>
      <c r="AFP684" s="187"/>
      <c r="AFQ684" s="187"/>
      <c r="AFR684" s="187"/>
      <c r="AFS684" s="187"/>
      <c r="AFT684" s="187"/>
      <c r="AFU684" s="187"/>
      <c r="AFV684" s="187"/>
      <c r="AFW684" s="187"/>
      <c r="AFX684" s="187"/>
      <c r="AFY684" s="187"/>
      <c r="AFZ684" s="187"/>
      <c r="AGA684" s="187"/>
      <c r="AGB684" s="187"/>
      <c r="AGC684" s="187"/>
      <c r="AGD684" s="187"/>
      <c r="AGE684" s="187"/>
      <c r="AGF684" s="187"/>
      <c r="AGG684" s="187"/>
      <c r="AGH684" s="187"/>
      <c r="AGI684" s="187"/>
      <c r="AGJ684" s="187"/>
      <c r="AGK684" s="187"/>
      <c r="AGL684" s="187"/>
      <c r="AGM684" s="187"/>
      <c r="AGN684" s="187"/>
      <c r="AGO684" s="187"/>
      <c r="AGP684" s="187"/>
      <c r="AGQ684" s="187"/>
      <c r="AGR684" s="187"/>
      <c r="AGS684" s="187"/>
      <c r="AGT684" s="187"/>
      <c r="AGU684" s="187"/>
      <c r="AGV684" s="187"/>
      <c r="AGW684" s="187"/>
      <c r="AGX684" s="187"/>
      <c r="AGY684" s="187"/>
      <c r="AGZ684" s="187"/>
      <c r="AHA684" s="187"/>
      <c r="AHB684" s="187"/>
      <c r="AHC684" s="187"/>
      <c r="AHD684" s="187"/>
      <c r="AHE684" s="187"/>
      <c r="AHF684" s="187"/>
      <c r="AHG684" s="187"/>
      <c r="AHH684" s="187"/>
      <c r="AHI684" s="187"/>
      <c r="AHJ684" s="187"/>
      <c r="AHK684" s="187"/>
      <c r="AHL684" s="187"/>
      <c r="AHM684" s="187"/>
      <c r="AHN684" s="187"/>
      <c r="AHO684" s="187"/>
      <c r="AHP684" s="187"/>
      <c r="AHQ684" s="187"/>
      <c r="AHR684" s="187"/>
      <c r="AHS684" s="187"/>
      <c r="AHT684" s="187"/>
      <c r="AHU684" s="187"/>
      <c r="AHV684" s="187"/>
      <c r="AHW684" s="187"/>
      <c r="AHX684" s="187"/>
      <c r="AHY684" s="187"/>
      <c r="AHZ684" s="187"/>
      <c r="AIA684" s="187"/>
      <c r="AIB684" s="187"/>
      <c r="AIC684" s="187"/>
      <c r="AID684" s="187"/>
      <c r="AIE684" s="187"/>
      <c r="AIF684" s="187"/>
      <c r="AIG684" s="187"/>
      <c r="AIH684" s="187"/>
      <c r="AII684" s="187"/>
      <c r="AIJ684" s="187"/>
      <c r="AIK684" s="187"/>
      <c r="AIL684" s="187"/>
      <c r="AIM684" s="187"/>
      <c r="AIN684" s="187"/>
      <c r="AIO684" s="187"/>
      <c r="AIP684" s="187"/>
      <c r="AIQ684" s="187"/>
      <c r="AIR684" s="187"/>
      <c r="AIS684" s="187"/>
      <c r="AIT684" s="187"/>
      <c r="AIU684" s="187"/>
      <c r="AIV684" s="187"/>
      <c r="AIW684" s="187"/>
      <c r="AIX684" s="187"/>
      <c r="AIY684" s="187"/>
      <c r="AIZ684" s="187"/>
      <c r="AJA684" s="187"/>
      <c r="AJB684" s="187"/>
      <c r="AJC684" s="187"/>
      <c r="AJD684" s="187"/>
      <c r="AJE684" s="187"/>
      <c r="AJF684" s="187"/>
      <c r="AJG684" s="187"/>
      <c r="AJH684" s="187"/>
      <c r="AJI684" s="187"/>
      <c r="AJJ684" s="187"/>
      <c r="AJK684" s="187"/>
      <c r="AJL684" s="187"/>
      <c r="AJM684" s="187"/>
      <c r="AJN684" s="187"/>
      <c r="AJO684" s="187"/>
      <c r="AJP684" s="187"/>
      <c r="AJQ684" s="187"/>
      <c r="AJR684" s="187"/>
      <c r="AJS684" s="187"/>
      <c r="AJT684" s="187"/>
      <c r="AJU684" s="187"/>
      <c r="AJV684" s="187"/>
      <c r="AJW684" s="187"/>
      <c r="AJX684" s="187"/>
      <c r="AJY684" s="187"/>
      <c r="AJZ684" s="187"/>
      <c r="AKA684" s="187"/>
      <c r="AKB684" s="187"/>
      <c r="AKC684" s="187"/>
      <c r="AKD684" s="187"/>
      <c r="AKE684" s="187"/>
      <c r="AKF684" s="187"/>
      <c r="AKG684" s="187"/>
      <c r="AKH684" s="187"/>
      <c r="AKI684" s="187"/>
      <c r="AKJ684" s="187"/>
      <c r="AKK684" s="187"/>
      <c r="AKL684" s="187"/>
      <c r="AKM684" s="187"/>
      <c r="AKN684" s="187"/>
      <c r="AKO684" s="187"/>
      <c r="AKP684" s="187"/>
      <c r="AKQ684" s="187"/>
      <c r="AKR684" s="187"/>
      <c r="AKS684" s="187"/>
      <c r="AKT684" s="187"/>
      <c r="AKU684" s="187"/>
      <c r="AKV684" s="187"/>
      <c r="AKW684" s="187"/>
      <c r="AKX684" s="187"/>
      <c r="AKY684" s="187"/>
      <c r="AKZ684" s="187"/>
      <c r="ALA684" s="187"/>
      <c r="ALB684" s="187"/>
      <c r="ALC684" s="187"/>
      <c r="ALD684" s="187"/>
      <c r="ALE684" s="187"/>
      <c r="ALF684" s="187"/>
      <c r="ALG684" s="187"/>
      <c r="ALH684" s="187"/>
      <c r="ALI684" s="187"/>
      <c r="ALJ684" s="187"/>
      <c r="ALK684" s="187"/>
      <c r="ALL684" s="187"/>
      <c r="ALM684" s="187"/>
      <c r="ALN684" s="187"/>
      <c r="ALO684" s="187"/>
      <c r="ALP684" s="187"/>
      <c r="ALQ684" s="187"/>
      <c r="ALR684" s="187"/>
      <c r="ALS684" s="187"/>
      <c r="ALT684" s="187"/>
      <c r="ALU684" s="187"/>
      <c r="ALV684" s="187"/>
      <c r="ALW684" s="187"/>
      <c r="ALX684" s="187"/>
      <c r="ALY684" s="187"/>
      <c r="ALZ684" s="187"/>
      <c r="AMA684" s="187"/>
      <c r="AMB684" s="187"/>
      <c r="AMC684" s="187"/>
      <c r="AMD684" s="187"/>
      <c r="AME684" s="187"/>
      <c r="AMF684" s="187"/>
      <c r="AMG684" s="187"/>
      <c r="AMH684" s="187"/>
      <c r="AMI684" s="187"/>
      <c r="AMJ684" s="187"/>
      <c r="AMK684" s="187"/>
      <c r="AML684" s="187"/>
      <c r="AMM684" s="187"/>
      <c r="AMN684" s="187"/>
      <c r="AMO684" s="187"/>
      <c r="AMP684" s="187"/>
      <c r="AMQ684" s="187"/>
      <c r="AMR684" s="187"/>
      <c r="AMS684" s="187"/>
      <c r="AMT684" s="187"/>
      <c r="AMU684" s="187"/>
      <c r="AMV684" s="187"/>
      <c r="AMW684" s="187"/>
      <c r="AMX684" s="187"/>
      <c r="AMY684" s="187"/>
      <c r="AMZ684" s="187"/>
      <c r="ANA684" s="187"/>
      <c r="ANB684" s="187"/>
      <c r="ANC684" s="187"/>
      <c r="AND684" s="187"/>
      <c r="ANE684" s="187"/>
      <c r="ANF684" s="187"/>
      <c r="ANG684" s="187"/>
      <c r="ANH684" s="187"/>
      <c r="ANI684" s="187"/>
      <c r="ANJ684" s="187"/>
      <c r="ANK684" s="187"/>
      <c r="ANL684" s="187"/>
      <c r="ANM684" s="187"/>
      <c r="ANN684" s="187"/>
      <c r="ANO684" s="187"/>
      <c r="ANP684" s="187"/>
      <c r="ANQ684" s="187"/>
      <c r="ANR684" s="187"/>
      <c r="ANS684" s="187"/>
      <c r="ANT684" s="187"/>
      <c r="ANU684" s="187"/>
      <c r="ANV684" s="187"/>
      <c r="ANW684" s="187"/>
      <c r="ANX684" s="187"/>
      <c r="ANY684" s="187"/>
      <c r="ANZ684" s="187"/>
      <c r="AOA684" s="187"/>
      <c r="AOB684" s="187"/>
      <c r="AOC684" s="187"/>
      <c r="AOD684" s="187"/>
      <c r="AOE684" s="187"/>
      <c r="AOF684" s="187"/>
      <c r="AOG684" s="187"/>
      <c r="AOH684" s="187"/>
      <c r="AOI684" s="187"/>
      <c r="AOJ684" s="187"/>
      <c r="AOK684" s="187"/>
      <c r="AOL684" s="187"/>
      <c r="AOM684" s="187"/>
      <c r="AON684" s="187"/>
      <c r="AOO684" s="187"/>
      <c r="AOP684" s="187"/>
      <c r="AOQ684" s="187"/>
      <c r="AOR684" s="187"/>
      <c r="AOS684" s="187"/>
      <c r="AOT684" s="187"/>
      <c r="AOU684" s="187"/>
      <c r="AOV684" s="187"/>
      <c r="AOW684" s="187"/>
      <c r="AOX684" s="187"/>
      <c r="AOY684" s="187"/>
      <c r="AOZ684" s="187"/>
      <c r="APA684" s="187"/>
      <c r="APB684" s="187"/>
      <c r="APC684" s="187"/>
      <c r="APD684" s="187"/>
      <c r="APE684" s="187"/>
      <c r="APF684" s="187"/>
      <c r="APG684" s="187"/>
      <c r="APH684" s="187"/>
      <c r="API684" s="187"/>
      <c r="APJ684" s="187"/>
      <c r="APK684" s="187"/>
      <c r="APL684" s="187"/>
      <c r="APM684" s="187"/>
      <c r="APN684" s="187"/>
      <c r="APO684" s="187"/>
      <c r="APP684" s="187"/>
      <c r="APQ684" s="187"/>
      <c r="APR684" s="187"/>
      <c r="APS684" s="187"/>
      <c r="APT684" s="187"/>
      <c r="APU684" s="187"/>
      <c r="APV684" s="187"/>
      <c r="APW684" s="187"/>
      <c r="APX684" s="187"/>
      <c r="APY684" s="187"/>
      <c r="APZ684" s="187"/>
      <c r="AQA684" s="187"/>
      <c r="AQB684" s="187"/>
      <c r="AQC684" s="187"/>
      <c r="AQD684" s="187"/>
      <c r="AQE684" s="187"/>
      <c r="AQF684" s="187"/>
      <c r="AQG684" s="187"/>
      <c r="AQH684" s="187"/>
      <c r="AQI684" s="187"/>
      <c r="AQJ684" s="187"/>
      <c r="AQK684" s="187"/>
      <c r="AQL684" s="187"/>
      <c r="AQM684" s="187"/>
      <c r="AQN684" s="187"/>
      <c r="AQO684" s="187"/>
      <c r="AQP684" s="187"/>
      <c r="AQQ684" s="187"/>
      <c r="AQR684" s="187"/>
      <c r="AQS684" s="187"/>
      <c r="AQT684" s="187"/>
      <c r="AQU684" s="187"/>
      <c r="AQV684" s="187"/>
      <c r="AQW684" s="187"/>
      <c r="AQX684" s="187"/>
      <c r="AQY684" s="187"/>
      <c r="AQZ684" s="187"/>
      <c r="ARA684" s="187"/>
      <c r="ARB684" s="187"/>
      <c r="ARC684" s="187"/>
      <c r="ARD684" s="187"/>
      <c r="ARE684" s="187"/>
      <c r="ARF684" s="187"/>
      <c r="ARG684" s="187"/>
      <c r="ARH684" s="187"/>
      <c r="ARI684" s="187"/>
      <c r="ARJ684" s="187"/>
      <c r="ARK684" s="187"/>
      <c r="ARL684" s="187"/>
      <c r="ARM684" s="187"/>
      <c r="ARN684" s="187"/>
      <c r="ARO684" s="187"/>
      <c r="ARP684" s="187"/>
      <c r="ARQ684" s="187"/>
      <c r="ARR684" s="187"/>
      <c r="ARS684" s="187"/>
      <c r="ART684" s="187"/>
      <c r="ARU684" s="187"/>
      <c r="ARV684" s="187"/>
      <c r="ARW684" s="187"/>
      <c r="ARX684" s="187"/>
      <c r="ARY684" s="187"/>
      <c r="ARZ684" s="187"/>
      <c r="ASA684" s="187"/>
      <c r="ASB684" s="187"/>
      <c r="ASC684" s="187"/>
      <c r="ASD684" s="187"/>
      <c r="ASE684" s="187"/>
      <c r="ASF684" s="187"/>
      <c r="ASG684" s="187"/>
      <c r="ASH684" s="187"/>
      <c r="ASI684" s="187"/>
      <c r="ASJ684" s="187"/>
      <c r="ASK684" s="187"/>
      <c r="ASL684" s="187"/>
      <c r="ASM684" s="187"/>
      <c r="ASN684" s="187"/>
      <c r="ASO684" s="187"/>
      <c r="ASP684" s="187"/>
      <c r="ASQ684" s="187"/>
      <c r="ASR684" s="187"/>
      <c r="ASS684" s="187"/>
      <c r="AST684" s="187"/>
      <c r="ASU684" s="187"/>
      <c r="ASV684" s="187"/>
      <c r="ASW684" s="187"/>
      <c r="ASX684" s="187"/>
      <c r="ASY684" s="187"/>
      <c r="ASZ684" s="187"/>
      <c r="ATA684" s="187"/>
      <c r="ATB684" s="187"/>
      <c r="ATC684" s="187"/>
      <c r="ATD684" s="187"/>
      <c r="ATE684" s="187"/>
      <c r="ATF684" s="187"/>
      <c r="ATG684" s="187"/>
      <c r="ATH684" s="187"/>
      <c r="ATI684" s="187"/>
      <c r="ATJ684" s="187"/>
      <c r="ATK684" s="187"/>
      <c r="ATL684" s="187"/>
      <c r="ATM684" s="187"/>
      <c r="ATN684" s="187"/>
      <c r="ATO684" s="187"/>
      <c r="ATP684" s="187"/>
      <c r="ATQ684" s="187"/>
      <c r="ATR684" s="187"/>
      <c r="ATS684" s="187"/>
      <c r="ATT684" s="187"/>
      <c r="ATU684" s="187"/>
      <c r="ATV684" s="187"/>
      <c r="ATW684" s="187"/>
      <c r="ATX684" s="187"/>
      <c r="ATY684" s="187"/>
      <c r="ATZ684" s="187"/>
      <c r="AUA684" s="187"/>
      <c r="AUB684" s="187"/>
      <c r="AUC684" s="187"/>
      <c r="AUD684" s="187"/>
      <c r="AUE684" s="187"/>
      <c r="AUF684" s="187"/>
      <c r="AUG684" s="187"/>
      <c r="AUH684" s="187"/>
      <c r="AUI684" s="187"/>
      <c r="AUJ684" s="187"/>
      <c r="AUK684" s="187"/>
      <c r="AUL684" s="187"/>
      <c r="AUM684" s="187"/>
      <c r="AUN684" s="187"/>
      <c r="AUO684" s="187"/>
      <c r="AUP684" s="187"/>
      <c r="AUQ684" s="187"/>
      <c r="AUR684" s="187"/>
      <c r="AUS684" s="187"/>
      <c r="AUT684" s="187"/>
      <c r="AUU684" s="187"/>
      <c r="AUV684" s="187"/>
      <c r="AUW684" s="187"/>
      <c r="AUX684" s="187"/>
      <c r="AUY684" s="187"/>
      <c r="AUZ684" s="187"/>
      <c r="AVA684" s="187"/>
      <c r="AVB684" s="187"/>
      <c r="AVC684" s="187"/>
      <c r="AVD684" s="187"/>
      <c r="AVE684" s="187"/>
      <c r="AVF684" s="187"/>
      <c r="AVG684" s="187"/>
      <c r="AVH684" s="187"/>
      <c r="AVI684" s="187"/>
      <c r="AVJ684" s="187"/>
      <c r="AVK684" s="187"/>
      <c r="AVL684" s="187"/>
      <c r="AVM684" s="187"/>
      <c r="AVN684" s="187"/>
      <c r="AVO684" s="187"/>
      <c r="AVP684" s="187"/>
      <c r="AVQ684" s="187"/>
      <c r="AVR684" s="187"/>
      <c r="AVS684" s="187"/>
      <c r="AVT684" s="187"/>
      <c r="AVU684" s="187"/>
      <c r="AVV684" s="187"/>
      <c r="AVW684" s="187"/>
      <c r="AVX684" s="187"/>
      <c r="AVY684" s="187"/>
      <c r="AVZ684" s="187"/>
      <c r="AWA684" s="187"/>
      <c r="AWB684" s="187"/>
      <c r="AWC684" s="187"/>
      <c r="AWD684" s="187"/>
      <c r="AWE684" s="187"/>
      <c r="AWF684" s="187"/>
      <c r="AWG684" s="187"/>
      <c r="AWH684" s="187"/>
      <c r="AWI684" s="187"/>
      <c r="AWJ684" s="187"/>
      <c r="AWK684" s="187"/>
      <c r="AWL684" s="187"/>
      <c r="AWM684" s="187"/>
      <c r="AWN684" s="187"/>
      <c r="AWO684" s="187"/>
      <c r="AWP684" s="187"/>
      <c r="AWQ684" s="187"/>
      <c r="AWR684" s="187"/>
      <c r="AWS684" s="187"/>
      <c r="AWT684" s="187"/>
      <c r="AWU684" s="187"/>
      <c r="AWV684" s="187"/>
      <c r="AWW684" s="187"/>
      <c r="AWX684" s="187"/>
      <c r="AWY684" s="187"/>
      <c r="AWZ684" s="187"/>
      <c r="AXA684" s="187"/>
      <c r="AXB684" s="187"/>
      <c r="AXC684" s="187"/>
      <c r="AXD684" s="187"/>
      <c r="AXE684" s="187"/>
      <c r="AXF684" s="187"/>
      <c r="AXG684" s="187"/>
      <c r="AXH684" s="187"/>
      <c r="AXI684" s="187"/>
      <c r="AXJ684" s="187"/>
      <c r="AXK684" s="187"/>
      <c r="AXL684" s="187"/>
      <c r="AXM684" s="187"/>
      <c r="AXN684" s="187"/>
      <c r="AXO684" s="187"/>
      <c r="AXP684" s="187"/>
      <c r="AXQ684" s="187"/>
      <c r="AXR684" s="187"/>
      <c r="AXS684" s="187"/>
      <c r="AXT684" s="187"/>
      <c r="AXU684" s="187"/>
      <c r="AXV684" s="187"/>
      <c r="AXW684" s="187"/>
      <c r="AXX684" s="187"/>
      <c r="AXY684" s="187"/>
      <c r="AXZ684" s="187"/>
      <c r="AYA684" s="187"/>
      <c r="AYB684" s="187"/>
      <c r="AYC684" s="187"/>
      <c r="AYD684" s="187"/>
      <c r="AYE684" s="187"/>
      <c r="AYF684" s="187"/>
      <c r="AYG684" s="187"/>
      <c r="AYH684" s="187"/>
      <c r="AYI684" s="187"/>
      <c r="AYJ684" s="187"/>
      <c r="AYK684" s="187"/>
      <c r="AYL684" s="187"/>
      <c r="AYM684" s="187"/>
      <c r="AYN684" s="187"/>
      <c r="AYO684" s="187"/>
      <c r="AYP684" s="187"/>
      <c r="AYQ684" s="187"/>
      <c r="AYR684" s="187"/>
      <c r="AYS684" s="187"/>
      <c r="AYT684" s="187"/>
      <c r="AYU684" s="187"/>
      <c r="AYV684" s="187"/>
      <c r="AYW684" s="187"/>
      <c r="AYX684" s="187"/>
      <c r="AYY684" s="187"/>
      <c r="AYZ684" s="187"/>
      <c r="AZA684" s="187"/>
      <c r="AZB684" s="187"/>
      <c r="AZC684" s="187"/>
      <c r="AZD684" s="187"/>
      <c r="AZE684" s="187"/>
      <c r="AZF684" s="187"/>
      <c r="AZG684" s="187"/>
      <c r="AZH684" s="187"/>
      <c r="AZI684" s="187"/>
      <c r="AZJ684" s="187"/>
      <c r="AZK684" s="187"/>
      <c r="AZL684" s="187"/>
      <c r="AZM684" s="187"/>
      <c r="AZN684" s="187"/>
      <c r="AZO684" s="187"/>
      <c r="AZP684" s="187"/>
      <c r="AZQ684" s="187"/>
      <c r="AZR684" s="187"/>
      <c r="AZS684" s="187"/>
      <c r="AZT684" s="187"/>
      <c r="AZU684" s="187"/>
      <c r="AZV684" s="187"/>
      <c r="AZW684" s="187"/>
      <c r="AZX684" s="187"/>
      <c r="AZY684" s="187"/>
      <c r="AZZ684" s="187"/>
      <c r="BAA684" s="187"/>
      <c r="BAB684" s="187"/>
      <c r="BAC684" s="187"/>
      <c r="BAD684" s="187"/>
      <c r="BAE684" s="187"/>
      <c r="BAF684" s="187"/>
      <c r="BAG684" s="187"/>
      <c r="BAH684" s="187"/>
      <c r="BAI684" s="187"/>
      <c r="BAJ684" s="187"/>
      <c r="BAK684" s="187"/>
      <c r="BAL684" s="187"/>
      <c r="BAM684" s="187"/>
      <c r="BAN684" s="187"/>
      <c r="BAO684" s="187"/>
      <c r="BAP684" s="187"/>
      <c r="BAQ684" s="187"/>
      <c r="BAR684" s="187"/>
      <c r="BAS684" s="187"/>
      <c r="BAT684" s="187"/>
      <c r="BAU684" s="187"/>
      <c r="BAV684" s="187"/>
      <c r="BAW684" s="187"/>
      <c r="BAX684" s="187"/>
      <c r="BAY684" s="187"/>
      <c r="BAZ684" s="187"/>
      <c r="BBA684" s="187"/>
      <c r="BBB684" s="187"/>
      <c r="BBC684" s="187"/>
      <c r="BBD684" s="187"/>
      <c r="BBE684" s="187"/>
      <c r="BBF684" s="187"/>
      <c r="BBG684" s="187"/>
      <c r="BBH684" s="187"/>
      <c r="BBI684" s="187"/>
      <c r="BBJ684" s="187"/>
      <c r="BBK684" s="187"/>
      <c r="BBL684" s="187"/>
      <c r="BBM684" s="187"/>
      <c r="BBN684" s="187"/>
      <c r="BBO684" s="187"/>
      <c r="BBP684" s="187"/>
      <c r="BBQ684" s="187"/>
      <c r="BBR684" s="187"/>
      <c r="BBS684" s="187"/>
      <c r="BBT684" s="187"/>
      <c r="BBU684" s="187"/>
      <c r="BBV684" s="187"/>
      <c r="BBW684" s="187"/>
      <c r="BBX684" s="187"/>
      <c r="BBY684" s="187"/>
      <c r="BBZ684" s="187"/>
      <c r="BCA684" s="187"/>
      <c r="BCB684" s="187"/>
      <c r="BCC684" s="187"/>
      <c r="BCD684" s="187"/>
      <c r="BCE684" s="187"/>
      <c r="BCF684" s="187"/>
      <c r="BCG684" s="187"/>
      <c r="BCH684" s="187"/>
      <c r="BCI684" s="187"/>
      <c r="BCJ684" s="187"/>
      <c r="BCK684" s="187"/>
      <c r="BCL684" s="187"/>
      <c r="BCM684" s="187"/>
      <c r="BCN684" s="187"/>
      <c r="BCO684" s="187"/>
      <c r="BCP684" s="187"/>
      <c r="BCQ684" s="187"/>
      <c r="BCR684" s="187"/>
      <c r="BCS684" s="187"/>
      <c r="BCT684" s="187"/>
      <c r="BCU684" s="187"/>
      <c r="BCV684" s="187"/>
      <c r="BCW684" s="187"/>
      <c r="BCX684" s="187"/>
      <c r="BCY684" s="187"/>
      <c r="BCZ684" s="187"/>
      <c r="BDA684" s="187"/>
      <c r="BDB684" s="187"/>
      <c r="BDC684" s="187"/>
      <c r="BDD684" s="187"/>
      <c r="BDE684" s="187"/>
      <c r="BDF684" s="187"/>
      <c r="BDG684" s="187"/>
      <c r="BDH684" s="187"/>
      <c r="BDI684" s="187"/>
      <c r="BDJ684" s="187"/>
      <c r="BDK684" s="187"/>
      <c r="BDL684" s="187"/>
      <c r="BDM684" s="187"/>
      <c r="BDN684" s="187"/>
      <c r="BDO684" s="187"/>
      <c r="BDP684" s="187"/>
      <c r="BDQ684" s="187"/>
      <c r="BDR684" s="187"/>
      <c r="BDS684" s="187"/>
      <c r="BDT684" s="187"/>
      <c r="BDU684" s="187"/>
      <c r="BDV684" s="187"/>
      <c r="BDW684" s="187"/>
      <c r="BDX684" s="187"/>
      <c r="BDY684" s="187"/>
      <c r="BDZ684" s="187"/>
      <c r="BEA684" s="187"/>
      <c r="BEB684" s="187"/>
      <c r="BEC684" s="187"/>
      <c r="BED684" s="187"/>
      <c r="BEE684" s="187"/>
      <c r="BEF684" s="187"/>
      <c r="BEG684" s="187"/>
      <c r="BEH684" s="187"/>
      <c r="BEI684" s="187"/>
      <c r="BEJ684" s="187"/>
      <c r="BEK684" s="187"/>
      <c r="BEL684" s="187"/>
      <c r="BEM684" s="187"/>
      <c r="BEN684" s="187"/>
      <c r="BEO684" s="187"/>
      <c r="BEP684" s="187"/>
      <c r="BEQ684" s="187"/>
      <c r="BER684" s="187"/>
      <c r="BES684" s="187"/>
      <c r="BET684" s="187"/>
      <c r="BEU684" s="187"/>
      <c r="BEV684" s="187"/>
      <c r="BEW684" s="187"/>
      <c r="BEX684" s="187"/>
      <c r="BEY684" s="187"/>
      <c r="BEZ684" s="187"/>
      <c r="BFA684" s="187"/>
      <c r="BFB684" s="187"/>
      <c r="BFC684" s="187"/>
      <c r="BFD684" s="187"/>
      <c r="BFE684" s="187"/>
      <c r="BFF684" s="187"/>
      <c r="BFG684" s="187"/>
      <c r="BFH684" s="187"/>
      <c r="BFI684" s="187"/>
      <c r="BFJ684" s="187"/>
      <c r="BFK684" s="187"/>
      <c r="BFL684" s="187"/>
      <c r="BFM684" s="187"/>
      <c r="BFN684" s="187"/>
      <c r="BFO684" s="187"/>
      <c r="BFP684" s="187"/>
      <c r="BFQ684" s="187"/>
      <c r="BFR684" s="187"/>
      <c r="BFS684" s="187"/>
      <c r="BFT684" s="187"/>
      <c r="BFU684" s="187"/>
      <c r="BFV684" s="187"/>
      <c r="BFW684" s="187"/>
      <c r="BFX684" s="187"/>
      <c r="BFY684" s="187"/>
      <c r="BFZ684" s="187"/>
      <c r="BGA684" s="187"/>
      <c r="BGB684" s="187"/>
      <c r="BGC684" s="187"/>
      <c r="BGD684" s="187"/>
      <c r="BGE684" s="187"/>
      <c r="BGF684" s="187"/>
      <c r="BGG684" s="187"/>
      <c r="BGH684" s="187"/>
      <c r="BGI684" s="187"/>
      <c r="BGJ684" s="187"/>
      <c r="BGK684" s="187"/>
      <c r="BGL684" s="187"/>
      <c r="BGM684" s="187"/>
      <c r="BGN684" s="187"/>
      <c r="BGO684" s="187"/>
      <c r="BGP684" s="187"/>
      <c r="BGQ684" s="187"/>
      <c r="BGR684" s="187"/>
      <c r="BGS684" s="187"/>
      <c r="BGT684" s="187"/>
      <c r="BGU684" s="187"/>
      <c r="BGV684" s="187"/>
      <c r="BGW684" s="187"/>
      <c r="BGX684" s="187"/>
      <c r="BGY684" s="187"/>
      <c r="BGZ684" s="187"/>
      <c r="BHA684" s="187"/>
      <c r="BHB684" s="187"/>
      <c r="BHC684" s="187"/>
      <c r="BHD684" s="187"/>
      <c r="BHE684" s="187"/>
      <c r="BHF684" s="187"/>
      <c r="BHG684" s="187"/>
      <c r="BHH684" s="187"/>
      <c r="BHI684" s="187"/>
      <c r="BHJ684" s="187"/>
      <c r="BHK684" s="187"/>
      <c r="BHL684" s="187"/>
      <c r="BHM684" s="187"/>
      <c r="BHN684" s="187"/>
      <c r="BHO684" s="187"/>
      <c r="BHP684" s="187"/>
      <c r="BHQ684" s="187"/>
      <c r="BHR684" s="187"/>
      <c r="BHS684" s="187"/>
      <c r="BHT684" s="187"/>
      <c r="BHU684" s="187"/>
      <c r="BHV684" s="187"/>
      <c r="BHW684" s="187"/>
      <c r="BHX684" s="187"/>
      <c r="BHY684" s="187"/>
      <c r="BHZ684" s="187"/>
      <c r="BIA684" s="187"/>
      <c r="BIB684" s="187"/>
      <c r="BIC684" s="187"/>
      <c r="BID684" s="187"/>
      <c r="BIE684" s="187"/>
      <c r="BIF684" s="187"/>
      <c r="BIG684" s="187"/>
      <c r="BIH684" s="187"/>
      <c r="BII684" s="187"/>
      <c r="BIJ684" s="187"/>
      <c r="BIK684" s="187"/>
      <c r="BIL684" s="187"/>
      <c r="BIM684" s="187"/>
      <c r="BIN684" s="187"/>
      <c r="BIO684" s="187"/>
      <c r="BIP684" s="187"/>
      <c r="BIQ684" s="187"/>
      <c r="BIR684" s="187"/>
      <c r="BIS684" s="187"/>
      <c r="BIT684" s="187"/>
      <c r="BIU684" s="187"/>
      <c r="BIV684" s="187"/>
      <c r="BIW684" s="187"/>
      <c r="BIX684" s="187"/>
      <c r="BIY684" s="187"/>
      <c r="BIZ684" s="187"/>
      <c r="BJA684" s="187"/>
      <c r="BJB684" s="187"/>
      <c r="BJC684" s="187"/>
      <c r="BJD684" s="187"/>
      <c r="BJE684" s="187"/>
      <c r="BJF684" s="187"/>
      <c r="BJG684" s="187"/>
      <c r="BJH684" s="187"/>
      <c r="BJI684" s="187"/>
      <c r="BJJ684" s="187"/>
      <c r="BJK684" s="187"/>
      <c r="BJL684" s="187"/>
      <c r="BJM684" s="187"/>
      <c r="BJN684" s="187"/>
      <c r="BJO684" s="187"/>
      <c r="BJP684" s="187"/>
      <c r="BJQ684" s="187"/>
      <c r="BJR684" s="187"/>
      <c r="BJS684" s="187"/>
      <c r="BJT684" s="187"/>
      <c r="BJU684" s="187"/>
      <c r="BJV684" s="187"/>
      <c r="BJW684" s="187"/>
      <c r="BJX684" s="187"/>
      <c r="BJY684" s="187"/>
      <c r="BJZ684" s="187"/>
      <c r="BKA684" s="187"/>
      <c r="BKB684" s="187"/>
      <c r="BKC684" s="187"/>
      <c r="BKD684" s="187"/>
      <c r="BKE684" s="187"/>
      <c r="BKF684" s="187"/>
      <c r="BKG684" s="187"/>
      <c r="BKH684" s="187"/>
      <c r="BKI684" s="187"/>
      <c r="BKJ684" s="187"/>
      <c r="BKK684" s="187"/>
      <c r="BKL684" s="187"/>
      <c r="BKM684" s="187"/>
      <c r="BKN684" s="187"/>
      <c r="BKO684" s="187"/>
      <c r="BKP684" s="187"/>
      <c r="BKQ684" s="187"/>
      <c r="BKR684" s="187"/>
      <c r="BKS684" s="187"/>
      <c r="BKT684" s="187"/>
      <c r="BKU684" s="187"/>
      <c r="BKV684" s="187"/>
      <c r="BKW684" s="187"/>
      <c r="BKX684" s="187"/>
      <c r="BKY684" s="187"/>
      <c r="BKZ684" s="187"/>
      <c r="BLA684" s="187"/>
      <c r="BLB684" s="187"/>
      <c r="BLC684" s="187"/>
      <c r="BLD684" s="187"/>
      <c r="BLE684" s="187"/>
      <c r="BLF684" s="187"/>
      <c r="BLG684" s="187"/>
      <c r="BLH684" s="187"/>
      <c r="BLI684" s="187"/>
      <c r="BLJ684" s="187"/>
      <c r="BLK684" s="187"/>
      <c r="BLL684" s="187"/>
      <c r="BLM684" s="187"/>
      <c r="BLN684" s="187"/>
      <c r="BLO684" s="187"/>
      <c r="BLP684" s="187"/>
      <c r="BLQ684" s="187"/>
      <c r="BLR684" s="187"/>
      <c r="BLS684" s="187"/>
      <c r="BLT684" s="187"/>
      <c r="BLU684" s="187"/>
      <c r="BLV684" s="187"/>
      <c r="BLW684" s="187"/>
      <c r="BLX684" s="187"/>
      <c r="BLY684" s="187"/>
      <c r="BLZ684" s="187"/>
      <c r="BMA684" s="187"/>
      <c r="BMB684" s="187"/>
      <c r="BMC684" s="187"/>
      <c r="BMD684" s="187"/>
      <c r="BME684" s="187"/>
      <c r="BMF684" s="187"/>
      <c r="BMG684" s="187"/>
      <c r="BMH684" s="187"/>
      <c r="BMI684" s="187"/>
      <c r="BMJ684" s="187"/>
      <c r="BMK684" s="187"/>
      <c r="BML684" s="187"/>
      <c r="BMM684" s="187"/>
      <c r="BMN684" s="187"/>
      <c r="BMO684" s="187"/>
      <c r="BMP684" s="187"/>
      <c r="BMQ684" s="187"/>
      <c r="BMR684" s="187"/>
      <c r="BMS684" s="187"/>
      <c r="BMT684" s="187"/>
      <c r="BMU684" s="187"/>
      <c r="BMV684" s="187"/>
      <c r="BMW684" s="187"/>
      <c r="BMX684" s="187"/>
      <c r="BMY684" s="187"/>
      <c r="BMZ684" s="187"/>
      <c r="BNA684" s="187"/>
      <c r="BNB684" s="187"/>
      <c r="BNC684" s="187"/>
      <c r="BND684" s="187"/>
      <c r="BNE684" s="187"/>
      <c r="BNF684" s="187"/>
      <c r="BNG684" s="187"/>
      <c r="BNH684" s="187"/>
      <c r="BNI684" s="187"/>
      <c r="BNJ684" s="187"/>
      <c r="BNK684" s="187"/>
      <c r="BNL684" s="187"/>
      <c r="BNM684" s="187"/>
      <c r="BNN684" s="187"/>
      <c r="BNO684" s="187"/>
      <c r="BNP684" s="187"/>
      <c r="BNQ684" s="187"/>
      <c r="BNR684" s="187"/>
      <c r="BNS684" s="187"/>
      <c r="BNT684" s="187"/>
      <c r="BNU684" s="187"/>
      <c r="BNV684" s="187"/>
      <c r="BNW684" s="187"/>
      <c r="BNX684" s="187"/>
      <c r="BNY684" s="187"/>
      <c r="BNZ684" s="187"/>
      <c r="BOA684" s="187"/>
      <c r="BOB684" s="187"/>
      <c r="BOC684" s="187"/>
      <c r="BOD684" s="187"/>
      <c r="BOE684" s="187"/>
      <c r="BOF684" s="187"/>
      <c r="BOG684" s="187"/>
      <c r="BOH684" s="187"/>
      <c r="BOI684" s="187"/>
      <c r="BOJ684" s="187"/>
      <c r="BOK684" s="187"/>
      <c r="BOL684" s="187"/>
      <c r="BOM684" s="187"/>
      <c r="BON684" s="187"/>
      <c r="BOO684" s="187"/>
      <c r="BOP684" s="187"/>
      <c r="BOQ684" s="187"/>
      <c r="BOR684" s="187"/>
      <c r="BOS684" s="187"/>
      <c r="BOT684" s="187"/>
      <c r="BOU684" s="187"/>
      <c r="BOV684" s="187"/>
      <c r="BOW684" s="187"/>
      <c r="BOX684" s="187"/>
      <c r="BOY684" s="187"/>
      <c r="BOZ684" s="187"/>
      <c r="BPA684" s="187"/>
      <c r="BPB684" s="187"/>
      <c r="BPC684" s="187"/>
      <c r="BPD684" s="187"/>
      <c r="BPE684" s="187"/>
      <c r="BPF684" s="187"/>
      <c r="BPG684" s="187"/>
      <c r="BPH684" s="187"/>
      <c r="BPI684" s="187"/>
      <c r="BPJ684" s="187"/>
      <c r="BPK684" s="187"/>
      <c r="BPL684" s="187"/>
      <c r="BPM684" s="187"/>
      <c r="BPN684" s="187"/>
      <c r="BPO684" s="187"/>
      <c r="BPP684" s="187"/>
      <c r="BPQ684" s="187"/>
      <c r="BPR684" s="187"/>
      <c r="BPS684" s="187"/>
      <c r="BPT684" s="187"/>
      <c r="BPU684" s="187"/>
      <c r="BPV684" s="187"/>
      <c r="BPW684" s="187"/>
      <c r="BPX684" s="187"/>
      <c r="BPY684" s="187"/>
      <c r="BPZ684" s="187"/>
      <c r="BQA684" s="187"/>
      <c r="BQB684" s="187"/>
      <c r="BQC684" s="187"/>
      <c r="BQD684" s="187"/>
      <c r="BQE684" s="187"/>
      <c r="BQF684" s="187"/>
      <c r="BQG684" s="187"/>
      <c r="BQH684" s="187"/>
      <c r="BQI684" s="187"/>
      <c r="BQJ684" s="187"/>
      <c r="BQK684" s="187"/>
      <c r="BQL684" s="187"/>
      <c r="BQM684" s="187"/>
      <c r="BQN684" s="187"/>
      <c r="BQO684" s="187"/>
      <c r="BQP684" s="187"/>
      <c r="BQQ684" s="187"/>
      <c r="BQR684" s="187"/>
      <c r="BQS684" s="187"/>
      <c r="BQT684" s="187"/>
      <c r="BQU684" s="187"/>
      <c r="BQV684" s="187"/>
      <c r="BQW684" s="187"/>
      <c r="BQX684" s="187"/>
      <c r="BQY684" s="187"/>
      <c r="BQZ684" s="187"/>
      <c r="BRA684" s="187"/>
      <c r="BRB684" s="187"/>
      <c r="BRC684" s="187"/>
      <c r="BRD684" s="187"/>
      <c r="BRE684" s="187"/>
      <c r="BRF684" s="187"/>
      <c r="BRG684" s="187"/>
      <c r="BRH684" s="187"/>
      <c r="BRI684" s="187"/>
      <c r="BRJ684" s="187"/>
      <c r="BRK684" s="187"/>
      <c r="BRL684" s="187"/>
      <c r="BRM684" s="187"/>
      <c r="BRN684" s="187"/>
      <c r="BRO684" s="187"/>
      <c r="BRP684" s="187"/>
      <c r="BRQ684" s="187"/>
      <c r="BRR684" s="187"/>
      <c r="BRS684" s="187"/>
      <c r="BRT684" s="187"/>
      <c r="BRU684" s="187"/>
      <c r="BRV684" s="187"/>
      <c r="BRW684" s="187"/>
      <c r="BRX684" s="187"/>
      <c r="BRY684" s="187"/>
      <c r="BRZ684" s="187"/>
      <c r="BSA684" s="187"/>
      <c r="BSB684" s="187"/>
      <c r="BSC684" s="187"/>
      <c r="BSD684" s="187"/>
      <c r="BSE684" s="187"/>
      <c r="BSF684" s="187"/>
      <c r="BSG684" s="187"/>
      <c r="BSH684" s="187"/>
      <c r="BSI684" s="187"/>
      <c r="BSJ684" s="187"/>
      <c r="BSK684" s="187"/>
      <c r="BSL684" s="187"/>
      <c r="BSM684" s="187"/>
      <c r="BSN684" s="187"/>
      <c r="BSO684" s="187"/>
      <c r="BSP684" s="187"/>
      <c r="BSQ684" s="187"/>
      <c r="BSR684" s="187"/>
      <c r="BSS684" s="187"/>
      <c r="BST684" s="187"/>
      <c r="BSU684" s="187"/>
      <c r="BSV684" s="187"/>
      <c r="BSW684" s="187"/>
      <c r="BSX684" s="187"/>
      <c r="BSY684" s="187"/>
      <c r="BSZ684" s="187"/>
      <c r="BTA684" s="187"/>
      <c r="BTB684" s="187"/>
      <c r="BTC684" s="187"/>
      <c r="BTD684" s="187"/>
      <c r="BTE684" s="187"/>
      <c r="BTF684" s="187"/>
      <c r="BTG684" s="187"/>
      <c r="BTH684" s="187"/>
      <c r="BTI684" s="187"/>
      <c r="BTJ684" s="187"/>
      <c r="BTK684" s="187"/>
      <c r="BTL684" s="187"/>
      <c r="BTM684" s="187"/>
      <c r="BTN684" s="187"/>
      <c r="BTO684" s="187"/>
      <c r="BTP684" s="187"/>
      <c r="BTQ684" s="187"/>
      <c r="BTR684" s="187"/>
      <c r="BTS684" s="187"/>
      <c r="BTT684" s="187"/>
      <c r="BTU684" s="187"/>
      <c r="BTV684" s="187"/>
      <c r="BTW684" s="187"/>
      <c r="BTX684" s="187"/>
      <c r="BTY684" s="187"/>
      <c r="BTZ684" s="187"/>
      <c r="BUA684" s="187"/>
      <c r="BUB684" s="187"/>
      <c r="BUC684" s="187"/>
      <c r="BUD684" s="187"/>
      <c r="BUE684" s="187"/>
      <c r="BUF684" s="187"/>
      <c r="BUG684" s="187"/>
      <c r="BUH684" s="187"/>
      <c r="BUI684" s="187"/>
      <c r="BUJ684" s="187"/>
      <c r="BUK684" s="187"/>
      <c r="BUL684" s="187"/>
      <c r="BUM684" s="187"/>
      <c r="BUN684" s="187"/>
      <c r="BUO684" s="187"/>
      <c r="BUP684" s="187"/>
      <c r="BUQ684" s="187"/>
      <c r="BUR684" s="187"/>
      <c r="BUS684" s="187"/>
      <c r="BUT684" s="187"/>
      <c r="BUU684" s="187"/>
      <c r="BUV684" s="187"/>
      <c r="BUW684" s="187"/>
      <c r="BUX684" s="187"/>
      <c r="BUY684" s="187"/>
      <c r="BUZ684" s="187"/>
      <c r="BVA684" s="187"/>
      <c r="BVB684" s="187"/>
      <c r="BVC684" s="187"/>
      <c r="BVD684" s="187"/>
      <c r="BVE684" s="187"/>
      <c r="BVF684" s="187"/>
      <c r="BVG684" s="187"/>
      <c r="BVH684" s="187"/>
      <c r="BVI684" s="187"/>
      <c r="BVJ684" s="187"/>
      <c r="BVK684" s="187"/>
      <c r="BVL684" s="187"/>
      <c r="BVM684" s="187"/>
      <c r="BVN684" s="187"/>
      <c r="BVO684" s="187"/>
      <c r="BVP684" s="187"/>
      <c r="BVQ684" s="187"/>
      <c r="BVR684" s="187"/>
      <c r="BVS684" s="187"/>
      <c r="BVT684" s="187"/>
      <c r="BVU684" s="187"/>
      <c r="BVV684" s="187"/>
      <c r="BVW684" s="187"/>
      <c r="BVX684" s="187"/>
      <c r="BVY684" s="187"/>
      <c r="BVZ684" s="187"/>
      <c r="BWA684" s="187"/>
      <c r="BWB684" s="187"/>
      <c r="BWC684" s="187"/>
      <c r="BWD684" s="187"/>
      <c r="BWE684" s="187"/>
      <c r="BWF684" s="187"/>
      <c r="BWG684" s="187"/>
      <c r="BWH684" s="187"/>
      <c r="BWI684" s="187"/>
      <c r="BWJ684" s="187"/>
      <c r="BWK684" s="187"/>
      <c r="BWL684" s="187"/>
      <c r="BWM684" s="187"/>
      <c r="BWN684" s="187"/>
      <c r="BWO684" s="187"/>
      <c r="BWP684" s="187"/>
      <c r="BWQ684" s="187"/>
      <c r="BWR684" s="187"/>
      <c r="BWS684" s="187"/>
      <c r="BWT684" s="187"/>
      <c r="BWU684" s="187"/>
      <c r="BWV684" s="187"/>
      <c r="BWW684" s="187"/>
      <c r="BWX684" s="187"/>
      <c r="BWY684" s="187"/>
      <c r="BWZ684" s="187"/>
      <c r="BXA684" s="187"/>
      <c r="BXB684" s="187"/>
      <c r="BXC684" s="187"/>
      <c r="BXD684" s="187"/>
      <c r="BXE684" s="187"/>
      <c r="BXF684" s="187"/>
      <c r="BXG684" s="187"/>
      <c r="BXH684" s="187"/>
      <c r="BXI684" s="187"/>
      <c r="BXJ684" s="187"/>
      <c r="BXK684" s="187"/>
      <c r="BXL684" s="187"/>
      <c r="BXM684" s="187"/>
      <c r="BXN684" s="187"/>
      <c r="BXO684" s="187"/>
      <c r="BXP684" s="187"/>
      <c r="BXQ684" s="187"/>
      <c r="BXR684" s="187"/>
      <c r="BXS684" s="187"/>
      <c r="BXT684" s="187"/>
      <c r="BXU684" s="187"/>
      <c r="BXV684" s="187"/>
      <c r="BXW684" s="187"/>
      <c r="BXX684" s="187"/>
      <c r="BXY684" s="187"/>
      <c r="BXZ684" s="187"/>
      <c r="BYA684" s="187"/>
      <c r="BYB684" s="187"/>
      <c r="BYC684" s="187"/>
      <c r="BYD684" s="187"/>
      <c r="BYE684" s="187"/>
      <c r="BYF684" s="187"/>
      <c r="BYG684" s="187"/>
      <c r="BYH684" s="187"/>
      <c r="BYI684" s="187"/>
      <c r="BYJ684" s="187"/>
      <c r="BYK684" s="187"/>
      <c r="BYL684" s="187"/>
      <c r="BYM684" s="187"/>
      <c r="BYN684" s="187"/>
      <c r="BYO684" s="187"/>
      <c r="BYP684" s="187"/>
      <c r="BYQ684" s="187"/>
      <c r="BYR684" s="187"/>
      <c r="BYS684" s="187"/>
      <c r="BYT684" s="187"/>
      <c r="BYU684" s="187"/>
      <c r="BYV684" s="187"/>
      <c r="BYW684" s="187"/>
      <c r="BYX684" s="187"/>
      <c r="BYY684" s="187"/>
      <c r="BYZ684" s="187"/>
      <c r="BZA684" s="187"/>
      <c r="BZB684" s="187"/>
      <c r="BZC684" s="187"/>
      <c r="BZD684" s="187"/>
      <c r="BZE684" s="187"/>
      <c r="BZF684" s="187"/>
      <c r="BZG684" s="187"/>
      <c r="BZH684" s="187"/>
      <c r="BZI684" s="187"/>
      <c r="BZJ684" s="187"/>
      <c r="BZK684" s="187"/>
      <c r="BZL684" s="187"/>
      <c r="BZM684" s="187"/>
      <c r="BZN684" s="187"/>
      <c r="BZO684" s="187"/>
      <c r="BZP684" s="187"/>
      <c r="BZQ684" s="187"/>
      <c r="BZR684" s="187"/>
      <c r="BZS684" s="187"/>
      <c r="BZT684" s="187"/>
      <c r="BZU684" s="187"/>
      <c r="BZV684" s="187"/>
      <c r="BZW684" s="187"/>
      <c r="BZX684" s="187"/>
      <c r="BZY684" s="187"/>
      <c r="BZZ684" s="187"/>
      <c r="CAA684" s="187"/>
      <c r="CAB684" s="187"/>
      <c r="CAC684" s="187"/>
      <c r="CAD684" s="187"/>
      <c r="CAE684" s="187"/>
      <c r="CAF684" s="187"/>
      <c r="CAG684" s="187"/>
      <c r="CAH684" s="187"/>
      <c r="CAI684" s="187"/>
      <c r="CAJ684" s="187"/>
      <c r="CAK684" s="187"/>
      <c r="CAL684" s="187"/>
      <c r="CAM684" s="187"/>
      <c r="CAN684" s="187"/>
      <c r="CAO684" s="187"/>
      <c r="CAP684" s="187"/>
      <c r="CAQ684" s="187"/>
      <c r="CAR684" s="187"/>
      <c r="CAS684" s="187"/>
      <c r="CAT684" s="187"/>
      <c r="CAU684" s="187"/>
      <c r="CAV684" s="187"/>
      <c r="CAW684" s="187"/>
      <c r="CAX684" s="187"/>
      <c r="CAY684" s="187"/>
      <c r="CAZ684" s="187"/>
      <c r="CBA684" s="187"/>
      <c r="CBB684" s="187"/>
      <c r="CBC684" s="187"/>
      <c r="CBD684" s="187"/>
      <c r="CBE684" s="187"/>
      <c r="CBF684" s="187"/>
      <c r="CBG684" s="187"/>
      <c r="CBH684" s="187"/>
      <c r="CBI684" s="187"/>
      <c r="CBJ684" s="187"/>
      <c r="CBK684" s="187"/>
      <c r="CBL684" s="187"/>
      <c r="CBM684" s="187"/>
      <c r="CBN684" s="187"/>
      <c r="CBO684" s="187"/>
      <c r="CBP684" s="187"/>
      <c r="CBQ684" s="187"/>
      <c r="CBR684" s="187"/>
      <c r="CBS684" s="187"/>
      <c r="CBT684" s="187"/>
      <c r="CBU684" s="187"/>
      <c r="CBV684" s="187"/>
      <c r="CBW684" s="187"/>
      <c r="CBX684" s="187"/>
      <c r="CBY684" s="187"/>
      <c r="CBZ684" s="187"/>
      <c r="CCA684" s="187"/>
      <c r="CCB684" s="187"/>
      <c r="CCC684" s="187"/>
      <c r="CCD684" s="187"/>
      <c r="CCE684" s="187"/>
      <c r="CCF684" s="187"/>
      <c r="CCG684" s="187"/>
      <c r="CCH684" s="187"/>
      <c r="CCI684" s="187"/>
      <c r="CCJ684" s="187"/>
      <c r="CCK684" s="187"/>
      <c r="CCL684" s="187"/>
      <c r="CCM684" s="187"/>
      <c r="CCN684" s="187"/>
      <c r="CCO684" s="187"/>
      <c r="CCP684" s="187"/>
      <c r="CCQ684" s="187"/>
      <c r="CCR684" s="187"/>
      <c r="CCS684" s="187"/>
      <c r="CCT684" s="187"/>
      <c r="CCU684" s="187"/>
      <c r="CCV684" s="187"/>
      <c r="CCW684" s="187"/>
      <c r="CCX684" s="187"/>
      <c r="CCY684" s="187"/>
      <c r="CCZ684" s="187"/>
      <c r="CDA684" s="187"/>
      <c r="CDB684" s="187"/>
      <c r="CDC684" s="187"/>
      <c r="CDD684" s="187"/>
      <c r="CDE684" s="187"/>
      <c r="CDF684" s="187"/>
      <c r="CDG684" s="187"/>
      <c r="CDH684" s="187"/>
      <c r="CDI684" s="187"/>
      <c r="CDJ684" s="187"/>
      <c r="CDK684" s="187"/>
      <c r="CDL684" s="187"/>
      <c r="CDM684" s="187"/>
      <c r="CDN684" s="187"/>
      <c r="CDO684" s="187"/>
      <c r="CDP684" s="187"/>
      <c r="CDQ684" s="187"/>
      <c r="CDR684" s="187"/>
      <c r="CDS684" s="187"/>
      <c r="CDT684" s="187"/>
      <c r="CDU684" s="187"/>
      <c r="CDV684" s="187"/>
      <c r="CDW684" s="187"/>
      <c r="CDX684" s="187"/>
      <c r="CDY684" s="187"/>
      <c r="CDZ684" s="187"/>
      <c r="CEA684" s="187"/>
      <c r="CEB684" s="187"/>
      <c r="CEC684" s="187"/>
      <c r="CED684" s="187"/>
      <c r="CEE684" s="187"/>
      <c r="CEF684" s="187"/>
      <c r="CEG684" s="187"/>
      <c r="CEH684" s="187"/>
      <c r="CEI684" s="187"/>
      <c r="CEJ684" s="187"/>
      <c r="CEK684" s="187"/>
      <c r="CEL684" s="187"/>
      <c r="CEM684" s="187"/>
      <c r="CEN684" s="187"/>
      <c r="CEO684" s="187"/>
      <c r="CEP684" s="187"/>
      <c r="CEQ684" s="187"/>
      <c r="CER684" s="187"/>
      <c r="CES684" s="187"/>
      <c r="CET684" s="187"/>
      <c r="CEU684" s="187"/>
      <c r="CEV684" s="187"/>
      <c r="CEW684" s="187"/>
      <c r="CEX684" s="187"/>
      <c r="CEY684" s="187"/>
      <c r="CEZ684" s="187"/>
      <c r="CFA684" s="187"/>
      <c r="CFB684" s="187"/>
      <c r="CFC684" s="187"/>
      <c r="CFD684" s="187"/>
      <c r="CFE684" s="187"/>
      <c r="CFF684" s="187"/>
      <c r="CFG684" s="187"/>
      <c r="CFH684" s="187"/>
      <c r="CFI684" s="187"/>
      <c r="CFJ684" s="187"/>
      <c r="CFK684" s="187"/>
      <c r="CFL684" s="187"/>
      <c r="CFM684" s="187"/>
      <c r="CFN684" s="187"/>
      <c r="CFO684" s="187"/>
      <c r="CFP684" s="187"/>
      <c r="CFQ684" s="187"/>
      <c r="CFR684" s="187"/>
      <c r="CFS684" s="187"/>
      <c r="CFT684" s="187"/>
      <c r="CFU684" s="187"/>
      <c r="CFV684" s="187"/>
      <c r="CFW684" s="187"/>
      <c r="CFX684" s="187"/>
      <c r="CFY684" s="187"/>
      <c r="CFZ684" s="187"/>
      <c r="CGA684" s="187"/>
      <c r="CGB684" s="187"/>
      <c r="CGC684" s="187"/>
      <c r="CGD684" s="187"/>
      <c r="CGE684" s="187"/>
      <c r="CGF684" s="187"/>
      <c r="CGG684" s="187"/>
      <c r="CGH684" s="187"/>
      <c r="CGI684" s="187"/>
      <c r="CGJ684" s="187"/>
      <c r="CGK684" s="187"/>
      <c r="CGL684" s="187"/>
      <c r="CGM684" s="187"/>
      <c r="CGN684" s="187"/>
      <c r="CGO684" s="187"/>
      <c r="CGP684" s="187"/>
      <c r="CGQ684" s="187"/>
      <c r="CGR684" s="187"/>
      <c r="CGS684" s="187"/>
      <c r="CGT684" s="187"/>
      <c r="CGU684" s="187"/>
      <c r="CGV684" s="187"/>
      <c r="CGW684" s="187"/>
      <c r="CGX684" s="187"/>
      <c r="CGY684" s="187"/>
      <c r="CGZ684" s="187"/>
      <c r="CHA684" s="187"/>
      <c r="CHB684" s="187"/>
      <c r="CHC684" s="187"/>
      <c r="CHD684" s="187"/>
      <c r="CHE684" s="187"/>
      <c r="CHF684" s="187"/>
      <c r="CHG684" s="187"/>
      <c r="CHH684" s="187"/>
      <c r="CHI684" s="187"/>
      <c r="CHJ684" s="187"/>
      <c r="CHK684" s="187"/>
      <c r="CHL684" s="187"/>
      <c r="CHM684" s="187"/>
      <c r="CHN684" s="187"/>
      <c r="CHO684" s="187"/>
      <c r="CHP684" s="187"/>
      <c r="CHQ684" s="187"/>
      <c r="CHR684" s="187"/>
      <c r="CHS684" s="187"/>
      <c r="CHT684" s="187"/>
      <c r="CHU684" s="187"/>
      <c r="CHV684" s="187"/>
      <c r="CHW684" s="187"/>
      <c r="CHX684" s="187"/>
      <c r="CHY684" s="187"/>
      <c r="CHZ684" s="187"/>
      <c r="CIA684" s="187"/>
      <c r="CIB684" s="187"/>
      <c r="CIC684" s="187"/>
      <c r="CID684" s="187"/>
      <c r="CIE684" s="187"/>
      <c r="CIF684" s="187"/>
      <c r="CIG684" s="187"/>
      <c r="CIH684" s="187"/>
      <c r="CII684" s="187"/>
      <c r="CIJ684" s="187"/>
      <c r="CIK684" s="187"/>
      <c r="CIL684" s="187"/>
      <c r="CIM684" s="187"/>
      <c r="CIN684" s="187"/>
      <c r="CIO684" s="187"/>
      <c r="CIP684" s="187"/>
      <c r="CIQ684" s="187"/>
      <c r="CIR684" s="187"/>
      <c r="CIS684" s="187"/>
      <c r="CIT684" s="187"/>
      <c r="CIU684" s="187"/>
      <c r="CIV684" s="187"/>
      <c r="CIW684" s="187"/>
      <c r="CIX684" s="187"/>
      <c r="CIY684" s="187"/>
      <c r="CIZ684" s="187"/>
      <c r="CJA684" s="187"/>
      <c r="CJB684" s="187"/>
      <c r="CJC684" s="187"/>
      <c r="CJD684" s="187"/>
      <c r="CJE684" s="187"/>
      <c r="CJF684" s="187"/>
      <c r="CJG684" s="187"/>
      <c r="CJH684" s="187"/>
      <c r="CJI684" s="187"/>
      <c r="CJJ684" s="187"/>
      <c r="CJK684" s="187"/>
      <c r="CJL684" s="187"/>
      <c r="CJM684" s="187"/>
      <c r="CJN684" s="187"/>
      <c r="CJO684" s="187"/>
      <c r="CJP684" s="187"/>
      <c r="CJQ684" s="187"/>
      <c r="CJR684" s="187"/>
      <c r="CJS684" s="187"/>
      <c r="CJT684" s="187"/>
      <c r="CJU684" s="187"/>
      <c r="CJV684" s="187"/>
      <c r="CJW684" s="187"/>
      <c r="CJX684" s="187"/>
      <c r="CJY684" s="187"/>
      <c r="CJZ684" s="187"/>
      <c r="CKA684" s="187"/>
      <c r="CKB684" s="187"/>
      <c r="CKC684" s="187"/>
      <c r="CKD684" s="187"/>
      <c r="CKE684" s="187"/>
      <c r="CKF684" s="187"/>
      <c r="CKG684" s="187"/>
      <c r="CKH684" s="187"/>
      <c r="CKI684" s="187"/>
      <c r="CKJ684" s="187"/>
      <c r="CKK684" s="187"/>
      <c r="CKL684" s="187"/>
      <c r="CKM684" s="187"/>
      <c r="CKN684" s="187"/>
      <c r="CKO684" s="187"/>
      <c r="CKP684" s="187"/>
      <c r="CKQ684" s="187"/>
      <c r="CKR684" s="187"/>
      <c r="CKS684" s="187"/>
      <c r="CKT684" s="187"/>
      <c r="CKU684" s="187"/>
      <c r="CKV684" s="187"/>
      <c r="CKW684" s="187"/>
      <c r="CKX684" s="187"/>
      <c r="CKY684" s="187"/>
      <c r="CKZ684" s="187"/>
      <c r="CLA684" s="187"/>
      <c r="CLB684" s="187"/>
      <c r="CLC684" s="187"/>
      <c r="CLD684" s="187"/>
      <c r="CLE684" s="187"/>
      <c r="CLF684" s="187"/>
      <c r="CLG684" s="187"/>
      <c r="CLH684" s="187"/>
      <c r="CLI684" s="187"/>
      <c r="CLJ684" s="187"/>
      <c r="CLK684" s="187"/>
      <c r="CLL684" s="187"/>
      <c r="CLM684" s="187"/>
      <c r="CLN684" s="187"/>
      <c r="CLO684" s="187"/>
      <c r="CLP684" s="187"/>
      <c r="CLQ684" s="187"/>
      <c r="CLR684" s="187"/>
      <c r="CLS684" s="187"/>
      <c r="CLT684" s="187"/>
      <c r="CLU684" s="187"/>
      <c r="CLV684" s="187"/>
      <c r="CLW684" s="187"/>
      <c r="CLX684" s="187"/>
      <c r="CLY684" s="187"/>
      <c r="CLZ684" s="187"/>
      <c r="CMA684" s="187"/>
      <c r="CMB684" s="187"/>
      <c r="CMC684" s="187"/>
      <c r="CMD684" s="187"/>
      <c r="CME684" s="187"/>
      <c r="CMF684" s="187"/>
      <c r="CMG684" s="187"/>
      <c r="CMH684" s="187"/>
      <c r="CMI684" s="187"/>
      <c r="CMJ684" s="187"/>
      <c r="CMK684" s="187"/>
      <c r="CML684" s="187"/>
      <c r="CMM684" s="187"/>
      <c r="CMN684" s="187"/>
      <c r="CMO684" s="187"/>
      <c r="CMP684" s="187"/>
      <c r="CMQ684" s="187"/>
      <c r="CMR684" s="187"/>
      <c r="CMS684" s="187"/>
      <c r="CMT684" s="187"/>
      <c r="CMU684" s="187"/>
      <c r="CMV684" s="187"/>
      <c r="CMW684" s="187"/>
      <c r="CMX684" s="187"/>
      <c r="CMY684" s="187"/>
      <c r="CMZ684" s="187"/>
      <c r="CNA684" s="187"/>
      <c r="CNB684" s="187"/>
      <c r="CNC684" s="187"/>
      <c r="CND684" s="187"/>
      <c r="CNE684" s="187"/>
      <c r="CNF684" s="187"/>
      <c r="CNG684" s="187"/>
      <c r="CNH684" s="187"/>
      <c r="CNI684" s="187"/>
      <c r="CNJ684" s="187"/>
      <c r="CNK684" s="187"/>
      <c r="CNL684" s="187"/>
      <c r="CNM684" s="187"/>
      <c r="CNN684" s="187"/>
      <c r="CNO684" s="187"/>
      <c r="CNP684" s="187"/>
      <c r="CNQ684" s="187"/>
      <c r="CNR684" s="187"/>
      <c r="CNS684" s="187"/>
      <c r="CNT684" s="187"/>
      <c r="CNU684" s="187"/>
      <c r="CNV684" s="187"/>
      <c r="CNW684" s="187"/>
      <c r="CNX684" s="187"/>
      <c r="CNY684" s="187"/>
      <c r="CNZ684" s="187"/>
      <c r="COA684" s="187"/>
      <c r="COB684" s="187"/>
      <c r="COC684" s="187"/>
      <c r="COD684" s="187"/>
      <c r="COE684" s="187"/>
      <c r="COF684" s="187"/>
      <c r="COG684" s="187"/>
      <c r="COH684" s="187"/>
      <c r="COI684" s="187"/>
      <c r="COJ684" s="187"/>
      <c r="COK684" s="187"/>
      <c r="COL684" s="187"/>
      <c r="COM684" s="187"/>
      <c r="CON684" s="187"/>
      <c r="COO684" s="187"/>
      <c r="COP684" s="187"/>
      <c r="COQ684" s="187"/>
      <c r="COR684" s="187"/>
      <c r="COS684" s="187"/>
      <c r="COT684" s="187"/>
      <c r="COU684" s="187"/>
      <c r="COV684" s="187"/>
      <c r="COW684" s="187"/>
      <c r="COX684" s="187"/>
      <c r="COY684" s="187"/>
      <c r="COZ684" s="187"/>
      <c r="CPA684" s="187"/>
      <c r="CPB684" s="187"/>
      <c r="CPC684" s="187"/>
      <c r="CPD684" s="187"/>
      <c r="CPE684" s="187"/>
      <c r="CPF684" s="187"/>
      <c r="CPG684" s="187"/>
      <c r="CPH684" s="187"/>
      <c r="CPI684" s="187"/>
      <c r="CPJ684" s="187"/>
      <c r="CPK684" s="187"/>
      <c r="CPL684" s="187"/>
      <c r="CPM684" s="187"/>
      <c r="CPN684" s="187"/>
      <c r="CPO684" s="187"/>
      <c r="CPP684" s="187"/>
      <c r="CPQ684" s="187"/>
      <c r="CPR684" s="187"/>
      <c r="CPS684" s="187"/>
      <c r="CPT684" s="187"/>
      <c r="CPU684" s="187"/>
      <c r="CPV684" s="187"/>
      <c r="CPW684" s="187"/>
      <c r="CPX684" s="187"/>
      <c r="CPY684" s="187"/>
      <c r="CPZ684" s="187"/>
      <c r="CQA684" s="187"/>
      <c r="CQB684" s="187"/>
      <c r="CQC684" s="187"/>
      <c r="CQD684" s="187"/>
      <c r="CQE684" s="187"/>
      <c r="CQF684" s="187"/>
      <c r="CQG684" s="187"/>
      <c r="CQH684" s="187"/>
      <c r="CQI684" s="187"/>
      <c r="CQJ684" s="187"/>
      <c r="CQK684" s="187"/>
      <c r="CQL684" s="187"/>
      <c r="CQM684" s="187"/>
      <c r="CQN684" s="187"/>
      <c r="CQO684" s="187"/>
      <c r="CQP684" s="187"/>
      <c r="CQQ684" s="187"/>
      <c r="CQR684" s="187"/>
      <c r="CQS684" s="187"/>
      <c r="CQT684" s="187"/>
      <c r="CQU684" s="187"/>
      <c r="CQV684" s="187"/>
      <c r="CQW684" s="187"/>
      <c r="CQX684" s="187"/>
      <c r="CQY684" s="187"/>
      <c r="CQZ684" s="187"/>
      <c r="CRA684" s="187"/>
      <c r="CRB684" s="187"/>
      <c r="CRC684" s="187"/>
      <c r="CRD684" s="187"/>
      <c r="CRE684" s="187"/>
      <c r="CRF684" s="187"/>
      <c r="CRG684" s="187"/>
      <c r="CRH684" s="187"/>
      <c r="CRI684" s="187"/>
      <c r="CRJ684" s="187"/>
      <c r="CRK684" s="187"/>
      <c r="CRL684" s="187"/>
      <c r="CRM684" s="187"/>
      <c r="CRN684" s="187"/>
      <c r="CRO684" s="187"/>
      <c r="CRP684" s="187"/>
      <c r="CRQ684" s="187"/>
      <c r="CRR684" s="187"/>
      <c r="CRS684" s="187"/>
      <c r="CRT684" s="187"/>
      <c r="CRU684" s="187"/>
      <c r="CRV684" s="187"/>
      <c r="CRW684" s="187"/>
      <c r="CRX684" s="187"/>
      <c r="CRY684" s="187"/>
      <c r="CRZ684" s="187"/>
      <c r="CSA684" s="187"/>
      <c r="CSB684" s="187"/>
      <c r="CSC684" s="187"/>
      <c r="CSD684" s="187"/>
      <c r="CSE684" s="187"/>
      <c r="CSF684" s="187"/>
      <c r="CSG684" s="187"/>
      <c r="CSH684" s="187"/>
      <c r="CSI684" s="187"/>
      <c r="CSJ684" s="187"/>
      <c r="CSK684" s="187"/>
      <c r="CSL684" s="187"/>
      <c r="CSM684" s="187"/>
      <c r="CSN684" s="187"/>
      <c r="CSO684" s="187"/>
      <c r="CSP684" s="187"/>
      <c r="CSQ684" s="187"/>
      <c r="CSR684" s="187"/>
      <c r="CSS684" s="187"/>
      <c r="CST684" s="187"/>
      <c r="CSU684" s="187"/>
      <c r="CSV684" s="187"/>
      <c r="CSW684" s="187"/>
      <c r="CSX684" s="187"/>
      <c r="CSY684" s="187"/>
      <c r="CSZ684" s="187"/>
      <c r="CTA684" s="187"/>
      <c r="CTB684" s="187"/>
      <c r="CTC684" s="187"/>
      <c r="CTD684" s="187"/>
      <c r="CTE684" s="187"/>
      <c r="CTF684" s="187"/>
      <c r="CTG684" s="187"/>
      <c r="CTH684" s="187"/>
      <c r="CTI684" s="187"/>
      <c r="CTJ684" s="187"/>
      <c r="CTK684" s="187"/>
      <c r="CTL684" s="187"/>
      <c r="CTM684" s="187"/>
      <c r="CTN684" s="187"/>
      <c r="CTO684" s="187"/>
      <c r="CTP684" s="187"/>
      <c r="CTQ684" s="187"/>
      <c r="CTR684" s="187"/>
      <c r="CTS684" s="187"/>
      <c r="CTT684" s="187"/>
      <c r="CTU684" s="187"/>
      <c r="CTV684" s="187"/>
      <c r="CTW684" s="187"/>
      <c r="CTX684" s="187"/>
      <c r="CTY684" s="187"/>
      <c r="CTZ684" s="187"/>
      <c r="CUA684" s="187"/>
      <c r="CUB684" s="187"/>
      <c r="CUC684" s="187"/>
      <c r="CUD684" s="187"/>
      <c r="CUE684" s="187"/>
      <c r="CUF684" s="187"/>
      <c r="CUG684" s="187"/>
      <c r="CUH684" s="187"/>
      <c r="CUI684" s="187"/>
      <c r="CUJ684" s="187"/>
      <c r="CUK684" s="187"/>
      <c r="CUL684" s="187"/>
      <c r="CUM684" s="187"/>
      <c r="CUN684" s="187"/>
      <c r="CUO684" s="187"/>
      <c r="CUP684" s="187"/>
      <c r="CUQ684" s="187"/>
      <c r="CUR684" s="187"/>
      <c r="CUS684" s="187"/>
      <c r="CUT684" s="187"/>
      <c r="CUU684" s="187"/>
      <c r="CUV684" s="187"/>
      <c r="CUW684" s="187"/>
      <c r="CUX684" s="187"/>
      <c r="CUY684" s="187"/>
      <c r="CUZ684" s="187"/>
      <c r="CVA684" s="187"/>
      <c r="CVB684" s="187"/>
      <c r="CVC684" s="187"/>
      <c r="CVD684" s="187"/>
      <c r="CVE684" s="187"/>
      <c r="CVF684" s="187"/>
      <c r="CVG684" s="187"/>
      <c r="CVH684" s="187"/>
      <c r="CVI684" s="187"/>
      <c r="CVJ684" s="187"/>
      <c r="CVK684" s="187"/>
      <c r="CVL684" s="187"/>
      <c r="CVM684" s="187"/>
      <c r="CVN684" s="187"/>
      <c r="CVO684" s="187"/>
      <c r="CVP684" s="187"/>
      <c r="CVQ684" s="187"/>
      <c r="CVR684" s="187"/>
      <c r="CVS684" s="187"/>
      <c r="CVT684" s="187"/>
      <c r="CVU684" s="187"/>
      <c r="CVV684" s="187"/>
      <c r="CVW684" s="187"/>
      <c r="CVX684" s="187"/>
      <c r="CVY684" s="187"/>
      <c r="CVZ684" s="187"/>
      <c r="CWA684" s="187"/>
      <c r="CWB684" s="187"/>
      <c r="CWC684" s="187"/>
      <c r="CWD684" s="187"/>
      <c r="CWE684" s="187"/>
      <c r="CWF684" s="187"/>
      <c r="CWG684" s="187"/>
      <c r="CWH684" s="187"/>
      <c r="CWI684" s="187"/>
      <c r="CWJ684" s="187"/>
      <c r="CWK684" s="187"/>
      <c r="CWL684" s="187"/>
      <c r="CWM684" s="187"/>
      <c r="CWN684" s="187"/>
      <c r="CWO684" s="187"/>
      <c r="CWP684" s="187"/>
      <c r="CWQ684" s="187"/>
      <c r="CWR684" s="187"/>
      <c r="CWS684" s="187"/>
      <c r="CWT684" s="187"/>
      <c r="CWU684" s="187"/>
      <c r="CWV684" s="187"/>
      <c r="CWW684" s="187"/>
      <c r="CWX684" s="187"/>
      <c r="CWY684" s="187"/>
      <c r="CWZ684" s="187"/>
      <c r="CXA684" s="187"/>
      <c r="CXB684" s="187"/>
      <c r="CXC684" s="187"/>
      <c r="CXD684" s="187"/>
      <c r="CXE684" s="187"/>
      <c r="CXF684" s="187"/>
      <c r="CXG684" s="187"/>
      <c r="CXH684" s="187"/>
      <c r="CXI684" s="187"/>
      <c r="CXJ684" s="187"/>
      <c r="CXK684" s="187"/>
      <c r="CXL684" s="187"/>
      <c r="CXM684" s="187"/>
      <c r="CXN684" s="187"/>
      <c r="CXO684" s="187"/>
      <c r="CXP684" s="187"/>
      <c r="CXQ684" s="187"/>
      <c r="CXR684" s="187"/>
      <c r="CXS684" s="187"/>
      <c r="CXT684" s="187"/>
      <c r="CXU684" s="187"/>
      <c r="CXV684" s="187"/>
      <c r="CXW684" s="187"/>
      <c r="CXX684" s="187"/>
      <c r="CXY684" s="187"/>
      <c r="CXZ684" s="187"/>
      <c r="CYA684" s="187"/>
      <c r="CYB684" s="187"/>
      <c r="CYC684" s="187"/>
      <c r="CYD684" s="187"/>
      <c r="CYE684" s="187"/>
      <c r="CYF684" s="187"/>
      <c r="CYG684" s="187"/>
      <c r="CYH684" s="187"/>
      <c r="CYI684" s="187"/>
      <c r="CYJ684" s="187"/>
      <c r="CYK684" s="187"/>
      <c r="CYL684" s="187"/>
      <c r="CYM684" s="187"/>
      <c r="CYN684" s="187"/>
      <c r="CYO684" s="187"/>
      <c r="CYP684" s="187"/>
      <c r="CYQ684" s="187"/>
      <c r="CYR684" s="187"/>
      <c r="CYS684" s="187"/>
      <c r="CYT684" s="187"/>
      <c r="CYU684" s="187"/>
      <c r="CYV684" s="187"/>
      <c r="CYW684" s="187"/>
      <c r="CYX684" s="187"/>
      <c r="CYY684" s="187"/>
      <c r="CYZ684" s="187"/>
      <c r="CZA684" s="187"/>
      <c r="CZB684" s="187"/>
      <c r="CZC684" s="187"/>
      <c r="CZD684" s="187"/>
      <c r="CZE684" s="187"/>
      <c r="CZF684" s="187"/>
      <c r="CZG684" s="187"/>
      <c r="CZH684" s="187"/>
      <c r="CZI684" s="187"/>
      <c r="CZJ684" s="187"/>
      <c r="CZK684" s="187"/>
      <c r="CZL684" s="187"/>
      <c r="CZM684" s="187"/>
      <c r="CZN684" s="187"/>
      <c r="CZO684" s="187"/>
      <c r="CZP684" s="187"/>
      <c r="CZQ684" s="187"/>
      <c r="CZR684" s="187"/>
      <c r="CZS684" s="187"/>
      <c r="CZT684" s="187"/>
      <c r="CZU684" s="187"/>
      <c r="CZV684" s="187"/>
      <c r="CZW684" s="187"/>
      <c r="CZX684" s="187"/>
      <c r="CZY684" s="187"/>
      <c r="CZZ684" s="187"/>
      <c r="DAA684" s="187"/>
      <c r="DAB684" s="187"/>
      <c r="DAC684" s="187"/>
      <c r="DAD684" s="187"/>
      <c r="DAE684" s="187"/>
      <c r="DAF684" s="187"/>
      <c r="DAG684" s="187"/>
      <c r="DAH684" s="187"/>
      <c r="DAI684" s="187"/>
      <c r="DAJ684" s="187"/>
      <c r="DAK684" s="187"/>
      <c r="DAL684" s="187"/>
      <c r="DAM684" s="187"/>
      <c r="DAN684" s="187"/>
      <c r="DAO684" s="187"/>
      <c r="DAP684" s="187"/>
      <c r="DAQ684" s="187"/>
      <c r="DAR684" s="187"/>
      <c r="DAS684" s="187"/>
      <c r="DAT684" s="187"/>
      <c r="DAU684" s="187"/>
      <c r="DAV684" s="187"/>
      <c r="DAW684" s="187"/>
      <c r="DAX684" s="187"/>
      <c r="DAY684" s="187"/>
      <c r="DAZ684" s="187"/>
      <c r="DBA684" s="187"/>
      <c r="DBB684" s="187"/>
      <c r="DBC684" s="187"/>
      <c r="DBD684" s="187"/>
      <c r="DBE684" s="187"/>
      <c r="DBF684" s="187"/>
      <c r="DBG684" s="187"/>
      <c r="DBH684" s="187"/>
      <c r="DBI684" s="187"/>
      <c r="DBJ684" s="187"/>
      <c r="DBK684" s="187"/>
      <c r="DBL684" s="187"/>
      <c r="DBM684" s="187"/>
      <c r="DBN684" s="187"/>
      <c r="DBO684" s="187"/>
      <c r="DBP684" s="187"/>
      <c r="DBQ684" s="187"/>
      <c r="DBR684" s="187"/>
      <c r="DBS684" s="187"/>
      <c r="DBT684" s="187"/>
      <c r="DBU684" s="187"/>
      <c r="DBV684" s="187"/>
      <c r="DBW684" s="187"/>
      <c r="DBX684" s="187"/>
      <c r="DBY684" s="187"/>
      <c r="DBZ684" s="187"/>
      <c r="DCA684" s="187"/>
      <c r="DCB684" s="187"/>
      <c r="DCC684" s="187"/>
      <c r="DCD684" s="187"/>
      <c r="DCE684" s="187"/>
      <c r="DCF684" s="187"/>
      <c r="DCG684" s="187"/>
      <c r="DCH684" s="187"/>
      <c r="DCI684" s="187"/>
      <c r="DCJ684" s="187"/>
      <c r="DCK684" s="187"/>
      <c r="DCL684" s="187"/>
      <c r="DCM684" s="187"/>
      <c r="DCN684" s="187"/>
      <c r="DCO684" s="187"/>
      <c r="DCP684" s="187"/>
      <c r="DCQ684" s="187"/>
      <c r="DCR684" s="187"/>
      <c r="DCS684" s="187"/>
      <c r="DCT684" s="187"/>
      <c r="DCU684" s="187"/>
      <c r="DCV684" s="187"/>
      <c r="DCW684" s="187"/>
      <c r="DCX684" s="187"/>
      <c r="DCY684" s="187"/>
      <c r="DCZ684" s="187"/>
      <c r="DDA684" s="187"/>
      <c r="DDB684" s="187"/>
      <c r="DDC684" s="187"/>
      <c r="DDD684" s="187"/>
      <c r="DDE684" s="187"/>
      <c r="DDF684" s="187"/>
      <c r="DDG684" s="187"/>
      <c r="DDH684" s="187"/>
      <c r="DDI684" s="187"/>
      <c r="DDJ684" s="187"/>
      <c r="DDK684" s="187"/>
      <c r="DDL684" s="187"/>
      <c r="DDM684" s="187"/>
      <c r="DDN684" s="187"/>
      <c r="DDO684" s="187"/>
      <c r="DDP684" s="187"/>
      <c r="DDQ684" s="187"/>
      <c r="DDR684" s="187"/>
      <c r="DDS684" s="187"/>
      <c r="DDT684" s="187"/>
      <c r="DDU684" s="187"/>
      <c r="DDV684" s="187"/>
      <c r="DDW684" s="187"/>
      <c r="DDX684" s="187"/>
      <c r="DDY684" s="187"/>
      <c r="DDZ684" s="187"/>
      <c r="DEA684" s="187"/>
      <c r="DEB684" s="187"/>
      <c r="DEC684" s="187"/>
      <c r="DED684" s="187"/>
      <c r="DEE684" s="187"/>
      <c r="DEF684" s="187"/>
      <c r="DEG684" s="187"/>
      <c r="DEH684" s="187"/>
      <c r="DEI684" s="187"/>
      <c r="DEJ684" s="187"/>
      <c r="DEK684" s="187"/>
      <c r="DEL684" s="187"/>
      <c r="DEM684" s="187"/>
      <c r="DEN684" s="187"/>
      <c r="DEO684" s="187"/>
      <c r="DEP684" s="187"/>
      <c r="DEQ684" s="187"/>
      <c r="DER684" s="187"/>
      <c r="DES684" s="187"/>
      <c r="DET684" s="187"/>
      <c r="DEU684" s="187"/>
      <c r="DEV684" s="187"/>
      <c r="DEW684" s="187"/>
      <c r="DEX684" s="187"/>
      <c r="DEY684" s="187"/>
      <c r="DEZ684" s="187"/>
      <c r="DFA684" s="187"/>
      <c r="DFB684" s="187"/>
      <c r="DFC684" s="187"/>
      <c r="DFD684" s="187"/>
      <c r="DFE684" s="187"/>
      <c r="DFF684" s="187"/>
      <c r="DFG684" s="187"/>
      <c r="DFH684" s="187"/>
      <c r="DFI684" s="187"/>
      <c r="DFJ684" s="187"/>
      <c r="DFK684" s="187"/>
      <c r="DFL684" s="187"/>
      <c r="DFM684" s="187"/>
      <c r="DFN684" s="187"/>
      <c r="DFO684" s="187"/>
      <c r="DFP684" s="187"/>
      <c r="DFQ684" s="187"/>
      <c r="DFR684" s="187"/>
      <c r="DFS684" s="187"/>
      <c r="DFT684" s="187"/>
      <c r="DFU684" s="187"/>
      <c r="DFV684" s="187"/>
      <c r="DFW684" s="187"/>
      <c r="DFX684" s="187"/>
      <c r="DFY684" s="187"/>
      <c r="DFZ684" s="187"/>
      <c r="DGA684" s="187"/>
      <c r="DGB684" s="187"/>
      <c r="DGC684" s="187"/>
      <c r="DGD684" s="187"/>
      <c r="DGE684" s="187"/>
      <c r="DGF684" s="187"/>
      <c r="DGG684" s="187"/>
      <c r="DGH684" s="187"/>
      <c r="DGI684" s="187"/>
      <c r="DGJ684" s="187"/>
      <c r="DGK684" s="187"/>
      <c r="DGL684" s="187"/>
      <c r="DGM684" s="187"/>
      <c r="DGN684" s="187"/>
      <c r="DGO684" s="187"/>
      <c r="DGP684" s="187"/>
      <c r="DGQ684" s="187"/>
      <c r="DGR684" s="187"/>
      <c r="DGS684" s="187"/>
      <c r="DGT684" s="187"/>
      <c r="DGU684" s="187"/>
      <c r="DGV684" s="187"/>
      <c r="DGW684" s="187"/>
      <c r="DGX684" s="187"/>
      <c r="DGY684" s="187"/>
      <c r="DGZ684" s="187"/>
      <c r="DHA684" s="187"/>
      <c r="DHB684" s="187"/>
      <c r="DHC684" s="187"/>
      <c r="DHD684" s="187"/>
      <c r="DHE684" s="187"/>
      <c r="DHF684" s="187"/>
      <c r="DHG684" s="187"/>
      <c r="DHH684" s="187"/>
      <c r="DHI684" s="187"/>
      <c r="DHJ684" s="187"/>
      <c r="DHK684" s="187"/>
      <c r="DHL684" s="187"/>
      <c r="DHM684" s="187"/>
      <c r="DHN684" s="187"/>
      <c r="DHO684" s="187"/>
      <c r="DHP684" s="187"/>
      <c r="DHQ684" s="187"/>
      <c r="DHR684" s="187"/>
      <c r="DHS684" s="187"/>
      <c r="DHT684" s="187"/>
      <c r="DHU684" s="187"/>
      <c r="DHV684" s="187"/>
      <c r="DHW684" s="187"/>
      <c r="DHX684" s="187"/>
      <c r="DHY684" s="187"/>
      <c r="DHZ684" s="187"/>
      <c r="DIA684" s="187"/>
      <c r="DIB684" s="187"/>
      <c r="DIC684" s="187"/>
      <c r="DID684" s="187"/>
      <c r="DIE684" s="187"/>
      <c r="DIF684" s="187"/>
      <c r="DIG684" s="187"/>
      <c r="DIH684" s="187"/>
      <c r="DII684" s="187"/>
      <c r="DIJ684" s="187"/>
      <c r="DIK684" s="187"/>
      <c r="DIL684" s="187"/>
      <c r="DIM684" s="187"/>
      <c r="DIN684" s="187"/>
      <c r="DIO684" s="187"/>
      <c r="DIP684" s="187"/>
      <c r="DIQ684" s="187"/>
      <c r="DIR684" s="187"/>
      <c r="DIS684" s="187"/>
      <c r="DIT684" s="187"/>
      <c r="DIU684" s="187"/>
      <c r="DIV684" s="187"/>
      <c r="DIW684" s="187"/>
      <c r="DIX684" s="187"/>
      <c r="DIY684" s="187"/>
      <c r="DIZ684" s="187"/>
      <c r="DJA684" s="187"/>
      <c r="DJB684" s="187"/>
      <c r="DJC684" s="187"/>
      <c r="DJD684" s="187"/>
      <c r="DJE684" s="187"/>
      <c r="DJF684" s="187"/>
      <c r="DJG684" s="187"/>
      <c r="DJH684" s="187"/>
      <c r="DJI684" s="187"/>
      <c r="DJJ684" s="187"/>
      <c r="DJK684" s="187"/>
      <c r="DJL684" s="187"/>
      <c r="DJM684" s="187"/>
      <c r="DJN684" s="187"/>
      <c r="DJO684" s="187"/>
      <c r="DJP684" s="187"/>
      <c r="DJQ684" s="187"/>
      <c r="DJR684" s="187"/>
      <c r="DJS684" s="187"/>
      <c r="DJT684" s="187"/>
      <c r="DJU684" s="187"/>
      <c r="DJV684" s="187"/>
      <c r="DJW684" s="187"/>
      <c r="DJX684" s="187"/>
      <c r="DJY684" s="187"/>
      <c r="DJZ684" s="187"/>
      <c r="DKA684" s="187"/>
      <c r="DKB684" s="187"/>
      <c r="DKC684" s="187"/>
      <c r="DKD684" s="187"/>
      <c r="DKE684" s="187"/>
      <c r="DKF684" s="187"/>
      <c r="DKG684" s="187"/>
      <c r="DKH684" s="187"/>
      <c r="DKI684" s="187"/>
      <c r="DKJ684" s="187"/>
      <c r="DKK684" s="187"/>
      <c r="DKL684" s="187"/>
      <c r="DKM684" s="187"/>
      <c r="DKN684" s="187"/>
      <c r="DKO684" s="187"/>
      <c r="DKP684" s="187"/>
      <c r="DKQ684" s="187"/>
      <c r="DKR684" s="187"/>
      <c r="DKS684" s="187"/>
      <c r="DKT684" s="187"/>
      <c r="DKU684" s="187"/>
      <c r="DKV684" s="187"/>
      <c r="DKW684" s="187"/>
      <c r="DKX684" s="187"/>
      <c r="DKY684" s="187"/>
      <c r="DKZ684" s="187"/>
      <c r="DLA684" s="187"/>
      <c r="DLB684" s="187"/>
      <c r="DLC684" s="187"/>
      <c r="DLD684" s="187"/>
      <c r="DLE684" s="187"/>
      <c r="DLF684" s="187"/>
      <c r="DLG684" s="187"/>
      <c r="DLH684" s="187"/>
      <c r="DLI684" s="187"/>
      <c r="DLJ684" s="187"/>
      <c r="DLK684" s="187"/>
      <c r="DLL684" s="187"/>
      <c r="DLM684" s="187"/>
      <c r="DLN684" s="187"/>
      <c r="DLO684" s="187"/>
      <c r="DLP684" s="187"/>
      <c r="DLQ684" s="187"/>
      <c r="DLR684" s="187"/>
      <c r="DLS684" s="187"/>
      <c r="DLT684" s="187"/>
      <c r="DLU684" s="187"/>
      <c r="DLV684" s="187"/>
      <c r="DLW684" s="187"/>
      <c r="DLX684" s="187"/>
      <c r="DLY684" s="187"/>
      <c r="DLZ684" s="187"/>
      <c r="DMA684" s="187"/>
      <c r="DMB684" s="187"/>
      <c r="DMC684" s="187"/>
      <c r="DMD684" s="187"/>
      <c r="DME684" s="187"/>
      <c r="DMF684" s="187"/>
      <c r="DMG684" s="187"/>
      <c r="DMH684" s="187"/>
      <c r="DMI684" s="187"/>
      <c r="DMJ684" s="187"/>
      <c r="DMK684" s="187"/>
      <c r="DML684" s="187"/>
      <c r="DMM684" s="187"/>
      <c r="DMN684" s="187"/>
      <c r="DMO684" s="187"/>
      <c r="DMP684" s="187"/>
      <c r="DMQ684" s="187"/>
      <c r="DMR684" s="187"/>
      <c r="DMS684" s="187"/>
      <c r="DMT684" s="187"/>
      <c r="DMU684" s="187"/>
      <c r="DMV684" s="187"/>
      <c r="DMW684" s="187"/>
      <c r="DMX684" s="187"/>
      <c r="DMY684" s="187"/>
      <c r="DMZ684" s="187"/>
      <c r="DNA684" s="187"/>
      <c r="DNB684" s="187"/>
      <c r="DNC684" s="187"/>
      <c r="DND684" s="187"/>
      <c r="DNE684" s="187"/>
      <c r="DNF684" s="187"/>
      <c r="DNG684" s="187"/>
      <c r="DNH684" s="187"/>
      <c r="DNI684" s="187"/>
      <c r="DNJ684" s="187"/>
      <c r="DNK684" s="187"/>
      <c r="DNL684" s="187"/>
      <c r="DNM684" s="187"/>
      <c r="DNN684" s="187"/>
      <c r="DNO684" s="187"/>
      <c r="DNP684" s="187"/>
      <c r="DNQ684" s="187"/>
      <c r="DNR684" s="187"/>
      <c r="DNS684" s="187"/>
      <c r="DNT684" s="187"/>
      <c r="DNU684" s="187"/>
      <c r="DNV684" s="187"/>
      <c r="DNW684" s="187"/>
      <c r="DNX684" s="187"/>
      <c r="DNY684" s="187"/>
      <c r="DNZ684" s="187"/>
      <c r="DOA684" s="187"/>
      <c r="DOB684" s="187"/>
      <c r="DOC684" s="187"/>
      <c r="DOD684" s="187"/>
      <c r="DOE684" s="187"/>
      <c r="DOF684" s="187"/>
      <c r="DOG684" s="187"/>
      <c r="DOH684" s="187"/>
      <c r="DOI684" s="187"/>
      <c r="DOJ684" s="187"/>
      <c r="DOK684" s="187"/>
      <c r="DOL684" s="187"/>
      <c r="DOM684" s="187"/>
      <c r="DON684" s="187"/>
      <c r="DOO684" s="187"/>
      <c r="DOP684" s="187"/>
      <c r="DOQ684" s="187"/>
      <c r="DOR684" s="187"/>
      <c r="DOS684" s="187"/>
      <c r="DOT684" s="187"/>
      <c r="DOU684" s="187"/>
      <c r="DOV684" s="187"/>
      <c r="DOW684" s="187"/>
      <c r="DOX684" s="187"/>
      <c r="DOY684" s="187"/>
      <c r="DOZ684" s="187"/>
      <c r="DPA684" s="187"/>
      <c r="DPB684" s="187"/>
      <c r="DPC684" s="187"/>
      <c r="DPD684" s="187"/>
      <c r="DPE684" s="187"/>
      <c r="DPF684" s="187"/>
      <c r="DPG684" s="187"/>
      <c r="DPH684" s="187"/>
      <c r="DPI684" s="187"/>
      <c r="DPJ684" s="187"/>
      <c r="DPK684" s="187"/>
      <c r="DPL684" s="187"/>
      <c r="DPM684" s="187"/>
      <c r="DPN684" s="187"/>
      <c r="DPO684" s="187"/>
      <c r="DPP684" s="187"/>
      <c r="DPQ684" s="187"/>
      <c r="DPR684" s="187"/>
      <c r="DPS684" s="187"/>
      <c r="DPT684" s="187"/>
      <c r="DPU684" s="187"/>
      <c r="DPV684" s="187"/>
      <c r="DPW684" s="187"/>
      <c r="DPX684" s="187"/>
      <c r="DPY684" s="187"/>
      <c r="DPZ684" s="187"/>
      <c r="DQA684" s="187"/>
      <c r="DQB684" s="187"/>
      <c r="DQC684" s="187"/>
      <c r="DQD684" s="187"/>
      <c r="DQE684" s="187"/>
      <c r="DQF684" s="187"/>
      <c r="DQG684" s="187"/>
      <c r="DQH684" s="187"/>
      <c r="DQI684" s="187"/>
      <c r="DQJ684" s="187"/>
      <c r="DQK684" s="187"/>
      <c r="DQL684" s="187"/>
      <c r="DQM684" s="187"/>
      <c r="DQN684" s="187"/>
      <c r="DQO684" s="187"/>
      <c r="DQP684" s="187"/>
      <c r="DQQ684" s="187"/>
      <c r="DQR684" s="187"/>
      <c r="DQS684" s="187"/>
      <c r="DQT684" s="187"/>
      <c r="DQU684" s="187"/>
      <c r="DQV684" s="187"/>
      <c r="DQW684" s="187"/>
      <c r="DQX684" s="187"/>
      <c r="DQY684" s="187"/>
      <c r="DQZ684" s="187"/>
      <c r="DRA684" s="187"/>
      <c r="DRB684" s="187"/>
      <c r="DRC684" s="187"/>
      <c r="DRD684" s="187"/>
      <c r="DRE684" s="187"/>
      <c r="DRF684" s="187"/>
      <c r="DRG684" s="187"/>
      <c r="DRH684" s="187"/>
      <c r="DRI684" s="187"/>
      <c r="DRJ684" s="187"/>
      <c r="DRK684" s="187"/>
      <c r="DRL684" s="187"/>
      <c r="DRM684" s="187"/>
      <c r="DRN684" s="187"/>
      <c r="DRO684" s="187"/>
      <c r="DRP684" s="187"/>
      <c r="DRQ684" s="187"/>
      <c r="DRR684" s="187"/>
      <c r="DRS684" s="187"/>
      <c r="DRT684" s="187"/>
      <c r="DRU684" s="187"/>
      <c r="DRV684" s="187"/>
      <c r="DRW684" s="187"/>
      <c r="DRX684" s="187"/>
      <c r="DRY684" s="187"/>
      <c r="DRZ684" s="187"/>
      <c r="DSA684" s="187"/>
      <c r="DSB684" s="187"/>
      <c r="DSC684" s="187"/>
      <c r="DSD684" s="187"/>
      <c r="DSE684" s="187"/>
      <c r="DSF684" s="187"/>
      <c r="DSG684" s="187"/>
      <c r="DSH684" s="187"/>
      <c r="DSI684" s="187"/>
      <c r="DSJ684" s="187"/>
      <c r="DSK684" s="187"/>
      <c r="DSL684" s="187"/>
      <c r="DSM684" s="187"/>
      <c r="DSN684" s="187"/>
      <c r="DSO684" s="187"/>
      <c r="DSP684" s="187"/>
      <c r="DSQ684" s="187"/>
      <c r="DSR684" s="187"/>
      <c r="DSS684" s="187"/>
      <c r="DST684" s="187"/>
      <c r="DSU684" s="187"/>
      <c r="DSV684" s="187"/>
      <c r="DSW684" s="187"/>
      <c r="DSX684" s="187"/>
      <c r="DSY684" s="187"/>
      <c r="DSZ684" s="187"/>
      <c r="DTA684" s="187"/>
      <c r="DTB684" s="187"/>
      <c r="DTC684" s="187"/>
      <c r="DTD684" s="187"/>
      <c r="DTE684" s="187"/>
      <c r="DTF684" s="187"/>
      <c r="DTG684" s="187"/>
      <c r="DTH684" s="187"/>
      <c r="DTI684" s="187"/>
      <c r="DTJ684" s="187"/>
      <c r="DTK684" s="187"/>
      <c r="DTL684" s="187"/>
      <c r="DTM684" s="187"/>
      <c r="DTN684" s="187"/>
      <c r="DTO684" s="187"/>
      <c r="DTP684" s="187"/>
      <c r="DTQ684" s="187"/>
      <c r="DTR684" s="187"/>
      <c r="DTS684" s="187"/>
      <c r="DTT684" s="187"/>
      <c r="DTU684" s="187"/>
      <c r="DTV684" s="187"/>
      <c r="DTW684" s="187"/>
      <c r="DTX684" s="187"/>
      <c r="DTY684" s="187"/>
      <c r="DTZ684" s="187"/>
      <c r="DUA684" s="187"/>
      <c r="DUB684" s="187"/>
      <c r="DUC684" s="187"/>
      <c r="DUD684" s="187"/>
      <c r="DUE684" s="187"/>
      <c r="DUF684" s="187"/>
      <c r="DUG684" s="187"/>
      <c r="DUH684" s="187"/>
      <c r="DUI684" s="187"/>
      <c r="DUJ684" s="187"/>
      <c r="DUK684" s="187"/>
      <c r="DUL684" s="187"/>
      <c r="DUM684" s="187"/>
      <c r="DUN684" s="187"/>
      <c r="DUO684" s="187"/>
      <c r="DUP684" s="187"/>
      <c r="DUQ684" s="187"/>
      <c r="DUR684" s="187"/>
      <c r="DUS684" s="187"/>
      <c r="DUT684" s="187"/>
      <c r="DUU684" s="187"/>
      <c r="DUV684" s="187"/>
      <c r="DUW684" s="187"/>
      <c r="DUX684" s="187"/>
      <c r="DUY684" s="187"/>
      <c r="DUZ684" s="187"/>
      <c r="DVA684" s="187"/>
      <c r="DVB684" s="187"/>
      <c r="DVC684" s="187"/>
      <c r="DVD684" s="187"/>
      <c r="DVE684" s="187"/>
      <c r="DVF684" s="187"/>
      <c r="DVG684" s="187"/>
      <c r="DVH684" s="187"/>
      <c r="DVI684" s="187"/>
      <c r="DVJ684" s="187"/>
      <c r="DVK684" s="187"/>
      <c r="DVL684" s="187"/>
      <c r="DVM684" s="187"/>
      <c r="DVN684" s="187"/>
      <c r="DVO684" s="187"/>
      <c r="DVP684" s="187"/>
      <c r="DVQ684" s="187"/>
      <c r="DVR684" s="187"/>
      <c r="DVS684" s="187"/>
      <c r="DVT684" s="187"/>
      <c r="DVU684" s="187"/>
      <c r="DVV684" s="187"/>
      <c r="DVW684" s="187"/>
      <c r="DVX684" s="187"/>
      <c r="DVY684" s="187"/>
      <c r="DVZ684" s="187"/>
      <c r="DWA684" s="187"/>
      <c r="DWB684" s="187"/>
      <c r="DWC684" s="187"/>
      <c r="DWD684" s="187"/>
      <c r="DWE684" s="187"/>
      <c r="DWF684" s="187"/>
      <c r="DWG684" s="187"/>
      <c r="DWH684" s="187"/>
      <c r="DWI684" s="187"/>
      <c r="DWJ684" s="187"/>
      <c r="DWK684" s="187"/>
      <c r="DWL684" s="187"/>
      <c r="DWM684" s="187"/>
      <c r="DWN684" s="187"/>
      <c r="DWO684" s="187"/>
      <c r="DWP684" s="187"/>
      <c r="DWQ684" s="187"/>
      <c r="DWR684" s="187"/>
      <c r="DWS684" s="187"/>
      <c r="DWT684" s="187"/>
      <c r="DWU684" s="187"/>
      <c r="DWV684" s="187"/>
      <c r="DWW684" s="187"/>
      <c r="DWX684" s="187"/>
      <c r="DWY684" s="187"/>
      <c r="DWZ684" s="187"/>
      <c r="DXA684" s="187"/>
      <c r="DXB684" s="187"/>
      <c r="DXC684" s="187"/>
      <c r="DXD684" s="187"/>
      <c r="DXE684" s="187"/>
      <c r="DXF684" s="187"/>
      <c r="DXG684" s="187"/>
      <c r="DXH684" s="187"/>
      <c r="DXI684" s="187"/>
      <c r="DXJ684" s="187"/>
      <c r="DXK684" s="187"/>
      <c r="DXL684" s="187"/>
      <c r="DXM684" s="187"/>
      <c r="DXN684" s="187"/>
      <c r="DXO684" s="187"/>
      <c r="DXP684" s="187"/>
      <c r="DXQ684" s="187"/>
      <c r="DXR684" s="187"/>
      <c r="DXS684" s="187"/>
      <c r="DXT684" s="187"/>
      <c r="DXU684" s="187"/>
      <c r="DXV684" s="187"/>
      <c r="DXW684" s="187"/>
      <c r="DXX684" s="187"/>
      <c r="DXY684" s="187"/>
      <c r="DXZ684" s="187"/>
      <c r="DYA684" s="187"/>
      <c r="DYB684" s="187"/>
      <c r="DYC684" s="187"/>
      <c r="DYD684" s="187"/>
      <c r="DYE684" s="187"/>
      <c r="DYF684" s="187"/>
      <c r="DYG684" s="187"/>
      <c r="DYH684" s="187"/>
      <c r="DYI684" s="187"/>
      <c r="DYJ684" s="187"/>
      <c r="DYK684" s="187"/>
      <c r="DYL684" s="187"/>
      <c r="DYM684" s="187"/>
      <c r="DYN684" s="187"/>
      <c r="DYO684" s="187"/>
      <c r="DYP684" s="187"/>
      <c r="DYQ684" s="187"/>
      <c r="DYR684" s="187"/>
      <c r="DYS684" s="187"/>
      <c r="DYT684" s="187"/>
      <c r="DYU684" s="187"/>
      <c r="DYV684" s="187"/>
      <c r="DYW684" s="187"/>
      <c r="DYX684" s="187"/>
      <c r="DYY684" s="187"/>
      <c r="DYZ684" s="187"/>
      <c r="DZA684" s="187"/>
      <c r="DZB684" s="187"/>
      <c r="DZC684" s="187"/>
      <c r="DZD684" s="187"/>
      <c r="DZE684" s="187"/>
      <c r="DZF684" s="187"/>
      <c r="DZG684" s="187"/>
      <c r="DZH684" s="187"/>
      <c r="DZI684" s="187"/>
      <c r="DZJ684" s="187"/>
      <c r="DZK684" s="187"/>
      <c r="DZL684" s="187"/>
      <c r="DZM684" s="187"/>
      <c r="DZN684" s="187"/>
      <c r="DZO684" s="187"/>
      <c r="DZP684" s="187"/>
      <c r="DZQ684" s="187"/>
      <c r="DZR684" s="187"/>
      <c r="DZS684" s="187"/>
      <c r="DZT684" s="187"/>
      <c r="DZU684" s="187"/>
      <c r="DZV684" s="187"/>
      <c r="DZW684" s="187"/>
      <c r="DZX684" s="187"/>
      <c r="DZY684" s="187"/>
      <c r="DZZ684" s="187"/>
      <c r="EAA684" s="187"/>
      <c r="EAB684" s="187"/>
      <c r="EAC684" s="187"/>
      <c r="EAD684" s="187"/>
      <c r="EAE684" s="187"/>
      <c r="EAF684" s="187"/>
      <c r="EAG684" s="187"/>
      <c r="EAH684" s="187"/>
      <c r="EAI684" s="187"/>
      <c r="EAJ684" s="187"/>
      <c r="EAK684" s="187"/>
      <c r="EAL684" s="187"/>
      <c r="EAM684" s="187"/>
      <c r="EAN684" s="187"/>
      <c r="EAO684" s="187"/>
      <c r="EAP684" s="187"/>
      <c r="EAQ684" s="187"/>
      <c r="EAR684" s="187"/>
      <c r="EAS684" s="187"/>
      <c r="EAT684" s="187"/>
      <c r="EAU684" s="187"/>
      <c r="EAV684" s="187"/>
      <c r="EAW684" s="187"/>
      <c r="EAX684" s="187"/>
      <c r="EAY684" s="187"/>
      <c r="EAZ684" s="187"/>
      <c r="EBA684" s="187"/>
      <c r="EBB684" s="187"/>
      <c r="EBC684" s="187"/>
      <c r="EBD684" s="187"/>
      <c r="EBE684" s="187"/>
      <c r="EBF684" s="187"/>
      <c r="EBG684" s="187"/>
      <c r="EBH684" s="187"/>
      <c r="EBI684" s="187"/>
      <c r="EBJ684" s="187"/>
      <c r="EBK684" s="187"/>
      <c r="EBL684" s="187"/>
      <c r="EBM684" s="187"/>
      <c r="EBN684" s="187"/>
      <c r="EBO684" s="187"/>
      <c r="EBP684" s="187"/>
      <c r="EBQ684" s="187"/>
      <c r="EBR684" s="187"/>
      <c r="EBS684" s="187"/>
      <c r="EBT684" s="187"/>
      <c r="EBU684" s="187"/>
      <c r="EBV684" s="187"/>
      <c r="EBW684" s="187"/>
      <c r="EBX684" s="187"/>
      <c r="EBY684" s="187"/>
      <c r="EBZ684" s="187"/>
      <c r="ECA684" s="187"/>
      <c r="ECB684" s="187"/>
      <c r="ECC684" s="187"/>
      <c r="ECD684" s="187"/>
      <c r="ECE684" s="187"/>
      <c r="ECF684" s="187"/>
      <c r="ECG684" s="187"/>
      <c r="ECH684" s="187"/>
      <c r="ECI684" s="187"/>
      <c r="ECJ684" s="187"/>
      <c r="ECK684" s="187"/>
      <c r="ECL684" s="187"/>
      <c r="ECM684" s="187"/>
      <c r="ECN684" s="187"/>
      <c r="ECO684" s="187"/>
      <c r="ECP684" s="187"/>
      <c r="ECQ684" s="187"/>
      <c r="ECR684" s="187"/>
      <c r="ECS684" s="187"/>
      <c r="ECT684" s="187"/>
      <c r="ECU684" s="187"/>
      <c r="ECV684" s="187"/>
      <c r="ECW684" s="187"/>
      <c r="ECX684" s="187"/>
      <c r="ECY684" s="187"/>
      <c r="ECZ684" s="187"/>
      <c r="EDA684" s="187"/>
      <c r="EDB684" s="187"/>
      <c r="EDC684" s="187"/>
      <c r="EDD684" s="187"/>
      <c r="EDE684" s="187"/>
      <c r="EDF684" s="187"/>
      <c r="EDG684" s="187"/>
      <c r="EDH684" s="187"/>
      <c r="EDI684" s="187"/>
      <c r="EDJ684" s="187"/>
      <c r="EDK684" s="187"/>
      <c r="EDL684" s="187"/>
      <c r="EDM684" s="187"/>
      <c r="EDN684" s="187"/>
      <c r="EDO684" s="187"/>
      <c r="EDP684" s="187"/>
      <c r="EDQ684" s="187"/>
      <c r="EDR684" s="187"/>
      <c r="EDS684" s="187"/>
      <c r="EDT684" s="187"/>
      <c r="EDU684" s="187"/>
      <c r="EDV684" s="187"/>
      <c r="EDW684" s="187"/>
      <c r="EDX684" s="187"/>
      <c r="EDY684" s="187"/>
      <c r="EDZ684" s="187"/>
      <c r="EEA684" s="187"/>
      <c r="EEB684" s="187"/>
      <c r="EEC684" s="187"/>
      <c r="EED684" s="187"/>
      <c r="EEE684" s="187"/>
      <c r="EEF684" s="187"/>
      <c r="EEG684" s="187"/>
      <c r="EEH684" s="187"/>
      <c r="EEI684" s="187"/>
      <c r="EEJ684" s="187"/>
      <c r="EEK684" s="187"/>
      <c r="EEL684" s="187"/>
      <c r="EEM684" s="187"/>
      <c r="EEN684" s="187"/>
      <c r="EEO684" s="187"/>
      <c r="EEP684" s="187"/>
      <c r="EEQ684" s="187"/>
      <c r="EER684" s="187"/>
      <c r="EES684" s="187"/>
      <c r="EET684" s="187"/>
      <c r="EEU684" s="187"/>
      <c r="EEV684" s="187"/>
      <c r="EEW684" s="187"/>
      <c r="EEX684" s="187"/>
      <c r="EEY684" s="187"/>
      <c r="EEZ684" s="187"/>
      <c r="EFA684" s="187"/>
      <c r="EFB684" s="187"/>
      <c r="EFC684" s="187"/>
      <c r="EFD684" s="187"/>
      <c r="EFE684" s="187"/>
      <c r="EFF684" s="187"/>
      <c r="EFG684" s="187"/>
      <c r="EFH684" s="187"/>
      <c r="EFI684" s="187"/>
      <c r="EFJ684" s="187"/>
      <c r="EFK684" s="187"/>
      <c r="EFL684" s="187"/>
      <c r="EFM684" s="187"/>
      <c r="EFN684" s="187"/>
      <c r="EFO684" s="187"/>
      <c r="EFP684" s="187"/>
      <c r="EFQ684" s="187"/>
      <c r="EFR684" s="187"/>
      <c r="EFS684" s="187"/>
      <c r="EFT684" s="187"/>
      <c r="EFU684" s="187"/>
      <c r="EFV684" s="187"/>
      <c r="EFW684" s="187"/>
      <c r="EFX684" s="187"/>
      <c r="EFY684" s="187"/>
      <c r="EFZ684" s="187"/>
      <c r="EGA684" s="187"/>
      <c r="EGB684" s="187"/>
      <c r="EGC684" s="187"/>
      <c r="EGD684" s="187"/>
      <c r="EGE684" s="187"/>
      <c r="EGF684" s="187"/>
      <c r="EGG684" s="187"/>
      <c r="EGH684" s="187"/>
      <c r="EGI684" s="187"/>
      <c r="EGJ684" s="187"/>
      <c r="EGK684" s="187"/>
      <c r="EGL684" s="187"/>
      <c r="EGM684" s="187"/>
      <c r="EGN684" s="187"/>
      <c r="EGO684" s="187"/>
      <c r="EGP684" s="187"/>
      <c r="EGQ684" s="187"/>
      <c r="EGR684" s="187"/>
      <c r="EGS684" s="187"/>
      <c r="EGT684" s="187"/>
      <c r="EGU684" s="187"/>
      <c r="EGV684" s="187"/>
      <c r="EGW684" s="187"/>
      <c r="EGX684" s="187"/>
      <c r="EGY684" s="187"/>
      <c r="EGZ684" s="187"/>
      <c r="EHA684" s="187"/>
      <c r="EHB684" s="187"/>
      <c r="EHC684" s="187"/>
      <c r="EHD684" s="187"/>
      <c r="EHE684" s="187"/>
      <c r="EHF684" s="187"/>
      <c r="EHG684" s="187"/>
      <c r="EHH684" s="187"/>
      <c r="EHI684" s="187"/>
      <c r="EHJ684" s="187"/>
      <c r="EHK684" s="187"/>
      <c r="EHL684" s="187"/>
      <c r="EHM684" s="187"/>
      <c r="EHN684" s="187"/>
      <c r="EHO684" s="187"/>
      <c r="EHP684" s="187"/>
      <c r="EHQ684" s="187"/>
      <c r="EHR684" s="187"/>
      <c r="EHS684" s="187"/>
      <c r="EHT684" s="187"/>
      <c r="EHU684" s="187"/>
      <c r="EHV684" s="187"/>
      <c r="EHW684" s="187"/>
      <c r="EHX684" s="187"/>
      <c r="EHY684" s="187"/>
      <c r="EHZ684" s="187"/>
      <c r="EIA684" s="187"/>
      <c r="EIB684" s="187"/>
      <c r="EIC684" s="187"/>
      <c r="EID684" s="187"/>
      <c r="EIE684" s="187"/>
      <c r="EIF684" s="187"/>
      <c r="EIG684" s="187"/>
      <c r="EIH684" s="187"/>
      <c r="EII684" s="187"/>
      <c r="EIJ684" s="187"/>
      <c r="EIK684" s="187"/>
      <c r="EIL684" s="187"/>
      <c r="EIM684" s="187"/>
      <c r="EIN684" s="187"/>
      <c r="EIO684" s="187"/>
      <c r="EIP684" s="187"/>
      <c r="EIQ684" s="187"/>
      <c r="EIR684" s="187"/>
      <c r="EIS684" s="187"/>
      <c r="EIT684" s="187"/>
      <c r="EIU684" s="187"/>
      <c r="EIV684" s="187"/>
      <c r="EIW684" s="187"/>
      <c r="EIX684" s="187"/>
      <c r="EIY684" s="187"/>
      <c r="EIZ684" s="187"/>
      <c r="EJA684" s="187"/>
      <c r="EJB684" s="187"/>
      <c r="EJC684" s="187"/>
      <c r="EJD684" s="187"/>
      <c r="EJE684" s="187"/>
      <c r="EJF684" s="187"/>
      <c r="EJG684" s="187"/>
      <c r="EJH684" s="187"/>
      <c r="EJI684" s="187"/>
      <c r="EJJ684" s="187"/>
      <c r="EJK684" s="187"/>
      <c r="EJL684" s="187"/>
      <c r="EJM684" s="187"/>
      <c r="EJN684" s="187"/>
      <c r="EJO684" s="187"/>
      <c r="EJP684" s="187"/>
      <c r="EJQ684" s="187"/>
      <c r="EJR684" s="187"/>
      <c r="EJS684" s="187"/>
      <c r="EJT684" s="187"/>
      <c r="EJU684" s="187"/>
      <c r="EJV684" s="187"/>
      <c r="EJW684" s="187"/>
      <c r="EJX684" s="187"/>
      <c r="EJY684" s="187"/>
      <c r="EJZ684" s="187"/>
      <c r="EKA684" s="187"/>
      <c r="EKB684" s="187"/>
      <c r="EKC684" s="187"/>
      <c r="EKD684" s="187"/>
      <c r="EKE684" s="187"/>
      <c r="EKF684" s="187"/>
      <c r="EKG684" s="187"/>
      <c r="EKH684" s="187"/>
      <c r="EKI684" s="187"/>
      <c r="EKJ684" s="187"/>
      <c r="EKK684" s="187"/>
      <c r="EKL684" s="187"/>
      <c r="EKM684" s="187"/>
      <c r="EKN684" s="187"/>
      <c r="EKO684" s="187"/>
      <c r="EKP684" s="187"/>
      <c r="EKQ684" s="187"/>
      <c r="EKR684" s="187"/>
      <c r="EKS684" s="187"/>
      <c r="EKT684" s="187"/>
      <c r="EKU684" s="187"/>
      <c r="EKV684" s="187"/>
      <c r="EKW684" s="187"/>
      <c r="EKX684" s="187"/>
      <c r="EKY684" s="187"/>
      <c r="EKZ684" s="187"/>
      <c r="ELA684" s="187"/>
      <c r="ELB684" s="187"/>
      <c r="ELC684" s="187"/>
      <c r="ELD684" s="187"/>
      <c r="ELE684" s="187"/>
      <c r="ELF684" s="187"/>
      <c r="ELG684" s="187"/>
      <c r="ELH684" s="187"/>
      <c r="ELI684" s="187"/>
      <c r="ELJ684" s="187"/>
      <c r="ELK684" s="187"/>
      <c r="ELL684" s="187"/>
      <c r="ELM684" s="187"/>
      <c r="ELN684" s="187"/>
      <c r="ELO684" s="187"/>
      <c r="ELP684" s="187"/>
      <c r="ELQ684" s="187"/>
      <c r="ELR684" s="187"/>
      <c r="ELS684" s="187"/>
      <c r="ELT684" s="187"/>
      <c r="ELU684" s="187"/>
      <c r="ELV684" s="187"/>
      <c r="ELW684" s="187"/>
      <c r="ELX684" s="187"/>
      <c r="ELY684" s="187"/>
      <c r="ELZ684" s="187"/>
      <c r="EMA684" s="187"/>
      <c r="EMB684" s="187"/>
      <c r="EMC684" s="187"/>
      <c r="EMD684" s="187"/>
      <c r="EME684" s="187"/>
      <c r="EMF684" s="187"/>
      <c r="EMG684" s="187"/>
      <c r="EMH684" s="187"/>
      <c r="EMI684" s="187"/>
      <c r="EMJ684" s="187"/>
      <c r="EMK684" s="187"/>
      <c r="EML684" s="187"/>
      <c r="EMM684" s="187"/>
      <c r="EMN684" s="187"/>
      <c r="EMO684" s="187"/>
      <c r="EMP684" s="187"/>
      <c r="EMQ684" s="187"/>
      <c r="EMR684" s="187"/>
      <c r="EMS684" s="187"/>
      <c r="EMT684" s="187"/>
      <c r="EMU684" s="187"/>
      <c r="EMV684" s="187"/>
      <c r="EMW684" s="187"/>
      <c r="EMX684" s="187"/>
      <c r="EMY684" s="187"/>
      <c r="EMZ684" s="187"/>
      <c r="ENA684" s="187"/>
      <c r="ENB684" s="187"/>
      <c r="ENC684" s="187"/>
      <c r="END684" s="187"/>
      <c r="ENE684" s="187"/>
      <c r="ENF684" s="187"/>
      <c r="ENG684" s="187"/>
      <c r="ENH684" s="187"/>
      <c r="ENI684" s="187"/>
      <c r="ENJ684" s="187"/>
      <c r="ENK684" s="187"/>
      <c r="ENL684" s="187"/>
      <c r="ENM684" s="187"/>
      <c r="ENN684" s="187"/>
      <c r="ENO684" s="187"/>
      <c r="ENP684" s="187"/>
      <c r="ENQ684" s="187"/>
      <c r="ENR684" s="187"/>
      <c r="ENS684" s="187"/>
      <c r="ENT684" s="187"/>
      <c r="ENU684" s="187"/>
      <c r="ENV684" s="187"/>
      <c r="ENW684" s="187"/>
      <c r="ENX684" s="187"/>
      <c r="ENY684" s="187"/>
      <c r="ENZ684" s="187"/>
      <c r="EOA684" s="187"/>
      <c r="EOB684" s="187"/>
      <c r="EOC684" s="187"/>
      <c r="EOD684" s="187"/>
      <c r="EOE684" s="187"/>
      <c r="EOF684" s="187"/>
      <c r="EOG684" s="187"/>
      <c r="EOH684" s="187"/>
      <c r="EOI684" s="187"/>
      <c r="EOJ684" s="187"/>
      <c r="EOK684" s="187"/>
      <c r="EOL684" s="187"/>
      <c r="EOM684" s="187"/>
      <c r="EON684" s="187"/>
      <c r="EOO684" s="187"/>
      <c r="EOP684" s="187"/>
      <c r="EOQ684" s="187"/>
      <c r="EOR684" s="187"/>
      <c r="EOS684" s="187"/>
      <c r="EOT684" s="187"/>
      <c r="EOU684" s="187"/>
      <c r="EOV684" s="187"/>
      <c r="EOW684" s="187"/>
      <c r="EOX684" s="187"/>
      <c r="EOY684" s="187"/>
      <c r="EOZ684" s="187"/>
      <c r="EPA684" s="187"/>
      <c r="EPB684" s="187"/>
      <c r="EPC684" s="187"/>
      <c r="EPD684" s="187"/>
      <c r="EPE684" s="187"/>
      <c r="EPF684" s="187"/>
      <c r="EPG684" s="187"/>
      <c r="EPH684" s="187"/>
      <c r="EPI684" s="187"/>
      <c r="EPJ684" s="187"/>
      <c r="EPK684" s="187"/>
      <c r="EPL684" s="187"/>
      <c r="EPM684" s="187"/>
      <c r="EPN684" s="187"/>
      <c r="EPO684" s="187"/>
      <c r="EPP684" s="187"/>
      <c r="EPQ684" s="187"/>
      <c r="EPR684" s="187"/>
      <c r="EPS684" s="187"/>
      <c r="EPT684" s="187"/>
      <c r="EPU684" s="187"/>
      <c r="EPV684" s="187"/>
      <c r="EPW684" s="187"/>
      <c r="EPX684" s="187"/>
      <c r="EPY684" s="187"/>
      <c r="EPZ684" s="187"/>
      <c r="EQA684" s="187"/>
      <c r="EQB684" s="187"/>
      <c r="EQC684" s="187"/>
      <c r="EQD684" s="187"/>
      <c r="EQE684" s="187"/>
      <c r="EQF684" s="187"/>
      <c r="EQG684" s="187"/>
      <c r="EQH684" s="187"/>
      <c r="EQI684" s="187"/>
      <c r="EQJ684" s="187"/>
      <c r="EQK684" s="187"/>
      <c r="EQL684" s="187"/>
      <c r="EQM684" s="187"/>
      <c r="EQN684" s="187"/>
      <c r="EQO684" s="187"/>
      <c r="EQP684" s="187"/>
      <c r="EQQ684" s="187"/>
      <c r="EQR684" s="187"/>
      <c r="EQS684" s="187"/>
      <c r="EQT684" s="187"/>
      <c r="EQU684" s="187"/>
      <c r="EQV684" s="187"/>
      <c r="EQW684" s="187"/>
      <c r="EQX684" s="187"/>
      <c r="EQY684" s="187"/>
      <c r="EQZ684" s="187"/>
      <c r="ERA684" s="187"/>
      <c r="ERB684" s="187"/>
      <c r="ERC684" s="187"/>
      <c r="ERD684" s="187"/>
      <c r="ERE684" s="187"/>
      <c r="ERF684" s="187"/>
      <c r="ERG684" s="187"/>
      <c r="ERH684" s="187"/>
      <c r="ERI684" s="187"/>
      <c r="ERJ684" s="187"/>
      <c r="ERK684" s="187"/>
      <c r="ERL684" s="187"/>
      <c r="ERM684" s="187"/>
      <c r="ERN684" s="187"/>
      <c r="ERO684" s="187"/>
      <c r="ERP684" s="187"/>
      <c r="ERQ684" s="187"/>
      <c r="ERR684" s="187"/>
      <c r="ERS684" s="187"/>
      <c r="ERT684" s="187"/>
      <c r="ERU684" s="187"/>
      <c r="ERV684" s="187"/>
      <c r="ERW684" s="187"/>
      <c r="ERX684" s="187"/>
      <c r="ERY684" s="187"/>
      <c r="ERZ684" s="187"/>
      <c r="ESA684" s="187"/>
      <c r="ESB684" s="187"/>
      <c r="ESC684" s="187"/>
      <c r="ESD684" s="187"/>
      <c r="ESE684" s="187"/>
      <c r="ESF684" s="187"/>
      <c r="ESG684" s="187"/>
      <c r="ESH684" s="187"/>
      <c r="ESI684" s="187"/>
      <c r="ESJ684" s="187"/>
      <c r="ESK684" s="187"/>
      <c r="ESL684" s="187"/>
      <c r="ESM684" s="187"/>
      <c r="ESN684" s="187"/>
      <c r="ESO684" s="187"/>
      <c r="ESP684" s="187"/>
      <c r="ESQ684" s="187"/>
      <c r="ESR684" s="187"/>
      <c r="ESS684" s="187"/>
      <c r="EST684" s="187"/>
      <c r="ESU684" s="187"/>
      <c r="ESV684" s="187"/>
      <c r="ESW684" s="187"/>
      <c r="ESX684" s="187"/>
      <c r="ESY684" s="187"/>
      <c r="ESZ684" s="187"/>
      <c r="ETA684" s="187"/>
      <c r="ETB684" s="187"/>
      <c r="ETC684" s="187"/>
      <c r="ETD684" s="187"/>
      <c r="ETE684" s="187"/>
      <c r="ETF684" s="187"/>
      <c r="ETG684" s="187"/>
      <c r="ETH684" s="187"/>
      <c r="ETI684" s="187"/>
      <c r="ETJ684" s="187"/>
      <c r="ETK684" s="187"/>
      <c r="ETL684" s="187"/>
      <c r="ETM684" s="187"/>
      <c r="ETN684" s="187"/>
      <c r="ETO684" s="187"/>
      <c r="ETP684" s="187"/>
      <c r="ETQ684" s="187"/>
      <c r="ETR684" s="187"/>
      <c r="ETS684" s="187"/>
      <c r="ETT684" s="187"/>
      <c r="ETU684" s="187"/>
      <c r="ETV684" s="187"/>
      <c r="ETW684" s="187"/>
      <c r="ETX684" s="187"/>
      <c r="ETY684" s="187"/>
      <c r="ETZ684" s="187"/>
      <c r="EUA684" s="187"/>
      <c r="EUB684" s="187"/>
      <c r="EUC684" s="187"/>
      <c r="EUD684" s="187"/>
      <c r="EUE684" s="187"/>
      <c r="EUF684" s="187"/>
      <c r="EUG684" s="187"/>
      <c r="EUH684" s="187"/>
      <c r="EUI684" s="187"/>
      <c r="EUJ684" s="187"/>
      <c r="EUK684" s="187"/>
      <c r="EUL684" s="187"/>
      <c r="EUM684" s="187"/>
      <c r="EUN684" s="187"/>
      <c r="EUO684" s="187"/>
      <c r="EUP684" s="187"/>
      <c r="EUQ684" s="187"/>
      <c r="EUR684" s="187"/>
      <c r="EUS684" s="187"/>
      <c r="EUT684" s="187"/>
      <c r="EUU684" s="187"/>
      <c r="EUV684" s="187"/>
      <c r="EUW684" s="187"/>
      <c r="EUX684" s="187"/>
      <c r="EUY684" s="187"/>
      <c r="EUZ684" s="187"/>
      <c r="EVA684" s="187"/>
      <c r="EVB684" s="187"/>
      <c r="EVC684" s="187"/>
      <c r="EVD684" s="187"/>
      <c r="EVE684" s="187"/>
      <c r="EVF684" s="187"/>
      <c r="EVG684" s="187"/>
      <c r="EVH684" s="187"/>
      <c r="EVI684" s="187"/>
      <c r="EVJ684" s="187"/>
      <c r="EVK684" s="187"/>
      <c r="EVL684" s="187"/>
      <c r="EVM684" s="187"/>
      <c r="EVN684" s="187"/>
      <c r="EVO684" s="187"/>
      <c r="EVP684" s="187"/>
      <c r="EVQ684" s="187"/>
      <c r="EVR684" s="187"/>
      <c r="EVS684" s="187"/>
      <c r="EVT684" s="187"/>
      <c r="EVU684" s="187"/>
      <c r="EVV684" s="187"/>
      <c r="EVW684" s="187"/>
      <c r="EVX684" s="187"/>
      <c r="EVY684" s="187"/>
      <c r="EVZ684" s="187"/>
      <c r="EWA684" s="187"/>
      <c r="EWB684" s="187"/>
      <c r="EWC684" s="187"/>
      <c r="EWD684" s="187"/>
      <c r="EWE684" s="187"/>
      <c r="EWF684" s="187"/>
      <c r="EWG684" s="187"/>
      <c r="EWH684" s="187"/>
      <c r="EWI684" s="187"/>
      <c r="EWJ684" s="187"/>
      <c r="EWK684" s="187"/>
      <c r="EWL684" s="187"/>
      <c r="EWM684" s="187"/>
      <c r="EWN684" s="187"/>
      <c r="EWO684" s="187"/>
      <c r="EWP684" s="187"/>
      <c r="EWQ684" s="187"/>
      <c r="EWR684" s="187"/>
      <c r="EWS684" s="187"/>
      <c r="EWT684" s="187"/>
      <c r="EWU684" s="187"/>
      <c r="EWV684" s="187"/>
      <c r="EWW684" s="187"/>
      <c r="EWX684" s="187"/>
      <c r="EWY684" s="187"/>
      <c r="EWZ684" s="187"/>
      <c r="EXA684" s="187"/>
      <c r="EXB684" s="187"/>
      <c r="EXC684" s="187"/>
      <c r="EXD684" s="187"/>
      <c r="EXE684" s="187"/>
      <c r="EXF684" s="187"/>
      <c r="EXG684" s="187"/>
      <c r="EXH684" s="187"/>
      <c r="EXI684" s="187"/>
      <c r="EXJ684" s="187"/>
      <c r="EXK684" s="187"/>
      <c r="EXL684" s="187"/>
      <c r="EXM684" s="187"/>
      <c r="EXN684" s="187"/>
      <c r="EXO684" s="187"/>
      <c r="EXP684" s="187"/>
      <c r="EXQ684" s="187"/>
      <c r="EXR684" s="187"/>
      <c r="EXS684" s="187"/>
      <c r="EXT684" s="187"/>
      <c r="EXU684" s="187"/>
      <c r="EXV684" s="187"/>
      <c r="EXW684" s="187"/>
      <c r="EXX684" s="187"/>
      <c r="EXY684" s="187"/>
      <c r="EXZ684" s="187"/>
      <c r="EYA684" s="187"/>
      <c r="EYB684" s="187"/>
      <c r="EYC684" s="187"/>
      <c r="EYD684" s="187"/>
      <c r="EYE684" s="187"/>
      <c r="EYF684" s="187"/>
      <c r="EYG684" s="187"/>
      <c r="EYH684" s="187"/>
      <c r="EYI684" s="187"/>
      <c r="EYJ684" s="187"/>
      <c r="EYK684" s="187"/>
      <c r="EYL684" s="187"/>
      <c r="EYM684" s="187"/>
      <c r="EYN684" s="187"/>
      <c r="EYO684" s="187"/>
      <c r="EYP684" s="187"/>
      <c r="EYQ684" s="187"/>
      <c r="EYR684" s="187"/>
      <c r="EYS684" s="187"/>
      <c r="EYT684" s="187"/>
      <c r="EYU684" s="187"/>
      <c r="EYV684" s="187"/>
      <c r="EYW684" s="187"/>
      <c r="EYX684" s="187"/>
      <c r="EYY684" s="187"/>
      <c r="EYZ684" s="187"/>
      <c r="EZA684" s="187"/>
      <c r="EZB684" s="187"/>
      <c r="EZC684" s="187"/>
      <c r="EZD684" s="187"/>
      <c r="EZE684" s="187"/>
      <c r="EZF684" s="187"/>
      <c r="EZG684" s="187"/>
      <c r="EZH684" s="187"/>
      <c r="EZI684" s="187"/>
      <c r="EZJ684" s="187"/>
      <c r="EZK684" s="187"/>
      <c r="EZL684" s="187"/>
      <c r="EZM684" s="187"/>
      <c r="EZN684" s="187"/>
      <c r="EZO684" s="187"/>
      <c r="EZP684" s="187"/>
      <c r="EZQ684" s="187"/>
      <c r="EZR684" s="187"/>
      <c r="EZS684" s="187"/>
      <c r="EZT684" s="187"/>
      <c r="EZU684" s="187"/>
      <c r="EZV684" s="187"/>
      <c r="EZW684" s="187"/>
      <c r="EZX684" s="187"/>
      <c r="EZY684" s="187"/>
      <c r="EZZ684" s="187"/>
      <c r="FAA684" s="187"/>
      <c r="FAB684" s="187"/>
      <c r="FAC684" s="187"/>
      <c r="FAD684" s="187"/>
      <c r="FAE684" s="187"/>
      <c r="FAF684" s="187"/>
      <c r="FAG684" s="187"/>
      <c r="FAH684" s="187"/>
      <c r="FAI684" s="187"/>
      <c r="FAJ684" s="187"/>
      <c r="FAK684" s="187"/>
      <c r="FAL684" s="187"/>
      <c r="FAM684" s="187"/>
      <c r="FAN684" s="187"/>
      <c r="FAO684" s="187"/>
      <c r="FAP684" s="187"/>
      <c r="FAQ684" s="187"/>
      <c r="FAR684" s="187"/>
      <c r="FAS684" s="187"/>
      <c r="FAT684" s="187"/>
      <c r="FAU684" s="187"/>
      <c r="FAV684" s="187"/>
      <c r="FAW684" s="187"/>
      <c r="FAX684" s="187"/>
      <c r="FAY684" s="187"/>
      <c r="FAZ684" s="187"/>
      <c r="FBA684" s="187"/>
      <c r="FBB684" s="187"/>
      <c r="FBC684" s="187"/>
      <c r="FBD684" s="187"/>
      <c r="FBE684" s="187"/>
      <c r="FBF684" s="187"/>
      <c r="FBG684" s="187"/>
      <c r="FBH684" s="187"/>
      <c r="FBI684" s="187"/>
      <c r="FBJ684" s="187"/>
      <c r="FBK684" s="187"/>
      <c r="FBL684" s="187"/>
      <c r="FBM684" s="187"/>
      <c r="FBN684" s="187"/>
      <c r="FBO684" s="187"/>
      <c r="FBP684" s="187"/>
      <c r="FBQ684" s="187"/>
      <c r="FBR684" s="187"/>
      <c r="FBS684" s="187"/>
      <c r="FBT684" s="187"/>
      <c r="FBU684" s="187"/>
      <c r="FBV684" s="187"/>
      <c r="FBW684" s="187"/>
      <c r="FBX684" s="187"/>
      <c r="FBY684" s="187"/>
      <c r="FBZ684" s="187"/>
      <c r="FCA684" s="187"/>
      <c r="FCB684" s="187"/>
      <c r="FCC684" s="187"/>
      <c r="FCD684" s="187"/>
      <c r="FCE684" s="187"/>
      <c r="FCF684" s="187"/>
      <c r="FCG684" s="187"/>
      <c r="FCH684" s="187"/>
      <c r="FCI684" s="187"/>
      <c r="FCJ684" s="187"/>
      <c r="FCK684" s="187"/>
      <c r="FCL684" s="187"/>
      <c r="FCM684" s="187"/>
      <c r="FCN684" s="187"/>
      <c r="FCO684" s="187"/>
      <c r="FCP684" s="187"/>
      <c r="FCQ684" s="187"/>
      <c r="FCR684" s="187"/>
      <c r="FCS684" s="187"/>
      <c r="FCT684" s="187"/>
      <c r="FCU684" s="187"/>
      <c r="FCV684" s="187"/>
      <c r="FCW684" s="187"/>
      <c r="FCX684" s="187"/>
      <c r="FCY684" s="187"/>
      <c r="FCZ684" s="187"/>
      <c r="FDA684" s="187"/>
      <c r="FDB684" s="187"/>
      <c r="FDC684" s="187"/>
      <c r="FDD684" s="187"/>
      <c r="FDE684" s="187"/>
      <c r="FDF684" s="187"/>
      <c r="FDG684" s="187"/>
      <c r="FDH684" s="187"/>
      <c r="FDI684" s="187"/>
      <c r="FDJ684" s="187"/>
      <c r="FDK684" s="187"/>
      <c r="FDL684" s="187"/>
      <c r="FDM684" s="187"/>
      <c r="FDN684" s="187"/>
      <c r="FDO684" s="187"/>
      <c r="FDP684" s="187"/>
      <c r="FDQ684" s="187"/>
      <c r="FDR684" s="187"/>
      <c r="FDS684" s="187"/>
      <c r="FDT684" s="187"/>
      <c r="FDU684" s="187"/>
      <c r="FDV684" s="187"/>
      <c r="FDW684" s="187"/>
      <c r="FDX684" s="187"/>
      <c r="FDY684" s="187"/>
      <c r="FDZ684" s="187"/>
      <c r="FEA684" s="187"/>
      <c r="FEB684" s="187"/>
      <c r="FEC684" s="187"/>
      <c r="FED684" s="187"/>
      <c r="FEE684" s="187"/>
      <c r="FEF684" s="187"/>
      <c r="FEG684" s="187"/>
      <c r="FEH684" s="187"/>
      <c r="FEI684" s="187"/>
      <c r="FEJ684" s="187"/>
      <c r="FEK684" s="187"/>
      <c r="FEL684" s="187"/>
      <c r="FEM684" s="187"/>
      <c r="FEN684" s="187"/>
      <c r="FEO684" s="187"/>
      <c r="FEP684" s="187"/>
      <c r="FEQ684" s="187"/>
      <c r="FER684" s="187"/>
      <c r="FES684" s="187"/>
      <c r="FET684" s="187"/>
      <c r="FEU684" s="187"/>
      <c r="FEV684" s="187"/>
      <c r="FEW684" s="187"/>
      <c r="FEX684" s="187"/>
      <c r="FEY684" s="187"/>
      <c r="FEZ684" s="187"/>
      <c r="FFA684" s="187"/>
      <c r="FFB684" s="187"/>
      <c r="FFC684" s="187"/>
      <c r="FFD684" s="187"/>
      <c r="FFE684" s="187"/>
      <c r="FFF684" s="187"/>
      <c r="FFG684" s="187"/>
      <c r="FFH684" s="187"/>
      <c r="FFI684" s="187"/>
      <c r="FFJ684" s="187"/>
      <c r="FFK684" s="187"/>
      <c r="FFL684" s="187"/>
      <c r="FFM684" s="187"/>
      <c r="FFN684" s="187"/>
      <c r="FFO684" s="187"/>
      <c r="FFP684" s="187"/>
      <c r="FFQ684" s="187"/>
      <c r="FFR684" s="187"/>
      <c r="FFS684" s="187"/>
      <c r="FFT684" s="187"/>
      <c r="FFU684" s="187"/>
      <c r="FFV684" s="187"/>
      <c r="FFW684" s="187"/>
      <c r="FFX684" s="187"/>
      <c r="FFY684" s="187"/>
      <c r="FFZ684" s="187"/>
      <c r="FGA684" s="187"/>
      <c r="FGB684" s="187"/>
      <c r="FGC684" s="187"/>
      <c r="FGD684" s="187"/>
      <c r="FGE684" s="187"/>
      <c r="FGF684" s="187"/>
      <c r="FGG684" s="187"/>
      <c r="FGH684" s="187"/>
      <c r="FGI684" s="187"/>
      <c r="FGJ684" s="187"/>
      <c r="FGK684" s="187"/>
      <c r="FGL684" s="187"/>
      <c r="FGM684" s="187"/>
      <c r="FGN684" s="187"/>
      <c r="FGO684" s="187"/>
      <c r="FGP684" s="187"/>
      <c r="FGQ684" s="187"/>
      <c r="FGR684" s="187"/>
      <c r="FGS684" s="187"/>
      <c r="FGT684" s="187"/>
      <c r="FGU684" s="187"/>
      <c r="FGV684" s="187"/>
      <c r="FGW684" s="187"/>
      <c r="FGX684" s="187"/>
      <c r="FGY684" s="187"/>
      <c r="FGZ684" s="187"/>
      <c r="FHA684" s="187"/>
      <c r="FHB684" s="187"/>
      <c r="FHC684" s="187"/>
      <c r="FHD684" s="187"/>
      <c r="FHE684" s="187"/>
      <c r="FHF684" s="187"/>
      <c r="FHG684" s="187"/>
      <c r="FHH684" s="187"/>
      <c r="FHI684" s="187"/>
      <c r="FHJ684" s="187"/>
      <c r="FHK684" s="187"/>
      <c r="FHL684" s="187"/>
      <c r="FHM684" s="187"/>
      <c r="FHN684" s="187"/>
      <c r="FHO684" s="187"/>
      <c r="FHP684" s="187"/>
      <c r="FHQ684" s="187"/>
      <c r="FHR684" s="187"/>
      <c r="FHS684" s="187"/>
      <c r="FHT684" s="187"/>
      <c r="FHU684" s="187"/>
      <c r="FHV684" s="187"/>
      <c r="FHW684" s="187"/>
      <c r="FHX684" s="187"/>
      <c r="FHY684" s="187"/>
      <c r="FHZ684" s="187"/>
      <c r="FIA684" s="187"/>
      <c r="FIB684" s="187"/>
      <c r="FIC684" s="187"/>
      <c r="FID684" s="187"/>
      <c r="FIE684" s="187"/>
      <c r="FIF684" s="187"/>
      <c r="FIG684" s="187"/>
      <c r="FIH684" s="187"/>
      <c r="FII684" s="187"/>
      <c r="FIJ684" s="187"/>
      <c r="FIK684" s="187"/>
      <c r="FIL684" s="187"/>
      <c r="FIM684" s="187"/>
      <c r="FIN684" s="187"/>
      <c r="FIO684" s="187"/>
      <c r="FIP684" s="187"/>
      <c r="FIQ684" s="187"/>
      <c r="FIR684" s="187"/>
      <c r="FIS684" s="187"/>
      <c r="FIT684" s="187"/>
      <c r="FIU684" s="187"/>
      <c r="FIV684" s="187"/>
      <c r="FIW684" s="187"/>
      <c r="FIX684" s="187"/>
      <c r="FIY684" s="187"/>
      <c r="FIZ684" s="187"/>
      <c r="FJA684" s="187"/>
      <c r="FJB684" s="187"/>
      <c r="FJC684" s="187"/>
      <c r="FJD684" s="187"/>
      <c r="FJE684" s="187"/>
      <c r="FJF684" s="187"/>
      <c r="FJG684" s="187"/>
      <c r="FJH684" s="187"/>
      <c r="FJI684" s="187"/>
      <c r="FJJ684" s="187"/>
      <c r="FJK684" s="187"/>
      <c r="FJL684" s="187"/>
      <c r="FJM684" s="187"/>
      <c r="FJN684" s="187"/>
      <c r="FJO684" s="187"/>
      <c r="FJP684" s="187"/>
      <c r="FJQ684" s="187"/>
      <c r="FJR684" s="187"/>
      <c r="FJS684" s="187"/>
      <c r="FJT684" s="187"/>
      <c r="FJU684" s="187"/>
      <c r="FJV684" s="187"/>
      <c r="FJW684" s="187"/>
      <c r="FJX684" s="187"/>
      <c r="FJY684" s="187"/>
      <c r="FJZ684" s="187"/>
      <c r="FKA684" s="187"/>
      <c r="FKB684" s="187"/>
      <c r="FKC684" s="187"/>
      <c r="FKD684" s="187"/>
      <c r="FKE684" s="187"/>
      <c r="FKF684" s="187"/>
      <c r="FKG684" s="187"/>
      <c r="FKH684" s="187"/>
      <c r="FKI684" s="187"/>
      <c r="FKJ684" s="187"/>
      <c r="FKK684" s="187"/>
      <c r="FKL684" s="187"/>
      <c r="FKM684" s="187"/>
      <c r="FKN684" s="187"/>
      <c r="FKO684" s="187"/>
      <c r="FKP684" s="187"/>
      <c r="FKQ684" s="187"/>
      <c r="FKR684" s="187"/>
      <c r="FKS684" s="187"/>
      <c r="FKT684" s="187"/>
      <c r="FKU684" s="187"/>
      <c r="FKV684" s="187"/>
      <c r="FKW684" s="187"/>
      <c r="FKX684" s="187"/>
      <c r="FKY684" s="187"/>
      <c r="FKZ684" s="187"/>
      <c r="FLA684" s="187"/>
      <c r="FLB684" s="187"/>
      <c r="FLC684" s="187"/>
      <c r="FLD684" s="187"/>
      <c r="FLE684" s="187"/>
      <c r="FLF684" s="187"/>
      <c r="FLG684" s="187"/>
      <c r="FLH684" s="187"/>
      <c r="FLI684" s="187"/>
      <c r="FLJ684" s="187"/>
      <c r="FLK684" s="187"/>
      <c r="FLL684" s="187"/>
      <c r="FLM684" s="187"/>
      <c r="FLN684" s="187"/>
      <c r="FLO684" s="187"/>
      <c r="FLP684" s="187"/>
      <c r="FLQ684" s="187"/>
      <c r="FLR684" s="187"/>
      <c r="FLS684" s="187"/>
      <c r="FLT684" s="187"/>
      <c r="FLU684" s="187"/>
      <c r="FLV684" s="187"/>
      <c r="FLW684" s="187"/>
      <c r="FLX684" s="187"/>
      <c r="FLY684" s="187"/>
      <c r="FLZ684" s="187"/>
      <c r="FMA684" s="187"/>
      <c r="FMB684" s="187"/>
      <c r="FMC684" s="187"/>
      <c r="FMD684" s="187"/>
      <c r="FME684" s="187"/>
      <c r="FMF684" s="187"/>
      <c r="FMG684" s="187"/>
      <c r="FMH684" s="187"/>
      <c r="FMI684" s="187"/>
      <c r="FMJ684" s="187"/>
      <c r="FMK684" s="187"/>
      <c r="FML684" s="187"/>
      <c r="FMM684" s="187"/>
      <c r="FMN684" s="187"/>
      <c r="FMO684" s="187"/>
      <c r="FMP684" s="187"/>
      <c r="FMQ684" s="187"/>
      <c r="FMR684" s="187"/>
      <c r="FMS684" s="187"/>
      <c r="FMT684" s="187"/>
      <c r="FMU684" s="187"/>
      <c r="FMV684" s="187"/>
      <c r="FMW684" s="187"/>
      <c r="FMX684" s="187"/>
      <c r="FMY684" s="187"/>
      <c r="FMZ684" s="187"/>
      <c r="FNA684" s="187"/>
      <c r="FNB684" s="187"/>
      <c r="FNC684" s="187"/>
      <c r="FND684" s="187"/>
      <c r="FNE684" s="187"/>
      <c r="FNF684" s="187"/>
      <c r="FNG684" s="187"/>
      <c r="FNH684" s="187"/>
      <c r="FNI684" s="187"/>
      <c r="FNJ684" s="187"/>
      <c r="FNK684" s="187"/>
      <c r="FNL684" s="187"/>
      <c r="FNM684" s="187"/>
      <c r="FNN684" s="187"/>
      <c r="FNO684" s="187"/>
      <c r="FNP684" s="187"/>
      <c r="FNQ684" s="187"/>
      <c r="FNR684" s="187"/>
      <c r="FNS684" s="187"/>
      <c r="FNT684" s="187"/>
      <c r="FNU684" s="187"/>
      <c r="FNV684" s="187"/>
      <c r="FNW684" s="187"/>
      <c r="FNX684" s="187"/>
      <c r="FNY684" s="187"/>
      <c r="FNZ684" s="187"/>
      <c r="FOA684" s="187"/>
      <c r="FOB684" s="187"/>
      <c r="FOC684" s="187"/>
      <c r="FOD684" s="187"/>
      <c r="FOE684" s="187"/>
      <c r="FOF684" s="187"/>
      <c r="FOG684" s="187"/>
      <c r="FOH684" s="187"/>
      <c r="FOI684" s="187"/>
      <c r="FOJ684" s="187"/>
      <c r="FOK684" s="187"/>
      <c r="FOL684" s="187"/>
      <c r="FOM684" s="187"/>
      <c r="FON684" s="187"/>
      <c r="FOO684" s="187"/>
      <c r="FOP684" s="187"/>
      <c r="FOQ684" s="187"/>
      <c r="FOR684" s="187"/>
      <c r="FOS684" s="187"/>
      <c r="FOT684" s="187"/>
      <c r="FOU684" s="187"/>
      <c r="FOV684" s="187"/>
      <c r="FOW684" s="187"/>
      <c r="FOX684" s="187"/>
      <c r="FOY684" s="187"/>
      <c r="FOZ684" s="187"/>
      <c r="FPA684" s="187"/>
      <c r="FPB684" s="187"/>
      <c r="FPC684" s="187"/>
      <c r="FPD684" s="187"/>
      <c r="FPE684" s="187"/>
      <c r="FPF684" s="187"/>
      <c r="FPG684" s="187"/>
      <c r="FPH684" s="187"/>
      <c r="FPI684" s="187"/>
      <c r="FPJ684" s="187"/>
      <c r="FPK684" s="187"/>
      <c r="FPL684" s="187"/>
      <c r="FPM684" s="187"/>
      <c r="FPN684" s="187"/>
      <c r="FPO684" s="187"/>
      <c r="FPP684" s="187"/>
      <c r="FPQ684" s="187"/>
      <c r="FPR684" s="187"/>
      <c r="FPS684" s="187"/>
      <c r="FPT684" s="187"/>
      <c r="FPU684" s="187"/>
      <c r="FPV684" s="187"/>
      <c r="FPW684" s="187"/>
      <c r="FPX684" s="187"/>
      <c r="FPY684" s="187"/>
      <c r="FPZ684" s="187"/>
      <c r="FQA684" s="187"/>
      <c r="FQB684" s="187"/>
      <c r="FQC684" s="187"/>
      <c r="FQD684" s="187"/>
      <c r="FQE684" s="187"/>
      <c r="FQF684" s="187"/>
      <c r="FQG684" s="187"/>
      <c r="FQH684" s="187"/>
      <c r="FQI684" s="187"/>
      <c r="FQJ684" s="187"/>
      <c r="FQK684" s="187"/>
      <c r="FQL684" s="187"/>
      <c r="FQM684" s="187"/>
      <c r="FQN684" s="187"/>
      <c r="FQO684" s="187"/>
      <c r="FQP684" s="187"/>
      <c r="FQQ684" s="187"/>
      <c r="FQR684" s="187"/>
      <c r="FQS684" s="187"/>
      <c r="FQT684" s="187"/>
      <c r="FQU684" s="187"/>
      <c r="FQV684" s="187"/>
      <c r="FQW684" s="187"/>
      <c r="FQX684" s="187"/>
      <c r="FQY684" s="187"/>
      <c r="FQZ684" s="187"/>
      <c r="FRA684" s="187"/>
      <c r="FRB684" s="187"/>
      <c r="FRC684" s="187"/>
      <c r="FRD684" s="187"/>
      <c r="FRE684" s="187"/>
      <c r="FRF684" s="187"/>
      <c r="FRG684" s="187"/>
      <c r="FRH684" s="187"/>
      <c r="FRI684" s="187"/>
      <c r="FRJ684" s="187"/>
      <c r="FRK684" s="187"/>
      <c r="FRL684" s="187"/>
      <c r="FRM684" s="187"/>
      <c r="FRN684" s="187"/>
      <c r="FRO684" s="187"/>
      <c r="FRP684" s="187"/>
      <c r="FRQ684" s="187"/>
      <c r="FRR684" s="187"/>
      <c r="FRS684" s="187"/>
      <c r="FRT684" s="187"/>
      <c r="FRU684" s="187"/>
      <c r="FRV684" s="187"/>
      <c r="FRW684" s="187"/>
      <c r="FRX684" s="187"/>
      <c r="FRY684" s="187"/>
      <c r="FRZ684" s="187"/>
      <c r="FSA684" s="187"/>
      <c r="FSB684" s="187"/>
      <c r="FSC684" s="187"/>
      <c r="FSD684" s="187"/>
      <c r="FSE684" s="187"/>
      <c r="FSF684" s="187"/>
      <c r="FSG684" s="187"/>
      <c r="FSH684" s="187"/>
      <c r="FSI684" s="187"/>
      <c r="FSJ684" s="187"/>
      <c r="FSK684" s="187"/>
      <c r="FSL684" s="187"/>
      <c r="FSM684" s="187"/>
      <c r="FSN684" s="187"/>
      <c r="FSO684" s="187"/>
      <c r="FSP684" s="187"/>
      <c r="FSQ684" s="187"/>
      <c r="FSR684" s="187"/>
      <c r="FSS684" s="187"/>
      <c r="FST684" s="187"/>
      <c r="FSU684" s="187"/>
      <c r="FSV684" s="187"/>
      <c r="FSW684" s="187"/>
      <c r="FSX684" s="187"/>
      <c r="FSY684" s="187"/>
      <c r="FSZ684" s="187"/>
      <c r="FTA684" s="187"/>
      <c r="FTB684" s="187"/>
      <c r="FTC684" s="187"/>
      <c r="FTD684" s="187"/>
      <c r="FTE684" s="187"/>
      <c r="FTF684" s="187"/>
      <c r="FTG684" s="187"/>
      <c r="FTH684" s="187"/>
      <c r="FTI684" s="187"/>
      <c r="FTJ684" s="187"/>
      <c r="FTK684" s="187"/>
      <c r="FTL684" s="187"/>
      <c r="FTM684" s="187"/>
      <c r="FTN684" s="187"/>
      <c r="FTO684" s="187"/>
      <c r="FTP684" s="187"/>
      <c r="FTQ684" s="187"/>
      <c r="FTR684" s="187"/>
      <c r="FTS684" s="187"/>
      <c r="FTT684" s="187"/>
      <c r="FTU684" s="187"/>
      <c r="FTV684" s="187"/>
      <c r="FTW684" s="187"/>
      <c r="FTX684" s="187"/>
      <c r="FTY684" s="187"/>
      <c r="FTZ684" s="187"/>
      <c r="FUA684" s="187"/>
      <c r="FUB684" s="187"/>
      <c r="FUC684" s="187"/>
      <c r="FUD684" s="187"/>
      <c r="FUE684" s="187"/>
      <c r="FUF684" s="187"/>
      <c r="FUG684" s="187"/>
      <c r="FUH684" s="187"/>
      <c r="FUI684" s="187"/>
      <c r="FUJ684" s="187"/>
      <c r="FUK684" s="187"/>
      <c r="FUL684" s="187"/>
      <c r="FUM684" s="187"/>
      <c r="FUN684" s="187"/>
      <c r="FUO684" s="187"/>
      <c r="FUP684" s="187"/>
      <c r="FUQ684" s="187"/>
      <c r="FUR684" s="187"/>
      <c r="FUS684" s="187"/>
      <c r="FUT684" s="187"/>
      <c r="FUU684" s="187"/>
      <c r="FUV684" s="187"/>
      <c r="FUW684" s="187"/>
      <c r="FUX684" s="187"/>
      <c r="FUY684" s="187"/>
      <c r="FUZ684" s="187"/>
      <c r="FVA684" s="187"/>
      <c r="FVB684" s="187"/>
      <c r="FVC684" s="187"/>
      <c r="FVD684" s="187"/>
      <c r="FVE684" s="187"/>
      <c r="FVF684" s="187"/>
      <c r="FVG684" s="187"/>
      <c r="FVH684" s="187"/>
      <c r="FVI684" s="187"/>
      <c r="FVJ684" s="187"/>
      <c r="FVK684" s="187"/>
      <c r="FVL684" s="187"/>
      <c r="FVM684" s="187"/>
      <c r="FVN684" s="187"/>
      <c r="FVO684" s="187"/>
      <c r="FVP684" s="187"/>
      <c r="FVQ684" s="187"/>
      <c r="FVR684" s="187"/>
      <c r="FVS684" s="187"/>
      <c r="FVT684" s="187"/>
      <c r="FVU684" s="187"/>
      <c r="FVV684" s="187"/>
      <c r="FVW684" s="187"/>
      <c r="FVX684" s="187"/>
      <c r="FVY684" s="187"/>
      <c r="FVZ684" s="187"/>
      <c r="FWA684" s="187"/>
      <c r="FWB684" s="187"/>
      <c r="FWC684" s="187"/>
      <c r="FWD684" s="187"/>
      <c r="FWE684" s="187"/>
      <c r="FWF684" s="187"/>
      <c r="FWG684" s="187"/>
      <c r="FWH684" s="187"/>
      <c r="FWI684" s="187"/>
      <c r="FWJ684" s="187"/>
      <c r="FWK684" s="187"/>
      <c r="FWL684" s="187"/>
      <c r="FWM684" s="187"/>
      <c r="FWN684" s="187"/>
      <c r="FWO684" s="187"/>
      <c r="FWP684" s="187"/>
      <c r="FWQ684" s="187"/>
      <c r="FWR684" s="187"/>
      <c r="FWS684" s="187"/>
      <c r="FWT684" s="187"/>
      <c r="FWU684" s="187"/>
      <c r="FWV684" s="187"/>
      <c r="FWW684" s="187"/>
      <c r="FWX684" s="187"/>
      <c r="FWY684" s="187"/>
      <c r="FWZ684" s="187"/>
      <c r="FXA684" s="187"/>
      <c r="FXB684" s="187"/>
      <c r="FXC684" s="187"/>
      <c r="FXD684" s="187"/>
      <c r="FXE684" s="187"/>
      <c r="FXF684" s="187"/>
      <c r="FXG684" s="187"/>
      <c r="FXH684" s="187"/>
      <c r="FXI684" s="187"/>
      <c r="FXJ684" s="187"/>
      <c r="FXK684" s="187"/>
      <c r="FXL684" s="187"/>
      <c r="FXM684" s="187"/>
      <c r="FXN684" s="187"/>
      <c r="FXO684" s="187"/>
      <c r="FXP684" s="187"/>
      <c r="FXQ684" s="187"/>
      <c r="FXR684" s="187"/>
      <c r="FXS684" s="187"/>
      <c r="FXT684" s="187"/>
      <c r="FXU684" s="187"/>
      <c r="FXV684" s="187"/>
      <c r="FXW684" s="187"/>
      <c r="FXX684" s="187"/>
      <c r="FXY684" s="187"/>
      <c r="FXZ684" s="187"/>
      <c r="FYA684" s="187"/>
      <c r="FYB684" s="187"/>
      <c r="FYC684" s="187"/>
      <c r="FYD684" s="187"/>
      <c r="FYE684" s="187"/>
      <c r="FYF684" s="187"/>
      <c r="FYG684" s="187"/>
      <c r="FYH684" s="187"/>
      <c r="FYI684" s="187"/>
      <c r="FYJ684" s="187"/>
      <c r="FYK684" s="187"/>
      <c r="FYL684" s="187"/>
      <c r="FYM684" s="187"/>
      <c r="FYN684" s="187"/>
      <c r="FYO684" s="187"/>
      <c r="FYP684" s="187"/>
      <c r="FYQ684" s="187"/>
      <c r="FYR684" s="187"/>
      <c r="FYS684" s="187"/>
      <c r="FYT684" s="187"/>
      <c r="FYU684" s="187"/>
      <c r="FYV684" s="187"/>
      <c r="FYW684" s="187"/>
      <c r="FYX684" s="187"/>
      <c r="FYY684" s="187"/>
      <c r="FYZ684" s="187"/>
      <c r="FZA684" s="187"/>
      <c r="FZB684" s="187"/>
      <c r="FZC684" s="187"/>
      <c r="FZD684" s="187"/>
      <c r="FZE684" s="187"/>
      <c r="FZF684" s="187"/>
      <c r="FZG684" s="187"/>
      <c r="FZH684" s="187"/>
      <c r="FZI684" s="187"/>
      <c r="FZJ684" s="187"/>
      <c r="FZK684" s="187"/>
      <c r="FZL684" s="187"/>
      <c r="FZM684" s="187"/>
      <c r="FZN684" s="187"/>
      <c r="FZO684" s="187"/>
      <c r="FZP684" s="187"/>
      <c r="FZQ684" s="187"/>
      <c r="FZR684" s="187"/>
      <c r="FZS684" s="187"/>
      <c r="FZT684" s="187"/>
      <c r="FZU684" s="187"/>
      <c r="FZV684" s="187"/>
      <c r="FZW684" s="187"/>
      <c r="FZX684" s="187"/>
      <c r="FZY684" s="187"/>
      <c r="FZZ684" s="187"/>
      <c r="GAA684" s="187"/>
      <c r="GAB684" s="187"/>
      <c r="GAC684" s="187"/>
      <c r="GAD684" s="187"/>
      <c r="GAE684" s="187"/>
      <c r="GAF684" s="187"/>
      <c r="GAG684" s="187"/>
      <c r="GAH684" s="187"/>
      <c r="GAI684" s="187"/>
      <c r="GAJ684" s="187"/>
      <c r="GAK684" s="187"/>
      <c r="GAL684" s="187"/>
      <c r="GAM684" s="187"/>
      <c r="GAN684" s="187"/>
      <c r="GAO684" s="187"/>
      <c r="GAP684" s="187"/>
      <c r="GAQ684" s="187"/>
      <c r="GAR684" s="187"/>
      <c r="GAS684" s="187"/>
      <c r="GAT684" s="187"/>
      <c r="GAU684" s="187"/>
      <c r="GAV684" s="187"/>
      <c r="GAW684" s="187"/>
      <c r="GAX684" s="187"/>
      <c r="GAY684" s="187"/>
      <c r="GAZ684" s="187"/>
      <c r="GBA684" s="187"/>
      <c r="GBB684" s="187"/>
      <c r="GBC684" s="187"/>
      <c r="GBD684" s="187"/>
      <c r="GBE684" s="187"/>
      <c r="GBF684" s="187"/>
      <c r="GBG684" s="187"/>
      <c r="GBH684" s="187"/>
      <c r="GBI684" s="187"/>
      <c r="GBJ684" s="187"/>
      <c r="GBK684" s="187"/>
      <c r="GBL684" s="187"/>
      <c r="GBM684" s="187"/>
      <c r="GBN684" s="187"/>
      <c r="GBO684" s="187"/>
      <c r="GBP684" s="187"/>
      <c r="GBQ684" s="187"/>
      <c r="GBR684" s="187"/>
      <c r="GBS684" s="187"/>
      <c r="GBT684" s="187"/>
      <c r="GBU684" s="187"/>
      <c r="GBV684" s="187"/>
      <c r="GBW684" s="187"/>
      <c r="GBX684" s="187"/>
      <c r="GBY684" s="187"/>
      <c r="GBZ684" s="187"/>
      <c r="GCA684" s="187"/>
      <c r="GCB684" s="187"/>
      <c r="GCC684" s="187"/>
      <c r="GCD684" s="187"/>
      <c r="GCE684" s="187"/>
      <c r="GCF684" s="187"/>
      <c r="GCG684" s="187"/>
      <c r="GCH684" s="187"/>
      <c r="GCI684" s="187"/>
      <c r="GCJ684" s="187"/>
      <c r="GCK684" s="187"/>
      <c r="GCL684" s="187"/>
      <c r="GCM684" s="187"/>
      <c r="GCN684" s="187"/>
      <c r="GCO684" s="187"/>
      <c r="GCP684" s="187"/>
      <c r="GCQ684" s="187"/>
      <c r="GCR684" s="187"/>
      <c r="GCS684" s="187"/>
      <c r="GCT684" s="187"/>
      <c r="GCU684" s="187"/>
      <c r="GCV684" s="187"/>
      <c r="GCW684" s="187"/>
      <c r="GCX684" s="187"/>
      <c r="GCY684" s="187"/>
      <c r="GCZ684" s="187"/>
      <c r="GDA684" s="187"/>
      <c r="GDB684" s="187"/>
      <c r="GDC684" s="187"/>
      <c r="GDD684" s="187"/>
      <c r="GDE684" s="187"/>
      <c r="GDF684" s="187"/>
      <c r="GDG684" s="187"/>
      <c r="GDH684" s="187"/>
      <c r="GDI684" s="187"/>
      <c r="GDJ684" s="187"/>
      <c r="GDK684" s="187"/>
      <c r="GDL684" s="187"/>
      <c r="GDM684" s="187"/>
      <c r="GDN684" s="187"/>
      <c r="GDO684" s="187"/>
      <c r="GDP684" s="187"/>
      <c r="GDQ684" s="187"/>
      <c r="GDR684" s="187"/>
      <c r="GDS684" s="187"/>
      <c r="GDT684" s="187"/>
      <c r="GDU684" s="187"/>
      <c r="GDV684" s="187"/>
      <c r="GDW684" s="187"/>
      <c r="GDX684" s="187"/>
      <c r="GDY684" s="187"/>
      <c r="GDZ684" s="187"/>
      <c r="GEA684" s="187"/>
      <c r="GEB684" s="187"/>
      <c r="GEC684" s="187"/>
      <c r="GED684" s="187"/>
      <c r="GEE684" s="187"/>
      <c r="GEF684" s="187"/>
      <c r="GEG684" s="187"/>
      <c r="GEH684" s="187"/>
      <c r="GEI684" s="187"/>
      <c r="GEJ684" s="187"/>
      <c r="GEK684" s="187"/>
      <c r="GEL684" s="187"/>
      <c r="GEM684" s="187"/>
      <c r="GEN684" s="187"/>
      <c r="GEO684" s="187"/>
      <c r="GEP684" s="187"/>
      <c r="GEQ684" s="187"/>
      <c r="GER684" s="187"/>
      <c r="GES684" s="187"/>
      <c r="GET684" s="187"/>
      <c r="GEU684" s="187"/>
      <c r="GEV684" s="187"/>
      <c r="GEW684" s="187"/>
      <c r="GEX684" s="187"/>
      <c r="GEY684" s="187"/>
      <c r="GEZ684" s="187"/>
      <c r="GFA684" s="187"/>
      <c r="GFB684" s="187"/>
      <c r="GFC684" s="187"/>
      <c r="GFD684" s="187"/>
      <c r="GFE684" s="187"/>
      <c r="GFF684" s="187"/>
      <c r="GFG684" s="187"/>
      <c r="GFH684" s="187"/>
      <c r="GFI684" s="187"/>
      <c r="GFJ684" s="187"/>
      <c r="GFK684" s="187"/>
      <c r="GFL684" s="187"/>
      <c r="GFM684" s="187"/>
      <c r="GFN684" s="187"/>
      <c r="GFO684" s="187"/>
      <c r="GFP684" s="187"/>
      <c r="GFQ684" s="187"/>
      <c r="GFR684" s="187"/>
      <c r="GFS684" s="187"/>
      <c r="GFT684" s="187"/>
      <c r="GFU684" s="187"/>
      <c r="GFV684" s="187"/>
      <c r="GFW684" s="187"/>
      <c r="GFX684" s="187"/>
      <c r="GFY684" s="187"/>
      <c r="GFZ684" s="187"/>
      <c r="GGA684" s="187"/>
      <c r="GGB684" s="187"/>
      <c r="GGC684" s="187"/>
      <c r="GGD684" s="187"/>
      <c r="GGE684" s="187"/>
      <c r="GGF684" s="187"/>
      <c r="GGG684" s="187"/>
      <c r="GGH684" s="187"/>
      <c r="GGI684" s="187"/>
      <c r="GGJ684" s="187"/>
      <c r="GGK684" s="187"/>
      <c r="GGL684" s="187"/>
      <c r="GGM684" s="187"/>
      <c r="GGN684" s="187"/>
      <c r="GGO684" s="187"/>
      <c r="GGP684" s="187"/>
      <c r="GGQ684" s="187"/>
      <c r="GGR684" s="187"/>
      <c r="GGS684" s="187"/>
      <c r="GGT684" s="187"/>
      <c r="GGU684" s="187"/>
      <c r="GGV684" s="187"/>
      <c r="GGW684" s="187"/>
      <c r="GGX684" s="187"/>
      <c r="GGY684" s="187"/>
      <c r="GGZ684" s="187"/>
      <c r="GHA684" s="187"/>
      <c r="GHB684" s="187"/>
      <c r="GHC684" s="187"/>
      <c r="GHD684" s="187"/>
      <c r="GHE684" s="187"/>
      <c r="GHF684" s="187"/>
      <c r="GHG684" s="187"/>
      <c r="GHH684" s="187"/>
      <c r="GHI684" s="187"/>
      <c r="GHJ684" s="187"/>
      <c r="GHK684" s="187"/>
      <c r="GHL684" s="187"/>
      <c r="GHM684" s="187"/>
      <c r="GHN684" s="187"/>
      <c r="GHO684" s="187"/>
      <c r="GHP684" s="187"/>
      <c r="GHQ684" s="187"/>
      <c r="GHR684" s="187"/>
      <c r="GHS684" s="187"/>
      <c r="GHT684" s="187"/>
      <c r="GHU684" s="187"/>
      <c r="GHV684" s="187"/>
      <c r="GHW684" s="187"/>
      <c r="GHX684" s="187"/>
      <c r="GHY684" s="187"/>
      <c r="GHZ684" s="187"/>
      <c r="GIA684" s="187"/>
      <c r="GIB684" s="187"/>
      <c r="GIC684" s="187"/>
      <c r="GID684" s="187"/>
      <c r="GIE684" s="187"/>
      <c r="GIF684" s="187"/>
      <c r="GIG684" s="187"/>
      <c r="GIH684" s="187"/>
      <c r="GII684" s="187"/>
      <c r="GIJ684" s="187"/>
      <c r="GIK684" s="187"/>
      <c r="GIL684" s="187"/>
      <c r="GIM684" s="187"/>
      <c r="GIN684" s="187"/>
      <c r="GIO684" s="187"/>
      <c r="GIP684" s="187"/>
      <c r="GIQ684" s="187"/>
      <c r="GIR684" s="187"/>
      <c r="GIS684" s="187"/>
      <c r="GIT684" s="187"/>
      <c r="GIU684" s="187"/>
      <c r="GIV684" s="187"/>
      <c r="GIW684" s="187"/>
      <c r="GIX684" s="187"/>
      <c r="GIY684" s="187"/>
      <c r="GIZ684" s="187"/>
      <c r="GJA684" s="187"/>
      <c r="GJB684" s="187"/>
      <c r="GJC684" s="187"/>
      <c r="GJD684" s="187"/>
      <c r="GJE684" s="187"/>
      <c r="GJF684" s="187"/>
      <c r="GJG684" s="187"/>
      <c r="GJH684" s="187"/>
      <c r="GJI684" s="187"/>
      <c r="GJJ684" s="187"/>
      <c r="GJK684" s="187"/>
      <c r="GJL684" s="187"/>
      <c r="GJM684" s="187"/>
      <c r="GJN684" s="187"/>
      <c r="GJO684" s="187"/>
      <c r="GJP684" s="187"/>
      <c r="GJQ684" s="187"/>
      <c r="GJR684" s="187"/>
      <c r="GJS684" s="187"/>
      <c r="GJT684" s="187"/>
      <c r="GJU684" s="187"/>
      <c r="GJV684" s="187"/>
      <c r="GJW684" s="187"/>
      <c r="GJX684" s="187"/>
      <c r="GJY684" s="187"/>
      <c r="GJZ684" s="187"/>
      <c r="GKA684" s="187"/>
      <c r="GKB684" s="187"/>
      <c r="GKC684" s="187"/>
      <c r="GKD684" s="187"/>
      <c r="GKE684" s="187"/>
      <c r="GKF684" s="187"/>
      <c r="GKG684" s="187"/>
      <c r="GKH684" s="187"/>
      <c r="GKI684" s="187"/>
      <c r="GKJ684" s="187"/>
      <c r="GKK684" s="187"/>
      <c r="GKL684" s="187"/>
      <c r="GKM684" s="187"/>
      <c r="GKN684" s="187"/>
      <c r="GKO684" s="187"/>
      <c r="GKP684" s="187"/>
      <c r="GKQ684" s="187"/>
      <c r="GKR684" s="187"/>
      <c r="GKS684" s="187"/>
      <c r="GKT684" s="187"/>
      <c r="GKU684" s="187"/>
      <c r="GKV684" s="187"/>
      <c r="GKW684" s="187"/>
      <c r="GKX684" s="187"/>
      <c r="GKY684" s="187"/>
      <c r="GKZ684" s="187"/>
      <c r="GLA684" s="187"/>
      <c r="GLB684" s="187"/>
      <c r="GLC684" s="187"/>
      <c r="GLD684" s="187"/>
      <c r="GLE684" s="187"/>
      <c r="GLF684" s="187"/>
      <c r="GLG684" s="187"/>
      <c r="GLH684" s="187"/>
      <c r="GLI684" s="187"/>
      <c r="GLJ684" s="187"/>
      <c r="GLK684" s="187"/>
      <c r="GLL684" s="187"/>
      <c r="GLM684" s="187"/>
      <c r="GLN684" s="187"/>
      <c r="GLO684" s="187"/>
      <c r="GLP684" s="187"/>
      <c r="GLQ684" s="187"/>
      <c r="GLR684" s="187"/>
      <c r="GLS684" s="187"/>
      <c r="GLT684" s="187"/>
      <c r="GLU684" s="187"/>
      <c r="GLV684" s="187"/>
      <c r="GLW684" s="187"/>
      <c r="GLX684" s="187"/>
      <c r="GLY684" s="187"/>
      <c r="GLZ684" s="187"/>
      <c r="GMA684" s="187"/>
      <c r="GMB684" s="187"/>
      <c r="GMC684" s="187"/>
      <c r="GMD684" s="187"/>
      <c r="GME684" s="187"/>
      <c r="GMF684" s="187"/>
      <c r="GMG684" s="187"/>
      <c r="GMH684" s="187"/>
      <c r="GMI684" s="187"/>
      <c r="GMJ684" s="187"/>
      <c r="GMK684" s="187"/>
      <c r="GML684" s="187"/>
      <c r="GMM684" s="187"/>
      <c r="GMN684" s="187"/>
      <c r="GMO684" s="187"/>
      <c r="GMP684" s="187"/>
      <c r="GMQ684" s="187"/>
      <c r="GMR684" s="187"/>
      <c r="GMS684" s="187"/>
      <c r="GMT684" s="187"/>
      <c r="GMU684" s="187"/>
      <c r="GMV684" s="187"/>
      <c r="GMW684" s="187"/>
      <c r="GMX684" s="187"/>
      <c r="GMY684" s="187"/>
      <c r="GMZ684" s="187"/>
      <c r="GNA684" s="187"/>
      <c r="GNB684" s="187"/>
      <c r="GNC684" s="187"/>
      <c r="GND684" s="187"/>
      <c r="GNE684" s="187"/>
      <c r="GNF684" s="187"/>
      <c r="GNG684" s="187"/>
      <c r="GNH684" s="187"/>
      <c r="GNI684" s="187"/>
      <c r="GNJ684" s="187"/>
      <c r="GNK684" s="187"/>
      <c r="GNL684" s="187"/>
      <c r="GNM684" s="187"/>
      <c r="GNN684" s="187"/>
      <c r="GNO684" s="187"/>
      <c r="GNP684" s="187"/>
      <c r="GNQ684" s="187"/>
      <c r="GNR684" s="187"/>
      <c r="GNS684" s="187"/>
      <c r="GNT684" s="187"/>
      <c r="GNU684" s="187"/>
      <c r="GNV684" s="187"/>
      <c r="GNW684" s="187"/>
      <c r="GNX684" s="187"/>
      <c r="GNY684" s="187"/>
      <c r="GNZ684" s="187"/>
      <c r="GOA684" s="187"/>
      <c r="GOB684" s="187"/>
      <c r="GOC684" s="187"/>
      <c r="GOD684" s="187"/>
      <c r="GOE684" s="187"/>
      <c r="GOF684" s="187"/>
      <c r="GOG684" s="187"/>
      <c r="GOH684" s="187"/>
      <c r="GOI684" s="187"/>
      <c r="GOJ684" s="187"/>
      <c r="GOK684" s="187"/>
      <c r="GOL684" s="187"/>
      <c r="GOM684" s="187"/>
      <c r="GON684" s="187"/>
      <c r="GOO684" s="187"/>
      <c r="GOP684" s="187"/>
      <c r="GOQ684" s="187"/>
      <c r="GOR684" s="187"/>
      <c r="GOS684" s="187"/>
      <c r="GOT684" s="187"/>
      <c r="GOU684" s="187"/>
      <c r="GOV684" s="187"/>
      <c r="GOW684" s="187"/>
      <c r="GOX684" s="187"/>
      <c r="GOY684" s="187"/>
      <c r="GOZ684" s="187"/>
      <c r="GPA684" s="187"/>
      <c r="GPB684" s="187"/>
      <c r="GPC684" s="187"/>
      <c r="GPD684" s="187"/>
      <c r="GPE684" s="187"/>
      <c r="GPF684" s="187"/>
      <c r="GPG684" s="187"/>
      <c r="GPH684" s="187"/>
      <c r="GPI684" s="187"/>
      <c r="GPJ684" s="187"/>
      <c r="GPK684" s="187"/>
      <c r="GPL684" s="187"/>
      <c r="GPM684" s="187"/>
      <c r="GPN684" s="187"/>
      <c r="GPO684" s="187"/>
      <c r="GPP684" s="187"/>
      <c r="GPQ684" s="187"/>
      <c r="GPR684" s="187"/>
      <c r="GPS684" s="187"/>
      <c r="GPT684" s="187"/>
      <c r="GPU684" s="187"/>
      <c r="GPV684" s="187"/>
      <c r="GPW684" s="187"/>
      <c r="GPX684" s="187"/>
      <c r="GPY684" s="187"/>
      <c r="GPZ684" s="187"/>
      <c r="GQA684" s="187"/>
      <c r="GQB684" s="187"/>
      <c r="GQC684" s="187"/>
      <c r="GQD684" s="187"/>
      <c r="GQE684" s="187"/>
      <c r="GQF684" s="187"/>
      <c r="GQG684" s="187"/>
      <c r="GQH684" s="187"/>
      <c r="GQI684" s="187"/>
      <c r="GQJ684" s="187"/>
      <c r="GQK684" s="187"/>
      <c r="GQL684" s="187"/>
      <c r="GQM684" s="187"/>
      <c r="GQN684" s="187"/>
      <c r="GQO684" s="187"/>
      <c r="GQP684" s="187"/>
      <c r="GQQ684" s="187"/>
      <c r="GQR684" s="187"/>
      <c r="GQS684" s="187"/>
      <c r="GQT684" s="187"/>
      <c r="GQU684" s="187"/>
      <c r="GQV684" s="187"/>
      <c r="GQW684" s="187"/>
      <c r="GQX684" s="187"/>
      <c r="GQY684" s="187"/>
      <c r="GQZ684" s="187"/>
      <c r="GRA684" s="187"/>
      <c r="GRB684" s="187"/>
      <c r="GRC684" s="187"/>
      <c r="GRD684" s="187"/>
      <c r="GRE684" s="187"/>
      <c r="GRF684" s="187"/>
      <c r="GRG684" s="187"/>
      <c r="GRH684" s="187"/>
      <c r="GRI684" s="187"/>
      <c r="GRJ684" s="187"/>
      <c r="GRK684" s="187"/>
      <c r="GRL684" s="187"/>
      <c r="GRM684" s="187"/>
      <c r="GRN684" s="187"/>
      <c r="GRO684" s="187"/>
      <c r="GRP684" s="187"/>
      <c r="GRQ684" s="187"/>
      <c r="GRR684" s="187"/>
      <c r="GRS684" s="187"/>
      <c r="GRT684" s="187"/>
      <c r="GRU684" s="187"/>
      <c r="GRV684" s="187"/>
      <c r="GRW684" s="187"/>
      <c r="GRX684" s="187"/>
      <c r="GRY684" s="187"/>
      <c r="GRZ684" s="187"/>
      <c r="GSA684" s="187"/>
      <c r="GSB684" s="187"/>
      <c r="GSC684" s="187"/>
      <c r="GSD684" s="187"/>
      <c r="GSE684" s="187"/>
      <c r="GSF684" s="187"/>
      <c r="GSG684" s="187"/>
      <c r="GSH684" s="187"/>
      <c r="GSI684" s="187"/>
      <c r="GSJ684" s="187"/>
      <c r="GSK684" s="187"/>
      <c r="GSL684" s="187"/>
      <c r="GSM684" s="187"/>
      <c r="GSN684" s="187"/>
      <c r="GSO684" s="187"/>
      <c r="GSP684" s="187"/>
      <c r="GSQ684" s="187"/>
      <c r="GSR684" s="187"/>
      <c r="GSS684" s="187"/>
      <c r="GST684" s="187"/>
      <c r="GSU684" s="187"/>
      <c r="GSV684" s="187"/>
      <c r="GSW684" s="187"/>
      <c r="GSX684" s="187"/>
      <c r="GSY684" s="187"/>
      <c r="GSZ684" s="187"/>
      <c r="GTA684" s="187"/>
      <c r="GTB684" s="187"/>
      <c r="GTC684" s="187"/>
      <c r="GTD684" s="187"/>
      <c r="GTE684" s="187"/>
      <c r="GTF684" s="187"/>
      <c r="GTG684" s="187"/>
      <c r="GTH684" s="187"/>
      <c r="GTI684" s="187"/>
      <c r="GTJ684" s="187"/>
      <c r="GTK684" s="187"/>
      <c r="GTL684" s="187"/>
      <c r="GTM684" s="187"/>
      <c r="GTN684" s="187"/>
      <c r="GTO684" s="187"/>
      <c r="GTP684" s="187"/>
      <c r="GTQ684" s="187"/>
      <c r="GTR684" s="187"/>
      <c r="GTS684" s="187"/>
      <c r="GTT684" s="187"/>
      <c r="GTU684" s="187"/>
      <c r="GTV684" s="187"/>
      <c r="GTW684" s="187"/>
      <c r="GTX684" s="187"/>
      <c r="GTY684" s="187"/>
      <c r="GTZ684" s="187"/>
      <c r="GUA684" s="187"/>
      <c r="GUB684" s="187"/>
      <c r="GUC684" s="187"/>
      <c r="GUD684" s="187"/>
      <c r="GUE684" s="187"/>
      <c r="GUF684" s="187"/>
      <c r="GUG684" s="187"/>
      <c r="GUH684" s="187"/>
      <c r="GUI684" s="187"/>
      <c r="GUJ684" s="187"/>
      <c r="GUK684" s="187"/>
      <c r="GUL684" s="187"/>
      <c r="GUM684" s="187"/>
      <c r="GUN684" s="187"/>
      <c r="GUO684" s="187"/>
      <c r="GUP684" s="187"/>
      <c r="GUQ684" s="187"/>
      <c r="GUR684" s="187"/>
      <c r="GUS684" s="187"/>
      <c r="GUT684" s="187"/>
      <c r="GUU684" s="187"/>
      <c r="GUV684" s="187"/>
      <c r="GUW684" s="187"/>
      <c r="GUX684" s="187"/>
      <c r="GUY684" s="187"/>
      <c r="GUZ684" s="187"/>
      <c r="GVA684" s="187"/>
      <c r="GVB684" s="187"/>
      <c r="GVC684" s="187"/>
      <c r="GVD684" s="187"/>
      <c r="GVE684" s="187"/>
      <c r="GVF684" s="187"/>
      <c r="GVG684" s="187"/>
      <c r="GVH684" s="187"/>
      <c r="GVI684" s="187"/>
      <c r="GVJ684" s="187"/>
      <c r="GVK684" s="187"/>
      <c r="GVL684" s="187"/>
      <c r="GVM684" s="187"/>
      <c r="GVN684" s="187"/>
      <c r="GVO684" s="187"/>
      <c r="GVP684" s="187"/>
      <c r="GVQ684" s="187"/>
      <c r="GVR684" s="187"/>
      <c r="GVS684" s="187"/>
      <c r="GVT684" s="187"/>
      <c r="GVU684" s="187"/>
      <c r="GVV684" s="187"/>
      <c r="GVW684" s="187"/>
      <c r="GVX684" s="187"/>
      <c r="GVY684" s="187"/>
      <c r="GVZ684" s="187"/>
      <c r="GWA684" s="187"/>
      <c r="GWB684" s="187"/>
      <c r="GWC684" s="187"/>
      <c r="GWD684" s="187"/>
      <c r="GWE684" s="187"/>
      <c r="GWF684" s="187"/>
      <c r="GWG684" s="187"/>
      <c r="GWH684" s="187"/>
      <c r="GWI684" s="187"/>
      <c r="GWJ684" s="187"/>
      <c r="GWK684" s="187"/>
      <c r="GWL684" s="187"/>
      <c r="GWM684" s="187"/>
      <c r="GWN684" s="187"/>
      <c r="GWO684" s="187"/>
      <c r="GWP684" s="187"/>
      <c r="GWQ684" s="187"/>
      <c r="GWR684" s="187"/>
      <c r="GWS684" s="187"/>
      <c r="GWT684" s="187"/>
      <c r="GWU684" s="187"/>
      <c r="GWV684" s="187"/>
      <c r="GWW684" s="187"/>
      <c r="GWX684" s="187"/>
      <c r="GWY684" s="187"/>
      <c r="GWZ684" s="187"/>
      <c r="GXA684" s="187"/>
      <c r="GXB684" s="187"/>
      <c r="GXC684" s="187"/>
      <c r="GXD684" s="187"/>
      <c r="GXE684" s="187"/>
      <c r="GXF684" s="187"/>
      <c r="GXG684" s="187"/>
      <c r="GXH684" s="187"/>
      <c r="GXI684" s="187"/>
      <c r="GXJ684" s="187"/>
      <c r="GXK684" s="187"/>
      <c r="GXL684" s="187"/>
      <c r="GXM684" s="187"/>
      <c r="GXN684" s="187"/>
      <c r="GXO684" s="187"/>
      <c r="GXP684" s="187"/>
      <c r="GXQ684" s="187"/>
      <c r="GXR684" s="187"/>
      <c r="GXS684" s="187"/>
      <c r="GXT684" s="187"/>
      <c r="GXU684" s="187"/>
      <c r="GXV684" s="187"/>
      <c r="GXW684" s="187"/>
      <c r="GXX684" s="187"/>
      <c r="GXY684" s="187"/>
      <c r="GXZ684" s="187"/>
      <c r="GYA684" s="187"/>
      <c r="GYB684" s="187"/>
      <c r="GYC684" s="187"/>
      <c r="GYD684" s="187"/>
      <c r="GYE684" s="187"/>
      <c r="GYF684" s="187"/>
      <c r="GYG684" s="187"/>
      <c r="GYH684" s="187"/>
      <c r="GYI684" s="187"/>
      <c r="GYJ684" s="187"/>
      <c r="GYK684" s="187"/>
      <c r="GYL684" s="187"/>
      <c r="GYM684" s="187"/>
      <c r="GYN684" s="187"/>
      <c r="GYO684" s="187"/>
      <c r="GYP684" s="187"/>
      <c r="GYQ684" s="187"/>
      <c r="GYR684" s="187"/>
      <c r="GYS684" s="187"/>
      <c r="GYT684" s="187"/>
      <c r="GYU684" s="187"/>
      <c r="GYV684" s="187"/>
      <c r="GYW684" s="187"/>
      <c r="GYX684" s="187"/>
      <c r="GYY684" s="187"/>
      <c r="GYZ684" s="187"/>
      <c r="GZA684" s="187"/>
      <c r="GZB684" s="187"/>
      <c r="GZC684" s="187"/>
      <c r="GZD684" s="187"/>
      <c r="GZE684" s="187"/>
      <c r="GZF684" s="187"/>
      <c r="GZG684" s="187"/>
      <c r="GZH684" s="187"/>
      <c r="GZI684" s="187"/>
      <c r="GZJ684" s="187"/>
      <c r="GZK684" s="187"/>
      <c r="GZL684" s="187"/>
      <c r="GZM684" s="187"/>
      <c r="GZN684" s="187"/>
      <c r="GZO684" s="187"/>
      <c r="GZP684" s="187"/>
      <c r="GZQ684" s="187"/>
      <c r="GZR684" s="187"/>
      <c r="GZS684" s="187"/>
      <c r="GZT684" s="187"/>
      <c r="GZU684" s="187"/>
      <c r="GZV684" s="187"/>
      <c r="GZW684" s="187"/>
      <c r="GZX684" s="187"/>
      <c r="GZY684" s="187"/>
      <c r="GZZ684" s="187"/>
      <c r="HAA684" s="187"/>
      <c r="HAB684" s="187"/>
      <c r="HAC684" s="187"/>
      <c r="HAD684" s="187"/>
      <c r="HAE684" s="187"/>
      <c r="HAF684" s="187"/>
      <c r="HAG684" s="187"/>
      <c r="HAH684" s="187"/>
      <c r="HAI684" s="187"/>
      <c r="HAJ684" s="187"/>
      <c r="HAK684" s="187"/>
      <c r="HAL684" s="187"/>
      <c r="HAM684" s="187"/>
      <c r="HAN684" s="187"/>
      <c r="HAO684" s="187"/>
      <c r="HAP684" s="187"/>
      <c r="HAQ684" s="187"/>
      <c r="HAR684" s="187"/>
      <c r="HAS684" s="187"/>
      <c r="HAT684" s="187"/>
      <c r="HAU684" s="187"/>
      <c r="HAV684" s="187"/>
      <c r="HAW684" s="187"/>
      <c r="HAX684" s="187"/>
      <c r="HAY684" s="187"/>
      <c r="HAZ684" s="187"/>
      <c r="HBA684" s="187"/>
      <c r="HBB684" s="187"/>
      <c r="HBC684" s="187"/>
      <c r="HBD684" s="187"/>
      <c r="HBE684" s="187"/>
      <c r="HBF684" s="187"/>
      <c r="HBG684" s="187"/>
      <c r="HBH684" s="187"/>
      <c r="HBI684" s="187"/>
      <c r="HBJ684" s="187"/>
      <c r="HBK684" s="187"/>
      <c r="HBL684" s="187"/>
      <c r="HBM684" s="187"/>
      <c r="HBN684" s="187"/>
      <c r="HBO684" s="187"/>
      <c r="HBP684" s="187"/>
      <c r="HBQ684" s="187"/>
      <c r="HBR684" s="187"/>
      <c r="HBS684" s="187"/>
      <c r="HBT684" s="187"/>
      <c r="HBU684" s="187"/>
      <c r="HBV684" s="187"/>
      <c r="HBW684" s="187"/>
      <c r="HBX684" s="187"/>
      <c r="HBY684" s="187"/>
      <c r="HBZ684" s="187"/>
      <c r="HCA684" s="187"/>
      <c r="HCB684" s="187"/>
      <c r="HCC684" s="187"/>
      <c r="HCD684" s="187"/>
      <c r="HCE684" s="187"/>
      <c r="HCF684" s="187"/>
      <c r="HCG684" s="187"/>
      <c r="HCH684" s="187"/>
      <c r="HCI684" s="187"/>
      <c r="HCJ684" s="187"/>
      <c r="HCK684" s="187"/>
      <c r="HCL684" s="187"/>
      <c r="HCM684" s="187"/>
      <c r="HCN684" s="187"/>
      <c r="HCO684" s="187"/>
      <c r="HCP684" s="187"/>
      <c r="HCQ684" s="187"/>
      <c r="HCR684" s="187"/>
      <c r="HCS684" s="187"/>
      <c r="HCT684" s="187"/>
      <c r="HCU684" s="187"/>
      <c r="HCV684" s="187"/>
      <c r="HCW684" s="187"/>
      <c r="HCX684" s="187"/>
      <c r="HCY684" s="187"/>
      <c r="HCZ684" s="187"/>
      <c r="HDA684" s="187"/>
      <c r="HDB684" s="187"/>
      <c r="HDC684" s="187"/>
      <c r="HDD684" s="187"/>
      <c r="HDE684" s="187"/>
      <c r="HDF684" s="187"/>
      <c r="HDG684" s="187"/>
      <c r="HDH684" s="187"/>
      <c r="HDI684" s="187"/>
      <c r="HDJ684" s="187"/>
      <c r="HDK684" s="187"/>
      <c r="HDL684" s="187"/>
      <c r="HDM684" s="187"/>
      <c r="HDN684" s="187"/>
      <c r="HDO684" s="187"/>
      <c r="HDP684" s="187"/>
      <c r="HDQ684" s="187"/>
      <c r="HDR684" s="187"/>
      <c r="HDS684" s="187"/>
      <c r="HDT684" s="187"/>
      <c r="HDU684" s="187"/>
      <c r="HDV684" s="187"/>
      <c r="HDW684" s="187"/>
      <c r="HDX684" s="187"/>
      <c r="HDY684" s="187"/>
      <c r="HDZ684" s="187"/>
      <c r="HEA684" s="187"/>
      <c r="HEB684" s="187"/>
      <c r="HEC684" s="187"/>
      <c r="HED684" s="187"/>
      <c r="HEE684" s="187"/>
      <c r="HEF684" s="187"/>
      <c r="HEG684" s="187"/>
      <c r="HEH684" s="187"/>
      <c r="HEI684" s="187"/>
      <c r="HEJ684" s="187"/>
      <c r="HEK684" s="187"/>
      <c r="HEL684" s="187"/>
      <c r="HEM684" s="187"/>
      <c r="HEN684" s="187"/>
      <c r="HEO684" s="187"/>
      <c r="HEP684" s="187"/>
      <c r="HEQ684" s="187"/>
      <c r="HER684" s="187"/>
      <c r="HES684" s="187"/>
      <c r="HET684" s="187"/>
      <c r="HEU684" s="187"/>
      <c r="HEV684" s="187"/>
      <c r="HEW684" s="187"/>
      <c r="HEX684" s="187"/>
      <c r="HEY684" s="187"/>
      <c r="HEZ684" s="187"/>
      <c r="HFA684" s="187"/>
      <c r="HFB684" s="187"/>
      <c r="HFC684" s="187"/>
      <c r="HFD684" s="187"/>
      <c r="HFE684" s="187"/>
      <c r="HFF684" s="187"/>
      <c r="HFG684" s="187"/>
      <c r="HFH684" s="187"/>
      <c r="HFI684" s="187"/>
      <c r="HFJ684" s="187"/>
      <c r="HFK684" s="187"/>
      <c r="HFL684" s="187"/>
      <c r="HFM684" s="187"/>
      <c r="HFN684" s="187"/>
      <c r="HFO684" s="187"/>
      <c r="HFP684" s="187"/>
      <c r="HFQ684" s="187"/>
      <c r="HFR684" s="187"/>
      <c r="HFS684" s="187"/>
      <c r="HFT684" s="187"/>
      <c r="HFU684" s="187"/>
      <c r="HFV684" s="187"/>
      <c r="HFW684" s="187"/>
      <c r="HFX684" s="187"/>
      <c r="HFY684" s="187"/>
      <c r="HFZ684" s="187"/>
      <c r="HGA684" s="187"/>
      <c r="HGB684" s="187"/>
      <c r="HGC684" s="187"/>
      <c r="HGD684" s="187"/>
      <c r="HGE684" s="187"/>
      <c r="HGF684" s="187"/>
      <c r="HGG684" s="187"/>
      <c r="HGH684" s="187"/>
      <c r="HGI684" s="187"/>
      <c r="HGJ684" s="187"/>
      <c r="HGK684" s="187"/>
      <c r="HGL684" s="187"/>
      <c r="HGM684" s="187"/>
      <c r="HGN684" s="187"/>
      <c r="HGO684" s="187"/>
      <c r="HGP684" s="187"/>
      <c r="HGQ684" s="187"/>
      <c r="HGR684" s="187"/>
      <c r="HGS684" s="187"/>
      <c r="HGT684" s="187"/>
      <c r="HGU684" s="187"/>
      <c r="HGV684" s="187"/>
      <c r="HGW684" s="187"/>
      <c r="HGX684" s="187"/>
      <c r="HGY684" s="187"/>
      <c r="HGZ684" s="187"/>
      <c r="HHA684" s="187"/>
      <c r="HHB684" s="187"/>
      <c r="HHC684" s="187"/>
      <c r="HHD684" s="187"/>
      <c r="HHE684" s="187"/>
      <c r="HHF684" s="187"/>
      <c r="HHG684" s="187"/>
      <c r="HHH684" s="187"/>
      <c r="HHI684" s="187"/>
      <c r="HHJ684" s="187"/>
      <c r="HHK684" s="187"/>
      <c r="HHL684" s="187"/>
      <c r="HHM684" s="187"/>
      <c r="HHN684" s="187"/>
      <c r="HHO684" s="187"/>
      <c r="HHP684" s="187"/>
      <c r="HHQ684" s="187"/>
      <c r="HHR684" s="187"/>
      <c r="HHS684" s="187"/>
      <c r="HHT684" s="187"/>
      <c r="HHU684" s="187"/>
      <c r="HHV684" s="187"/>
      <c r="HHW684" s="187"/>
      <c r="HHX684" s="187"/>
      <c r="HHY684" s="187"/>
      <c r="HHZ684" s="187"/>
      <c r="HIA684" s="187"/>
      <c r="HIB684" s="187"/>
      <c r="HIC684" s="187"/>
      <c r="HID684" s="187"/>
      <c r="HIE684" s="187"/>
      <c r="HIF684" s="187"/>
      <c r="HIG684" s="187"/>
      <c r="HIH684" s="187"/>
      <c r="HII684" s="187"/>
      <c r="HIJ684" s="187"/>
      <c r="HIK684" s="187"/>
      <c r="HIL684" s="187"/>
      <c r="HIM684" s="187"/>
      <c r="HIN684" s="187"/>
      <c r="HIO684" s="187"/>
      <c r="HIP684" s="187"/>
      <c r="HIQ684" s="187"/>
      <c r="HIR684" s="187"/>
      <c r="HIS684" s="187"/>
      <c r="HIT684" s="187"/>
      <c r="HIU684" s="187"/>
      <c r="HIV684" s="187"/>
      <c r="HIW684" s="187"/>
      <c r="HIX684" s="187"/>
      <c r="HIY684" s="187"/>
      <c r="HIZ684" s="187"/>
      <c r="HJA684" s="187"/>
      <c r="HJB684" s="187"/>
      <c r="HJC684" s="187"/>
      <c r="HJD684" s="187"/>
      <c r="HJE684" s="187"/>
      <c r="HJF684" s="187"/>
      <c r="HJG684" s="187"/>
      <c r="HJH684" s="187"/>
      <c r="HJI684" s="187"/>
      <c r="HJJ684" s="187"/>
      <c r="HJK684" s="187"/>
      <c r="HJL684" s="187"/>
      <c r="HJM684" s="187"/>
      <c r="HJN684" s="187"/>
      <c r="HJO684" s="187"/>
      <c r="HJP684" s="187"/>
      <c r="HJQ684" s="187"/>
      <c r="HJR684" s="187"/>
      <c r="HJS684" s="187"/>
      <c r="HJT684" s="187"/>
      <c r="HJU684" s="187"/>
      <c r="HJV684" s="187"/>
      <c r="HJW684" s="187"/>
      <c r="HJX684" s="187"/>
      <c r="HJY684" s="187"/>
      <c r="HJZ684" s="187"/>
      <c r="HKA684" s="187"/>
      <c r="HKB684" s="187"/>
      <c r="HKC684" s="187"/>
      <c r="HKD684" s="187"/>
      <c r="HKE684" s="187"/>
      <c r="HKF684" s="187"/>
      <c r="HKG684" s="187"/>
      <c r="HKH684" s="187"/>
      <c r="HKI684" s="187"/>
      <c r="HKJ684" s="187"/>
      <c r="HKK684" s="187"/>
      <c r="HKL684" s="187"/>
      <c r="HKM684" s="187"/>
      <c r="HKN684" s="187"/>
      <c r="HKO684" s="187"/>
      <c r="HKP684" s="187"/>
      <c r="HKQ684" s="187"/>
      <c r="HKR684" s="187"/>
      <c r="HKS684" s="187"/>
      <c r="HKT684" s="187"/>
      <c r="HKU684" s="187"/>
      <c r="HKV684" s="187"/>
      <c r="HKW684" s="187"/>
      <c r="HKX684" s="187"/>
      <c r="HKY684" s="187"/>
      <c r="HKZ684" s="187"/>
      <c r="HLA684" s="187"/>
      <c r="HLB684" s="187"/>
      <c r="HLC684" s="187"/>
      <c r="HLD684" s="187"/>
      <c r="HLE684" s="187"/>
      <c r="HLF684" s="187"/>
      <c r="HLG684" s="187"/>
      <c r="HLH684" s="187"/>
      <c r="HLI684" s="187"/>
      <c r="HLJ684" s="187"/>
      <c r="HLK684" s="187"/>
      <c r="HLL684" s="187"/>
      <c r="HLM684" s="187"/>
      <c r="HLN684" s="187"/>
      <c r="HLO684" s="187"/>
      <c r="HLP684" s="187"/>
      <c r="HLQ684" s="187"/>
      <c r="HLR684" s="187"/>
      <c r="HLS684" s="187"/>
      <c r="HLT684" s="187"/>
      <c r="HLU684" s="187"/>
      <c r="HLV684" s="187"/>
      <c r="HLW684" s="187"/>
      <c r="HLX684" s="187"/>
      <c r="HLY684" s="187"/>
      <c r="HLZ684" s="187"/>
      <c r="HMA684" s="187"/>
      <c r="HMB684" s="187"/>
      <c r="HMC684" s="187"/>
      <c r="HMD684" s="187"/>
      <c r="HME684" s="187"/>
      <c r="HMF684" s="187"/>
      <c r="HMG684" s="187"/>
      <c r="HMH684" s="187"/>
      <c r="HMI684" s="187"/>
      <c r="HMJ684" s="187"/>
      <c r="HMK684" s="187"/>
      <c r="HML684" s="187"/>
      <c r="HMM684" s="187"/>
      <c r="HMN684" s="187"/>
      <c r="HMO684" s="187"/>
      <c r="HMP684" s="187"/>
      <c r="HMQ684" s="187"/>
      <c r="HMR684" s="187"/>
      <c r="HMS684" s="187"/>
      <c r="HMT684" s="187"/>
      <c r="HMU684" s="187"/>
      <c r="HMV684" s="187"/>
      <c r="HMW684" s="187"/>
      <c r="HMX684" s="187"/>
      <c r="HMY684" s="187"/>
      <c r="HMZ684" s="187"/>
      <c r="HNA684" s="187"/>
      <c r="HNB684" s="187"/>
      <c r="HNC684" s="187"/>
      <c r="HND684" s="187"/>
      <c r="HNE684" s="187"/>
      <c r="HNF684" s="187"/>
      <c r="HNG684" s="187"/>
      <c r="HNH684" s="187"/>
      <c r="HNI684" s="187"/>
      <c r="HNJ684" s="187"/>
      <c r="HNK684" s="187"/>
      <c r="HNL684" s="187"/>
      <c r="HNM684" s="187"/>
      <c r="HNN684" s="187"/>
      <c r="HNO684" s="187"/>
      <c r="HNP684" s="187"/>
      <c r="HNQ684" s="187"/>
      <c r="HNR684" s="187"/>
      <c r="HNS684" s="187"/>
      <c r="HNT684" s="187"/>
      <c r="HNU684" s="187"/>
      <c r="HNV684" s="187"/>
      <c r="HNW684" s="187"/>
      <c r="HNX684" s="187"/>
      <c r="HNY684" s="187"/>
      <c r="HNZ684" s="187"/>
      <c r="HOA684" s="187"/>
      <c r="HOB684" s="187"/>
      <c r="HOC684" s="187"/>
      <c r="HOD684" s="187"/>
      <c r="HOE684" s="187"/>
      <c r="HOF684" s="187"/>
      <c r="HOG684" s="187"/>
      <c r="HOH684" s="187"/>
      <c r="HOI684" s="187"/>
      <c r="HOJ684" s="187"/>
      <c r="HOK684" s="187"/>
      <c r="HOL684" s="187"/>
      <c r="HOM684" s="187"/>
      <c r="HON684" s="187"/>
      <c r="HOO684" s="187"/>
      <c r="HOP684" s="187"/>
      <c r="HOQ684" s="187"/>
      <c r="HOR684" s="187"/>
      <c r="HOS684" s="187"/>
      <c r="HOT684" s="187"/>
      <c r="HOU684" s="187"/>
      <c r="HOV684" s="187"/>
      <c r="HOW684" s="187"/>
      <c r="HOX684" s="187"/>
      <c r="HOY684" s="187"/>
      <c r="HOZ684" s="187"/>
      <c r="HPA684" s="187"/>
      <c r="HPB684" s="187"/>
      <c r="HPC684" s="187"/>
      <c r="HPD684" s="187"/>
      <c r="HPE684" s="187"/>
      <c r="HPF684" s="187"/>
      <c r="HPG684" s="187"/>
      <c r="HPH684" s="187"/>
      <c r="HPI684" s="187"/>
      <c r="HPJ684" s="187"/>
      <c r="HPK684" s="187"/>
      <c r="HPL684" s="187"/>
      <c r="HPM684" s="187"/>
      <c r="HPN684" s="187"/>
      <c r="HPO684" s="187"/>
      <c r="HPP684" s="187"/>
      <c r="HPQ684" s="187"/>
      <c r="HPR684" s="187"/>
      <c r="HPS684" s="187"/>
      <c r="HPT684" s="187"/>
      <c r="HPU684" s="187"/>
      <c r="HPV684" s="187"/>
      <c r="HPW684" s="187"/>
      <c r="HPX684" s="187"/>
      <c r="HPY684" s="187"/>
      <c r="HPZ684" s="187"/>
      <c r="HQA684" s="187"/>
      <c r="HQB684" s="187"/>
      <c r="HQC684" s="187"/>
      <c r="HQD684" s="187"/>
      <c r="HQE684" s="187"/>
      <c r="HQF684" s="187"/>
      <c r="HQG684" s="187"/>
      <c r="HQH684" s="187"/>
      <c r="HQI684" s="187"/>
      <c r="HQJ684" s="187"/>
      <c r="HQK684" s="187"/>
      <c r="HQL684" s="187"/>
      <c r="HQM684" s="187"/>
      <c r="HQN684" s="187"/>
      <c r="HQO684" s="187"/>
      <c r="HQP684" s="187"/>
      <c r="HQQ684" s="187"/>
      <c r="HQR684" s="187"/>
      <c r="HQS684" s="187"/>
      <c r="HQT684" s="187"/>
      <c r="HQU684" s="187"/>
      <c r="HQV684" s="187"/>
      <c r="HQW684" s="187"/>
      <c r="HQX684" s="187"/>
      <c r="HQY684" s="187"/>
      <c r="HQZ684" s="187"/>
      <c r="HRA684" s="187"/>
      <c r="HRB684" s="187"/>
      <c r="HRC684" s="187"/>
      <c r="HRD684" s="187"/>
      <c r="HRE684" s="187"/>
      <c r="HRF684" s="187"/>
      <c r="HRG684" s="187"/>
      <c r="HRH684" s="187"/>
      <c r="HRI684" s="187"/>
      <c r="HRJ684" s="187"/>
      <c r="HRK684" s="187"/>
      <c r="HRL684" s="187"/>
      <c r="HRM684" s="187"/>
      <c r="HRN684" s="187"/>
      <c r="HRO684" s="187"/>
      <c r="HRP684" s="187"/>
      <c r="HRQ684" s="187"/>
      <c r="HRR684" s="187"/>
      <c r="HRS684" s="187"/>
      <c r="HRT684" s="187"/>
      <c r="HRU684" s="187"/>
      <c r="HRV684" s="187"/>
      <c r="HRW684" s="187"/>
      <c r="HRX684" s="187"/>
      <c r="HRY684" s="187"/>
      <c r="HRZ684" s="187"/>
      <c r="HSA684" s="187"/>
      <c r="HSB684" s="187"/>
      <c r="HSC684" s="187"/>
      <c r="HSD684" s="187"/>
      <c r="HSE684" s="187"/>
      <c r="HSF684" s="187"/>
      <c r="HSG684" s="187"/>
      <c r="HSH684" s="187"/>
      <c r="HSI684" s="187"/>
      <c r="HSJ684" s="187"/>
      <c r="HSK684" s="187"/>
      <c r="HSL684" s="187"/>
      <c r="HSM684" s="187"/>
      <c r="HSN684" s="187"/>
      <c r="HSO684" s="187"/>
      <c r="HSP684" s="187"/>
      <c r="HSQ684" s="187"/>
      <c r="HSR684" s="187"/>
      <c r="HSS684" s="187"/>
      <c r="HST684" s="187"/>
      <c r="HSU684" s="187"/>
      <c r="HSV684" s="187"/>
      <c r="HSW684" s="187"/>
      <c r="HSX684" s="187"/>
      <c r="HSY684" s="187"/>
      <c r="HSZ684" s="187"/>
      <c r="HTA684" s="187"/>
      <c r="HTB684" s="187"/>
      <c r="HTC684" s="187"/>
      <c r="HTD684" s="187"/>
      <c r="HTE684" s="187"/>
      <c r="HTF684" s="187"/>
      <c r="HTG684" s="187"/>
      <c r="HTH684" s="187"/>
      <c r="HTI684" s="187"/>
      <c r="HTJ684" s="187"/>
      <c r="HTK684" s="187"/>
      <c r="HTL684" s="187"/>
      <c r="HTM684" s="187"/>
      <c r="HTN684" s="187"/>
      <c r="HTO684" s="187"/>
      <c r="HTP684" s="187"/>
      <c r="HTQ684" s="187"/>
      <c r="HTR684" s="187"/>
      <c r="HTS684" s="187"/>
      <c r="HTT684" s="187"/>
      <c r="HTU684" s="187"/>
      <c r="HTV684" s="187"/>
      <c r="HTW684" s="187"/>
      <c r="HTX684" s="187"/>
      <c r="HTY684" s="187"/>
      <c r="HTZ684" s="187"/>
      <c r="HUA684" s="187"/>
      <c r="HUB684" s="187"/>
      <c r="HUC684" s="187"/>
      <c r="HUD684" s="187"/>
      <c r="HUE684" s="187"/>
      <c r="HUF684" s="187"/>
      <c r="HUG684" s="187"/>
      <c r="HUH684" s="187"/>
      <c r="HUI684" s="187"/>
      <c r="HUJ684" s="187"/>
      <c r="HUK684" s="187"/>
      <c r="HUL684" s="187"/>
      <c r="HUM684" s="187"/>
      <c r="HUN684" s="187"/>
      <c r="HUO684" s="187"/>
      <c r="HUP684" s="187"/>
      <c r="HUQ684" s="187"/>
      <c r="HUR684" s="187"/>
      <c r="HUS684" s="187"/>
      <c r="HUT684" s="187"/>
      <c r="HUU684" s="187"/>
      <c r="HUV684" s="187"/>
      <c r="HUW684" s="187"/>
      <c r="HUX684" s="187"/>
      <c r="HUY684" s="187"/>
      <c r="HUZ684" s="187"/>
      <c r="HVA684" s="187"/>
      <c r="HVB684" s="187"/>
      <c r="HVC684" s="187"/>
      <c r="HVD684" s="187"/>
      <c r="HVE684" s="187"/>
      <c r="HVF684" s="187"/>
      <c r="HVG684" s="187"/>
      <c r="HVH684" s="187"/>
      <c r="HVI684" s="187"/>
      <c r="HVJ684" s="187"/>
      <c r="HVK684" s="187"/>
      <c r="HVL684" s="187"/>
      <c r="HVM684" s="187"/>
      <c r="HVN684" s="187"/>
      <c r="HVO684" s="187"/>
      <c r="HVP684" s="187"/>
      <c r="HVQ684" s="187"/>
      <c r="HVR684" s="187"/>
      <c r="HVS684" s="187"/>
      <c r="HVT684" s="187"/>
      <c r="HVU684" s="187"/>
      <c r="HVV684" s="187"/>
      <c r="HVW684" s="187"/>
      <c r="HVX684" s="187"/>
      <c r="HVY684" s="187"/>
      <c r="HVZ684" s="187"/>
      <c r="HWA684" s="187"/>
      <c r="HWB684" s="187"/>
      <c r="HWC684" s="187"/>
      <c r="HWD684" s="187"/>
      <c r="HWE684" s="187"/>
      <c r="HWF684" s="187"/>
      <c r="HWG684" s="187"/>
      <c r="HWH684" s="187"/>
      <c r="HWI684" s="187"/>
      <c r="HWJ684" s="187"/>
      <c r="HWK684" s="187"/>
      <c r="HWL684" s="187"/>
      <c r="HWM684" s="187"/>
      <c r="HWN684" s="187"/>
      <c r="HWO684" s="187"/>
      <c r="HWP684" s="187"/>
      <c r="HWQ684" s="187"/>
      <c r="HWR684" s="187"/>
      <c r="HWS684" s="187"/>
      <c r="HWT684" s="187"/>
      <c r="HWU684" s="187"/>
      <c r="HWV684" s="187"/>
      <c r="HWW684" s="187"/>
      <c r="HWX684" s="187"/>
      <c r="HWY684" s="187"/>
      <c r="HWZ684" s="187"/>
      <c r="HXA684" s="187"/>
      <c r="HXB684" s="187"/>
      <c r="HXC684" s="187"/>
      <c r="HXD684" s="187"/>
      <c r="HXE684" s="187"/>
      <c r="HXF684" s="187"/>
      <c r="HXG684" s="187"/>
      <c r="HXH684" s="187"/>
      <c r="HXI684" s="187"/>
      <c r="HXJ684" s="187"/>
      <c r="HXK684" s="187"/>
      <c r="HXL684" s="187"/>
      <c r="HXM684" s="187"/>
      <c r="HXN684" s="187"/>
      <c r="HXO684" s="187"/>
      <c r="HXP684" s="187"/>
      <c r="HXQ684" s="187"/>
      <c r="HXR684" s="187"/>
      <c r="HXS684" s="187"/>
      <c r="HXT684" s="187"/>
      <c r="HXU684" s="187"/>
      <c r="HXV684" s="187"/>
      <c r="HXW684" s="187"/>
      <c r="HXX684" s="187"/>
      <c r="HXY684" s="187"/>
      <c r="HXZ684" s="187"/>
      <c r="HYA684" s="187"/>
      <c r="HYB684" s="187"/>
      <c r="HYC684" s="187"/>
      <c r="HYD684" s="187"/>
      <c r="HYE684" s="187"/>
      <c r="HYF684" s="187"/>
      <c r="HYG684" s="187"/>
      <c r="HYH684" s="187"/>
      <c r="HYI684" s="187"/>
      <c r="HYJ684" s="187"/>
      <c r="HYK684" s="187"/>
      <c r="HYL684" s="187"/>
      <c r="HYM684" s="187"/>
      <c r="HYN684" s="187"/>
      <c r="HYO684" s="187"/>
      <c r="HYP684" s="187"/>
      <c r="HYQ684" s="187"/>
      <c r="HYR684" s="187"/>
      <c r="HYS684" s="187"/>
      <c r="HYT684" s="187"/>
      <c r="HYU684" s="187"/>
      <c r="HYV684" s="187"/>
      <c r="HYW684" s="187"/>
      <c r="HYX684" s="187"/>
      <c r="HYY684" s="187"/>
      <c r="HYZ684" s="187"/>
      <c r="HZA684" s="187"/>
      <c r="HZB684" s="187"/>
      <c r="HZC684" s="187"/>
      <c r="HZD684" s="187"/>
      <c r="HZE684" s="187"/>
      <c r="HZF684" s="187"/>
      <c r="HZG684" s="187"/>
      <c r="HZH684" s="187"/>
      <c r="HZI684" s="187"/>
      <c r="HZJ684" s="187"/>
      <c r="HZK684" s="187"/>
      <c r="HZL684" s="187"/>
      <c r="HZM684" s="187"/>
      <c r="HZN684" s="187"/>
      <c r="HZO684" s="187"/>
      <c r="HZP684" s="187"/>
      <c r="HZQ684" s="187"/>
      <c r="HZR684" s="187"/>
      <c r="HZS684" s="187"/>
      <c r="HZT684" s="187"/>
      <c r="HZU684" s="187"/>
      <c r="HZV684" s="187"/>
      <c r="HZW684" s="187"/>
      <c r="HZX684" s="187"/>
      <c r="HZY684" s="187"/>
      <c r="HZZ684" s="187"/>
      <c r="IAA684" s="187"/>
      <c r="IAB684" s="187"/>
      <c r="IAC684" s="187"/>
      <c r="IAD684" s="187"/>
      <c r="IAE684" s="187"/>
      <c r="IAF684" s="187"/>
      <c r="IAG684" s="187"/>
      <c r="IAH684" s="187"/>
      <c r="IAI684" s="187"/>
      <c r="IAJ684" s="187"/>
      <c r="IAK684" s="187"/>
      <c r="IAL684" s="187"/>
      <c r="IAM684" s="187"/>
      <c r="IAN684" s="187"/>
      <c r="IAO684" s="187"/>
      <c r="IAP684" s="187"/>
      <c r="IAQ684" s="187"/>
      <c r="IAR684" s="187"/>
      <c r="IAS684" s="187"/>
      <c r="IAT684" s="187"/>
      <c r="IAU684" s="187"/>
      <c r="IAV684" s="187"/>
      <c r="IAW684" s="187"/>
      <c r="IAX684" s="187"/>
      <c r="IAY684" s="187"/>
      <c r="IAZ684" s="187"/>
      <c r="IBA684" s="187"/>
      <c r="IBB684" s="187"/>
      <c r="IBC684" s="187"/>
      <c r="IBD684" s="187"/>
      <c r="IBE684" s="187"/>
      <c r="IBF684" s="187"/>
      <c r="IBG684" s="187"/>
      <c r="IBH684" s="187"/>
      <c r="IBI684" s="187"/>
      <c r="IBJ684" s="187"/>
      <c r="IBK684" s="187"/>
      <c r="IBL684" s="187"/>
      <c r="IBM684" s="187"/>
      <c r="IBN684" s="187"/>
      <c r="IBO684" s="187"/>
      <c r="IBP684" s="187"/>
      <c r="IBQ684" s="187"/>
      <c r="IBR684" s="187"/>
      <c r="IBS684" s="187"/>
      <c r="IBT684" s="187"/>
      <c r="IBU684" s="187"/>
      <c r="IBV684" s="187"/>
      <c r="IBW684" s="187"/>
      <c r="IBX684" s="187"/>
      <c r="IBY684" s="187"/>
      <c r="IBZ684" s="187"/>
      <c r="ICA684" s="187"/>
      <c r="ICB684" s="187"/>
      <c r="ICC684" s="187"/>
      <c r="ICD684" s="187"/>
      <c r="ICE684" s="187"/>
      <c r="ICF684" s="187"/>
      <c r="ICG684" s="187"/>
      <c r="ICH684" s="187"/>
      <c r="ICI684" s="187"/>
      <c r="ICJ684" s="187"/>
      <c r="ICK684" s="187"/>
      <c r="ICL684" s="187"/>
      <c r="ICM684" s="187"/>
      <c r="ICN684" s="187"/>
      <c r="ICO684" s="187"/>
      <c r="ICP684" s="187"/>
      <c r="ICQ684" s="187"/>
      <c r="ICR684" s="187"/>
      <c r="ICS684" s="187"/>
      <c r="ICT684" s="187"/>
      <c r="ICU684" s="187"/>
      <c r="ICV684" s="187"/>
      <c r="ICW684" s="187"/>
      <c r="ICX684" s="187"/>
      <c r="ICY684" s="187"/>
      <c r="ICZ684" s="187"/>
      <c r="IDA684" s="187"/>
      <c r="IDB684" s="187"/>
      <c r="IDC684" s="187"/>
      <c r="IDD684" s="187"/>
      <c r="IDE684" s="187"/>
      <c r="IDF684" s="187"/>
      <c r="IDG684" s="187"/>
      <c r="IDH684" s="187"/>
      <c r="IDI684" s="187"/>
      <c r="IDJ684" s="187"/>
      <c r="IDK684" s="187"/>
      <c r="IDL684" s="187"/>
      <c r="IDM684" s="187"/>
      <c r="IDN684" s="187"/>
      <c r="IDO684" s="187"/>
      <c r="IDP684" s="187"/>
      <c r="IDQ684" s="187"/>
      <c r="IDR684" s="187"/>
      <c r="IDS684" s="187"/>
      <c r="IDT684" s="187"/>
      <c r="IDU684" s="187"/>
      <c r="IDV684" s="187"/>
      <c r="IDW684" s="187"/>
      <c r="IDX684" s="187"/>
      <c r="IDY684" s="187"/>
      <c r="IDZ684" s="187"/>
      <c r="IEA684" s="187"/>
      <c r="IEB684" s="187"/>
      <c r="IEC684" s="187"/>
      <c r="IED684" s="187"/>
      <c r="IEE684" s="187"/>
      <c r="IEF684" s="187"/>
      <c r="IEG684" s="187"/>
      <c r="IEH684" s="187"/>
      <c r="IEI684" s="187"/>
      <c r="IEJ684" s="187"/>
      <c r="IEK684" s="187"/>
      <c r="IEL684" s="187"/>
      <c r="IEM684" s="187"/>
      <c r="IEN684" s="187"/>
      <c r="IEO684" s="187"/>
      <c r="IEP684" s="187"/>
      <c r="IEQ684" s="187"/>
      <c r="IER684" s="187"/>
      <c r="IES684" s="187"/>
      <c r="IET684" s="187"/>
      <c r="IEU684" s="187"/>
      <c r="IEV684" s="187"/>
      <c r="IEW684" s="187"/>
      <c r="IEX684" s="187"/>
      <c r="IEY684" s="187"/>
      <c r="IEZ684" s="187"/>
      <c r="IFA684" s="187"/>
      <c r="IFB684" s="187"/>
      <c r="IFC684" s="187"/>
      <c r="IFD684" s="187"/>
      <c r="IFE684" s="187"/>
      <c r="IFF684" s="187"/>
      <c r="IFG684" s="187"/>
      <c r="IFH684" s="187"/>
      <c r="IFI684" s="187"/>
      <c r="IFJ684" s="187"/>
      <c r="IFK684" s="187"/>
      <c r="IFL684" s="187"/>
      <c r="IFM684" s="187"/>
      <c r="IFN684" s="187"/>
      <c r="IFO684" s="187"/>
      <c r="IFP684" s="187"/>
      <c r="IFQ684" s="187"/>
      <c r="IFR684" s="187"/>
      <c r="IFS684" s="187"/>
      <c r="IFT684" s="187"/>
      <c r="IFU684" s="187"/>
      <c r="IFV684" s="187"/>
      <c r="IFW684" s="187"/>
      <c r="IFX684" s="187"/>
      <c r="IFY684" s="187"/>
      <c r="IFZ684" s="187"/>
      <c r="IGA684" s="187"/>
      <c r="IGB684" s="187"/>
      <c r="IGC684" s="187"/>
      <c r="IGD684" s="187"/>
      <c r="IGE684" s="187"/>
      <c r="IGF684" s="187"/>
      <c r="IGG684" s="187"/>
      <c r="IGH684" s="187"/>
      <c r="IGI684" s="187"/>
      <c r="IGJ684" s="187"/>
      <c r="IGK684" s="187"/>
      <c r="IGL684" s="187"/>
      <c r="IGM684" s="187"/>
      <c r="IGN684" s="187"/>
      <c r="IGO684" s="187"/>
      <c r="IGP684" s="187"/>
      <c r="IGQ684" s="187"/>
      <c r="IGR684" s="187"/>
      <c r="IGS684" s="187"/>
      <c r="IGT684" s="187"/>
      <c r="IGU684" s="187"/>
      <c r="IGV684" s="187"/>
      <c r="IGW684" s="187"/>
      <c r="IGX684" s="187"/>
      <c r="IGY684" s="187"/>
      <c r="IGZ684" s="187"/>
      <c r="IHA684" s="187"/>
      <c r="IHB684" s="187"/>
      <c r="IHC684" s="187"/>
      <c r="IHD684" s="187"/>
      <c r="IHE684" s="187"/>
      <c r="IHF684" s="187"/>
      <c r="IHG684" s="187"/>
      <c r="IHH684" s="187"/>
      <c r="IHI684" s="187"/>
      <c r="IHJ684" s="187"/>
      <c r="IHK684" s="187"/>
      <c r="IHL684" s="187"/>
      <c r="IHM684" s="187"/>
      <c r="IHN684" s="187"/>
      <c r="IHO684" s="187"/>
      <c r="IHP684" s="187"/>
      <c r="IHQ684" s="187"/>
      <c r="IHR684" s="187"/>
      <c r="IHS684" s="187"/>
      <c r="IHT684" s="187"/>
      <c r="IHU684" s="187"/>
      <c r="IHV684" s="187"/>
      <c r="IHW684" s="187"/>
      <c r="IHX684" s="187"/>
      <c r="IHY684" s="187"/>
      <c r="IHZ684" s="187"/>
      <c r="IIA684" s="187"/>
      <c r="IIB684" s="187"/>
      <c r="IIC684" s="187"/>
      <c r="IID684" s="187"/>
      <c r="IIE684" s="187"/>
      <c r="IIF684" s="187"/>
      <c r="IIG684" s="187"/>
      <c r="IIH684" s="187"/>
      <c r="III684" s="187"/>
      <c r="IIJ684" s="187"/>
      <c r="IIK684" s="187"/>
      <c r="IIL684" s="187"/>
      <c r="IIM684" s="187"/>
      <c r="IIN684" s="187"/>
      <c r="IIO684" s="187"/>
      <c r="IIP684" s="187"/>
      <c r="IIQ684" s="187"/>
      <c r="IIR684" s="187"/>
      <c r="IIS684" s="187"/>
      <c r="IIT684" s="187"/>
      <c r="IIU684" s="187"/>
      <c r="IIV684" s="187"/>
      <c r="IIW684" s="187"/>
      <c r="IIX684" s="187"/>
      <c r="IIY684" s="187"/>
      <c r="IIZ684" s="187"/>
      <c r="IJA684" s="187"/>
      <c r="IJB684" s="187"/>
      <c r="IJC684" s="187"/>
      <c r="IJD684" s="187"/>
      <c r="IJE684" s="187"/>
      <c r="IJF684" s="187"/>
      <c r="IJG684" s="187"/>
      <c r="IJH684" s="187"/>
      <c r="IJI684" s="187"/>
      <c r="IJJ684" s="187"/>
      <c r="IJK684" s="187"/>
      <c r="IJL684" s="187"/>
      <c r="IJM684" s="187"/>
      <c r="IJN684" s="187"/>
      <c r="IJO684" s="187"/>
      <c r="IJP684" s="187"/>
      <c r="IJQ684" s="187"/>
      <c r="IJR684" s="187"/>
      <c r="IJS684" s="187"/>
      <c r="IJT684" s="187"/>
      <c r="IJU684" s="187"/>
      <c r="IJV684" s="187"/>
      <c r="IJW684" s="187"/>
      <c r="IJX684" s="187"/>
      <c r="IJY684" s="187"/>
      <c r="IJZ684" s="187"/>
      <c r="IKA684" s="187"/>
      <c r="IKB684" s="187"/>
      <c r="IKC684" s="187"/>
      <c r="IKD684" s="187"/>
      <c r="IKE684" s="187"/>
      <c r="IKF684" s="187"/>
      <c r="IKG684" s="187"/>
      <c r="IKH684" s="187"/>
      <c r="IKI684" s="187"/>
      <c r="IKJ684" s="187"/>
      <c r="IKK684" s="187"/>
      <c r="IKL684" s="187"/>
      <c r="IKM684" s="187"/>
      <c r="IKN684" s="187"/>
      <c r="IKO684" s="187"/>
      <c r="IKP684" s="187"/>
      <c r="IKQ684" s="187"/>
      <c r="IKR684" s="187"/>
      <c r="IKS684" s="187"/>
      <c r="IKT684" s="187"/>
      <c r="IKU684" s="187"/>
      <c r="IKV684" s="187"/>
      <c r="IKW684" s="187"/>
      <c r="IKX684" s="187"/>
      <c r="IKY684" s="187"/>
      <c r="IKZ684" s="187"/>
      <c r="ILA684" s="187"/>
      <c r="ILB684" s="187"/>
      <c r="ILC684" s="187"/>
      <c r="ILD684" s="187"/>
      <c r="ILE684" s="187"/>
      <c r="ILF684" s="187"/>
      <c r="ILG684" s="187"/>
      <c r="ILH684" s="187"/>
      <c r="ILI684" s="187"/>
      <c r="ILJ684" s="187"/>
      <c r="ILK684" s="187"/>
      <c r="ILL684" s="187"/>
      <c r="ILM684" s="187"/>
      <c r="ILN684" s="187"/>
      <c r="ILO684" s="187"/>
      <c r="ILP684" s="187"/>
      <c r="ILQ684" s="187"/>
      <c r="ILR684" s="187"/>
      <c r="ILS684" s="187"/>
      <c r="ILT684" s="187"/>
      <c r="ILU684" s="187"/>
      <c r="ILV684" s="187"/>
      <c r="ILW684" s="187"/>
      <c r="ILX684" s="187"/>
      <c r="ILY684" s="187"/>
      <c r="ILZ684" s="187"/>
      <c r="IMA684" s="187"/>
      <c r="IMB684" s="187"/>
      <c r="IMC684" s="187"/>
      <c r="IMD684" s="187"/>
      <c r="IME684" s="187"/>
      <c r="IMF684" s="187"/>
      <c r="IMG684" s="187"/>
      <c r="IMH684" s="187"/>
      <c r="IMI684" s="187"/>
      <c r="IMJ684" s="187"/>
      <c r="IMK684" s="187"/>
      <c r="IML684" s="187"/>
      <c r="IMM684" s="187"/>
      <c r="IMN684" s="187"/>
      <c r="IMO684" s="187"/>
      <c r="IMP684" s="187"/>
      <c r="IMQ684" s="187"/>
      <c r="IMR684" s="187"/>
      <c r="IMS684" s="187"/>
      <c r="IMT684" s="187"/>
      <c r="IMU684" s="187"/>
      <c r="IMV684" s="187"/>
      <c r="IMW684" s="187"/>
      <c r="IMX684" s="187"/>
      <c r="IMY684" s="187"/>
      <c r="IMZ684" s="187"/>
      <c r="INA684" s="187"/>
      <c r="INB684" s="187"/>
      <c r="INC684" s="187"/>
      <c r="IND684" s="187"/>
      <c r="INE684" s="187"/>
      <c r="INF684" s="187"/>
      <c r="ING684" s="187"/>
      <c r="INH684" s="187"/>
      <c r="INI684" s="187"/>
      <c r="INJ684" s="187"/>
      <c r="INK684" s="187"/>
      <c r="INL684" s="187"/>
      <c r="INM684" s="187"/>
      <c r="INN684" s="187"/>
      <c r="INO684" s="187"/>
      <c r="INP684" s="187"/>
      <c r="INQ684" s="187"/>
      <c r="INR684" s="187"/>
      <c r="INS684" s="187"/>
      <c r="INT684" s="187"/>
      <c r="INU684" s="187"/>
      <c r="INV684" s="187"/>
      <c r="INW684" s="187"/>
      <c r="INX684" s="187"/>
      <c r="INY684" s="187"/>
      <c r="INZ684" s="187"/>
      <c r="IOA684" s="187"/>
      <c r="IOB684" s="187"/>
      <c r="IOC684" s="187"/>
      <c r="IOD684" s="187"/>
      <c r="IOE684" s="187"/>
      <c r="IOF684" s="187"/>
      <c r="IOG684" s="187"/>
      <c r="IOH684" s="187"/>
      <c r="IOI684" s="187"/>
      <c r="IOJ684" s="187"/>
      <c r="IOK684" s="187"/>
      <c r="IOL684" s="187"/>
      <c r="IOM684" s="187"/>
      <c r="ION684" s="187"/>
      <c r="IOO684" s="187"/>
      <c r="IOP684" s="187"/>
      <c r="IOQ684" s="187"/>
      <c r="IOR684" s="187"/>
      <c r="IOS684" s="187"/>
      <c r="IOT684" s="187"/>
      <c r="IOU684" s="187"/>
      <c r="IOV684" s="187"/>
      <c r="IOW684" s="187"/>
      <c r="IOX684" s="187"/>
      <c r="IOY684" s="187"/>
      <c r="IOZ684" s="187"/>
      <c r="IPA684" s="187"/>
      <c r="IPB684" s="187"/>
      <c r="IPC684" s="187"/>
      <c r="IPD684" s="187"/>
      <c r="IPE684" s="187"/>
      <c r="IPF684" s="187"/>
      <c r="IPG684" s="187"/>
      <c r="IPH684" s="187"/>
      <c r="IPI684" s="187"/>
      <c r="IPJ684" s="187"/>
      <c r="IPK684" s="187"/>
      <c r="IPL684" s="187"/>
      <c r="IPM684" s="187"/>
      <c r="IPN684" s="187"/>
      <c r="IPO684" s="187"/>
      <c r="IPP684" s="187"/>
      <c r="IPQ684" s="187"/>
      <c r="IPR684" s="187"/>
      <c r="IPS684" s="187"/>
      <c r="IPT684" s="187"/>
      <c r="IPU684" s="187"/>
      <c r="IPV684" s="187"/>
      <c r="IPW684" s="187"/>
      <c r="IPX684" s="187"/>
      <c r="IPY684" s="187"/>
      <c r="IPZ684" s="187"/>
      <c r="IQA684" s="187"/>
      <c r="IQB684" s="187"/>
      <c r="IQC684" s="187"/>
      <c r="IQD684" s="187"/>
      <c r="IQE684" s="187"/>
      <c r="IQF684" s="187"/>
      <c r="IQG684" s="187"/>
      <c r="IQH684" s="187"/>
      <c r="IQI684" s="187"/>
      <c r="IQJ684" s="187"/>
      <c r="IQK684" s="187"/>
      <c r="IQL684" s="187"/>
      <c r="IQM684" s="187"/>
      <c r="IQN684" s="187"/>
      <c r="IQO684" s="187"/>
      <c r="IQP684" s="187"/>
      <c r="IQQ684" s="187"/>
      <c r="IQR684" s="187"/>
      <c r="IQS684" s="187"/>
      <c r="IQT684" s="187"/>
      <c r="IQU684" s="187"/>
      <c r="IQV684" s="187"/>
      <c r="IQW684" s="187"/>
      <c r="IQX684" s="187"/>
      <c r="IQY684" s="187"/>
      <c r="IQZ684" s="187"/>
      <c r="IRA684" s="187"/>
      <c r="IRB684" s="187"/>
      <c r="IRC684" s="187"/>
      <c r="IRD684" s="187"/>
      <c r="IRE684" s="187"/>
      <c r="IRF684" s="187"/>
      <c r="IRG684" s="187"/>
      <c r="IRH684" s="187"/>
      <c r="IRI684" s="187"/>
      <c r="IRJ684" s="187"/>
      <c r="IRK684" s="187"/>
      <c r="IRL684" s="187"/>
      <c r="IRM684" s="187"/>
      <c r="IRN684" s="187"/>
      <c r="IRO684" s="187"/>
      <c r="IRP684" s="187"/>
      <c r="IRQ684" s="187"/>
      <c r="IRR684" s="187"/>
      <c r="IRS684" s="187"/>
      <c r="IRT684" s="187"/>
      <c r="IRU684" s="187"/>
      <c r="IRV684" s="187"/>
      <c r="IRW684" s="187"/>
      <c r="IRX684" s="187"/>
      <c r="IRY684" s="187"/>
      <c r="IRZ684" s="187"/>
      <c r="ISA684" s="187"/>
      <c r="ISB684" s="187"/>
      <c r="ISC684" s="187"/>
      <c r="ISD684" s="187"/>
      <c r="ISE684" s="187"/>
      <c r="ISF684" s="187"/>
      <c r="ISG684" s="187"/>
      <c r="ISH684" s="187"/>
      <c r="ISI684" s="187"/>
      <c r="ISJ684" s="187"/>
      <c r="ISK684" s="187"/>
      <c r="ISL684" s="187"/>
      <c r="ISM684" s="187"/>
      <c r="ISN684" s="187"/>
      <c r="ISO684" s="187"/>
      <c r="ISP684" s="187"/>
      <c r="ISQ684" s="187"/>
      <c r="ISR684" s="187"/>
      <c r="ISS684" s="187"/>
      <c r="IST684" s="187"/>
      <c r="ISU684" s="187"/>
      <c r="ISV684" s="187"/>
      <c r="ISW684" s="187"/>
      <c r="ISX684" s="187"/>
      <c r="ISY684" s="187"/>
      <c r="ISZ684" s="187"/>
      <c r="ITA684" s="187"/>
      <c r="ITB684" s="187"/>
      <c r="ITC684" s="187"/>
      <c r="ITD684" s="187"/>
      <c r="ITE684" s="187"/>
      <c r="ITF684" s="187"/>
      <c r="ITG684" s="187"/>
      <c r="ITH684" s="187"/>
      <c r="ITI684" s="187"/>
      <c r="ITJ684" s="187"/>
      <c r="ITK684" s="187"/>
      <c r="ITL684" s="187"/>
      <c r="ITM684" s="187"/>
      <c r="ITN684" s="187"/>
      <c r="ITO684" s="187"/>
      <c r="ITP684" s="187"/>
      <c r="ITQ684" s="187"/>
      <c r="ITR684" s="187"/>
      <c r="ITS684" s="187"/>
      <c r="ITT684" s="187"/>
      <c r="ITU684" s="187"/>
      <c r="ITV684" s="187"/>
      <c r="ITW684" s="187"/>
      <c r="ITX684" s="187"/>
      <c r="ITY684" s="187"/>
      <c r="ITZ684" s="187"/>
      <c r="IUA684" s="187"/>
      <c r="IUB684" s="187"/>
      <c r="IUC684" s="187"/>
      <c r="IUD684" s="187"/>
      <c r="IUE684" s="187"/>
      <c r="IUF684" s="187"/>
      <c r="IUG684" s="187"/>
      <c r="IUH684" s="187"/>
      <c r="IUI684" s="187"/>
      <c r="IUJ684" s="187"/>
      <c r="IUK684" s="187"/>
      <c r="IUL684" s="187"/>
      <c r="IUM684" s="187"/>
      <c r="IUN684" s="187"/>
      <c r="IUO684" s="187"/>
      <c r="IUP684" s="187"/>
      <c r="IUQ684" s="187"/>
      <c r="IUR684" s="187"/>
      <c r="IUS684" s="187"/>
      <c r="IUT684" s="187"/>
      <c r="IUU684" s="187"/>
      <c r="IUV684" s="187"/>
      <c r="IUW684" s="187"/>
      <c r="IUX684" s="187"/>
      <c r="IUY684" s="187"/>
      <c r="IUZ684" s="187"/>
      <c r="IVA684" s="187"/>
      <c r="IVB684" s="187"/>
      <c r="IVC684" s="187"/>
      <c r="IVD684" s="187"/>
      <c r="IVE684" s="187"/>
      <c r="IVF684" s="187"/>
      <c r="IVG684" s="187"/>
      <c r="IVH684" s="187"/>
      <c r="IVI684" s="187"/>
      <c r="IVJ684" s="187"/>
      <c r="IVK684" s="187"/>
      <c r="IVL684" s="187"/>
      <c r="IVM684" s="187"/>
      <c r="IVN684" s="187"/>
      <c r="IVO684" s="187"/>
      <c r="IVP684" s="187"/>
      <c r="IVQ684" s="187"/>
      <c r="IVR684" s="187"/>
      <c r="IVS684" s="187"/>
      <c r="IVT684" s="187"/>
      <c r="IVU684" s="187"/>
      <c r="IVV684" s="187"/>
      <c r="IVW684" s="187"/>
      <c r="IVX684" s="187"/>
      <c r="IVY684" s="187"/>
      <c r="IVZ684" s="187"/>
      <c r="IWA684" s="187"/>
      <c r="IWB684" s="187"/>
      <c r="IWC684" s="187"/>
      <c r="IWD684" s="187"/>
      <c r="IWE684" s="187"/>
      <c r="IWF684" s="187"/>
      <c r="IWG684" s="187"/>
      <c r="IWH684" s="187"/>
      <c r="IWI684" s="187"/>
      <c r="IWJ684" s="187"/>
      <c r="IWK684" s="187"/>
      <c r="IWL684" s="187"/>
      <c r="IWM684" s="187"/>
      <c r="IWN684" s="187"/>
      <c r="IWO684" s="187"/>
      <c r="IWP684" s="187"/>
      <c r="IWQ684" s="187"/>
      <c r="IWR684" s="187"/>
      <c r="IWS684" s="187"/>
      <c r="IWT684" s="187"/>
      <c r="IWU684" s="187"/>
      <c r="IWV684" s="187"/>
      <c r="IWW684" s="187"/>
      <c r="IWX684" s="187"/>
      <c r="IWY684" s="187"/>
      <c r="IWZ684" s="187"/>
      <c r="IXA684" s="187"/>
      <c r="IXB684" s="187"/>
      <c r="IXC684" s="187"/>
      <c r="IXD684" s="187"/>
      <c r="IXE684" s="187"/>
      <c r="IXF684" s="187"/>
      <c r="IXG684" s="187"/>
      <c r="IXH684" s="187"/>
      <c r="IXI684" s="187"/>
      <c r="IXJ684" s="187"/>
      <c r="IXK684" s="187"/>
      <c r="IXL684" s="187"/>
      <c r="IXM684" s="187"/>
      <c r="IXN684" s="187"/>
      <c r="IXO684" s="187"/>
      <c r="IXP684" s="187"/>
      <c r="IXQ684" s="187"/>
      <c r="IXR684" s="187"/>
      <c r="IXS684" s="187"/>
      <c r="IXT684" s="187"/>
      <c r="IXU684" s="187"/>
      <c r="IXV684" s="187"/>
      <c r="IXW684" s="187"/>
      <c r="IXX684" s="187"/>
      <c r="IXY684" s="187"/>
      <c r="IXZ684" s="187"/>
      <c r="IYA684" s="187"/>
      <c r="IYB684" s="187"/>
      <c r="IYC684" s="187"/>
      <c r="IYD684" s="187"/>
      <c r="IYE684" s="187"/>
      <c r="IYF684" s="187"/>
      <c r="IYG684" s="187"/>
      <c r="IYH684" s="187"/>
      <c r="IYI684" s="187"/>
      <c r="IYJ684" s="187"/>
      <c r="IYK684" s="187"/>
      <c r="IYL684" s="187"/>
      <c r="IYM684" s="187"/>
      <c r="IYN684" s="187"/>
      <c r="IYO684" s="187"/>
      <c r="IYP684" s="187"/>
      <c r="IYQ684" s="187"/>
      <c r="IYR684" s="187"/>
      <c r="IYS684" s="187"/>
      <c r="IYT684" s="187"/>
      <c r="IYU684" s="187"/>
      <c r="IYV684" s="187"/>
      <c r="IYW684" s="187"/>
      <c r="IYX684" s="187"/>
      <c r="IYY684" s="187"/>
      <c r="IYZ684" s="187"/>
      <c r="IZA684" s="187"/>
      <c r="IZB684" s="187"/>
      <c r="IZC684" s="187"/>
      <c r="IZD684" s="187"/>
      <c r="IZE684" s="187"/>
      <c r="IZF684" s="187"/>
      <c r="IZG684" s="187"/>
      <c r="IZH684" s="187"/>
      <c r="IZI684" s="187"/>
      <c r="IZJ684" s="187"/>
      <c r="IZK684" s="187"/>
      <c r="IZL684" s="187"/>
      <c r="IZM684" s="187"/>
      <c r="IZN684" s="187"/>
      <c r="IZO684" s="187"/>
      <c r="IZP684" s="187"/>
      <c r="IZQ684" s="187"/>
      <c r="IZR684" s="187"/>
      <c r="IZS684" s="187"/>
      <c r="IZT684" s="187"/>
      <c r="IZU684" s="187"/>
      <c r="IZV684" s="187"/>
      <c r="IZW684" s="187"/>
      <c r="IZX684" s="187"/>
      <c r="IZY684" s="187"/>
      <c r="IZZ684" s="187"/>
      <c r="JAA684" s="187"/>
      <c r="JAB684" s="187"/>
      <c r="JAC684" s="187"/>
      <c r="JAD684" s="187"/>
      <c r="JAE684" s="187"/>
      <c r="JAF684" s="187"/>
      <c r="JAG684" s="187"/>
      <c r="JAH684" s="187"/>
      <c r="JAI684" s="187"/>
      <c r="JAJ684" s="187"/>
      <c r="JAK684" s="187"/>
      <c r="JAL684" s="187"/>
      <c r="JAM684" s="187"/>
      <c r="JAN684" s="187"/>
      <c r="JAO684" s="187"/>
      <c r="JAP684" s="187"/>
      <c r="JAQ684" s="187"/>
      <c r="JAR684" s="187"/>
      <c r="JAS684" s="187"/>
      <c r="JAT684" s="187"/>
      <c r="JAU684" s="187"/>
      <c r="JAV684" s="187"/>
      <c r="JAW684" s="187"/>
      <c r="JAX684" s="187"/>
      <c r="JAY684" s="187"/>
      <c r="JAZ684" s="187"/>
      <c r="JBA684" s="187"/>
      <c r="JBB684" s="187"/>
      <c r="JBC684" s="187"/>
      <c r="JBD684" s="187"/>
      <c r="JBE684" s="187"/>
      <c r="JBF684" s="187"/>
      <c r="JBG684" s="187"/>
      <c r="JBH684" s="187"/>
      <c r="JBI684" s="187"/>
      <c r="JBJ684" s="187"/>
      <c r="JBK684" s="187"/>
      <c r="JBL684" s="187"/>
      <c r="JBM684" s="187"/>
      <c r="JBN684" s="187"/>
      <c r="JBO684" s="187"/>
      <c r="JBP684" s="187"/>
      <c r="JBQ684" s="187"/>
      <c r="JBR684" s="187"/>
      <c r="JBS684" s="187"/>
      <c r="JBT684" s="187"/>
      <c r="JBU684" s="187"/>
      <c r="JBV684" s="187"/>
      <c r="JBW684" s="187"/>
      <c r="JBX684" s="187"/>
      <c r="JBY684" s="187"/>
      <c r="JBZ684" s="187"/>
      <c r="JCA684" s="187"/>
      <c r="JCB684" s="187"/>
      <c r="JCC684" s="187"/>
      <c r="JCD684" s="187"/>
      <c r="JCE684" s="187"/>
      <c r="JCF684" s="187"/>
      <c r="JCG684" s="187"/>
      <c r="JCH684" s="187"/>
      <c r="JCI684" s="187"/>
      <c r="JCJ684" s="187"/>
      <c r="JCK684" s="187"/>
      <c r="JCL684" s="187"/>
      <c r="JCM684" s="187"/>
      <c r="JCN684" s="187"/>
      <c r="JCO684" s="187"/>
      <c r="JCP684" s="187"/>
      <c r="JCQ684" s="187"/>
      <c r="JCR684" s="187"/>
      <c r="JCS684" s="187"/>
      <c r="JCT684" s="187"/>
      <c r="JCU684" s="187"/>
      <c r="JCV684" s="187"/>
      <c r="JCW684" s="187"/>
      <c r="JCX684" s="187"/>
      <c r="JCY684" s="187"/>
      <c r="JCZ684" s="187"/>
      <c r="JDA684" s="187"/>
      <c r="JDB684" s="187"/>
      <c r="JDC684" s="187"/>
      <c r="JDD684" s="187"/>
      <c r="JDE684" s="187"/>
      <c r="JDF684" s="187"/>
      <c r="JDG684" s="187"/>
      <c r="JDH684" s="187"/>
      <c r="JDI684" s="187"/>
      <c r="JDJ684" s="187"/>
      <c r="JDK684" s="187"/>
      <c r="JDL684" s="187"/>
      <c r="JDM684" s="187"/>
      <c r="JDN684" s="187"/>
      <c r="JDO684" s="187"/>
      <c r="JDP684" s="187"/>
      <c r="JDQ684" s="187"/>
      <c r="JDR684" s="187"/>
      <c r="JDS684" s="187"/>
      <c r="JDT684" s="187"/>
      <c r="JDU684" s="187"/>
      <c r="JDV684" s="187"/>
      <c r="JDW684" s="187"/>
      <c r="JDX684" s="187"/>
      <c r="JDY684" s="187"/>
      <c r="JDZ684" s="187"/>
      <c r="JEA684" s="187"/>
      <c r="JEB684" s="187"/>
      <c r="JEC684" s="187"/>
      <c r="JED684" s="187"/>
      <c r="JEE684" s="187"/>
      <c r="JEF684" s="187"/>
      <c r="JEG684" s="187"/>
      <c r="JEH684" s="187"/>
      <c r="JEI684" s="187"/>
      <c r="JEJ684" s="187"/>
      <c r="JEK684" s="187"/>
      <c r="JEL684" s="187"/>
      <c r="JEM684" s="187"/>
      <c r="JEN684" s="187"/>
      <c r="JEO684" s="187"/>
      <c r="JEP684" s="187"/>
      <c r="JEQ684" s="187"/>
      <c r="JER684" s="187"/>
      <c r="JES684" s="187"/>
      <c r="JET684" s="187"/>
      <c r="JEU684" s="187"/>
      <c r="JEV684" s="187"/>
      <c r="JEW684" s="187"/>
      <c r="JEX684" s="187"/>
      <c r="JEY684" s="187"/>
      <c r="JEZ684" s="187"/>
      <c r="JFA684" s="187"/>
      <c r="JFB684" s="187"/>
      <c r="JFC684" s="187"/>
      <c r="JFD684" s="187"/>
      <c r="JFE684" s="187"/>
      <c r="JFF684" s="187"/>
      <c r="JFG684" s="187"/>
      <c r="JFH684" s="187"/>
      <c r="JFI684" s="187"/>
      <c r="JFJ684" s="187"/>
      <c r="JFK684" s="187"/>
      <c r="JFL684" s="187"/>
      <c r="JFM684" s="187"/>
      <c r="JFN684" s="187"/>
      <c r="JFO684" s="187"/>
      <c r="JFP684" s="187"/>
      <c r="JFQ684" s="187"/>
      <c r="JFR684" s="187"/>
      <c r="JFS684" s="187"/>
      <c r="JFT684" s="187"/>
      <c r="JFU684" s="187"/>
      <c r="JFV684" s="187"/>
      <c r="JFW684" s="187"/>
      <c r="JFX684" s="187"/>
      <c r="JFY684" s="187"/>
      <c r="JFZ684" s="187"/>
      <c r="JGA684" s="187"/>
      <c r="JGB684" s="187"/>
      <c r="JGC684" s="187"/>
      <c r="JGD684" s="187"/>
      <c r="JGE684" s="187"/>
      <c r="JGF684" s="187"/>
      <c r="JGG684" s="187"/>
      <c r="JGH684" s="187"/>
      <c r="JGI684" s="187"/>
      <c r="JGJ684" s="187"/>
      <c r="JGK684" s="187"/>
      <c r="JGL684" s="187"/>
      <c r="JGM684" s="187"/>
      <c r="JGN684" s="187"/>
      <c r="JGO684" s="187"/>
      <c r="JGP684" s="187"/>
      <c r="JGQ684" s="187"/>
      <c r="JGR684" s="187"/>
      <c r="JGS684" s="187"/>
      <c r="JGT684" s="187"/>
      <c r="JGU684" s="187"/>
      <c r="JGV684" s="187"/>
      <c r="JGW684" s="187"/>
      <c r="JGX684" s="187"/>
      <c r="JGY684" s="187"/>
      <c r="JGZ684" s="187"/>
      <c r="JHA684" s="187"/>
      <c r="JHB684" s="187"/>
      <c r="JHC684" s="187"/>
      <c r="JHD684" s="187"/>
      <c r="JHE684" s="187"/>
      <c r="JHF684" s="187"/>
      <c r="JHG684" s="187"/>
      <c r="JHH684" s="187"/>
      <c r="JHI684" s="187"/>
      <c r="JHJ684" s="187"/>
      <c r="JHK684" s="187"/>
      <c r="JHL684" s="187"/>
      <c r="JHM684" s="187"/>
      <c r="JHN684" s="187"/>
      <c r="JHO684" s="187"/>
      <c r="JHP684" s="187"/>
      <c r="JHQ684" s="187"/>
      <c r="JHR684" s="187"/>
      <c r="JHS684" s="187"/>
      <c r="JHT684" s="187"/>
      <c r="JHU684" s="187"/>
      <c r="JHV684" s="187"/>
      <c r="JHW684" s="187"/>
      <c r="JHX684" s="187"/>
      <c r="JHY684" s="187"/>
      <c r="JHZ684" s="187"/>
      <c r="JIA684" s="187"/>
      <c r="JIB684" s="187"/>
      <c r="JIC684" s="187"/>
      <c r="JID684" s="187"/>
      <c r="JIE684" s="187"/>
      <c r="JIF684" s="187"/>
      <c r="JIG684" s="187"/>
      <c r="JIH684" s="187"/>
      <c r="JII684" s="187"/>
      <c r="JIJ684" s="187"/>
      <c r="JIK684" s="187"/>
      <c r="JIL684" s="187"/>
      <c r="JIM684" s="187"/>
      <c r="JIN684" s="187"/>
      <c r="JIO684" s="187"/>
      <c r="JIP684" s="187"/>
      <c r="JIQ684" s="187"/>
      <c r="JIR684" s="187"/>
      <c r="JIS684" s="187"/>
      <c r="JIT684" s="187"/>
      <c r="JIU684" s="187"/>
      <c r="JIV684" s="187"/>
      <c r="JIW684" s="187"/>
      <c r="JIX684" s="187"/>
      <c r="JIY684" s="187"/>
      <c r="JIZ684" s="187"/>
      <c r="JJA684" s="187"/>
      <c r="JJB684" s="187"/>
      <c r="JJC684" s="187"/>
      <c r="JJD684" s="187"/>
      <c r="JJE684" s="187"/>
      <c r="JJF684" s="187"/>
      <c r="JJG684" s="187"/>
      <c r="JJH684" s="187"/>
      <c r="JJI684" s="187"/>
      <c r="JJJ684" s="187"/>
      <c r="JJK684" s="187"/>
      <c r="JJL684" s="187"/>
      <c r="JJM684" s="187"/>
      <c r="JJN684" s="187"/>
      <c r="JJO684" s="187"/>
      <c r="JJP684" s="187"/>
      <c r="JJQ684" s="187"/>
      <c r="JJR684" s="187"/>
      <c r="JJS684" s="187"/>
      <c r="JJT684" s="187"/>
      <c r="JJU684" s="187"/>
      <c r="JJV684" s="187"/>
      <c r="JJW684" s="187"/>
      <c r="JJX684" s="187"/>
      <c r="JJY684" s="187"/>
      <c r="JJZ684" s="187"/>
      <c r="JKA684" s="187"/>
      <c r="JKB684" s="187"/>
      <c r="JKC684" s="187"/>
      <c r="JKD684" s="187"/>
      <c r="JKE684" s="187"/>
      <c r="JKF684" s="187"/>
      <c r="JKG684" s="187"/>
      <c r="JKH684" s="187"/>
      <c r="JKI684" s="187"/>
      <c r="JKJ684" s="187"/>
      <c r="JKK684" s="187"/>
      <c r="JKL684" s="187"/>
      <c r="JKM684" s="187"/>
      <c r="JKN684" s="187"/>
      <c r="JKO684" s="187"/>
      <c r="JKP684" s="187"/>
      <c r="JKQ684" s="187"/>
      <c r="JKR684" s="187"/>
      <c r="JKS684" s="187"/>
      <c r="JKT684" s="187"/>
      <c r="JKU684" s="187"/>
      <c r="JKV684" s="187"/>
      <c r="JKW684" s="187"/>
      <c r="JKX684" s="187"/>
      <c r="JKY684" s="187"/>
      <c r="JKZ684" s="187"/>
      <c r="JLA684" s="187"/>
      <c r="JLB684" s="187"/>
      <c r="JLC684" s="187"/>
      <c r="JLD684" s="187"/>
      <c r="JLE684" s="187"/>
      <c r="JLF684" s="187"/>
      <c r="JLG684" s="187"/>
      <c r="JLH684" s="187"/>
      <c r="JLI684" s="187"/>
      <c r="JLJ684" s="187"/>
      <c r="JLK684" s="187"/>
      <c r="JLL684" s="187"/>
      <c r="JLM684" s="187"/>
      <c r="JLN684" s="187"/>
      <c r="JLO684" s="187"/>
      <c r="JLP684" s="187"/>
      <c r="JLQ684" s="187"/>
      <c r="JLR684" s="187"/>
      <c r="JLS684" s="187"/>
      <c r="JLT684" s="187"/>
      <c r="JLU684" s="187"/>
      <c r="JLV684" s="187"/>
      <c r="JLW684" s="187"/>
      <c r="JLX684" s="187"/>
      <c r="JLY684" s="187"/>
      <c r="JLZ684" s="187"/>
      <c r="JMA684" s="187"/>
      <c r="JMB684" s="187"/>
      <c r="JMC684" s="187"/>
      <c r="JMD684" s="187"/>
      <c r="JME684" s="187"/>
      <c r="JMF684" s="187"/>
      <c r="JMG684" s="187"/>
      <c r="JMH684" s="187"/>
      <c r="JMI684" s="187"/>
      <c r="JMJ684" s="187"/>
      <c r="JMK684" s="187"/>
      <c r="JML684" s="187"/>
      <c r="JMM684" s="187"/>
      <c r="JMN684" s="187"/>
      <c r="JMO684" s="187"/>
      <c r="JMP684" s="187"/>
      <c r="JMQ684" s="187"/>
      <c r="JMR684" s="187"/>
      <c r="JMS684" s="187"/>
      <c r="JMT684" s="187"/>
      <c r="JMU684" s="187"/>
      <c r="JMV684" s="187"/>
      <c r="JMW684" s="187"/>
      <c r="JMX684" s="187"/>
      <c r="JMY684" s="187"/>
      <c r="JMZ684" s="187"/>
      <c r="JNA684" s="187"/>
      <c r="JNB684" s="187"/>
      <c r="JNC684" s="187"/>
      <c r="JND684" s="187"/>
      <c r="JNE684" s="187"/>
      <c r="JNF684" s="187"/>
      <c r="JNG684" s="187"/>
      <c r="JNH684" s="187"/>
      <c r="JNI684" s="187"/>
      <c r="JNJ684" s="187"/>
      <c r="JNK684" s="187"/>
      <c r="JNL684" s="187"/>
      <c r="JNM684" s="187"/>
      <c r="JNN684" s="187"/>
      <c r="JNO684" s="187"/>
      <c r="JNP684" s="187"/>
      <c r="JNQ684" s="187"/>
      <c r="JNR684" s="187"/>
      <c r="JNS684" s="187"/>
      <c r="JNT684" s="187"/>
      <c r="JNU684" s="187"/>
      <c r="JNV684" s="187"/>
      <c r="JNW684" s="187"/>
      <c r="JNX684" s="187"/>
      <c r="JNY684" s="187"/>
      <c r="JNZ684" s="187"/>
      <c r="JOA684" s="187"/>
      <c r="JOB684" s="187"/>
      <c r="JOC684" s="187"/>
      <c r="JOD684" s="187"/>
      <c r="JOE684" s="187"/>
      <c r="JOF684" s="187"/>
      <c r="JOG684" s="187"/>
      <c r="JOH684" s="187"/>
      <c r="JOI684" s="187"/>
      <c r="JOJ684" s="187"/>
      <c r="JOK684" s="187"/>
      <c r="JOL684" s="187"/>
      <c r="JOM684" s="187"/>
      <c r="JON684" s="187"/>
      <c r="JOO684" s="187"/>
      <c r="JOP684" s="187"/>
      <c r="JOQ684" s="187"/>
      <c r="JOR684" s="187"/>
      <c r="JOS684" s="187"/>
      <c r="JOT684" s="187"/>
      <c r="JOU684" s="187"/>
      <c r="JOV684" s="187"/>
      <c r="JOW684" s="187"/>
      <c r="JOX684" s="187"/>
      <c r="JOY684" s="187"/>
      <c r="JOZ684" s="187"/>
      <c r="JPA684" s="187"/>
      <c r="JPB684" s="187"/>
      <c r="JPC684" s="187"/>
      <c r="JPD684" s="187"/>
      <c r="JPE684" s="187"/>
      <c r="JPF684" s="187"/>
      <c r="JPG684" s="187"/>
      <c r="JPH684" s="187"/>
      <c r="JPI684" s="187"/>
      <c r="JPJ684" s="187"/>
      <c r="JPK684" s="187"/>
      <c r="JPL684" s="187"/>
      <c r="JPM684" s="187"/>
      <c r="JPN684" s="187"/>
      <c r="JPO684" s="187"/>
      <c r="JPP684" s="187"/>
      <c r="JPQ684" s="187"/>
      <c r="JPR684" s="187"/>
      <c r="JPS684" s="187"/>
      <c r="JPT684" s="187"/>
      <c r="JPU684" s="187"/>
      <c r="JPV684" s="187"/>
      <c r="JPW684" s="187"/>
      <c r="JPX684" s="187"/>
      <c r="JPY684" s="187"/>
      <c r="JPZ684" s="187"/>
      <c r="JQA684" s="187"/>
      <c r="JQB684" s="187"/>
      <c r="JQC684" s="187"/>
      <c r="JQD684" s="187"/>
      <c r="JQE684" s="187"/>
      <c r="JQF684" s="187"/>
      <c r="JQG684" s="187"/>
      <c r="JQH684" s="187"/>
      <c r="JQI684" s="187"/>
      <c r="JQJ684" s="187"/>
      <c r="JQK684" s="187"/>
      <c r="JQL684" s="187"/>
      <c r="JQM684" s="187"/>
      <c r="JQN684" s="187"/>
      <c r="JQO684" s="187"/>
      <c r="JQP684" s="187"/>
      <c r="JQQ684" s="187"/>
      <c r="JQR684" s="187"/>
      <c r="JQS684" s="187"/>
      <c r="JQT684" s="187"/>
      <c r="JQU684" s="187"/>
      <c r="JQV684" s="187"/>
      <c r="JQW684" s="187"/>
      <c r="JQX684" s="187"/>
      <c r="JQY684" s="187"/>
      <c r="JQZ684" s="187"/>
      <c r="JRA684" s="187"/>
      <c r="JRB684" s="187"/>
      <c r="JRC684" s="187"/>
      <c r="JRD684" s="187"/>
      <c r="JRE684" s="187"/>
      <c r="JRF684" s="187"/>
      <c r="JRG684" s="187"/>
      <c r="JRH684" s="187"/>
      <c r="JRI684" s="187"/>
      <c r="JRJ684" s="187"/>
      <c r="JRK684" s="187"/>
      <c r="JRL684" s="187"/>
      <c r="JRM684" s="187"/>
      <c r="JRN684" s="187"/>
      <c r="JRO684" s="187"/>
      <c r="JRP684" s="187"/>
      <c r="JRQ684" s="187"/>
      <c r="JRR684" s="187"/>
      <c r="JRS684" s="187"/>
      <c r="JRT684" s="187"/>
      <c r="JRU684" s="187"/>
      <c r="JRV684" s="187"/>
      <c r="JRW684" s="187"/>
      <c r="JRX684" s="187"/>
      <c r="JRY684" s="187"/>
      <c r="JRZ684" s="187"/>
      <c r="JSA684" s="187"/>
      <c r="JSB684" s="187"/>
      <c r="JSC684" s="187"/>
      <c r="JSD684" s="187"/>
      <c r="JSE684" s="187"/>
      <c r="JSF684" s="187"/>
      <c r="JSG684" s="187"/>
      <c r="JSH684" s="187"/>
      <c r="JSI684" s="187"/>
      <c r="JSJ684" s="187"/>
      <c r="JSK684" s="187"/>
      <c r="JSL684" s="187"/>
      <c r="JSM684" s="187"/>
      <c r="JSN684" s="187"/>
      <c r="JSO684" s="187"/>
      <c r="JSP684" s="187"/>
      <c r="JSQ684" s="187"/>
      <c r="JSR684" s="187"/>
      <c r="JSS684" s="187"/>
      <c r="JST684" s="187"/>
      <c r="JSU684" s="187"/>
      <c r="JSV684" s="187"/>
      <c r="JSW684" s="187"/>
      <c r="JSX684" s="187"/>
      <c r="JSY684" s="187"/>
      <c r="JSZ684" s="187"/>
      <c r="JTA684" s="187"/>
      <c r="JTB684" s="187"/>
      <c r="JTC684" s="187"/>
      <c r="JTD684" s="187"/>
      <c r="JTE684" s="187"/>
      <c r="JTF684" s="187"/>
      <c r="JTG684" s="187"/>
      <c r="JTH684" s="187"/>
      <c r="JTI684" s="187"/>
      <c r="JTJ684" s="187"/>
      <c r="JTK684" s="187"/>
      <c r="JTL684" s="187"/>
      <c r="JTM684" s="187"/>
      <c r="JTN684" s="187"/>
      <c r="JTO684" s="187"/>
      <c r="JTP684" s="187"/>
      <c r="JTQ684" s="187"/>
      <c r="JTR684" s="187"/>
      <c r="JTS684" s="187"/>
      <c r="JTT684" s="187"/>
      <c r="JTU684" s="187"/>
      <c r="JTV684" s="187"/>
      <c r="JTW684" s="187"/>
      <c r="JTX684" s="187"/>
      <c r="JTY684" s="187"/>
      <c r="JTZ684" s="187"/>
      <c r="JUA684" s="187"/>
      <c r="JUB684" s="187"/>
      <c r="JUC684" s="187"/>
      <c r="JUD684" s="187"/>
      <c r="JUE684" s="187"/>
      <c r="JUF684" s="187"/>
      <c r="JUG684" s="187"/>
      <c r="JUH684" s="187"/>
      <c r="JUI684" s="187"/>
      <c r="JUJ684" s="187"/>
      <c r="JUK684" s="187"/>
      <c r="JUL684" s="187"/>
      <c r="JUM684" s="187"/>
      <c r="JUN684" s="187"/>
      <c r="JUO684" s="187"/>
      <c r="JUP684" s="187"/>
      <c r="JUQ684" s="187"/>
      <c r="JUR684" s="187"/>
      <c r="JUS684" s="187"/>
      <c r="JUT684" s="187"/>
      <c r="JUU684" s="187"/>
      <c r="JUV684" s="187"/>
      <c r="JUW684" s="187"/>
      <c r="JUX684" s="187"/>
      <c r="JUY684" s="187"/>
      <c r="JUZ684" s="187"/>
      <c r="JVA684" s="187"/>
      <c r="JVB684" s="187"/>
      <c r="JVC684" s="187"/>
      <c r="JVD684" s="187"/>
      <c r="JVE684" s="187"/>
      <c r="JVF684" s="187"/>
      <c r="JVG684" s="187"/>
      <c r="JVH684" s="187"/>
      <c r="JVI684" s="187"/>
      <c r="JVJ684" s="187"/>
      <c r="JVK684" s="187"/>
      <c r="JVL684" s="187"/>
      <c r="JVM684" s="187"/>
      <c r="JVN684" s="187"/>
      <c r="JVO684" s="187"/>
      <c r="JVP684" s="187"/>
      <c r="JVQ684" s="187"/>
      <c r="JVR684" s="187"/>
      <c r="JVS684" s="187"/>
      <c r="JVT684" s="187"/>
      <c r="JVU684" s="187"/>
      <c r="JVV684" s="187"/>
      <c r="JVW684" s="187"/>
      <c r="JVX684" s="187"/>
      <c r="JVY684" s="187"/>
      <c r="JVZ684" s="187"/>
      <c r="JWA684" s="187"/>
      <c r="JWB684" s="187"/>
      <c r="JWC684" s="187"/>
      <c r="JWD684" s="187"/>
      <c r="JWE684" s="187"/>
      <c r="JWF684" s="187"/>
      <c r="JWG684" s="187"/>
      <c r="JWH684" s="187"/>
      <c r="JWI684" s="187"/>
      <c r="JWJ684" s="187"/>
      <c r="JWK684" s="187"/>
      <c r="JWL684" s="187"/>
      <c r="JWM684" s="187"/>
      <c r="JWN684" s="187"/>
      <c r="JWO684" s="187"/>
      <c r="JWP684" s="187"/>
      <c r="JWQ684" s="187"/>
      <c r="JWR684" s="187"/>
      <c r="JWS684" s="187"/>
      <c r="JWT684" s="187"/>
      <c r="JWU684" s="187"/>
      <c r="JWV684" s="187"/>
      <c r="JWW684" s="187"/>
      <c r="JWX684" s="187"/>
      <c r="JWY684" s="187"/>
      <c r="JWZ684" s="187"/>
      <c r="JXA684" s="187"/>
      <c r="JXB684" s="187"/>
      <c r="JXC684" s="187"/>
      <c r="JXD684" s="187"/>
      <c r="JXE684" s="187"/>
      <c r="JXF684" s="187"/>
      <c r="JXG684" s="187"/>
      <c r="JXH684" s="187"/>
      <c r="JXI684" s="187"/>
      <c r="JXJ684" s="187"/>
      <c r="JXK684" s="187"/>
      <c r="JXL684" s="187"/>
      <c r="JXM684" s="187"/>
      <c r="JXN684" s="187"/>
      <c r="JXO684" s="187"/>
      <c r="JXP684" s="187"/>
      <c r="JXQ684" s="187"/>
      <c r="JXR684" s="187"/>
      <c r="JXS684" s="187"/>
      <c r="JXT684" s="187"/>
      <c r="JXU684" s="187"/>
      <c r="JXV684" s="187"/>
      <c r="JXW684" s="187"/>
      <c r="JXX684" s="187"/>
      <c r="JXY684" s="187"/>
      <c r="JXZ684" s="187"/>
      <c r="JYA684" s="187"/>
      <c r="JYB684" s="187"/>
      <c r="JYC684" s="187"/>
      <c r="JYD684" s="187"/>
      <c r="JYE684" s="187"/>
      <c r="JYF684" s="187"/>
      <c r="JYG684" s="187"/>
      <c r="JYH684" s="187"/>
      <c r="JYI684" s="187"/>
      <c r="JYJ684" s="187"/>
      <c r="JYK684" s="187"/>
      <c r="JYL684" s="187"/>
      <c r="JYM684" s="187"/>
      <c r="JYN684" s="187"/>
      <c r="JYO684" s="187"/>
      <c r="JYP684" s="187"/>
      <c r="JYQ684" s="187"/>
      <c r="JYR684" s="187"/>
      <c r="JYS684" s="187"/>
      <c r="JYT684" s="187"/>
      <c r="JYU684" s="187"/>
      <c r="JYV684" s="187"/>
      <c r="JYW684" s="187"/>
      <c r="JYX684" s="187"/>
      <c r="JYY684" s="187"/>
      <c r="JYZ684" s="187"/>
      <c r="JZA684" s="187"/>
      <c r="JZB684" s="187"/>
      <c r="JZC684" s="187"/>
      <c r="JZD684" s="187"/>
      <c r="JZE684" s="187"/>
      <c r="JZF684" s="187"/>
      <c r="JZG684" s="187"/>
      <c r="JZH684" s="187"/>
      <c r="JZI684" s="187"/>
      <c r="JZJ684" s="187"/>
      <c r="JZK684" s="187"/>
      <c r="JZL684" s="187"/>
      <c r="JZM684" s="187"/>
      <c r="JZN684" s="187"/>
      <c r="JZO684" s="187"/>
      <c r="JZP684" s="187"/>
      <c r="JZQ684" s="187"/>
      <c r="JZR684" s="187"/>
      <c r="JZS684" s="187"/>
      <c r="JZT684" s="187"/>
      <c r="JZU684" s="187"/>
      <c r="JZV684" s="187"/>
      <c r="JZW684" s="187"/>
      <c r="JZX684" s="187"/>
      <c r="JZY684" s="187"/>
      <c r="JZZ684" s="187"/>
      <c r="KAA684" s="187"/>
      <c r="KAB684" s="187"/>
      <c r="KAC684" s="187"/>
      <c r="KAD684" s="187"/>
      <c r="KAE684" s="187"/>
      <c r="KAF684" s="187"/>
      <c r="KAG684" s="187"/>
      <c r="KAH684" s="187"/>
      <c r="KAI684" s="187"/>
      <c r="KAJ684" s="187"/>
      <c r="KAK684" s="187"/>
      <c r="KAL684" s="187"/>
      <c r="KAM684" s="187"/>
      <c r="KAN684" s="187"/>
      <c r="KAO684" s="187"/>
      <c r="KAP684" s="187"/>
      <c r="KAQ684" s="187"/>
      <c r="KAR684" s="187"/>
      <c r="KAS684" s="187"/>
      <c r="KAT684" s="187"/>
      <c r="KAU684" s="187"/>
      <c r="KAV684" s="187"/>
      <c r="KAW684" s="187"/>
      <c r="KAX684" s="187"/>
      <c r="KAY684" s="187"/>
      <c r="KAZ684" s="187"/>
      <c r="KBA684" s="187"/>
      <c r="KBB684" s="187"/>
      <c r="KBC684" s="187"/>
      <c r="KBD684" s="187"/>
      <c r="KBE684" s="187"/>
      <c r="KBF684" s="187"/>
      <c r="KBG684" s="187"/>
      <c r="KBH684" s="187"/>
      <c r="KBI684" s="187"/>
      <c r="KBJ684" s="187"/>
      <c r="KBK684" s="187"/>
      <c r="KBL684" s="187"/>
      <c r="KBM684" s="187"/>
      <c r="KBN684" s="187"/>
      <c r="KBO684" s="187"/>
      <c r="KBP684" s="187"/>
      <c r="KBQ684" s="187"/>
      <c r="KBR684" s="187"/>
      <c r="KBS684" s="187"/>
      <c r="KBT684" s="187"/>
      <c r="KBU684" s="187"/>
      <c r="KBV684" s="187"/>
      <c r="KBW684" s="187"/>
      <c r="KBX684" s="187"/>
      <c r="KBY684" s="187"/>
      <c r="KBZ684" s="187"/>
      <c r="KCA684" s="187"/>
      <c r="KCB684" s="187"/>
      <c r="KCC684" s="187"/>
      <c r="KCD684" s="187"/>
      <c r="KCE684" s="187"/>
      <c r="KCF684" s="187"/>
      <c r="KCG684" s="187"/>
      <c r="KCH684" s="187"/>
      <c r="KCI684" s="187"/>
      <c r="KCJ684" s="187"/>
      <c r="KCK684" s="187"/>
      <c r="KCL684" s="187"/>
      <c r="KCM684" s="187"/>
      <c r="KCN684" s="187"/>
      <c r="KCO684" s="187"/>
      <c r="KCP684" s="187"/>
      <c r="KCQ684" s="187"/>
      <c r="KCR684" s="187"/>
      <c r="KCS684" s="187"/>
      <c r="KCT684" s="187"/>
      <c r="KCU684" s="187"/>
      <c r="KCV684" s="187"/>
      <c r="KCW684" s="187"/>
      <c r="KCX684" s="187"/>
      <c r="KCY684" s="187"/>
      <c r="KCZ684" s="187"/>
      <c r="KDA684" s="187"/>
      <c r="KDB684" s="187"/>
      <c r="KDC684" s="187"/>
      <c r="KDD684" s="187"/>
      <c r="KDE684" s="187"/>
      <c r="KDF684" s="187"/>
      <c r="KDG684" s="187"/>
      <c r="KDH684" s="187"/>
      <c r="KDI684" s="187"/>
      <c r="KDJ684" s="187"/>
      <c r="KDK684" s="187"/>
      <c r="KDL684" s="187"/>
      <c r="KDM684" s="187"/>
      <c r="KDN684" s="187"/>
      <c r="KDO684" s="187"/>
      <c r="KDP684" s="187"/>
      <c r="KDQ684" s="187"/>
      <c r="KDR684" s="187"/>
      <c r="KDS684" s="187"/>
      <c r="KDT684" s="187"/>
      <c r="KDU684" s="187"/>
      <c r="KDV684" s="187"/>
      <c r="KDW684" s="187"/>
      <c r="KDX684" s="187"/>
      <c r="KDY684" s="187"/>
      <c r="KDZ684" s="187"/>
      <c r="KEA684" s="187"/>
      <c r="KEB684" s="187"/>
      <c r="KEC684" s="187"/>
      <c r="KED684" s="187"/>
      <c r="KEE684" s="187"/>
      <c r="KEF684" s="187"/>
      <c r="KEG684" s="187"/>
      <c r="KEH684" s="187"/>
      <c r="KEI684" s="187"/>
      <c r="KEJ684" s="187"/>
      <c r="KEK684" s="187"/>
      <c r="KEL684" s="187"/>
      <c r="KEM684" s="187"/>
      <c r="KEN684" s="187"/>
      <c r="KEO684" s="187"/>
      <c r="KEP684" s="187"/>
      <c r="KEQ684" s="187"/>
      <c r="KER684" s="187"/>
      <c r="KES684" s="187"/>
      <c r="KET684" s="187"/>
      <c r="KEU684" s="187"/>
      <c r="KEV684" s="187"/>
      <c r="KEW684" s="187"/>
      <c r="KEX684" s="187"/>
      <c r="KEY684" s="187"/>
      <c r="KEZ684" s="187"/>
      <c r="KFA684" s="187"/>
      <c r="KFB684" s="187"/>
      <c r="KFC684" s="187"/>
      <c r="KFD684" s="187"/>
      <c r="KFE684" s="187"/>
      <c r="KFF684" s="187"/>
      <c r="KFG684" s="187"/>
      <c r="KFH684" s="187"/>
      <c r="KFI684" s="187"/>
      <c r="KFJ684" s="187"/>
      <c r="KFK684" s="187"/>
      <c r="KFL684" s="187"/>
      <c r="KFM684" s="187"/>
      <c r="KFN684" s="187"/>
      <c r="KFO684" s="187"/>
      <c r="KFP684" s="187"/>
      <c r="KFQ684" s="187"/>
      <c r="KFR684" s="187"/>
      <c r="KFS684" s="187"/>
      <c r="KFT684" s="187"/>
      <c r="KFU684" s="187"/>
      <c r="KFV684" s="187"/>
      <c r="KFW684" s="187"/>
      <c r="KFX684" s="187"/>
      <c r="KFY684" s="187"/>
      <c r="KFZ684" s="187"/>
      <c r="KGA684" s="187"/>
      <c r="KGB684" s="187"/>
      <c r="KGC684" s="187"/>
      <c r="KGD684" s="187"/>
      <c r="KGE684" s="187"/>
      <c r="KGF684" s="187"/>
      <c r="KGG684" s="187"/>
      <c r="KGH684" s="187"/>
      <c r="KGI684" s="187"/>
      <c r="KGJ684" s="187"/>
      <c r="KGK684" s="187"/>
      <c r="KGL684" s="187"/>
      <c r="KGM684" s="187"/>
      <c r="KGN684" s="187"/>
      <c r="KGO684" s="187"/>
      <c r="KGP684" s="187"/>
      <c r="KGQ684" s="187"/>
      <c r="KGR684" s="187"/>
      <c r="KGS684" s="187"/>
      <c r="KGT684" s="187"/>
      <c r="KGU684" s="187"/>
      <c r="KGV684" s="187"/>
      <c r="KGW684" s="187"/>
      <c r="KGX684" s="187"/>
      <c r="KGY684" s="187"/>
      <c r="KGZ684" s="187"/>
      <c r="KHA684" s="187"/>
      <c r="KHB684" s="187"/>
      <c r="KHC684" s="187"/>
      <c r="KHD684" s="187"/>
      <c r="KHE684" s="187"/>
      <c r="KHF684" s="187"/>
      <c r="KHG684" s="187"/>
      <c r="KHH684" s="187"/>
      <c r="KHI684" s="187"/>
      <c r="KHJ684" s="187"/>
      <c r="KHK684" s="187"/>
      <c r="KHL684" s="187"/>
      <c r="KHM684" s="187"/>
      <c r="KHN684" s="187"/>
      <c r="KHO684" s="187"/>
      <c r="KHP684" s="187"/>
      <c r="KHQ684" s="187"/>
      <c r="KHR684" s="187"/>
      <c r="KHS684" s="187"/>
      <c r="KHT684" s="187"/>
      <c r="KHU684" s="187"/>
      <c r="KHV684" s="187"/>
      <c r="KHW684" s="187"/>
      <c r="KHX684" s="187"/>
      <c r="KHY684" s="187"/>
      <c r="KHZ684" s="187"/>
      <c r="KIA684" s="187"/>
      <c r="KIB684" s="187"/>
      <c r="KIC684" s="187"/>
      <c r="KID684" s="187"/>
      <c r="KIE684" s="187"/>
      <c r="KIF684" s="187"/>
      <c r="KIG684" s="187"/>
      <c r="KIH684" s="187"/>
      <c r="KII684" s="187"/>
      <c r="KIJ684" s="187"/>
      <c r="KIK684" s="187"/>
      <c r="KIL684" s="187"/>
      <c r="KIM684" s="187"/>
      <c r="KIN684" s="187"/>
      <c r="KIO684" s="187"/>
      <c r="KIP684" s="187"/>
      <c r="KIQ684" s="187"/>
      <c r="KIR684" s="187"/>
      <c r="KIS684" s="187"/>
      <c r="KIT684" s="187"/>
      <c r="KIU684" s="187"/>
      <c r="KIV684" s="187"/>
      <c r="KIW684" s="187"/>
      <c r="KIX684" s="187"/>
      <c r="KIY684" s="187"/>
      <c r="KIZ684" s="187"/>
      <c r="KJA684" s="187"/>
      <c r="KJB684" s="187"/>
      <c r="KJC684" s="187"/>
      <c r="KJD684" s="187"/>
      <c r="KJE684" s="187"/>
      <c r="KJF684" s="187"/>
      <c r="KJG684" s="187"/>
      <c r="KJH684" s="187"/>
      <c r="KJI684" s="187"/>
      <c r="KJJ684" s="187"/>
      <c r="KJK684" s="187"/>
      <c r="KJL684" s="187"/>
      <c r="KJM684" s="187"/>
      <c r="KJN684" s="187"/>
      <c r="KJO684" s="187"/>
      <c r="KJP684" s="187"/>
      <c r="KJQ684" s="187"/>
      <c r="KJR684" s="187"/>
      <c r="KJS684" s="187"/>
      <c r="KJT684" s="187"/>
      <c r="KJU684" s="187"/>
      <c r="KJV684" s="187"/>
      <c r="KJW684" s="187"/>
      <c r="KJX684" s="187"/>
      <c r="KJY684" s="187"/>
      <c r="KJZ684" s="187"/>
      <c r="KKA684" s="187"/>
      <c r="KKB684" s="187"/>
      <c r="KKC684" s="187"/>
      <c r="KKD684" s="187"/>
      <c r="KKE684" s="187"/>
      <c r="KKF684" s="187"/>
      <c r="KKG684" s="187"/>
      <c r="KKH684" s="187"/>
      <c r="KKI684" s="187"/>
      <c r="KKJ684" s="187"/>
      <c r="KKK684" s="187"/>
      <c r="KKL684" s="187"/>
      <c r="KKM684" s="187"/>
      <c r="KKN684" s="187"/>
      <c r="KKO684" s="187"/>
      <c r="KKP684" s="187"/>
      <c r="KKQ684" s="187"/>
      <c r="KKR684" s="187"/>
      <c r="KKS684" s="187"/>
      <c r="KKT684" s="187"/>
      <c r="KKU684" s="187"/>
      <c r="KKV684" s="187"/>
      <c r="KKW684" s="187"/>
      <c r="KKX684" s="187"/>
      <c r="KKY684" s="187"/>
      <c r="KKZ684" s="187"/>
      <c r="KLA684" s="187"/>
      <c r="KLB684" s="187"/>
      <c r="KLC684" s="187"/>
      <c r="KLD684" s="187"/>
      <c r="KLE684" s="187"/>
      <c r="KLF684" s="187"/>
      <c r="KLG684" s="187"/>
      <c r="KLH684" s="187"/>
      <c r="KLI684" s="187"/>
      <c r="KLJ684" s="187"/>
      <c r="KLK684" s="187"/>
      <c r="KLL684" s="187"/>
      <c r="KLM684" s="187"/>
      <c r="KLN684" s="187"/>
      <c r="KLO684" s="187"/>
      <c r="KLP684" s="187"/>
      <c r="KLQ684" s="187"/>
      <c r="KLR684" s="187"/>
      <c r="KLS684" s="187"/>
      <c r="KLT684" s="187"/>
      <c r="KLU684" s="187"/>
      <c r="KLV684" s="187"/>
      <c r="KLW684" s="187"/>
      <c r="KLX684" s="187"/>
      <c r="KLY684" s="187"/>
      <c r="KLZ684" s="187"/>
      <c r="KMA684" s="187"/>
      <c r="KMB684" s="187"/>
      <c r="KMC684" s="187"/>
      <c r="KMD684" s="187"/>
      <c r="KME684" s="187"/>
      <c r="KMF684" s="187"/>
      <c r="KMG684" s="187"/>
      <c r="KMH684" s="187"/>
      <c r="KMI684" s="187"/>
      <c r="KMJ684" s="187"/>
      <c r="KMK684" s="187"/>
      <c r="KML684" s="187"/>
      <c r="KMM684" s="187"/>
      <c r="KMN684" s="187"/>
      <c r="KMO684" s="187"/>
      <c r="KMP684" s="187"/>
      <c r="KMQ684" s="187"/>
      <c r="KMR684" s="187"/>
      <c r="KMS684" s="187"/>
      <c r="KMT684" s="187"/>
      <c r="KMU684" s="187"/>
      <c r="KMV684" s="187"/>
      <c r="KMW684" s="187"/>
      <c r="KMX684" s="187"/>
      <c r="KMY684" s="187"/>
      <c r="KMZ684" s="187"/>
      <c r="KNA684" s="187"/>
      <c r="KNB684" s="187"/>
      <c r="KNC684" s="187"/>
      <c r="KND684" s="187"/>
      <c r="KNE684" s="187"/>
      <c r="KNF684" s="187"/>
      <c r="KNG684" s="187"/>
      <c r="KNH684" s="187"/>
      <c r="KNI684" s="187"/>
      <c r="KNJ684" s="187"/>
      <c r="KNK684" s="187"/>
      <c r="KNL684" s="187"/>
      <c r="KNM684" s="187"/>
      <c r="KNN684" s="187"/>
      <c r="KNO684" s="187"/>
      <c r="KNP684" s="187"/>
      <c r="KNQ684" s="187"/>
      <c r="KNR684" s="187"/>
      <c r="KNS684" s="187"/>
      <c r="KNT684" s="187"/>
      <c r="KNU684" s="187"/>
      <c r="KNV684" s="187"/>
      <c r="KNW684" s="187"/>
      <c r="KNX684" s="187"/>
      <c r="KNY684" s="187"/>
      <c r="KNZ684" s="187"/>
      <c r="KOA684" s="187"/>
      <c r="KOB684" s="187"/>
      <c r="KOC684" s="187"/>
      <c r="KOD684" s="187"/>
      <c r="KOE684" s="187"/>
      <c r="KOF684" s="187"/>
      <c r="KOG684" s="187"/>
      <c r="KOH684" s="187"/>
      <c r="KOI684" s="187"/>
      <c r="KOJ684" s="187"/>
      <c r="KOK684" s="187"/>
      <c r="KOL684" s="187"/>
      <c r="KOM684" s="187"/>
      <c r="KON684" s="187"/>
      <c r="KOO684" s="187"/>
      <c r="KOP684" s="187"/>
      <c r="KOQ684" s="187"/>
      <c r="KOR684" s="187"/>
      <c r="KOS684" s="187"/>
      <c r="KOT684" s="187"/>
      <c r="KOU684" s="187"/>
      <c r="KOV684" s="187"/>
      <c r="KOW684" s="187"/>
      <c r="KOX684" s="187"/>
      <c r="KOY684" s="187"/>
      <c r="KOZ684" s="187"/>
      <c r="KPA684" s="187"/>
      <c r="KPB684" s="187"/>
      <c r="KPC684" s="187"/>
      <c r="KPD684" s="187"/>
      <c r="KPE684" s="187"/>
      <c r="KPF684" s="187"/>
      <c r="KPG684" s="187"/>
      <c r="KPH684" s="187"/>
      <c r="KPI684" s="187"/>
      <c r="KPJ684" s="187"/>
      <c r="KPK684" s="187"/>
      <c r="KPL684" s="187"/>
      <c r="KPM684" s="187"/>
      <c r="KPN684" s="187"/>
      <c r="KPO684" s="187"/>
      <c r="KPP684" s="187"/>
      <c r="KPQ684" s="187"/>
      <c r="KPR684" s="187"/>
      <c r="KPS684" s="187"/>
      <c r="KPT684" s="187"/>
      <c r="KPU684" s="187"/>
      <c r="KPV684" s="187"/>
      <c r="KPW684" s="187"/>
      <c r="KPX684" s="187"/>
      <c r="KPY684" s="187"/>
      <c r="KPZ684" s="187"/>
      <c r="KQA684" s="187"/>
      <c r="KQB684" s="187"/>
      <c r="KQC684" s="187"/>
      <c r="KQD684" s="187"/>
      <c r="KQE684" s="187"/>
      <c r="KQF684" s="187"/>
      <c r="KQG684" s="187"/>
      <c r="KQH684" s="187"/>
      <c r="KQI684" s="187"/>
      <c r="KQJ684" s="187"/>
      <c r="KQK684" s="187"/>
      <c r="KQL684" s="187"/>
      <c r="KQM684" s="187"/>
      <c r="KQN684" s="187"/>
      <c r="KQO684" s="187"/>
      <c r="KQP684" s="187"/>
      <c r="KQQ684" s="187"/>
      <c r="KQR684" s="187"/>
      <c r="KQS684" s="187"/>
      <c r="KQT684" s="187"/>
      <c r="KQU684" s="187"/>
      <c r="KQV684" s="187"/>
      <c r="KQW684" s="187"/>
      <c r="KQX684" s="187"/>
      <c r="KQY684" s="187"/>
      <c r="KQZ684" s="187"/>
      <c r="KRA684" s="187"/>
      <c r="KRB684" s="187"/>
      <c r="KRC684" s="187"/>
      <c r="KRD684" s="187"/>
      <c r="KRE684" s="187"/>
      <c r="KRF684" s="187"/>
      <c r="KRG684" s="187"/>
      <c r="KRH684" s="187"/>
      <c r="KRI684" s="187"/>
      <c r="KRJ684" s="187"/>
      <c r="KRK684" s="187"/>
      <c r="KRL684" s="187"/>
      <c r="KRM684" s="187"/>
      <c r="KRN684" s="187"/>
      <c r="KRO684" s="187"/>
      <c r="KRP684" s="187"/>
      <c r="KRQ684" s="187"/>
      <c r="KRR684" s="187"/>
      <c r="KRS684" s="187"/>
      <c r="KRT684" s="187"/>
      <c r="KRU684" s="187"/>
      <c r="KRV684" s="187"/>
      <c r="KRW684" s="187"/>
      <c r="KRX684" s="187"/>
      <c r="KRY684" s="187"/>
      <c r="KRZ684" s="187"/>
      <c r="KSA684" s="187"/>
      <c r="KSB684" s="187"/>
      <c r="KSC684" s="187"/>
      <c r="KSD684" s="187"/>
      <c r="KSE684" s="187"/>
      <c r="KSF684" s="187"/>
      <c r="KSG684" s="187"/>
      <c r="KSH684" s="187"/>
      <c r="KSI684" s="187"/>
      <c r="KSJ684" s="187"/>
      <c r="KSK684" s="187"/>
      <c r="KSL684" s="187"/>
      <c r="KSM684" s="187"/>
      <c r="KSN684" s="187"/>
      <c r="KSO684" s="187"/>
      <c r="KSP684" s="187"/>
      <c r="KSQ684" s="187"/>
      <c r="KSR684" s="187"/>
      <c r="KSS684" s="187"/>
      <c r="KST684" s="187"/>
      <c r="KSU684" s="187"/>
      <c r="KSV684" s="187"/>
      <c r="KSW684" s="187"/>
      <c r="KSX684" s="187"/>
      <c r="KSY684" s="187"/>
      <c r="KSZ684" s="187"/>
      <c r="KTA684" s="187"/>
      <c r="KTB684" s="187"/>
      <c r="KTC684" s="187"/>
      <c r="KTD684" s="187"/>
      <c r="KTE684" s="187"/>
      <c r="KTF684" s="187"/>
      <c r="KTG684" s="187"/>
      <c r="KTH684" s="187"/>
      <c r="KTI684" s="187"/>
      <c r="KTJ684" s="187"/>
      <c r="KTK684" s="187"/>
      <c r="KTL684" s="187"/>
      <c r="KTM684" s="187"/>
      <c r="KTN684" s="187"/>
      <c r="KTO684" s="187"/>
      <c r="KTP684" s="187"/>
      <c r="KTQ684" s="187"/>
      <c r="KTR684" s="187"/>
      <c r="KTS684" s="187"/>
      <c r="KTT684" s="187"/>
      <c r="KTU684" s="187"/>
      <c r="KTV684" s="187"/>
      <c r="KTW684" s="187"/>
      <c r="KTX684" s="187"/>
      <c r="KTY684" s="187"/>
      <c r="KTZ684" s="187"/>
      <c r="KUA684" s="187"/>
      <c r="KUB684" s="187"/>
      <c r="KUC684" s="187"/>
      <c r="KUD684" s="187"/>
      <c r="KUE684" s="187"/>
      <c r="KUF684" s="187"/>
      <c r="KUG684" s="187"/>
      <c r="KUH684" s="187"/>
      <c r="KUI684" s="187"/>
      <c r="KUJ684" s="187"/>
      <c r="KUK684" s="187"/>
      <c r="KUL684" s="187"/>
      <c r="KUM684" s="187"/>
      <c r="KUN684" s="187"/>
      <c r="KUO684" s="187"/>
      <c r="KUP684" s="187"/>
      <c r="KUQ684" s="187"/>
      <c r="KUR684" s="187"/>
      <c r="KUS684" s="187"/>
      <c r="KUT684" s="187"/>
      <c r="KUU684" s="187"/>
      <c r="KUV684" s="187"/>
      <c r="KUW684" s="187"/>
      <c r="KUX684" s="187"/>
      <c r="KUY684" s="187"/>
      <c r="KUZ684" s="187"/>
      <c r="KVA684" s="187"/>
      <c r="KVB684" s="187"/>
      <c r="KVC684" s="187"/>
      <c r="KVD684" s="187"/>
      <c r="KVE684" s="187"/>
      <c r="KVF684" s="187"/>
      <c r="KVG684" s="187"/>
      <c r="KVH684" s="187"/>
      <c r="KVI684" s="187"/>
      <c r="KVJ684" s="187"/>
      <c r="KVK684" s="187"/>
      <c r="KVL684" s="187"/>
      <c r="KVM684" s="187"/>
      <c r="KVN684" s="187"/>
      <c r="KVO684" s="187"/>
      <c r="KVP684" s="187"/>
      <c r="KVQ684" s="187"/>
      <c r="KVR684" s="187"/>
      <c r="KVS684" s="187"/>
      <c r="KVT684" s="187"/>
      <c r="KVU684" s="187"/>
      <c r="KVV684" s="187"/>
      <c r="KVW684" s="187"/>
      <c r="KVX684" s="187"/>
      <c r="KVY684" s="187"/>
      <c r="KVZ684" s="187"/>
      <c r="KWA684" s="187"/>
      <c r="KWB684" s="187"/>
      <c r="KWC684" s="187"/>
      <c r="KWD684" s="187"/>
      <c r="KWE684" s="187"/>
      <c r="KWF684" s="187"/>
      <c r="KWG684" s="187"/>
      <c r="KWH684" s="187"/>
      <c r="KWI684" s="187"/>
      <c r="KWJ684" s="187"/>
      <c r="KWK684" s="187"/>
      <c r="KWL684" s="187"/>
      <c r="KWM684" s="187"/>
      <c r="KWN684" s="187"/>
      <c r="KWO684" s="187"/>
      <c r="KWP684" s="187"/>
      <c r="KWQ684" s="187"/>
      <c r="KWR684" s="187"/>
      <c r="KWS684" s="187"/>
      <c r="KWT684" s="187"/>
      <c r="KWU684" s="187"/>
      <c r="KWV684" s="187"/>
      <c r="KWW684" s="187"/>
      <c r="KWX684" s="187"/>
      <c r="KWY684" s="187"/>
      <c r="KWZ684" s="187"/>
      <c r="KXA684" s="187"/>
      <c r="KXB684" s="187"/>
      <c r="KXC684" s="187"/>
      <c r="KXD684" s="187"/>
      <c r="KXE684" s="187"/>
      <c r="KXF684" s="187"/>
      <c r="KXG684" s="187"/>
      <c r="KXH684" s="187"/>
      <c r="KXI684" s="187"/>
      <c r="KXJ684" s="187"/>
      <c r="KXK684" s="187"/>
      <c r="KXL684" s="187"/>
      <c r="KXM684" s="187"/>
      <c r="KXN684" s="187"/>
      <c r="KXO684" s="187"/>
      <c r="KXP684" s="187"/>
      <c r="KXQ684" s="187"/>
      <c r="KXR684" s="187"/>
      <c r="KXS684" s="187"/>
      <c r="KXT684" s="187"/>
      <c r="KXU684" s="187"/>
      <c r="KXV684" s="187"/>
      <c r="KXW684" s="187"/>
      <c r="KXX684" s="187"/>
      <c r="KXY684" s="187"/>
      <c r="KXZ684" s="187"/>
      <c r="KYA684" s="187"/>
      <c r="KYB684" s="187"/>
      <c r="KYC684" s="187"/>
      <c r="KYD684" s="187"/>
      <c r="KYE684" s="187"/>
      <c r="KYF684" s="187"/>
      <c r="KYG684" s="187"/>
      <c r="KYH684" s="187"/>
      <c r="KYI684" s="187"/>
      <c r="KYJ684" s="187"/>
      <c r="KYK684" s="187"/>
      <c r="KYL684" s="187"/>
      <c r="KYM684" s="187"/>
      <c r="KYN684" s="187"/>
      <c r="KYO684" s="187"/>
      <c r="KYP684" s="187"/>
      <c r="KYQ684" s="187"/>
      <c r="KYR684" s="187"/>
      <c r="KYS684" s="187"/>
      <c r="KYT684" s="187"/>
      <c r="KYU684" s="187"/>
      <c r="KYV684" s="187"/>
      <c r="KYW684" s="187"/>
      <c r="KYX684" s="187"/>
      <c r="KYY684" s="187"/>
      <c r="KYZ684" s="187"/>
      <c r="KZA684" s="187"/>
      <c r="KZB684" s="187"/>
      <c r="KZC684" s="187"/>
      <c r="KZD684" s="187"/>
      <c r="KZE684" s="187"/>
      <c r="KZF684" s="187"/>
      <c r="KZG684" s="187"/>
      <c r="KZH684" s="187"/>
      <c r="KZI684" s="187"/>
      <c r="KZJ684" s="187"/>
      <c r="KZK684" s="187"/>
      <c r="KZL684" s="187"/>
      <c r="KZM684" s="187"/>
      <c r="KZN684" s="187"/>
      <c r="KZO684" s="187"/>
      <c r="KZP684" s="187"/>
      <c r="KZQ684" s="187"/>
      <c r="KZR684" s="187"/>
      <c r="KZS684" s="187"/>
      <c r="KZT684" s="187"/>
      <c r="KZU684" s="187"/>
      <c r="KZV684" s="187"/>
      <c r="KZW684" s="187"/>
      <c r="KZX684" s="187"/>
      <c r="KZY684" s="187"/>
      <c r="KZZ684" s="187"/>
      <c r="LAA684" s="187"/>
      <c r="LAB684" s="187"/>
      <c r="LAC684" s="187"/>
      <c r="LAD684" s="187"/>
      <c r="LAE684" s="187"/>
      <c r="LAF684" s="187"/>
      <c r="LAG684" s="187"/>
      <c r="LAH684" s="187"/>
      <c r="LAI684" s="187"/>
      <c r="LAJ684" s="187"/>
      <c r="LAK684" s="187"/>
      <c r="LAL684" s="187"/>
      <c r="LAM684" s="187"/>
      <c r="LAN684" s="187"/>
      <c r="LAO684" s="187"/>
      <c r="LAP684" s="187"/>
      <c r="LAQ684" s="187"/>
      <c r="LAR684" s="187"/>
      <c r="LAS684" s="187"/>
      <c r="LAT684" s="187"/>
      <c r="LAU684" s="187"/>
      <c r="LAV684" s="187"/>
      <c r="LAW684" s="187"/>
      <c r="LAX684" s="187"/>
      <c r="LAY684" s="187"/>
      <c r="LAZ684" s="187"/>
      <c r="LBA684" s="187"/>
      <c r="LBB684" s="187"/>
      <c r="LBC684" s="187"/>
      <c r="LBD684" s="187"/>
      <c r="LBE684" s="187"/>
      <c r="LBF684" s="187"/>
      <c r="LBG684" s="187"/>
      <c r="LBH684" s="187"/>
      <c r="LBI684" s="187"/>
      <c r="LBJ684" s="187"/>
      <c r="LBK684" s="187"/>
      <c r="LBL684" s="187"/>
      <c r="LBM684" s="187"/>
      <c r="LBN684" s="187"/>
      <c r="LBO684" s="187"/>
      <c r="LBP684" s="187"/>
      <c r="LBQ684" s="187"/>
      <c r="LBR684" s="187"/>
      <c r="LBS684" s="187"/>
      <c r="LBT684" s="187"/>
      <c r="LBU684" s="187"/>
      <c r="LBV684" s="187"/>
      <c r="LBW684" s="187"/>
      <c r="LBX684" s="187"/>
      <c r="LBY684" s="187"/>
      <c r="LBZ684" s="187"/>
      <c r="LCA684" s="187"/>
      <c r="LCB684" s="187"/>
      <c r="LCC684" s="187"/>
      <c r="LCD684" s="187"/>
      <c r="LCE684" s="187"/>
      <c r="LCF684" s="187"/>
      <c r="LCG684" s="187"/>
      <c r="LCH684" s="187"/>
      <c r="LCI684" s="187"/>
      <c r="LCJ684" s="187"/>
      <c r="LCK684" s="187"/>
      <c r="LCL684" s="187"/>
      <c r="LCM684" s="187"/>
      <c r="LCN684" s="187"/>
      <c r="LCO684" s="187"/>
      <c r="LCP684" s="187"/>
      <c r="LCQ684" s="187"/>
      <c r="LCR684" s="187"/>
      <c r="LCS684" s="187"/>
      <c r="LCT684" s="187"/>
      <c r="LCU684" s="187"/>
      <c r="LCV684" s="187"/>
      <c r="LCW684" s="187"/>
      <c r="LCX684" s="187"/>
      <c r="LCY684" s="187"/>
      <c r="LCZ684" s="187"/>
      <c r="LDA684" s="187"/>
      <c r="LDB684" s="187"/>
      <c r="LDC684" s="187"/>
      <c r="LDD684" s="187"/>
      <c r="LDE684" s="187"/>
      <c r="LDF684" s="187"/>
      <c r="LDG684" s="187"/>
      <c r="LDH684" s="187"/>
      <c r="LDI684" s="187"/>
      <c r="LDJ684" s="187"/>
      <c r="LDK684" s="187"/>
      <c r="LDL684" s="187"/>
      <c r="LDM684" s="187"/>
      <c r="LDN684" s="187"/>
      <c r="LDO684" s="187"/>
      <c r="LDP684" s="187"/>
      <c r="LDQ684" s="187"/>
      <c r="LDR684" s="187"/>
      <c r="LDS684" s="187"/>
      <c r="LDT684" s="187"/>
      <c r="LDU684" s="187"/>
      <c r="LDV684" s="187"/>
      <c r="LDW684" s="187"/>
      <c r="LDX684" s="187"/>
      <c r="LDY684" s="187"/>
      <c r="LDZ684" s="187"/>
      <c r="LEA684" s="187"/>
      <c r="LEB684" s="187"/>
      <c r="LEC684" s="187"/>
      <c r="LED684" s="187"/>
      <c r="LEE684" s="187"/>
      <c r="LEF684" s="187"/>
      <c r="LEG684" s="187"/>
      <c r="LEH684" s="187"/>
      <c r="LEI684" s="187"/>
      <c r="LEJ684" s="187"/>
      <c r="LEK684" s="187"/>
      <c r="LEL684" s="187"/>
      <c r="LEM684" s="187"/>
      <c r="LEN684" s="187"/>
      <c r="LEO684" s="187"/>
      <c r="LEP684" s="187"/>
      <c r="LEQ684" s="187"/>
      <c r="LER684" s="187"/>
      <c r="LES684" s="187"/>
      <c r="LET684" s="187"/>
      <c r="LEU684" s="187"/>
      <c r="LEV684" s="187"/>
      <c r="LEW684" s="187"/>
      <c r="LEX684" s="187"/>
      <c r="LEY684" s="187"/>
      <c r="LEZ684" s="187"/>
      <c r="LFA684" s="187"/>
      <c r="LFB684" s="187"/>
      <c r="LFC684" s="187"/>
      <c r="LFD684" s="187"/>
      <c r="LFE684" s="187"/>
      <c r="LFF684" s="187"/>
      <c r="LFG684" s="187"/>
      <c r="LFH684" s="187"/>
      <c r="LFI684" s="187"/>
      <c r="LFJ684" s="187"/>
      <c r="LFK684" s="187"/>
      <c r="LFL684" s="187"/>
      <c r="LFM684" s="187"/>
      <c r="LFN684" s="187"/>
      <c r="LFO684" s="187"/>
      <c r="LFP684" s="187"/>
      <c r="LFQ684" s="187"/>
      <c r="LFR684" s="187"/>
      <c r="LFS684" s="187"/>
      <c r="LFT684" s="187"/>
      <c r="LFU684" s="187"/>
      <c r="LFV684" s="187"/>
      <c r="LFW684" s="187"/>
      <c r="LFX684" s="187"/>
      <c r="LFY684" s="187"/>
      <c r="LFZ684" s="187"/>
      <c r="LGA684" s="187"/>
      <c r="LGB684" s="187"/>
      <c r="LGC684" s="187"/>
      <c r="LGD684" s="187"/>
      <c r="LGE684" s="187"/>
      <c r="LGF684" s="187"/>
      <c r="LGG684" s="187"/>
      <c r="LGH684" s="187"/>
      <c r="LGI684" s="187"/>
      <c r="LGJ684" s="187"/>
      <c r="LGK684" s="187"/>
      <c r="LGL684" s="187"/>
      <c r="LGM684" s="187"/>
      <c r="LGN684" s="187"/>
      <c r="LGO684" s="187"/>
      <c r="LGP684" s="187"/>
      <c r="LGQ684" s="187"/>
      <c r="LGR684" s="187"/>
      <c r="LGS684" s="187"/>
      <c r="LGT684" s="187"/>
      <c r="LGU684" s="187"/>
      <c r="LGV684" s="187"/>
      <c r="LGW684" s="187"/>
      <c r="LGX684" s="187"/>
      <c r="LGY684" s="187"/>
      <c r="LGZ684" s="187"/>
      <c r="LHA684" s="187"/>
      <c r="LHB684" s="187"/>
      <c r="LHC684" s="187"/>
      <c r="LHD684" s="187"/>
      <c r="LHE684" s="187"/>
      <c r="LHF684" s="187"/>
      <c r="LHG684" s="187"/>
      <c r="LHH684" s="187"/>
      <c r="LHI684" s="187"/>
      <c r="LHJ684" s="187"/>
      <c r="LHK684" s="187"/>
      <c r="LHL684" s="187"/>
      <c r="LHM684" s="187"/>
      <c r="LHN684" s="187"/>
      <c r="LHO684" s="187"/>
      <c r="LHP684" s="187"/>
      <c r="LHQ684" s="187"/>
      <c r="LHR684" s="187"/>
      <c r="LHS684" s="187"/>
      <c r="LHT684" s="187"/>
      <c r="LHU684" s="187"/>
      <c r="LHV684" s="187"/>
      <c r="LHW684" s="187"/>
      <c r="LHX684" s="187"/>
      <c r="LHY684" s="187"/>
      <c r="LHZ684" s="187"/>
      <c r="LIA684" s="187"/>
      <c r="LIB684" s="187"/>
      <c r="LIC684" s="187"/>
      <c r="LID684" s="187"/>
      <c r="LIE684" s="187"/>
      <c r="LIF684" s="187"/>
      <c r="LIG684" s="187"/>
      <c r="LIH684" s="187"/>
      <c r="LII684" s="187"/>
      <c r="LIJ684" s="187"/>
      <c r="LIK684" s="187"/>
      <c r="LIL684" s="187"/>
      <c r="LIM684" s="187"/>
      <c r="LIN684" s="187"/>
      <c r="LIO684" s="187"/>
      <c r="LIP684" s="187"/>
      <c r="LIQ684" s="187"/>
      <c r="LIR684" s="187"/>
      <c r="LIS684" s="187"/>
      <c r="LIT684" s="187"/>
      <c r="LIU684" s="187"/>
      <c r="LIV684" s="187"/>
      <c r="LIW684" s="187"/>
      <c r="LIX684" s="187"/>
      <c r="LIY684" s="187"/>
      <c r="LIZ684" s="187"/>
      <c r="LJA684" s="187"/>
      <c r="LJB684" s="187"/>
      <c r="LJC684" s="187"/>
      <c r="LJD684" s="187"/>
      <c r="LJE684" s="187"/>
      <c r="LJF684" s="187"/>
      <c r="LJG684" s="187"/>
      <c r="LJH684" s="187"/>
      <c r="LJI684" s="187"/>
      <c r="LJJ684" s="187"/>
      <c r="LJK684" s="187"/>
      <c r="LJL684" s="187"/>
      <c r="LJM684" s="187"/>
      <c r="LJN684" s="187"/>
      <c r="LJO684" s="187"/>
      <c r="LJP684" s="187"/>
      <c r="LJQ684" s="187"/>
      <c r="LJR684" s="187"/>
      <c r="LJS684" s="187"/>
      <c r="LJT684" s="187"/>
      <c r="LJU684" s="187"/>
      <c r="LJV684" s="187"/>
      <c r="LJW684" s="187"/>
      <c r="LJX684" s="187"/>
      <c r="LJY684" s="187"/>
      <c r="LJZ684" s="187"/>
      <c r="LKA684" s="187"/>
      <c r="LKB684" s="187"/>
      <c r="LKC684" s="187"/>
      <c r="LKD684" s="187"/>
      <c r="LKE684" s="187"/>
      <c r="LKF684" s="187"/>
      <c r="LKG684" s="187"/>
      <c r="LKH684" s="187"/>
      <c r="LKI684" s="187"/>
      <c r="LKJ684" s="187"/>
      <c r="LKK684" s="187"/>
      <c r="LKL684" s="187"/>
      <c r="LKM684" s="187"/>
      <c r="LKN684" s="187"/>
      <c r="LKO684" s="187"/>
      <c r="LKP684" s="187"/>
      <c r="LKQ684" s="187"/>
      <c r="LKR684" s="187"/>
      <c r="LKS684" s="187"/>
      <c r="LKT684" s="187"/>
      <c r="LKU684" s="187"/>
      <c r="LKV684" s="187"/>
      <c r="LKW684" s="187"/>
      <c r="LKX684" s="187"/>
      <c r="LKY684" s="187"/>
      <c r="LKZ684" s="187"/>
      <c r="LLA684" s="187"/>
      <c r="LLB684" s="187"/>
      <c r="LLC684" s="187"/>
      <c r="LLD684" s="187"/>
      <c r="LLE684" s="187"/>
      <c r="LLF684" s="187"/>
      <c r="LLG684" s="187"/>
      <c r="LLH684" s="187"/>
      <c r="LLI684" s="187"/>
      <c r="LLJ684" s="187"/>
      <c r="LLK684" s="187"/>
      <c r="LLL684" s="187"/>
      <c r="LLM684" s="187"/>
      <c r="LLN684" s="187"/>
      <c r="LLO684" s="187"/>
      <c r="LLP684" s="187"/>
      <c r="LLQ684" s="187"/>
      <c r="LLR684" s="187"/>
      <c r="LLS684" s="187"/>
      <c r="LLT684" s="187"/>
      <c r="LLU684" s="187"/>
      <c r="LLV684" s="187"/>
      <c r="LLW684" s="187"/>
      <c r="LLX684" s="187"/>
      <c r="LLY684" s="187"/>
      <c r="LLZ684" s="187"/>
      <c r="LMA684" s="187"/>
      <c r="LMB684" s="187"/>
      <c r="LMC684" s="187"/>
      <c r="LMD684" s="187"/>
      <c r="LME684" s="187"/>
      <c r="LMF684" s="187"/>
      <c r="LMG684" s="187"/>
      <c r="LMH684" s="187"/>
      <c r="LMI684" s="187"/>
      <c r="LMJ684" s="187"/>
      <c r="LMK684" s="187"/>
      <c r="LML684" s="187"/>
      <c r="LMM684" s="187"/>
      <c r="LMN684" s="187"/>
      <c r="LMO684" s="187"/>
      <c r="LMP684" s="187"/>
      <c r="LMQ684" s="187"/>
      <c r="LMR684" s="187"/>
      <c r="LMS684" s="187"/>
      <c r="LMT684" s="187"/>
      <c r="LMU684" s="187"/>
      <c r="LMV684" s="187"/>
      <c r="LMW684" s="187"/>
      <c r="LMX684" s="187"/>
      <c r="LMY684" s="187"/>
      <c r="LMZ684" s="187"/>
      <c r="LNA684" s="187"/>
      <c r="LNB684" s="187"/>
      <c r="LNC684" s="187"/>
      <c r="LND684" s="187"/>
      <c r="LNE684" s="187"/>
      <c r="LNF684" s="187"/>
      <c r="LNG684" s="187"/>
      <c r="LNH684" s="187"/>
      <c r="LNI684" s="187"/>
      <c r="LNJ684" s="187"/>
      <c r="LNK684" s="187"/>
      <c r="LNL684" s="187"/>
      <c r="LNM684" s="187"/>
      <c r="LNN684" s="187"/>
      <c r="LNO684" s="187"/>
      <c r="LNP684" s="187"/>
      <c r="LNQ684" s="187"/>
      <c r="LNR684" s="187"/>
      <c r="LNS684" s="187"/>
      <c r="LNT684" s="187"/>
      <c r="LNU684" s="187"/>
      <c r="LNV684" s="187"/>
      <c r="LNW684" s="187"/>
      <c r="LNX684" s="187"/>
      <c r="LNY684" s="187"/>
      <c r="LNZ684" s="187"/>
      <c r="LOA684" s="187"/>
      <c r="LOB684" s="187"/>
      <c r="LOC684" s="187"/>
      <c r="LOD684" s="187"/>
      <c r="LOE684" s="187"/>
      <c r="LOF684" s="187"/>
      <c r="LOG684" s="187"/>
      <c r="LOH684" s="187"/>
      <c r="LOI684" s="187"/>
      <c r="LOJ684" s="187"/>
      <c r="LOK684" s="187"/>
      <c r="LOL684" s="187"/>
      <c r="LOM684" s="187"/>
      <c r="LON684" s="187"/>
      <c r="LOO684" s="187"/>
      <c r="LOP684" s="187"/>
      <c r="LOQ684" s="187"/>
      <c r="LOR684" s="187"/>
      <c r="LOS684" s="187"/>
      <c r="LOT684" s="187"/>
      <c r="LOU684" s="187"/>
      <c r="LOV684" s="187"/>
      <c r="LOW684" s="187"/>
      <c r="LOX684" s="187"/>
      <c r="LOY684" s="187"/>
      <c r="LOZ684" s="187"/>
      <c r="LPA684" s="187"/>
      <c r="LPB684" s="187"/>
      <c r="LPC684" s="187"/>
      <c r="LPD684" s="187"/>
      <c r="LPE684" s="187"/>
      <c r="LPF684" s="187"/>
      <c r="LPG684" s="187"/>
      <c r="LPH684" s="187"/>
      <c r="LPI684" s="187"/>
      <c r="LPJ684" s="187"/>
      <c r="LPK684" s="187"/>
      <c r="LPL684" s="187"/>
      <c r="LPM684" s="187"/>
      <c r="LPN684" s="187"/>
      <c r="LPO684" s="187"/>
      <c r="LPP684" s="187"/>
      <c r="LPQ684" s="187"/>
      <c r="LPR684" s="187"/>
      <c r="LPS684" s="187"/>
      <c r="LPT684" s="187"/>
      <c r="LPU684" s="187"/>
      <c r="LPV684" s="187"/>
      <c r="LPW684" s="187"/>
      <c r="LPX684" s="187"/>
      <c r="LPY684" s="187"/>
      <c r="LPZ684" s="187"/>
      <c r="LQA684" s="187"/>
      <c r="LQB684" s="187"/>
      <c r="LQC684" s="187"/>
      <c r="LQD684" s="187"/>
      <c r="LQE684" s="187"/>
      <c r="LQF684" s="187"/>
      <c r="LQG684" s="187"/>
      <c r="LQH684" s="187"/>
      <c r="LQI684" s="187"/>
      <c r="LQJ684" s="187"/>
      <c r="LQK684" s="187"/>
      <c r="LQL684" s="187"/>
      <c r="LQM684" s="187"/>
      <c r="LQN684" s="187"/>
      <c r="LQO684" s="187"/>
      <c r="LQP684" s="187"/>
      <c r="LQQ684" s="187"/>
      <c r="LQR684" s="187"/>
      <c r="LQS684" s="187"/>
      <c r="LQT684" s="187"/>
      <c r="LQU684" s="187"/>
      <c r="LQV684" s="187"/>
      <c r="LQW684" s="187"/>
      <c r="LQX684" s="187"/>
      <c r="LQY684" s="187"/>
      <c r="LQZ684" s="187"/>
      <c r="LRA684" s="187"/>
      <c r="LRB684" s="187"/>
      <c r="LRC684" s="187"/>
      <c r="LRD684" s="187"/>
      <c r="LRE684" s="187"/>
      <c r="LRF684" s="187"/>
      <c r="LRG684" s="187"/>
      <c r="LRH684" s="187"/>
      <c r="LRI684" s="187"/>
      <c r="LRJ684" s="187"/>
      <c r="LRK684" s="187"/>
      <c r="LRL684" s="187"/>
      <c r="LRM684" s="187"/>
      <c r="LRN684" s="187"/>
      <c r="LRO684" s="187"/>
      <c r="LRP684" s="187"/>
      <c r="LRQ684" s="187"/>
      <c r="LRR684" s="187"/>
      <c r="LRS684" s="187"/>
      <c r="LRT684" s="187"/>
      <c r="LRU684" s="187"/>
      <c r="LRV684" s="187"/>
      <c r="LRW684" s="187"/>
      <c r="LRX684" s="187"/>
      <c r="LRY684" s="187"/>
      <c r="LRZ684" s="187"/>
      <c r="LSA684" s="187"/>
      <c r="LSB684" s="187"/>
      <c r="LSC684" s="187"/>
      <c r="LSD684" s="187"/>
      <c r="LSE684" s="187"/>
      <c r="LSF684" s="187"/>
      <c r="LSG684" s="187"/>
      <c r="LSH684" s="187"/>
      <c r="LSI684" s="187"/>
      <c r="LSJ684" s="187"/>
      <c r="LSK684" s="187"/>
      <c r="LSL684" s="187"/>
      <c r="LSM684" s="187"/>
      <c r="LSN684" s="187"/>
      <c r="LSO684" s="187"/>
      <c r="LSP684" s="187"/>
      <c r="LSQ684" s="187"/>
      <c r="LSR684" s="187"/>
      <c r="LSS684" s="187"/>
      <c r="LST684" s="187"/>
      <c r="LSU684" s="187"/>
      <c r="LSV684" s="187"/>
      <c r="LSW684" s="187"/>
      <c r="LSX684" s="187"/>
      <c r="LSY684" s="187"/>
      <c r="LSZ684" s="187"/>
      <c r="LTA684" s="187"/>
      <c r="LTB684" s="187"/>
      <c r="LTC684" s="187"/>
      <c r="LTD684" s="187"/>
      <c r="LTE684" s="187"/>
      <c r="LTF684" s="187"/>
      <c r="LTG684" s="187"/>
      <c r="LTH684" s="187"/>
      <c r="LTI684" s="187"/>
      <c r="LTJ684" s="187"/>
      <c r="LTK684" s="187"/>
      <c r="LTL684" s="187"/>
      <c r="LTM684" s="187"/>
      <c r="LTN684" s="187"/>
      <c r="LTO684" s="187"/>
      <c r="LTP684" s="187"/>
      <c r="LTQ684" s="187"/>
      <c r="LTR684" s="187"/>
      <c r="LTS684" s="187"/>
      <c r="LTT684" s="187"/>
      <c r="LTU684" s="187"/>
      <c r="LTV684" s="187"/>
      <c r="LTW684" s="187"/>
      <c r="LTX684" s="187"/>
      <c r="LTY684" s="187"/>
      <c r="LTZ684" s="187"/>
      <c r="LUA684" s="187"/>
      <c r="LUB684" s="187"/>
      <c r="LUC684" s="187"/>
      <c r="LUD684" s="187"/>
      <c r="LUE684" s="187"/>
      <c r="LUF684" s="187"/>
      <c r="LUG684" s="187"/>
      <c r="LUH684" s="187"/>
      <c r="LUI684" s="187"/>
      <c r="LUJ684" s="187"/>
      <c r="LUK684" s="187"/>
      <c r="LUL684" s="187"/>
      <c r="LUM684" s="187"/>
      <c r="LUN684" s="187"/>
      <c r="LUO684" s="187"/>
      <c r="LUP684" s="187"/>
      <c r="LUQ684" s="187"/>
      <c r="LUR684" s="187"/>
      <c r="LUS684" s="187"/>
      <c r="LUT684" s="187"/>
      <c r="LUU684" s="187"/>
      <c r="LUV684" s="187"/>
      <c r="LUW684" s="187"/>
      <c r="LUX684" s="187"/>
      <c r="LUY684" s="187"/>
      <c r="LUZ684" s="187"/>
      <c r="LVA684" s="187"/>
      <c r="LVB684" s="187"/>
      <c r="LVC684" s="187"/>
      <c r="LVD684" s="187"/>
      <c r="LVE684" s="187"/>
      <c r="LVF684" s="187"/>
      <c r="LVG684" s="187"/>
      <c r="LVH684" s="187"/>
      <c r="LVI684" s="187"/>
      <c r="LVJ684" s="187"/>
      <c r="LVK684" s="187"/>
      <c r="LVL684" s="187"/>
      <c r="LVM684" s="187"/>
      <c r="LVN684" s="187"/>
      <c r="LVO684" s="187"/>
      <c r="LVP684" s="187"/>
      <c r="LVQ684" s="187"/>
      <c r="LVR684" s="187"/>
      <c r="LVS684" s="187"/>
      <c r="LVT684" s="187"/>
      <c r="LVU684" s="187"/>
      <c r="LVV684" s="187"/>
      <c r="LVW684" s="187"/>
      <c r="LVX684" s="187"/>
      <c r="LVY684" s="187"/>
      <c r="LVZ684" s="187"/>
      <c r="LWA684" s="187"/>
      <c r="LWB684" s="187"/>
      <c r="LWC684" s="187"/>
      <c r="LWD684" s="187"/>
      <c r="LWE684" s="187"/>
      <c r="LWF684" s="187"/>
      <c r="LWG684" s="187"/>
      <c r="LWH684" s="187"/>
      <c r="LWI684" s="187"/>
      <c r="LWJ684" s="187"/>
      <c r="LWK684" s="187"/>
      <c r="LWL684" s="187"/>
      <c r="LWM684" s="187"/>
      <c r="LWN684" s="187"/>
      <c r="LWO684" s="187"/>
      <c r="LWP684" s="187"/>
      <c r="LWQ684" s="187"/>
      <c r="LWR684" s="187"/>
      <c r="LWS684" s="187"/>
      <c r="LWT684" s="187"/>
      <c r="LWU684" s="187"/>
      <c r="LWV684" s="187"/>
      <c r="LWW684" s="187"/>
      <c r="LWX684" s="187"/>
      <c r="LWY684" s="187"/>
      <c r="LWZ684" s="187"/>
      <c r="LXA684" s="187"/>
      <c r="LXB684" s="187"/>
      <c r="LXC684" s="187"/>
      <c r="LXD684" s="187"/>
      <c r="LXE684" s="187"/>
      <c r="LXF684" s="187"/>
      <c r="LXG684" s="187"/>
      <c r="LXH684" s="187"/>
      <c r="LXI684" s="187"/>
      <c r="LXJ684" s="187"/>
      <c r="LXK684" s="187"/>
      <c r="LXL684" s="187"/>
      <c r="LXM684" s="187"/>
      <c r="LXN684" s="187"/>
      <c r="LXO684" s="187"/>
      <c r="LXP684" s="187"/>
      <c r="LXQ684" s="187"/>
      <c r="LXR684" s="187"/>
      <c r="LXS684" s="187"/>
      <c r="LXT684" s="187"/>
      <c r="LXU684" s="187"/>
      <c r="LXV684" s="187"/>
      <c r="LXW684" s="187"/>
      <c r="LXX684" s="187"/>
      <c r="LXY684" s="187"/>
      <c r="LXZ684" s="187"/>
      <c r="LYA684" s="187"/>
      <c r="LYB684" s="187"/>
      <c r="LYC684" s="187"/>
      <c r="LYD684" s="187"/>
      <c r="LYE684" s="187"/>
      <c r="LYF684" s="187"/>
      <c r="LYG684" s="187"/>
      <c r="LYH684" s="187"/>
      <c r="LYI684" s="187"/>
      <c r="LYJ684" s="187"/>
      <c r="LYK684" s="187"/>
      <c r="LYL684" s="187"/>
      <c r="LYM684" s="187"/>
      <c r="LYN684" s="187"/>
      <c r="LYO684" s="187"/>
      <c r="LYP684" s="187"/>
      <c r="LYQ684" s="187"/>
      <c r="LYR684" s="187"/>
      <c r="LYS684" s="187"/>
      <c r="LYT684" s="187"/>
      <c r="LYU684" s="187"/>
      <c r="LYV684" s="187"/>
      <c r="LYW684" s="187"/>
      <c r="LYX684" s="187"/>
      <c r="LYY684" s="187"/>
      <c r="LYZ684" s="187"/>
      <c r="LZA684" s="187"/>
      <c r="LZB684" s="187"/>
      <c r="LZC684" s="187"/>
      <c r="LZD684" s="187"/>
      <c r="LZE684" s="187"/>
      <c r="LZF684" s="187"/>
      <c r="LZG684" s="187"/>
      <c r="LZH684" s="187"/>
      <c r="LZI684" s="187"/>
      <c r="LZJ684" s="187"/>
      <c r="LZK684" s="187"/>
      <c r="LZL684" s="187"/>
      <c r="LZM684" s="187"/>
      <c r="LZN684" s="187"/>
      <c r="LZO684" s="187"/>
      <c r="LZP684" s="187"/>
      <c r="LZQ684" s="187"/>
      <c r="LZR684" s="187"/>
      <c r="LZS684" s="187"/>
      <c r="LZT684" s="187"/>
      <c r="LZU684" s="187"/>
      <c r="LZV684" s="187"/>
      <c r="LZW684" s="187"/>
      <c r="LZX684" s="187"/>
      <c r="LZY684" s="187"/>
      <c r="LZZ684" s="187"/>
      <c r="MAA684" s="187"/>
      <c r="MAB684" s="187"/>
      <c r="MAC684" s="187"/>
      <c r="MAD684" s="187"/>
      <c r="MAE684" s="187"/>
      <c r="MAF684" s="187"/>
      <c r="MAG684" s="187"/>
      <c r="MAH684" s="187"/>
      <c r="MAI684" s="187"/>
      <c r="MAJ684" s="187"/>
      <c r="MAK684" s="187"/>
      <c r="MAL684" s="187"/>
      <c r="MAM684" s="187"/>
      <c r="MAN684" s="187"/>
      <c r="MAO684" s="187"/>
      <c r="MAP684" s="187"/>
      <c r="MAQ684" s="187"/>
      <c r="MAR684" s="187"/>
      <c r="MAS684" s="187"/>
      <c r="MAT684" s="187"/>
      <c r="MAU684" s="187"/>
      <c r="MAV684" s="187"/>
      <c r="MAW684" s="187"/>
      <c r="MAX684" s="187"/>
      <c r="MAY684" s="187"/>
      <c r="MAZ684" s="187"/>
      <c r="MBA684" s="187"/>
      <c r="MBB684" s="187"/>
      <c r="MBC684" s="187"/>
      <c r="MBD684" s="187"/>
      <c r="MBE684" s="187"/>
      <c r="MBF684" s="187"/>
      <c r="MBG684" s="187"/>
      <c r="MBH684" s="187"/>
      <c r="MBI684" s="187"/>
      <c r="MBJ684" s="187"/>
      <c r="MBK684" s="187"/>
      <c r="MBL684" s="187"/>
      <c r="MBM684" s="187"/>
      <c r="MBN684" s="187"/>
      <c r="MBO684" s="187"/>
      <c r="MBP684" s="187"/>
      <c r="MBQ684" s="187"/>
      <c r="MBR684" s="187"/>
      <c r="MBS684" s="187"/>
      <c r="MBT684" s="187"/>
      <c r="MBU684" s="187"/>
      <c r="MBV684" s="187"/>
      <c r="MBW684" s="187"/>
      <c r="MBX684" s="187"/>
      <c r="MBY684" s="187"/>
      <c r="MBZ684" s="187"/>
      <c r="MCA684" s="187"/>
      <c r="MCB684" s="187"/>
      <c r="MCC684" s="187"/>
      <c r="MCD684" s="187"/>
      <c r="MCE684" s="187"/>
      <c r="MCF684" s="187"/>
      <c r="MCG684" s="187"/>
      <c r="MCH684" s="187"/>
      <c r="MCI684" s="187"/>
      <c r="MCJ684" s="187"/>
      <c r="MCK684" s="187"/>
      <c r="MCL684" s="187"/>
      <c r="MCM684" s="187"/>
      <c r="MCN684" s="187"/>
      <c r="MCO684" s="187"/>
      <c r="MCP684" s="187"/>
      <c r="MCQ684" s="187"/>
      <c r="MCR684" s="187"/>
      <c r="MCS684" s="187"/>
      <c r="MCT684" s="187"/>
      <c r="MCU684" s="187"/>
      <c r="MCV684" s="187"/>
      <c r="MCW684" s="187"/>
      <c r="MCX684" s="187"/>
      <c r="MCY684" s="187"/>
      <c r="MCZ684" s="187"/>
      <c r="MDA684" s="187"/>
      <c r="MDB684" s="187"/>
      <c r="MDC684" s="187"/>
      <c r="MDD684" s="187"/>
      <c r="MDE684" s="187"/>
      <c r="MDF684" s="187"/>
      <c r="MDG684" s="187"/>
      <c r="MDH684" s="187"/>
      <c r="MDI684" s="187"/>
      <c r="MDJ684" s="187"/>
      <c r="MDK684" s="187"/>
      <c r="MDL684" s="187"/>
      <c r="MDM684" s="187"/>
      <c r="MDN684" s="187"/>
      <c r="MDO684" s="187"/>
      <c r="MDP684" s="187"/>
      <c r="MDQ684" s="187"/>
      <c r="MDR684" s="187"/>
      <c r="MDS684" s="187"/>
      <c r="MDT684" s="187"/>
      <c r="MDU684" s="187"/>
      <c r="MDV684" s="187"/>
      <c r="MDW684" s="187"/>
      <c r="MDX684" s="187"/>
      <c r="MDY684" s="187"/>
      <c r="MDZ684" s="187"/>
      <c r="MEA684" s="187"/>
      <c r="MEB684" s="187"/>
      <c r="MEC684" s="187"/>
      <c r="MED684" s="187"/>
      <c r="MEE684" s="187"/>
      <c r="MEF684" s="187"/>
      <c r="MEG684" s="187"/>
      <c r="MEH684" s="187"/>
      <c r="MEI684" s="187"/>
      <c r="MEJ684" s="187"/>
      <c r="MEK684" s="187"/>
      <c r="MEL684" s="187"/>
      <c r="MEM684" s="187"/>
      <c r="MEN684" s="187"/>
      <c r="MEO684" s="187"/>
      <c r="MEP684" s="187"/>
      <c r="MEQ684" s="187"/>
      <c r="MER684" s="187"/>
      <c r="MES684" s="187"/>
      <c r="MET684" s="187"/>
      <c r="MEU684" s="187"/>
      <c r="MEV684" s="187"/>
      <c r="MEW684" s="187"/>
      <c r="MEX684" s="187"/>
      <c r="MEY684" s="187"/>
      <c r="MEZ684" s="187"/>
      <c r="MFA684" s="187"/>
      <c r="MFB684" s="187"/>
      <c r="MFC684" s="187"/>
      <c r="MFD684" s="187"/>
      <c r="MFE684" s="187"/>
      <c r="MFF684" s="187"/>
      <c r="MFG684" s="187"/>
      <c r="MFH684" s="187"/>
      <c r="MFI684" s="187"/>
      <c r="MFJ684" s="187"/>
      <c r="MFK684" s="187"/>
      <c r="MFL684" s="187"/>
      <c r="MFM684" s="187"/>
      <c r="MFN684" s="187"/>
      <c r="MFO684" s="187"/>
      <c r="MFP684" s="187"/>
      <c r="MFQ684" s="187"/>
      <c r="MFR684" s="187"/>
      <c r="MFS684" s="187"/>
      <c r="MFT684" s="187"/>
      <c r="MFU684" s="187"/>
      <c r="MFV684" s="187"/>
      <c r="MFW684" s="187"/>
      <c r="MFX684" s="187"/>
      <c r="MFY684" s="187"/>
      <c r="MFZ684" s="187"/>
      <c r="MGA684" s="187"/>
      <c r="MGB684" s="187"/>
      <c r="MGC684" s="187"/>
      <c r="MGD684" s="187"/>
      <c r="MGE684" s="187"/>
      <c r="MGF684" s="187"/>
      <c r="MGG684" s="187"/>
      <c r="MGH684" s="187"/>
      <c r="MGI684" s="187"/>
      <c r="MGJ684" s="187"/>
      <c r="MGK684" s="187"/>
      <c r="MGL684" s="187"/>
      <c r="MGM684" s="187"/>
      <c r="MGN684" s="187"/>
      <c r="MGO684" s="187"/>
      <c r="MGP684" s="187"/>
      <c r="MGQ684" s="187"/>
      <c r="MGR684" s="187"/>
      <c r="MGS684" s="187"/>
      <c r="MGT684" s="187"/>
      <c r="MGU684" s="187"/>
      <c r="MGV684" s="187"/>
      <c r="MGW684" s="187"/>
      <c r="MGX684" s="187"/>
      <c r="MGY684" s="187"/>
      <c r="MGZ684" s="187"/>
      <c r="MHA684" s="187"/>
      <c r="MHB684" s="187"/>
      <c r="MHC684" s="187"/>
      <c r="MHD684" s="187"/>
      <c r="MHE684" s="187"/>
      <c r="MHF684" s="187"/>
      <c r="MHG684" s="187"/>
      <c r="MHH684" s="187"/>
      <c r="MHI684" s="187"/>
      <c r="MHJ684" s="187"/>
      <c r="MHK684" s="187"/>
      <c r="MHL684" s="187"/>
      <c r="MHM684" s="187"/>
      <c r="MHN684" s="187"/>
      <c r="MHO684" s="187"/>
      <c r="MHP684" s="187"/>
      <c r="MHQ684" s="187"/>
      <c r="MHR684" s="187"/>
      <c r="MHS684" s="187"/>
      <c r="MHT684" s="187"/>
      <c r="MHU684" s="187"/>
      <c r="MHV684" s="187"/>
      <c r="MHW684" s="187"/>
      <c r="MHX684" s="187"/>
      <c r="MHY684" s="187"/>
      <c r="MHZ684" s="187"/>
      <c r="MIA684" s="187"/>
      <c r="MIB684" s="187"/>
      <c r="MIC684" s="187"/>
      <c r="MID684" s="187"/>
      <c r="MIE684" s="187"/>
      <c r="MIF684" s="187"/>
      <c r="MIG684" s="187"/>
      <c r="MIH684" s="187"/>
      <c r="MII684" s="187"/>
      <c r="MIJ684" s="187"/>
      <c r="MIK684" s="187"/>
      <c r="MIL684" s="187"/>
      <c r="MIM684" s="187"/>
      <c r="MIN684" s="187"/>
      <c r="MIO684" s="187"/>
      <c r="MIP684" s="187"/>
      <c r="MIQ684" s="187"/>
      <c r="MIR684" s="187"/>
      <c r="MIS684" s="187"/>
      <c r="MIT684" s="187"/>
      <c r="MIU684" s="187"/>
      <c r="MIV684" s="187"/>
      <c r="MIW684" s="187"/>
      <c r="MIX684" s="187"/>
      <c r="MIY684" s="187"/>
      <c r="MIZ684" s="187"/>
      <c r="MJA684" s="187"/>
      <c r="MJB684" s="187"/>
      <c r="MJC684" s="187"/>
      <c r="MJD684" s="187"/>
      <c r="MJE684" s="187"/>
      <c r="MJF684" s="187"/>
      <c r="MJG684" s="187"/>
      <c r="MJH684" s="187"/>
      <c r="MJI684" s="187"/>
      <c r="MJJ684" s="187"/>
      <c r="MJK684" s="187"/>
      <c r="MJL684" s="187"/>
      <c r="MJM684" s="187"/>
      <c r="MJN684" s="187"/>
      <c r="MJO684" s="187"/>
      <c r="MJP684" s="187"/>
      <c r="MJQ684" s="187"/>
      <c r="MJR684" s="187"/>
      <c r="MJS684" s="187"/>
      <c r="MJT684" s="187"/>
      <c r="MJU684" s="187"/>
      <c r="MJV684" s="187"/>
      <c r="MJW684" s="187"/>
      <c r="MJX684" s="187"/>
      <c r="MJY684" s="187"/>
      <c r="MJZ684" s="187"/>
      <c r="MKA684" s="187"/>
      <c r="MKB684" s="187"/>
      <c r="MKC684" s="187"/>
      <c r="MKD684" s="187"/>
      <c r="MKE684" s="187"/>
      <c r="MKF684" s="187"/>
      <c r="MKG684" s="187"/>
      <c r="MKH684" s="187"/>
      <c r="MKI684" s="187"/>
      <c r="MKJ684" s="187"/>
      <c r="MKK684" s="187"/>
      <c r="MKL684" s="187"/>
      <c r="MKM684" s="187"/>
      <c r="MKN684" s="187"/>
      <c r="MKO684" s="187"/>
      <c r="MKP684" s="187"/>
      <c r="MKQ684" s="187"/>
      <c r="MKR684" s="187"/>
      <c r="MKS684" s="187"/>
      <c r="MKT684" s="187"/>
      <c r="MKU684" s="187"/>
      <c r="MKV684" s="187"/>
      <c r="MKW684" s="187"/>
      <c r="MKX684" s="187"/>
      <c r="MKY684" s="187"/>
      <c r="MKZ684" s="187"/>
      <c r="MLA684" s="187"/>
      <c r="MLB684" s="187"/>
      <c r="MLC684" s="187"/>
      <c r="MLD684" s="187"/>
      <c r="MLE684" s="187"/>
      <c r="MLF684" s="187"/>
      <c r="MLG684" s="187"/>
      <c r="MLH684" s="187"/>
      <c r="MLI684" s="187"/>
      <c r="MLJ684" s="187"/>
      <c r="MLK684" s="187"/>
      <c r="MLL684" s="187"/>
      <c r="MLM684" s="187"/>
      <c r="MLN684" s="187"/>
      <c r="MLO684" s="187"/>
      <c r="MLP684" s="187"/>
      <c r="MLQ684" s="187"/>
      <c r="MLR684" s="187"/>
      <c r="MLS684" s="187"/>
      <c r="MLT684" s="187"/>
      <c r="MLU684" s="187"/>
      <c r="MLV684" s="187"/>
      <c r="MLW684" s="187"/>
      <c r="MLX684" s="187"/>
      <c r="MLY684" s="187"/>
      <c r="MLZ684" s="187"/>
      <c r="MMA684" s="187"/>
      <c r="MMB684" s="187"/>
      <c r="MMC684" s="187"/>
      <c r="MMD684" s="187"/>
      <c r="MME684" s="187"/>
      <c r="MMF684" s="187"/>
      <c r="MMG684" s="187"/>
      <c r="MMH684" s="187"/>
      <c r="MMI684" s="187"/>
      <c r="MMJ684" s="187"/>
      <c r="MMK684" s="187"/>
      <c r="MML684" s="187"/>
      <c r="MMM684" s="187"/>
      <c r="MMN684" s="187"/>
      <c r="MMO684" s="187"/>
      <c r="MMP684" s="187"/>
      <c r="MMQ684" s="187"/>
      <c r="MMR684" s="187"/>
      <c r="MMS684" s="187"/>
      <c r="MMT684" s="187"/>
      <c r="MMU684" s="187"/>
      <c r="MMV684" s="187"/>
      <c r="MMW684" s="187"/>
      <c r="MMX684" s="187"/>
      <c r="MMY684" s="187"/>
      <c r="MMZ684" s="187"/>
      <c r="MNA684" s="187"/>
      <c r="MNB684" s="187"/>
      <c r="MNC684" s="187"/>
      <c r="MND684" s="187"/>
      <c r="MNE684" s="187"/>
      <c r="MNF684" s="187"/>
      <c r="MNG684" s="187"/>
      <c r="MNH684" s="187"/>
      <c r="MNI684" s="187"/>
      <c r="MNJ684" s="187"/>
      <c r="MNK684" s="187"/>
      <c r="MNL684" s="187"/>
      <c r="MNM684" s="187"/>
      <c r="MNN684" s="187"/>
      <c r="MNO684" s="187"/>
      <c r="MNP684" s="187"/>
      <c r="MNQ684" s="187"/>
      <c r="MNR684" s="187"/>
      <c r="MNS684" s="187"/>
      <c r="MNT684" s="187"/>
      <c r="MNU684" s="187"/>
      <c r="MNV684" s="187"/>
      <c r="MNW684" s="187"/>
      <c r="MNX684" s="187"/>
      <c r="MNY684" s="187"/>
      <c r="MNZ684" s="187"/>
      <c r="MOA684" s="187"/>
      <c r="MOB684" s="187"/>
      <c r="MOC684" s="187"/>
      <c r="MOD684" s="187"/>
      <c r="MOE684" s="187"/>
      <c r="MOF684" s="187"/>
      <c r="MOG684" s="187"/>
      <c r="MOH684" s="187"/>
      <c r="MOI684" s="187"/>
      <c r="MOJ684" s="187"/>
      <c r="MOK684" s="187"/>
      <c r="MOL684" s="187"/>
      <c r="MOM684" s="187"/>
      <c r="MON684" s="187"/>
      <c r="MOO684" s="187"/>
      <c r="MOP684" s="187"/>
      <c r="MOQ684" s="187"/>
      <c r="MOR684" s="187"/>
      <c r="MOS684" s="187"/>
      <c r="MOT684" s="187"/>
      <c r="MOU684" s="187"/>
      <c r="MOV684" s="187"/>
      <c r="MOW684" s="187"/>
      <c r="MOX684" s="187"/>
      <c r="MOY684" s="187"/>
      <c r="MOZ684" s="187"/>
      <c r="MPA684" s="187"/>
      <c r="MPB684" s="187"/>
      <c r="MPC684" s="187"/>
      <c r="MPD684" s="187"/>
      <c r="MPE684" s="187"/>
      <c r="MPF684" s="187"/>
      <c r="MPG684" s="187"/>
      <c r="MPH684" s="187"/>
      <c r="MPI684" s="187"/>
      <c r="MPJ684" s="187"/>
      <c r="MPK684" s="187"/>
      <c r="MPL684" s="187"/>
      <c r="MPM684" s="187"/>
      <c r="MPN684" s="187"/>
      <c r="MPO684" s="187"/>
      <c r="MPP684" s="187"/>
      <c r="MPQ684" s="187"/>
      <c r="MPR684" s="187"/>
      <c r="MPS684" s="187"/>
      <c r="MPT684" s="187"/>
      <c r="MPU684" s="187"/>
      <c r="MPV684" s="187"/>
      <c r="MPW684" s="187"/>
      <c r="MPX684" s="187"/>
      <c r="MPY684" s="187"/>
      <c r="MPZ684" s="187"/>
      <c r="MQA684" s="187"/>
      <c r="MQB684" s="187"/>
      <c r="MQC684" s="187"/>
      <c r="MQD684" s="187"/>
      <c r="MQE684" s="187"/>
      <c r="MQF684" s="187"/>
      <c r="MQG684" s="187"/>
      <c r="MQH684" s="187"/>
      <c r="MQI684" s="187"/>
      <c r="MQJ684" s="187"/>
      <c r="MQK684" s="187"/>
      <c r="MQL684" s="187"/>
      <c r="MQM684" s="187"/>
      <c r="MQN684" s="187"/>
      <c r="MQO684" s="187"/>
      <c r="MQP684" s="187"/>
      <c r="MQQ684" s="187"/>
      <c r="MQR684" s="187"/>
      <c r="MQS684" s="187"/>
      <c r="MQT684" s="187"/>
      <c r="MQU684" s="187"/>
      <c r="MQV684" s="187"/>
      <c r="MQW684" s="187"/>
      <c r="MQX684" s="187"/>
      <c r="MQY684" s="187"/>
      <c r="MQZ684" s="187"/>
      <c r="MRA684" s="187"/>
      <c r="MRB684" s="187"/>
      <c r="MRC684" s="187"/>
      <c r="MRD684" s="187"/>
      <c r="MRE684" s="187"/>
      <c r="MRF684" s="187"/>
      <c r="MRG684" s="187"/>
      <c r="MRH684" s="187"/>
      <c r="MRI684" s="187"/>
      <c r="MRJ684" s="187"/>
      <c r="MRK684" s="187"/>
      <c r="MRL684" s="187"/>
      <c r="MRM684" s="187"/>
      <c r="MRN684" s="187"/>
      <c r="MRO684" s="187"/>
      <c r="MRP684" s="187"/>
      <c r="MRQ684" s="187"/>
      <c r="MRR684" s="187"/>
      <c r="MRS684" s="187"/>
      <c r="MRT684" s="187"/>
      <c r="MRU684" s="187"/>
      <c r="MRV684" s="187"/>
      <c r="MRW684" s="187"/>
      <c r="MRX684" s="187"/>
      <c r="MRY684" s="187"/>
      <c r="MRZ684" s="187"/>
      <c r="MSA684" s="187"/>
      <c r="MSB684" s="187"/>
      <c r="MSC684" s="187"/>
      <c r="MSD684" s="187"/>
      <c r="MSE684" s="187"/>
      <c r="MSF684" s="187"/>
      <c r="MSG684" s="187"/>
      <c r="MSH684" s="187"/>
      <c r="MSI684" s="187"/>
      <c r="MSJ684" s="187"/>
      <c r="MSK684" s="187"/>
      <c r="MSL684" s="187"/>
      <c r="MSM684" s="187"/>
      <c r="MSN684" s="187"/>
      <c r="MSO684" s="187"/>
      <c r="MSP684" s="187"/>
      <c r="MSQ684" s="187"/>
      <c r="MSR684" s="187"/>
      <c r="MSS684" s="187"/>
      <c r="MST684" s="187"/>
      <c r="MSU684" s="187"/>
      <c r="MSV684" s="187"/>
      <c r="MSW684" s="187"/>
      <c r="MSX684" s="187"/>
      <c r="MSY684" s="187"/>
      <c r="MSZ684" s="187"/>
      <c r="MTA684" s="187"/>
      <c r="MTB684" s="187"/>
      <c r="MTC684" s="187"/>
      <c r="MTD684" s="187"/>
      <c r="MTE684" s="187"/>
      <c r="MTF684" s="187"/>
      <c r="MTG684" s="187"/>
      <c r="MTH684" s="187"/>
      <c r="MTI684" s="187"/>
      <c r="MTJ684" s="187"/>
      <c r="MTK684" s="187"/>
      <c r="MTL684" s="187"/>
      <c r="MTM684" s="187"/>
      <c r="MTN684" s="187"/>
      <c r="MTO684" s="187"/>
      <c r="MTP684" s="187"/>
      <c r="MTQ684" s="187"/>
      <c r="MTR684" s="187"/>
      <c r="MTS684" s="187"/>
      <c r="MTT684" s="187"/>
      <c r="MTU684" s="187"/>
      <c r="MTV684" s="187"/>
      <c r="MTW684" s="187"/>
      <c r="MTX684" s="187"/>
      <c r="MTY684" s="187"/>
      <c r="MTZ684" s="187"/>
      <c r="MUA684" s="187"/>
      <c r="MUB684" s="187"/>
      <c r="MUC684" s="187"/>
      <c r="MUD684" s="187"/>
      <c r="MUE684" s="187"/>
      <c r="MUF684" s="187"/>
      <c r="MUG684" s="187"/>
      <c r="MUH684" s="187"/>
      <c r="MUI684" s="187"/>
      <c r="MUJ684" s="187"/>
      <c r="MUK684" s="187"/>
      <c r="MUL684" s="187"/>
      <c r="MUM684" s="187"/>
      <c r="MUN684" s="187"/>
      <c r="MUO684" s="187"/>
      <c r="MUP684" s="187"/>
      <c r="MUQ684" s="187"/>
      <c r="MUR684" s="187"/>
      <c r="MUS684" s="187"/>
      <c r="MUT684" s="187"/>
      <c r="MUU684" s="187"/>
      <c r="MUV684" s="187"/>
      <c r="MUW684" s="187"/>
      <c r="MUX684" s="187"/>
      <c r="MUY684" s="187"/>
      <c r="MUZ684" s="187"/>
      <c r="MVA684" s="187"/>
      <c r="MVB684" s="187"/>
      <c r="MVC684" s="187"/>
      <c r="MVD684" s="187"/>
      <c r="MVE684" s="187"/>
      <c r="MVF684" s="187"/>
      <c r="MVG684" s="187"/>
      <c r="MVH684" s="187"/>
      <c r="MVI684" s="187"/>
      <c r="MVJ684" s="187"/>
      <c r="MVK684" s="187"/>
      <c r="MVL684" s="187"/>
      <c r="MVM684" s="187"/>
      <c r="MVN684" s="187"/>
      <c r="MVO684" s="187"/>
      <c r="MVP684" s="187"/>
      <c r="MVQ684" s="187"/>
      <c r="MVR684" s="187"/>
      <c r="MVS684" s="187"/>
      <c r="MVT684" s="187"/>
      <c r="MVU684" s="187"/>
      <c r="MVV684" s="187"/>
      <c r="MVW684" s="187"/>
      <c r="MVX684" s="187"/>
      <c r="MVY684" s="187"/>
      <c r="MVZ684" s="187"/>
      <c r="MWA684" s="187"/>
      <c r="MWB684" s="187"/>
      <c r="MWC684" s="187"/>
      <c r="MWD684" s="187"/>
      <c r="MWE684" s="187"/>
      <c r="MWF684" s="187"/>
      <c r="MWG684" s="187"/>
      <c r="MWH684" s="187"/>
      <c r="MWI684" s="187"/>
      <c r="MWJ684" s="187"/>
      <c r="MWK684" s="187"/>
      <c r="MWL684" s="187"/>
      <c r="MWM684" s="187"/>
      <c r="MWN684" s="187"/>
      <c r="MWO684" s="187"/>
      <c r="MWP684" s="187"/>
      <c r="MWQ684" s="187"/>
      <c r="MWR684" s="187"/>
      <c r="MWS684" s="187"/>
      <c r="MWT684" s="187"/>
      <c r="MWU684" s="187"/>
      <c r="MWV684" s="187"/>
      <c r="MWW684" s="187"/>
      <c r="MWX684" s="187"/>
      <c r="MWY684" s="187"/>
      <c r="MWZ684" s="187"/>
      <c r="MXA684" s="187"/>
      <c r="MXB684" s="187"/>
      <c r="MXC684" s="187"/>
      <c r="MXD684" s="187"/>
      <c r="MXE684" s="187"/>
      <c r="MXF684" s="187"/>
      <c r="MXG684" s="187"/>
      <c r="MXH684" s="187"/>
      <c r="MXI684" s="187"/>
      <c r="MXJ684" s="187"/>
      <c r="MXK684" s="187"/>
      <c r="MXL684" s="187"/>
      <c r="MXM684" s="187"/>
      <c r="MXN684" s="187"/>
      <c r="MXO684" s="187"/>
      <c r="MXP684" s="187"/>
      <c r="MXQ684" s="187"/>
      <c r="MXR684" s="187"/>
      <c r="MXS684" s="187"/>
      <c r="MXT684" s="187"/>
      <c r="MXU684" s="187"/>
      <c r="MXV684" s="187"/>
      <c r="MXW684" s="187"/>
      <c r="MXX684" s="187"/>
      <c r="MXY684" s="187"/>
      <c r="MXZ684" s="187"/>
      <c r="MYA684" s="187"/>
      <c r="MYB684" s="187"/>
      <c r="MYC684" s="187"/>
      <c r="MYD684" s="187"/>
      <c r="MYE684" s="187"/>
      <c r="MYF684" s="187"/>
      <c r="MYG684" s="187"/>
      <c r="MYH684" s="187"/>
      <c r="MYI684" s="187"/>
      <c r="MYJ684" s="187"/>
      <c r="MYK684" s="187"/>
      <c r="MYL684" s="187"/>
      <c r="MYM684" s="187"/>
      <c r="MYN684" s="187"/>
      <c r="MYO684" s="187"/>
      <c r="MYP684" s="187"/>
      <c r="MYQ684" s="187"/>
      <c r="MYR684" s="187"/>
      <c r="MYS684" s="187"/>
      <c r="MYT684" s="187"/>
      <c r="MYU684" s="187"/>
      <c r="MYV684" s="187"/>
      <c r="MYW684" s="187"/>
      <c r="MYX684" s="187"/>
      <c r="MYY684" s="187"/>
      <c r="MYZ684" s="187"/>
      <c r="MZA684" s="187"/>
      <c r="MZB684" s="187"/>
      <c r="MZC684" s="187"/>
      <c r="MZD684" s="187"/>
      <c r="MZE684" s="187"/>
      <c r="MZF684" s="187"/>
      <c r="MZG684" s="187"/>
      <c r="MZH684" s="187"/>
      <c r="MZI684" s="187"/>
      <c r="MZJ684" s="187"/>
      <c r="MZK684" s="187"/>
      <c r="MZL684" s="187"/>
      <c r="MZM684" s="187"/>
      <c r="MZN684" s="187"/>
      <c r="MZO684" s="187"/>
      <c r="MZP684" s="187"/>
      <c r="MZQ684" s="187"/>
      <c r="MZR684" s="187"/>
      <c r="MZS684" s="187"/>
      <c r="MZT684" s="187"/>
      <c r="MZU684" s="187"/>
      <c r="MZV684" s="187"/>
      <c r="MZW684" s="187"/>
      <c r="MZX684" s="187"/>
      <c r="MZY684" s="187"/>
      <c r="MZZ684" s="187"/>
      <c r="NAA684" s="187"/>
      <c r="NAB684" s="187"/>
      <c r="NAC684" s="187"/>
      <c r="NAD684" s="187"/>
      <c r="NAE684" s="187"/>
      <c r="NAF684" s="187"/>
      <c r="NAG684" s="187"/>
      <c r="NAH684" s="187"/>
      <c r="NAI684" s="187"/>
      <c r="NAJ684" s="187"/>
      <c r="NAK684" s="187"/>
      <c r="NAL684" s="187"/>
      <c r="NAM684" s="187"/>
      <c r="NAN684" s="187"/>
      <c r="NAO684" s="187"/>
      <c r="NAP684" s="187"/>
      <c r="NAQ684" s="187"/>
      <c r="NAR684" s="187"/>
      <c r="NAS684" s="187"/>
      <c r="NAT684" s="187"/>
      <c r="NAU684" s="187"/>
      <c r="NAV684" s="187"/>
      <c r="NAW684" s="187"/>
      <c r="NAX684" s="187"/>
      <c r="NAY684" s="187"/>
      <c r="NAZ684" s="187"/>
      <c r="NBA684" s="187"/>
      <c r="NBB684" s="187"/>
      <c r="NBC684" s="187"/>
      <c r="NBD684" s="187"/>
      <c r="NBE684" s="187"/>
      <c r="NBF684" s="187"/>
      <c r="NBG684" s="187"/>
      <c r="NBH684" s="187"/>
      <c r="NBI684" s="187"/>
      <c r="NBJ684" s="187"/>
      <c r="NBK684" s="187"/>
      <c r="NBL684" s="187"/>
      <c r="NBM684" s="187"/>
      <c r="NBN684" s="187"/>
      <c r="NBO684" s="187"/>
      <c r="NBP684" s="187"/>
      <c r="NBQ684" s="187"/>
      <c r="NBR684" s="187"/>
      <c r="NBS684" s="187"/>
      <c r="NBT684" s="187"/>
      <c r="NBU684" s="187"/>
      <c r="NBV684" s="187"/>
      <c r="NBW684" s="187"/>
      <c r="NBX684" s="187"/>
      <c r="NBY684" s="187"/>
      <c r="NBZ684" s="187"/>
      <c r="NCA684" s="187"/>
      <c r="NCB684" s="187"/>
      <c r="NCC684" s="187"/>
      <c r="NCD684" s="187"/>
      <c r="NCE684" s="187"/>
      <c r="NCF684" s="187"/>
      <c r="NCG684" s="187"/>
      <c r="NCH684" s="187"/>
      <c r="NCI684" s="187"/>
      <c r="NCJ684" s="187"/>
      <c r="NCK684" s="187"/>
      <c r="NCL684" s="187"/>
      <c r="NCM684" s="187"/>
      <c r="NCN684" s="187"/>
      <c r="NCO684" s="187"/>
      <c r="NCP684" s="187"/>
      <c r="NCQ684" s="187"/>
      <c r="NCR684" s="187"/>
      <c r="NCS684" s="187"/>
      <c r="NCT684" s="187"/>
      <c r="NCU684" s="187"/>
      <c r="NCV684" s="187"/>
      <c r="NCW684" s="187"/>
      <c r="NCX684" s="187"/>
      <c r="NCY684" s="187"/>
      <c r="NCZ684" s="187"/>
      <c r="NDA684" s="187"/>
      <c r="NDB684" s="187"/>
      <c r="NDC684" s="187"/>
      <c r="NDD684" s="187"/>
      <c r="NDE684" s="187"/>
      <c r="NDF684" s="187"/>
      <c r="NDG684" s="187"/>
      <c r="NDH684" s="187"/>
      <c r="NDI684" s="187"/>
      <c r="NDJ684" s="187"/>
      <c r="NDK684" s="187"/>
      <c r="NDL684" s="187"/>
      <c r="NDM684" s="187"/>
      <c r="NDN684" s="187"/>
      <c r="NDO684" s="187"/>
      <c r="NDP684" s="187"/>
      <c r="NDQ684" s="187"/>
      <c r="NDR684" s="187"/>
      <c r="NDS684" s="187"/>
      <c r="NDT684" s="187"/>
      <c r="NDU684" s="187"/>
      <c r="NDV684" s="187"/>
      <c r="NDW684" s="187"/>
      <c r="NDX684" s="187"/>
      <c r="NDY684" s="187"/>
      <c r="NDZ684" s="187"/>
      <c r="NEA684" s="187"/>
      <c r="NEB684" s="187"/>
      <c r="NEC684" s="187"/>
      <c r="NED684" s="187"/>
      <c r="NEE684" s="187"/>
      <c r="NEF684" s="187"/>
      <c r="NEG684" s="187"/>
      <c r="NEH684" s="187"/>
      <c r="NEI684" s="187"/>
      <c r="NEJ684" s="187"/>
      <c r="NEK684" s="187"/>
      <c r="NEL684" s="187"/>
      <c r="NEM684" s="187"/>
      <c r="NEN684" s="187"/>
      <c r="NEO684" s="187"/>
      <c r="NEP684" s="187"/>
      <c r="NEQ684" s="187"/>
      <c r="NER684" s="187"/>
      <c r="NES684" s="187"/>
      <c r="NET684" s="187"/>
      <c r="NEU684" s="187"/>
      <c r="NEV684" s="187"/>
      <c r="NEW684" s="187"/>
      <c r="NEX684" s="187"/>
      <c r="NEY684" s="187"/>
      <c r="NEZ684" s="187"/>
      <c r="NFA684" s="187"/>
      <c r="NFB684" s="187"/>
      <c r="NFC684" s="187"/>
      <c r="NFD684" s="187"/>
      <c r="NFE684" s="187"/>
      <c r="NFF684" s="187"/>
      <c r="NFG684" s="187"/>
      <c r="NFH684" s="187"/>
      <c r="NFI684" s="187"/>
      <c r="NFJ684" s="187"/>
      <c r="NFK684" s="187"/>
      <c r="NFL684" s="187"/>
      <c r="NFM684" s="187"/>
      <c r="NFN684" s="187"/>
      <c r="NFO684" s="187"/>
      <c r="NFP684" s="187"/>
      <c r="NFQ684" s="187"/>
      <c r="NFR684" s="187"/>
      <c r="NFS684" s="187"/>
      <c r="NFT684" s="187"/>
      <c r="NFU684" s="187"/>
      <c r="NFV684" s="187"/>
      <c r="NFW684" s="187"/>
      <c r="NFX684" s="187"/>
      <c r="NFY684" s="187"/>
      <c r="NFZ684" s="187"/>
      <c r="NGA684" s="187"/>
      <c r="NGB684" s="187"/>
      <c r="NGC684" s="187"/>
      <c r="NGD684" s="187"/>
      <c r="NGE684" s="187"/>
      <c r="NGF684" s="187"/>
      <c r="NGG684" s="187"/>
      <c r="NGH684" s="187"/>
      <c r="NGI684" s="187"/>
      <c r="NGJ684" s="187"/>
      <c r="NGK684" s="187"/>
      <c r="NGL684" s="187"/>
      <c r="NGM684" s="187"/>
      <c r="NGN684" s="187"/>
      <c r="NGO684" s="187"/>
      <c r="NGP684" s="187"/>
      <c r="NGQ684" s="187"/>
      <c r="NGR684" s="187"/>
      <c r="NGS684" s="187"/>
      <c r="NGT684" s="187"/>
      <c r="NGU684" s="187"/>
      <c r="NGV684" s="187"/>
      <c r="NGW684" s="187"/>
      <c r="NGX684" s="187"/>
      <c r="NGY684" s="187"/>
      <c r="NGZ684" s="187"/>
      <c r="NHA684" s="187"/>
      <c r="NHB684" s="187"/>
      <c r="NHC684" s="187"/>
      <c r="NHD684" s="187"/>
      <c r="NHE684" s="187"/>
      <c r="NHF684" s="187"/>
      <c r="NHG684" s="187"/>
      <c r="NHH684" s="187"/>
      <c r="NHI684" s="187"/>
      <c r="NHJ684" s="187"/>
      <c r="NHK684" s="187"/>
      <c r="NHL684" s="187"/>
      <c r="NHM684" s="187"/>
      <c r="NHN684" s="187"/>
      <c r="NHO684" s="187"/>
      <c r="NHP684" s="187"/>
      <c r="NHQ684" s="187"/>
      <c r="NHR684" s="187"/>
      <c r="NHS684" s="187"/>
      <c r="NHT684" s="187"/>
      <c r="NHU684" s="187"/>
      <c r="NHV684" s="187"/>
      <c r="NHW684" s="187"/>
      <c r="NHX684" s="187"/>
      <c r="NHY684" s="187"/>
      <c r="NHZ684" s="187"/>
      <c r="NIA684" s="187"/>
      <c r="NIB684" s="187"/>
      <c r="NIC684" s="187"/>
      <c r="NID684" s="187"/>
      <c r="NIE684" s="187"/>
      <c r="NIF684" s="187"/>
      <c r="NIG684" s="187"/>
      <c r="NIH684" s="187"/>
      <c r="NII684" s="187"/>
      <c r="NIJ684" s="187"/>
      <c r="NIK684" s="187"/>
      <c r="NIL684" s="187"/>
      <c r="NIM684" s="187"/>
      <c r="NIN684" s="187"/>
      <c r="NIO684" s="187"/>
      <c r="NIP684" s="187"/>
      <c r="NIQ684" s="187"/>
      <c r="NIR684" s="187"/>
      <c r="NIS684" s="187"/>
      <c r="NIT684" s="187"/>
      <c r="NIU684" s="187"/>
      <c r="NIV684" s="187"/>
      <c r="NIW684" s="187"/>
      <c r="NIX684" s="187"/>
      <c r="NIY684" s="187"/>
      <c r="NIZ684" s="187"/>
      <c r="NJA684" s="187"/>
      <c r="NJB684" s="187"/>
      <c r="NJC684" s="187"/>
      <c r="NJD684" s="187"/>
      <c r="NJE684" s="187"/>
      <c r="NJF684" s="187"/>
      <c r="NJG684" s="187"/>
      <c r="NJH684" s="187"/>
      <c r="NJI684" s="187"/>
      <c r="NJJ684" s="187"/>
      <c r="NJK684" s="187"/>
      <c r="NJL684" s="187"/>
      <c r="NJM684" s="187"/>
      <c r="NJN684" s="187"/>
      <c r="NJO684" s="187"/>
      <c r="NJP684" s="187"/>
      <c r="NJQ684" s="187"/>
      <c r="NJR684" s="187"/>
      <c r="NJS684" s="187"/>
      <c r="NJT684" s="187"/>
      <c r="NJU684" s="187"/>
      <c r="NJV684" s="187"/>
      <c r="NJW684" s="187"/>
      <c r="NJX684" s="187"/>
      <c r="NJY684" s="187"/>
      <c r="NJZ684" s="187"/>
      <c r="NKA684" s="187"/>
      <c r="NKB684" s="187"/>
      <c r="NKC684" s="187"/>
      <c r="NKD684" s="187"/>
      <c r="NKE684" s="187"/>
      <c r="NKF684" s="187"/>
      <c r="NKG684" s="187"/>
      <c r="NKH684" s="187"/>
      <c r="NKI684" s="187"/>
      <c r="NKJ684" s="187"/>
      <c r="NKK684" s="187"/>
      <c r="NKL684" s="187"/>
      <c r="NKM684" s="187"/>
      <c r="NKN684" s="187"/>
      <c r="NKO684" s="187"/>
      <c r="NKP684" s="187"/>
      <c r="NKQ684" s="187"/>
      <c r="NKR684" s="187"/>
      <c r="NKS684" s="187"/>
      <c r="NKT684" s="187"/>
      <c r="NKU684" s="187"/>
      <c r="NKV684" s="187"/>
      <c r="NKW684" s="187"/>
      <c r="NKX684" s="187"/>
      <c r="NKY684" s="187"/>
      <c r="NKZ684" s="187"/>
      <c r="NLA684" s="187"/>
      <c r="NLB684" s="187"/>
      <c r="NLC684" s="187"/>
      <c r="NLD684" s="187"/>
      <c r="NLE684" s="187"/>
      <c r="NLF684" s="187"/>
      <c r="NLG684" s="187"/>
      <c r="NLH684" s="187"/>
      <c r="NLI684" s="187"/>
      <c r="NLJ684" s="187"/>
      <c r="NLK684" s="187"/>
      <c r="NLL684" s="187"/>
      <c r="NLM684" s="187"/>
      <c r="NLN684" s="187"/>
      <c r="NLO684" s="187"/>
      <c r="NLP684" s="187"/>
      <c r="NLQ684" s="187"/>
      <c r="NLR684" s="187"/>
      <c r="NLS684" s="187"/>
      <c r="NLT684" s="187"/>
      <c r="NLU684" s="187"/>
      <c r="NLV684" s="187"/>
      <c r="NLW684" s="187"/>
      <c r="NLX684" s="187"/>
      <c r="NLY684" s="187"/>
      <c r="NLZ684" s="187"/>
      <c r="NMA684" s="187"/>
      <c r="NMB684" s="187"/>
      <c r="NMC684" s="187"/>
      <c r="NMD684" s="187"/>
      <c r="NME684" s="187"/>
      <c r="NMF684" s="187"/>
      <c r="NMG684" s="187"/>
      <c r="NMH684" s="187"/>
      <c r="NMI684" s="187"/>
      <c r="NMJ684" s="187"/>
      <c r="NMK684" s="187"/>
      <c r="NML684" s="187"/>
      <c r="NMM684" s="187"/>
      <c r="NMN684" s="187"/>
      <c r="NMO684" s="187"/>
      <c r="NMP684" s="187"/>
      <c r="NMQ684" s="187"/>
      <c r="NMR684" s="187"/>
      <c r="NMS684" s="187"/>
      <c r="NMT684" s="187"/>
      <c r="NMU684" s="187"/>
      <c r="NMV684" s="187"/>
      <c r="NMW684" s="187"/>
      <c r="NMX684" s="187"/>
      <c r="NMY684" s="187"/>
      <c r="NMZ684" s="187"/>
      <c r="NNA684" s="187"/>
      <c r="NNB684" s="187"/>
      <c r="NNC684" s="187"/>
      <c r="NND684" s="187"/>
      <c r="NNE684" s="187"/>
      <c r="NNF684" s="187"/>
      <c r="NNG684" s="187"/>
      <c r="NNH684" s="187"/>
      <c r="NNI684" s="187"/>
      <c r="NNJ684" s="187"/>
      <c r="NNK684" s="187"/>
      <c r="NNL684" s="187"/>
      <c r="NNM684" s="187"/>
      <c r="NNN684" s="187"/>
      <c r="NNO684" s="187"/>
      <c r="NNP684" s="187"/>
      <c r="NNQ684" s="187"/>
      <c r="NNR684" s="187"/>
      <c r="NNS684" s="187"/>
      <c r="NNT684" s="187"/>
      <c r="NNU684" s="187"/>
      <c r="NNV684" s="187"/>
      <c r="NNW684" s="187"/>
      <c r="NNX684" s="187"/>
      <c r="NNY684" s="187"/>
      <c r="NNZ684" s="187"/>
      <c r="NOA684" s="187"/>
      <c r="NOB684" s="187"/>
      <c r="NOC684" s="187"/>
      <c r="NOD684" s="187"/>
      <c r="NOE684" s="187"/>
      <c r="NOF684" s="187"/>
      <c r="NOG684" s="187"/>
      <c r="NOH684" s="187"/>
      <c r="NOI684" s="187"/>
      <c r="NOJ684" s="187"/>
      <c r="NOK684" s="187"/>
      <c r="NOL684" s="187"/>
      <c r="NOM684" s="187"/>
      <c r="NON684" s="187"/>
      <c r="NOO684" s="187"/>
      <c r="NOP684" s="187"/>
      <c r="NOQ684" s="187"/>
      <c r="NOR684" s="187"/>
      <c r="NOS684" s="187"/>
      <c r="NOT684" s="187"/>
      <c r="NOU684" s="187"/>
      <c r="NOV684" s="187"/>
      <c r="NOW684" s="187"/>
      <c r="NOX684" s="187"/>
      <c r="NOY684" s="187"/>
      <c r="NOZ684" s="187"/>
      <c r="NPA684" s="187"/>
      <c r="NPB684" s="187"/>
      <c r="NPC684" s="187"/>
      <c r="NPD684" s="187"/>
      <c r="NPE684" s="187"/>
      <c r="NPF684" s="187"/>
      <c r="NPG684" s="187"/>
      <c r="NPH684" s="187"/>
      <c r="NPI684" s="187"/>
      <c r="NPJ684" s="187"/>
      <c r="NPK684" s="187"/>
      <c r="NPL684" s="187"/>
      <c r="NPM684" s="187"/>
      <c r="NPN684" s="187"/>
      <c r="NPO684" s="187"/>
      <c r="NPP684" s="187"/>
      <c r="NPQ684" s="187"/>
      <c r="NPR684" s="187"/>
      <c r="NPS684" s="187"/>
      <c r="NPT684" s="187"/>
      <c r="NPU684" s="187"/>
      <c r="NPV684" s="187"/>
      <c r="NPW684" s="187"/>
      <c r="NPX684" s="187"/>
      <c r="NPY684" s="187"/>
      <c r="NPZ684" s="187"/>
      <c r="NQA684" s="187"/>
      <c r="NQB684" s="187"/>
      <c r="NQC684" s="187"/>
      <c r="NQD684" s="187"/>
      <c r="NQE684" s="187"/>
      <c r="NQF684" s="187"/>
      <c r="NQG684" s="187"/>
      <c r="NQH684" s="187"/>
      <c r="NQI684" s="187"/>
      <c r="NQJ684" s="187"/>
      <c r="NQK684" s="187"/>
      <c r="NQL684" s="187"/>
      <c r="NQM684" s="187"/>
      <c r="NQN684" s="187"/>
      <c r="NQO684" s="187"/>
      <c r="NQP684" s="187"/>
      <c r="NQQ684" s="187"/>
      <c r="NQR684" s="187"/>
      <c r="NQS684" s="187"/>
      <c r="NQT684" s="187"/>
      <c r="NQU684" s="187"/>
      <c r="NQV684" s="187"/>
      <c r="NQW684" s="187"/>
      <c r="NQX684" s="187"/>
      <c r="NQY684" s="187"/>
      <c r="NQZ684" s="187"/>
      <c r="NRA684" s="187"/>
      <c r="NRB684" s="187"/>
      <c r="NRC684" s="187"/>
      <c r="NRD684" s="187"/>
      <c r="NRE684" s="187"/>
      <c r="NRF684" s="187"/>
      <c r="NRG684" s="187"/>
      <c r="NRH684" s="187"/>
      <c r="NRI684" s="187"/>
      <c r="NRJ684" s="187"/>
      <c r="NRK684" s="187"/>
      <c r="NRL684" s="187"/>
      <c r="NRM684" s="187"/>
      <c r="NRN684" s="187"/>
      <c r="NRO684" s="187"/>
      <c r="NRP684" s="187"/>
      <c r="NRQ684" s="187"/>
      <c r="NRR684" s="187"/>
      <c r="NRS684" s="187"/>
      <c r="NRT684" s="187"/>
      <c r="NRU684" s="187"/>
      <c r="NRV684" s="187"/>
      <c r="NRW684" s="187"/>
      <c r="NRX684" s="187"/>
      <c r="NRY684" s="187"/>
      <c r="NRZ684" s="187"/>
      <c r="NSA684" s="187"/>
      <c r="NSB684" s="187"/>
      <c r="NSC684" s="187"/>
      <c r="NSD684" s="187"/>
      <c r="NSE684" s="187"/>
      <c r="NSF684" s="187"/>
      <c r="NSG684" s="187"/>
      <c r="NSH684" s="187"/>
      <c r="NSI684" s="187"/>
      <c r="NSJ684" s="187"/>
      <c r="NSK684" s="187"/>
      <c r="NSL684" s="187"/>
      <c r="NSM684" s="187"/>
      <c r="NSN684" s="187"/>
      <c r="NSO684" s="187"/>
      <c r="NSP684" s="187"/>
      <c r="NSQ684" s="187"/>
      <c r="NSR684" s="187"/>
      <c r="NSS684" s="187"/>
      <c r="NST684" s="187"/>
      <c r="NSU684" s="187"/>
      <c r="NSV684" s="187"/>
      <c r="NSW684" s="187"/>
      <c r="NSX684" s="187"/>
      <c r="NSY684" s="187"/>
      <c r="NSZ684" s="187"/>
      <c r="NTA684" s="187"/>
      <c r="NTB684" s="187"/>
      <c r="NTC684" s="187"/>
      <c r="NTD684" s="187"/>
      <c r="NTE684" s="187"/>
      <c r="NTF684" s="187"/>
      <c r="NTG684" s="187"/>
      <c r="NTH684" s="187"/>
      <c r="NTI684" s="187"/>
      <c r="NTJ684" s="187"/>
      <c r="NTK684" s="187"/>
      <c r="NTL684" s="187"/>
      <c r="NTM684" s="187"/>
      <c r="NTN684" s="187"/>
      <c r="NTO684" s="187"/>
      <c r="NTP684" s="187"/>
      <c r="NTQ684" s="187"/>
      <c r="NTR684" s="187"/>
      <c r="NTS684" s="187"/>
      <c r="NTT684" s="187"/>
      <c r="NTU684" s="187"/>
      <c r="NTV684" s="187"/>
      <c r="NTW684" s="187"/>
      <c r="NTX684" s="187"/>
      <c r="NTY684" s="187"/>
      <c r="NTZ684" s="187"/>
      <c r="NUA684" s="187"/>
      <c r="NUB684" s="187"/>
      <c r="NUC684" s="187"/>
      <c r="NUD684" s="187"/>
      <c r="NUE684" s="187"/>
      <c r="NUF684" s="187"/>
      <c r="NUG684" s="187"/>
      <c r="NUH684" s="187"/>
      <c r="NUI684" s="187"/>
      <c r="NUJ684" s="187"/>
      <c r="NUK684" s="187"/>
      <c r="NUL684" s="187"/>
      <c r="NUM684" s="187"/>
      <c r="NUN684" s="187"/>
      <c r="NUO684" s="187"/>
      <c r="NUP684" s="187"/>
      <c r="NUQ684" s="187"/>
      <c r="NUR684" s="187"/>
      <c r="NUS684" s="187"/>
      <c r="NUT684" s="187"/>
      <c r="NUU684" s="187"/>
      <c r="NUV684" s="187"/>
      <c r="NUW684" s="187"/>
      <c r="NUX684" s="187"/>
      <c r="NUY684" s="187"/>
      <c r="NUZ684" s="187"/>
      <c r="NVA684" s="187"/>
      <c r="NVB684" s="187"/>
      <c r="NVC684" s="187"/>
      <c r="NVD684" s="187"/>
      <c r="NVE684" s="187"/>
      <c r="NVF684" s="187"/>
      <c r="NVG684" s="187"/>
      <c r="NVH684" s="187"/>
      <c r="NVI684" s="187"/>
      <c r="NVJ684" s="187"/>
      <c r="NVK684" s="187"/>
      <c r="NVL684" s="187"/>
      <c r="NVM684" s="187"/>
      <c r="NVN684" s="187"/>
      <c r="NVO684" s="187"/>
      <c r="NVP684" s="187"/>
      <c r="NVQ684" s="187"/>
      <c r="NVR684" s="187"/>
      <c r="NVS684" s="187"/>
      <c r="NVT684" s="187"/>
      <c r="NVU684" s="187"/>
      <c r="NVV684" s="187"/>
      <c r="NVW684" s="187"/>
      <c r="NVX684" s="187"/>
      <c r="NVY684" s="187"/>
      <c r="NVZ684" s="187"/>
      <c r="NWA684" s="187"/>
      <c r="NWB684" s="187"/>
      <c r="NWC684" s="187"/>
      <c r="NWD684" s="187"/>
      <c r="NWE684" s="187"/>
      <c r="NWF684" s="187"/>
      <c r="NWG684" s="187"/>
      <c r="NWH684" s="187"/>
      <c r="NWI684" s="187"/>
      <c r="NWJ684" s="187"/>
      <c r="NWK684" s="187"/>
      <c r="NWL684" s="187"/>
      <c r="NWM684" s="187"/>
      <c r="NWN684" s="187"/>
      <c r="NWO684" s="187"/>
      <c r="NWP684" s="187"/>
      <c r="NWQ684" s="187"/>
      <c r="NWR684" s="187"/>
      <c r="NWS684" s="187"/>
      <c r="NWT684" s="187"/>
      <c r="NWU684" s="187"/>
      <c r="NWV684" s="187"/>
      <c r="NWW684" s="187"/>
      <c r="NWX684" s="187"/>
      <c r="NWY684" s="187"/>
      <c r="NWZ684" s="187"/>
      <c r="NXA684" s="187"/>
      <c r="NXB684" s="187"/>
      <c r="NXC684" s="187"/>
      <c r="NXD684" s="187"/>
      <c r="NXE684" s="187"/>
      <c r="NXF684" s="187"/>
      <c r="NXG684" s="187"/>
      <c r="NXH684" s="187"/>
      <c r="NXI684" s="187"/>
      <c r="NXJ684" s="187"/>
      <c r="NXK684" s="187"/>
      <c r="NXL684" s="187"/>
      <c r="NXM684" s="187"/>
      <c r="NXN684" s="187"/>
      <c r="NXO684" s="187"/>
      <c r="NXP684" s="187"/>
      <c r="NXQ684" s="187"/>
      <c r="NXR684" s="187"/>
      <c r="NXS684" s="187"/>
      <c r="NXT684" s="187"/>
      <c r="NXU684" s="187"/>
      <c r="NXV684" s="187"/>
      <c r="NXW684" s="187"/>
      <c r="NXX684" s="187"/>
      <c r="NXY684" s="187"/>
      <c r="NXZ684" s="187"/>
      <c r="NYA684" s="187"/>
      <c r="NYB684" s="187"/>
      <c r="NYC684" s="187"/>
      <c r="NYD684" s="187"/>
      <c r="NYE684" s="187"/>
      <c r="NYF684" s="187"/>
      <c r="NYG684" s="187"/>
      <c r="NYH684" s="187"/>
      <c r="NYI684" s="187"/>
      <c r="NYJ684" s="187"/>
      <c r="NYK684" s="187"/>
      <c r="NYL684" s="187"/>
      <c r="NYM684" s="187"/>
      <c r="NYN684" s="187"/>
      <c r="NYO684" s="187"/>
      <c r="NYP684" s="187"/>
      <c r="NYQ684" s="187"/>
      <c r="NYR684" s="187"/>
      <c r="NYS684" s="187"/>
      <c r="NYT684" s="187"/>
      <c r="NYU684" s="187"/>
      <c r="NYV684" s="187"/>
      <c r="NYW684" s="187"/>
      <c r="NYX684" s="187"/>
      <c r="NYY684" s="187"/>
      <c r="NYZ684" s="187"/>
      <c r="NZA684" s="187"/>
      <c r="NZB684" s="187"/>
      <c r="NZC684" s="187"/>
      <c r="NZD684" s="187"/>
      <c r="NZE684" s="187"/>
      <c r="NZF684" s="187"/>
      <c r="NZG684" s="187"/>
      <c r="NZH684" s="187"/>
      <c r="NZI684" s="187"/>
      <c r="NZJ684" s="187"/>
      <c r="NZK684" s="187"/>
      <c r="NZL684" s="187"/>
      <c r="NZM684" s="187"/>
      <c r="NZN684" s="187"/>
      <c r="NZO684" s="187"/>
      <c r="NZP684" s="187"/>
      <c r="NZQ684" s="187"/>
      <c r="NZR684" s="187"/>
      <c r="NZS684" s="187"/>
      <c r="NZT684" s="187"/>
      <c r="NZU684" s="187"/>
      <c r="NZV684" s="187"/>
      <c r="NZW684" s="187"/>
      <c r="NZX684" s="187"/>
      <c r="NZY684" s="187"/>
      <c r="NZZ684" s="187"/>
      <c r="OAA684" s="187"/>
      <c r="OAB684" s="187"/>
      <c r="OAC684" s="187"/>
      <c r="OAD684" s="187"/>
      <c r="OAE684" s="187"/>
      <c r="OAF684" s="187"/>
      <c r="OAG684" s="187"/>
      <c r="OAH684" s="187"/>
      <c r="OAI684" s="187"/>
      <c r="OAJ684" s="187"/>
      <c r="OAK684" s="187"/>
      <c r="OAL684" s="187"/>
      <c r="OAM684" s="187"/>
      <c r="OAN684" s="187"/>
      <c r="OAO684" s="187"/>
      <c r="OAP684" s="187"/>
      <c r="OAQ684" s="187"/>
      <c r="OAR684" s="187"/>
      <c r="OAS684" s="187"/>
      <c r="OAT684" s="187"/>
      <c r="OAU684" s="187"/>
      <c r="OAV684" s="187"/>
      <c r="OAW684" s="187"/>
      <c r="OAX684" s="187"/>
      <c r="OAY684" s="187"/>
      <c r="OAZ684" s="187"/>
      <c r="OBA684" s="187"/>
      <c r="OBB684" s="187"/>
      <c r="OBC684" s="187"/>
      <c r="OBD684" s="187"/>
      <c r="OBE684" s="187"/>
      <c r="OBF684" s="187"/>
      <c r="OBG684" s="187"/>
      <c r="OBH684" s="187"/>
      <c r="OBI684" s="187"/>
      <c r="OBJ684" s="187"/>
      <c r="OBK684" s="187"/>
      <c r="OBL684" s="187"/>
      <c r="OBM684" s="187"/>
      <c r="OBN684" s="187"/>
      <c r="OBO684" s="187"/>
      <c r="OBP684" s="187"/>
      <c r="OBQ684" s="187"/>
      <c r="OBR684" s="187"/>
      <c r="OBS684" s="187"/>
      <c r="OBT684" s="187"/>
      <c r="OBU684" s="187"/>
      <c r="OBV684" s="187"/>
      <c r="OBW684" s="187"/>
      <c r="OBX684" s="187"/>
      <c r="OBY684" s="187"/>
      <c r="OBZ684" s="187"/>
      <c r="OCA684" s="187"/>
      <c r="OCB684" s="187"/>
      <c r="OCC684" s="187"/>
      <c r="OCD684" s="187"/>
      <c r="OCE684" s="187"/>
      <c r="OCF684" s="187"/>
      <c r="OCG684" s="187"/>
      <c r="OCH684" s="187"/>
      <c r="OCI684" s="187"/>
      <c r="OCJ684" s="187"/>
      <c r="OCK684" s="187"/>
      <c r="OCL684" s="187"/>
      <c r="OCM684" s="187"/>
      <c r="OCN684" s="187"/>
      <c r="OCO684" s="187"/>
      <c r="OCP684" s="187"/>
      <c r="OCQ684" s="187"/>
      <c r="OCR684" s="187"/>
      <c r="OCS684" s="187"/>
      <c r="OCT684" s="187"/>
      <c r="OCU684" s="187"/>
      <c r="OCV684" s="187"/>
      <c r="OCW684" s="187"/>
      <c r="OCX684" s="187"/>
      <c r="OCY684" s="187"/>
      <c r="OCZ684" s="187"/>
      <c r="ODA684" s="187"/>
      <c r="ODB684" s="187"/>
      <c r="ODC684" s="187"/>
      <c r="ODD684" s="187"/>
      <c r="ODE684" s="187"/>
      <c r="ODF684" s="187"/>
      <c r="ODG684" s="187"/>
      <c r="ODH684" s="187"/>
      <c r="ODI684" s="187"/>
      <c r="ODJ684" s="187"/>
      <c r="ODK684" s="187"/>
      <c r="ODL684" s="187"/>
      <c r="ODM684" s="187"/>
      <c r="ODN684" s="187"/>
      <c r="ODO684" s="187"/>
      <c r="ODP684" s="187"/>
      <c r="ODQ684" s="187"/>
      <c r="ODR684" s="187"/>
      <c r="ODS684" s="187"/>
      <c r="ODT684" s="187"/>
      <c r="ODU684" s="187"/>
      <c r="ODV684" s="187"/>
      <c r="ODW684" s="187"/>
      <c r="ODX684" s="187"/>
      <c r="ODY684" s="187"/>
      <c r="ODZ684" s="187"/>
      <c r="OEA684" s="187"/>
      <c r="OEB684" s="187"/>
      <c r="OEC684" s="187"/>
      <c r="OED684" s="187"/>
      <c r="OEE684" s="187"/>
      <c r="OEF684" s="187"/>
      <c r="OEG684" s="187"/>
      <c r="OEH684" s="187"/>
      <c r="OEI684" s="187"/>
      <c r="OEJ684" s="187"/>
      <c r="OEK684" s="187"/>
      <c r="OEL684" s="187"/>
      <c r="OEM684" s="187"/>
      <c r="OEN684" s="187"/>
      <c r="OEO684" s="187"/>
      <c r="OEP684" s="187"/>
      <c r="OEQ684" s="187"/>
      <c r="OER684" s="187"/>
      <c r="OES684" s="187"/>
      <c r="OET684" s="187"/>
      <c r="OEU684" s="187"/>
      <c r="OEV684" s="187"/>
      <c r="OEW684" s="187"/>
      <c r="OEX684" s="187"/>
      <c r="OEY684" s="187"/>
      <c r="OEZ684" s="187"/>
      <c r="OFA684" s="187"/>
      <c r="OFB684" s="187"/>
      <c r="OFC684" s="187"/>
      <c r="OFD684" s="187"/>
      <c r="OFE684" s="187"/>
      <c r="OFF684" s="187"/>
      <c r="OFG684" s="187"/>
      <c r="OFH684" s="187"/>
      <c r="OFI684" s="187"/>
      <c r="OFJ684" s="187"/>
      <c r="OFK684" s="187"/>
      <c r="OFL684" s="187"/>
      <c r="OFM684" s="187"/>
      <c r="OFN684" s="187"/>
      <c r="OFO684" s="187"/>
      <c r="OFP684" s="187"/>
      <c r="OFQ684" s="187"/>
      <c r="OFR684" s="187"/>
      <c r="OFS684" s="187"/>
      <c r="OFT684" s="187"/>
      <c r="OFU684" s="187"/>
      <c r="OFV684" s="187"/>
      <c r="OFW684" s="187"/>
      <c r="OFX684" s="187"/>
      <c r="OFY684" s="187"/>
      <c r="OFZ684" s="187"/>
      <c r="OGA684" s="187"/>
      <c r="OGB684" s="187"/>
      <c r="OGC684" s="187"/>
      <c r="OGD684" s="187"/>
      <c r="OGE684" s="187"/>
      <c r="OGF684" s="187"/>
      <c r="OGG684" s="187"/>
      <c r="OGH684" s="187"/>
      <c r="OGI684" s="187"/>
      <c r="OGJ684" s="187"/>
      <c r="OGK684" s="187"/>
      <c r="OGL684" s="187"/>
      <c r="OGM684" s="187"/>
      <c r="OGN684" s="187"/>
      <c r="OGO684" s="187"/>
      <c r="OGP684" s="187"/>
      <c r="OGQ684" s="187"/>
      <c r="OGR684" s="187"/>
      <c r="OGS684" s="187"/>
      <c r="OGT684" s="187"/>
      <c r="OGU684" s="187"/>
      <c r="OGV684" s="187"/>
      <c r="OGW684" s="187"/>
      <c r="OGX684" s="187"/>
      <c r="OGY684" s="187"/>
      <c r="OGZ684" s="187"/>
      <c r="OHA684" s="187"/>
      <c r="OHB684" s="187"/>
      <c r="OHC684" s="187"/>
      <c r="OHD684" s="187"/>
      <c r="OHE684" s="187"/>
      <c r="OHF684" s="187"/>
      <c r="OHG684" s="187"/>
      <c r="OHH684" s="187"/>
      <c r="OHI684" s="187"/>
      <c r="OHJ684" s="187"/>
      <c r="OHK684" s="187"/>
      <c r="OHL684" s="187"/>
      <c r="OHM684" s="187"/>
      <c r="OHN684" s="187"/>
      <c r="OHO684" s="187"/>
      <c r="OHP684" s="187"/>
      <c r="OHQ684" s="187"/>
      <c r="OHR684" s="187"/>
      <c r="OHS684" s="187"/>
      <c r="OHT684" s="187"/>
      <c r="OHU684" s="187"/>
      <c r="OHV684" s="187"/>
      <c r="OHW684" s="187"/>
      <c r="OHX684" s="187"/>
      <c r="OHY684" s="187"/>
      <c r="OHZ684" s="187"/>
      <c r="OIA684" s="187"/>
      <c r="OIB684" s="187"/>
      <c r="OIC684" s="187"/>
      <c r="OID684" s="187"/>
      <c r="OIE684" s="187"/>
      <c r="OIF684" s="187"/>
      <c r="OIG684" s="187"/>
      <c r="OIH684" s="187"/>
      <c r="OII684" s="187"/>
      <c r="OIJ684" s="187"/>
      <c r="OIK684" s="187"/>
      <c r="OIL684" s="187"/>
      <c r="OIM684" s="187"/>
      <c r="OIN684" s="187"/>
      <c r="OIO684" s="187"/>
      <c r="OIP684" s="187"/>
      <c r="OIQ684" s="187"/>
      <c r="OIR684" s="187"/>
      <c r="OIS684" s="187"/>
      <c r="OIT684" s="187"/>
      <c r="OIU684" s="187"/>
      <c r="OIV684" s="187"/>
      <c r="OIW684" s="187"/>
      <c r="OIX684" s="187"/>
      <c r="OIY684" s="187"/>
      <c r="OIZ684" s="187"/>
      <c r="OJA684" s="187"/>
      <c r="OJB684" s="187"/>
      <c r="OJC684" s="187"/>
      <c r="OJD684" s="187"/>
      <c r="OJE684" s="187"/>
      <c r="OJF684" s="187"/>
      <c r="OJG684" s="187"/>
      <c r="OJH684" s="187"/>
      <c r="OJI684" s="187"/>
      <c r="OJJ684" s="187"/>
      <c r="OJK684" s="187"/>
      <c r="OJL684" s="187"/>
      <c r="OJM684" s="187"/>
      <c r="OJN684" s="187"/>
      <c r="OJO684" s="187"/>
      <c r="OJP684" s="187"/>
      <c r="OJQ684" s="187"/>
      <c r="OJR684" s="187"/>
      <c r="OJS684" s="187"/>
      <c r="OJT684" s="187"/>
      <c r="OJU684" s="187"/>
      <c r="OJV684" s="187"/>
      <c r="OJW684" s="187"/>
      <c r="OJX684" s="187"/>
      <c r="OJY684" s="187"/>
      <c r="OJZ684" s="187"/>
      <c r="OKA684" s="187"/>
      <c r="OKB684" s="187"/>
      <c r="OKC684" s="187"/>
      <c r="OKD684" s="187"/>
      <c r="OKE684" s="187"/>
      <c r="OKF684" s="187"/>
      <c r="OKG684" s="187"/>
      <c r="OKH684" s="187"/>
      <c r="OKI684" s="187"/>
      <c r="OKJ684" s="187"/>
      <c r="OKK684" s="187"/>
      <c r="OKL684" s="187"/>
      <c r="OKM684" s="187"/>
      <c r="OKN684" s="187"/>
      <c r="OKO684" s="187"/>
      <c r="OKP684" s="187"/>
      <c r="OKQ684" s="187"/>
      <c r="OKR684" s="187"/>
      <c r="OKS684" s="187"/>
      <c r="OKT684" s="187"/>
      <c r="OKU684" s="187"/>
      <c r="OKV684" s="187"/>
      <c r="OKW684" s="187"/>
      <c r="OKX684" s="187"/>
      <c r="OKY684" s="187"/>
      <c r="OKZ684" s="187"/>
      <c r="OLA684" s="187"/>
      <c r="OLB684" s="187"/>
      <c r="OLC684" s="187"/>
      <c r="OLD684" s="187"/>
      <c r="OLE684" s="187"/>
      <c r="OLF684" s="187"/>
      <c r="OLG684" s="187"/>
      <c r="OLH684" s="187"/>
      <c r="OLI684" s="187"/>
      <c r="OLJ684" s="187"/>
      <c r="OLK684" s="187"/>
      <c r="OLL684" s="187"/>
      <c r="OLM684" s="187"/>
      <c r="OLN684" s="187"/>
      <c r="OLO684" s="187"/>
      <c r="OLP684" s="187"/>
      <c r="OLQ684" s="187"/>
      <c r="OLR684" s="187"/>
      <c r="OLS684" s="187"/>
      <c r="OLT684" s="187"/>
      <c r="OLU684" s="187"/>
      <c r="OLV684" s="187"/>
      <c r="OLW684" s="187"/>
      <c r="OLX684" s="187"/>
      <c r="OLY684" s="187"/>
      <c r="OLZ684" s="187"/>
      <c r="OMA684" s="187"/>
      <c r="OMB684" s="187"/>
      <c r="OMC684" s="187"/>
      <c r="OMD684" s="187"/>
      <c r="OME684" s="187"/>
      <c r="OMF684" s="187"/>
      <c r="OMG684" s="187"/>
      <c r="OMH684" s="187"/>
      <c r="OMI684" s="187"/>
      <c r="OMJ684" s="187"/>
      <c r="OMK684" s="187"/>
      <c r="OML684" s="187"/>
      <c r="OMM684" s="187"/>
      <c r="OMN684" s="187"/>
      <c r="OMO684" s="187"/>
      <c r="OMP684" s="187"/>
      <c r="OMQ684" s="187"/>
      <c r="OMR684" s="187"/>
      <c r="OMS684" s="187"/>
      <c r="OMT684" s="187"/>
      <c r="OMU684" s="187"/>
      <c r="OMV684" s="187"/>
      <c r="OMW684" s="187"/>
      <c r="OMX684" s="187"/>
      <c r="OMY684" s="187"/>
      <c r="OMZ684" s="187"/>
      <c r="ONA684" s="187"/>
      <c r="ONB684" s="187"/>
      <c r="ONC684" s="187"/>
      <c r="OND684" s="187"/>
      <c r="ONE684" s="187"/>
      <c r="ONF684" s="187"/>
      <c r="ONG684" s="187"/>
      <c r="ONH684" s="187"/>
      <c r="ONI684" s="187"/>
      <c r="ONJ684" s="187"/>
      <c r="ONK684" s="187"/>
      <c r="ONL684" s="187"/>
      <c r="ONM684" s="187"/>
      <c r="ONN684" s="187"/>
      <c r="ONO684" s="187"/>
      <c r="ONP684" s="187"/>
      <c r="ONQ684" s="187"/>
      <c r="ONR684" s="187"/>
      <c r="ONS684" s="187"/>
      <c r="ONT684" s="187"/>
      <c r="ONU684" s="187"/>
      <c r="ONV684" s="187"/>
      <c r="ONW684" s="187"/>
      <c r="ONX684" s="187"/>
      <c r="ONY684" s="187"/>
      <c r="ONZ684" s="187"/>
      <c r="OOA684" s="187"/>
      <c r="OOB684" s="187"/>
      <c r="OOC684" s="187"/>
      <c r="OOD684" s="187"/>
      <c r="OOE684" s="187"/>
      <c r="OOF684" s="187"/>
      <c r="OOG684" s="187"/>
      <c r="OOH684" s="187"/>
      <c r="OOI684" s="187"/>
      <c r="OOJ684" s="187"/>
      <c r="OOK684" s="187"/>
      <c r="OOL684" s="187"/>
      <c r="OOM684" s="187"/>
      <c r="OON684" s="187"/>
      <c r="OOO684" s="187"/>
      <c r="OOP684" s="187"/>
      <c r="OOQ684" s="187"/>
      <c r="OOR684" s="187"/>
      <c r="OOS684" s="187"/>
      <c r="OOT684" s="187"/>
      <c r="OOU684" s="187"/>
      <c r="OOV684" s="187"/>
      <c r="OOW684" s="187"/>
      <c r="OOX684" s="187"/>
      <c r="OOY684" s="187"/>
      <c r="OOZ684" s="187"/>
      <c r="OPA684" s="187"/>
      <c r="OPB684" s="187"/>
      <c r="OPC684" s="187"/>
      <c r="OPD684" s="187"/>
      <c r="OPE684" s="187"/>
      <c r="OPF684" s="187"/>
      <c r="OPG684" s="187"/>
      <c r="OPH684" s="187"/>
      <c r="OPI684" s="187"/>
      <c r="OPJ684" s="187"/>
      <c r="OPK684" s="187"/>
      <c r="OPL684" s="187"/>
      <c r="OPM684" s="187"/>
      <c r="OPN684" s="187"/>
      <c r="OPO684" s="187"/>
      <c r="OPP684" s="187"/>
      <c r="OPQ684" s="187"/>
      <c r="OPR684" s="187"/>
      <c r="OPS684" s="187"/>
      <c r="OPT684" s="187"/>
      <c r="OPU684" s="187"/>
      <c r="OPV684" s="187"/>
      <c r="OPW684" s="187"/>
      <c r="OPX684" s="187"/>
      <c r="OPY684" s="187"/>
      <c r="OPZ684" s="187"/>
      <c r="OQA684" s="187"/>
      <c r="OQB684" s="187"/>
      <c r="OQC684" s="187"/>
      <c r="OQD684" s="187"/>
      <c r="OQE684" s="187"/>
      <c r="OQF684" s="187"/>
      <c r="OQG684" s="187"/>
      <c r="OQH684" s="187"/>
      <c r="OQI684" s="187"/>
      <c r="OQJ684" s="187"/>
      <c r="OQK684" s="187"/>
      <c r="OQL684" s="187"/>
      <c r="OQM684" s="187"/>
      <c r="OQN684" s="187"/>
      <c r="OQO684" s="187"/>
      <c r="OQP684" s="187"/>
      <c r="OQQ684" s="187"/>
      <c r="OQR684" s="187"/>
      <c r="OQS684" s="187"/>
      <c r="OQT684" s="187"/>
      <c r="OQU684" s="187"/>
      <c r="OQV684" s="187"/>
      <c r="OQW684" s="187"/>
      <c r="OQX684" s="187"/>
      <c r="OQY684" s="187"/>
      <c r="OQZ684" s="187"/>
      <c r="ORA684" s="187"/>
      <c r="ORB684" s="187"/>
      <c r="ORC684" s="187"/>
      <c r="ORD684" s="187"/>
      <c r="ORE684" s="187"/>
      <c r="ORF684" s="187"/>
      <c r="ORG684" s="187"/>
      <c r="ORH684" s="187"/>
      <c r="ORI684" s="187"/>
      <c r="ORJ684" s="187"/>
      <c r="ORK684" s="187"/>
      <c r="ORL684" s="187"/>
      <c r="ORM684" s="187"/>
      <c r="ORN684" s="187"/>
      <c r="ORO684" s="187"/>
      <c r="ORP684" s="187"/>
      <c r="ORQ684" s="187"/>
      <c r="ORR684" s="187"/>
      <c r="ORS684" s="187"/>
      <c r="ORT684" s="187"/>
      <c r="ORU684" s="187"/>
      <c r="ORV684" s="187"/>
      <c r="ORW684" s="187"/>
      <c r="ORX684" s="187"/>
      <c r="ORY684" s="187"/>
      <c r="ORZ684" s="187"/>
      <c r="OSA684" s="187"/>
      <c r="OSB684" s="187"/>
      <c r="OSC684" s="187"/>
      <c r="OSD684" s="187"/>
      <c r="OSE684" s="187"/>
      <c r="OSF684" s="187"/>
      <c r="OSG684" s="187"/>
      <c r="OSH684" s="187"/>
      <c r="OSI684" s="187"/>
      <c r="OSJ684" s="187"/>
      <c r="OSK684" s="187"/>
      <c r="OSL684" s="187"/>
      <c r="OSM684" s="187"/>
      <c r="OSN684" s="187"/>
      <c r="OSO684" s="187"/>
      <c r="OSP684" s="187"/>
      <c r="OSQ684" s="187"/>
      <c r="OSR684" s="187"/>
      <c r="OSS684" s="187"/>
      <c r="OST684" s="187"/>
      <c r="OSU684" s="187"/>
      <c r="OSV684" s="187"/>
      <c r="OSW684" s="187"/>
      <c r="OSX684" s="187"/>
      <c r="OSY684" s="187"/>
      <c r="OSZ684" s="187"/>
      <c r="OTA684" s="187"/>
      <c r="OTB684" s="187"/>
      <c r="OTC684" s="187"/>
      <c r="OTD684" s="187"/>
      <c r="OTE684" s="187"/>
      <c r="OTF684" s="187"/>
      <c r="OTG684" s="187"/>
      <c r="OTH684" s="187"/>
      <c r="OTI684" s="187"/>
      <c r="OTJ684" s="187"/>
      <c r="OTK684" s="187"/>
      <c r="OTL684" s="187"/>
      <c r="OTM684" s="187"/>
      <c r="OTN684" s="187"/>
      <c r="OTO684" s="187"/>
      <c r="OTP684" s="187"/>
      <c r="OTQ684" s="187"/>
      <c r="OTR684" s="187"/>
      <c r="OTS684" s="187"/>
      <c r="OTT684" s="187"/>
      <c r="OTU684" s="187"/>
      <c r="OTV684" s="187"/>
      <c r="OTW684" s="187"/>
      <c r="OTX684" s="187"/>
      <c r="OTY684" s="187"/>
      <c r="OTZ684" s="187"/>
      <c r="OUA684" s="187"/>
      <c r="OUB684" s="187"/>
      <c r="OUC684" s="187"/>
      <c r="OUD684" s="187"/>
      <c r="OUE684" s="187"/>
      <c r="OUF684" s="187"/>
      <c r="OUG684" s="187"/>
      <c r="OUH684" s="187"/>
      <c r="OUI684" s="187"/>
      <c r="OUJ684" s="187"/>
      <c r="OUK684" s="187"/>
      <c r="OUL684" s="187"/>
      <c r="OUM684" s="187"/>
      <c r="OUN684" s="187"/>
      <c r="OUO684" s="187"/>
      <c r="OUP684" s="187"/>
      <c r="OUQ684" s="187"/>
      <c r="OUR684" s="187"/>
      <c r="OUS684" s="187"/>
      <c r="OUT684" s="187"/>
      <c r="OUU684" s="187"/>
      <c r="OUV684" s="187"/>
      <c r="OUW684" s="187"/>
      <c r="OUX684" s="187"/>
      <c r="OUY684" s="187"/>
      <c r="OUZ684" s="187"/>
      <c r="OVA684" s="187"/>
      <c r="OVB684" s="187"/>
      <c r="OVC684" s="187"/>
      <c r="OVD684" s="187"/>
      <c r="OVE684" s="187"/>
      <c r="OVF684" s="187"/>
      <c r="OVG684" s="187"/>
      <c r="OVH684" s="187"/>
      <c r="OVI684" s="187"/>
      <c r="OVJ684" s="187"/>
      <c r="OVK684" s="187"/>
      <c r="OVL684" s="187"/>
      <c r="OVM684" s="187"/>
      <c r="OVN684" s="187"/>
      <c r="OVO684" s="187"/>
      <c r="OVP684" s="187"/>
      <c r="OVQ684" s="187"/>
      <c r="OVR684" s="187"/>
      <c r="OVS684" s="187"/>
      <c r="OVT684" s="187"/>
      <c r="OVU684" s="187"/>
      <c r="OVV684" s="187"/>
      <c r="OVW684" s="187"/>
      <c r="OVX684" s="187"/>
      <c r="OVY684" s="187"/>
      <c r="OVZ684" s="187"/>
      <c r="OWA684" s="187"/>
      <c r="OWB684" s="187"/>
      <c r="OWC684" s="187"/>
      <c r="OWD684" s="187"/>
      <c r="OWE684" s="187"/>
      <c r="OWF684" s="187"/>
      <c r="OWG684" s="187"/>
      <c r="OWH684" s="187"/>
      <c r="OWI684" s="187"/>
      <c r="OWJ684" s="187"/>
      <c r="OWK684" s="187"/>
      <c r="OWL684" s="187"/>
      <c r="OWM684" s="187"/>
      <c r="OWN684" s="187"/>
      <c r="OWO684" s="187"/>
      <c r="OWP684" s="187"/>
      <c r="OWQ684" s="187"/>
      <c r="OWR684" s="187"/>
      <c r="OWS684" s="187"/>
      <c r="OWT684" s="187"/>
      <c r="OWU684" s="187"/>
      <c r="OWV684" s="187"/>
      <c r="OWW684" s="187"/>
      <c r="OWX684" s="187"/>
      <c r="OWY684" s="187"/>
      <c r="OWZ684" s="187"/>
      <c r="OXA684" s="187"/>
      <c r="OXB684" s="187"/>
      <c r="OXC684" s="187"/>
      <c r="OXD684" s="187"/>
      <c r="OXE684" s="187"/>
      <c r="OXF684" s="187"/>
      <c r="OXG684" s="187"/>
      <c r="OXH684" s="187"/>
      <c r="OXI684" s="187"/>
      <c r="OXJ684" s="187"/>
      <c r="OXK684" s="187"/>
      <c r="OXL684" s="187"/>
      <c r="OXM684" s="187"/>
      <c r="OXN684" s="187"/>
      <c r="OXO684" s="187"/>
      <c r="OXP684" s="187"/>
      <c r="OXQ684" s="187"/>
      <c r="OXR684" s="187"/>
      <c r="OXS684" s="187"/>
      <c r="OXT684" s="187"/>
      <c r="OXU684" s="187"/>
      <c r="OXV684" s="187"/>
      <c r="OXW684" s="187"/>
      <c r="OXX684" s="187"/>
      <c r="OXY684" s="187"/>
      <c r="OXZ684" s="187"/>
      <c r="OYA684" s="187"/>
      <c r="OYB684" s="187"/>
      <c r="OYC684" s="187"/>
      <c r="OYD684" s="187"/>
      <c r="OYE684" s="187"/>
      <c r="OYF684" s="187"/>
      <c r="OYG684" s="187"/>
      <c r="OYH684" s="187"/>
      <c r="OYI684" s="187"/>
      <c r="OYJ684" s="187"/>
      <c r="OYK684" s="187"/>
      <c r="OYL684" s="187"/>
      <c r="OYM684" s="187"/>
      <c r="OYN684" s="187"/>
      <c r="OYO684" s="187"/>
      <c r="OYP684" s="187"/>
      <c r="OYQ684" s="187"/>
      <c r="OYR684" s="187"/>
      <c r="OYS684" s="187"/>
      <c r="OYT684" s="187"/>
      <c r="OYU684" s="187"/>
      <c r="OYV684" s="187"/>
      <c r="OYW684" s="187"/>
      <c r="OYX684" s="187"/>
      <c r="OYY684" s="187"/>
      <c r="OYZ684" s="187"/>
      <c r="OZA684" s="187"/>
      <c r="OZB684" s="187"/>
      <c r="OZC684" s="187"/>
      <c r="OZD684" s="187"/>
      <c r="OZE684" s="187"/>
      <c r="OZF684" s="187"/>
      <c r="OZG684" s="187"/>
      <c r="OZH684" s="187"/>
      <c r="OZI684" s="187"/>
      <c r="OZJ684" s="187"/>
      <c r="OZK684" s="187"/>
      <c r="OZL684" s="187"/>
      <c r="OZM684" s="187"/>
      <c r="OZN684" s="187"/>
      <c r="OZO684" s="187"/>
      <c r="OZP684" s="187"/>
      <c r="OZQ684" s="187"/>
      <c r="OZR684" s="187"/>
      <c r="OZS684" s="187"/>
      <c r="OZT684" s="187"/>
      <c r="OZU684" s="187"/>
      <c r="OZV684" s="187"/>
      <c r="OZW684" s="187"/>
      <c r="OZX684" s="187"/>
      <c r="OZY684" s="187"/>
      <c r="OZZ684" s="187"/>
      <c r="PAA684" s="187"/>
      <c r="PAB684" s="187"/>
      <c r="PAC684" s="187"/>
      <c r="PAD684" s="187"/>
      <c r="PAE684" s="187"/>
      <c r="PAF684" s="187"/>
      <c r="PAG684" s="187"/>
      <c r="PAH684" s="187"/>
      <c r="PAI684" s="187"/>
      <c r="PAJ684" s="187"/>
      <c r="PAK684" s="187"/>
      <c r="PAL684" s="187"/>
      <c r="PAM684" s="187"/>
      <c r="PAN684" s="187"/>
      <c r="PAO684" s="187"/>
      <c r="PAP684" s="187"/>
      <c r="PAQ684" s="187"/>
      <c r="PAR684" s="187"/>
      <c r="PAS684" s="187"/>
      <c r="PAT684" s="187"/>
      <c r="PAU684" s="187"/>
      <c r="PAV684" s="187"/>
      <c r="PAW684" s="187"/>
      <c r="PAX684" s="187"/>
      <c r="PAY684" s="187"/>
      <c r="PAZ684" s="187"/>
      <c r="PBA684" s="187"/>
      <c r="PBB684" s="187"/>
      <c r="PBC684" s="187"/>
      <c r="PBD684" s="187"/>
      <c r="PBE684" s="187"/>
      <c r="PBF684" s="187"/>
      <c r="PBG684" s="187"/>
      <c r="PBH684" s="187"/>
      <c r="PBI684" s="187"/>
      <c r="PBJ684" s="187"/>
      <c r="PBK684" s="187"/>
      <c r="PBL684" s="187"/>
      <c r="PBM684" s="187"/>
      <c r="PBN684" s="187"/>
      <c r="PBO684" s="187"/>
      <c r="PBP684" s="187"/>
      <c r="PBQ684" s="187"/>
      <c r="PBR684" s="187"/>
      <c r="PBS684" s="187"/>
      <c r="PBT684" s="187"/>
      <c r="PBU684" s="187"/>
      <c r="PBV684" s="187"/>
      <c r="PBW684" s="187"/>
      <c r="PBX684" s="187"/>
      <c r="PBY684" s="187"/>
      <c r="PBZ684" s="187"/>
      <c r="PCA684" s="187"/>
      <c r="PCB684" s="187"/>
      <c r="PCC684" s="187"/>
      <c r="PCD684" s="187"/>
      <c r="PCE684" s="187"/>
      <c r="PCF684" s="187"/>
      <c r="PCG684" s="187"/>
      <c r="PCH684" s="187"/>
      <c r="PCI684" s="187"/>
      <c r="PCJ684" s="187"/>
      <c r="PCK684" s="187"/>
      <c r="PCL684" s="187"/>
      <c r="PCM684" s="187"/>
      <c r="PCN684" s="187"/>
      <c r="PCO684" s="187"/>
      <c r="PCP684" s="187"/>
      <c r="PCQ684" s="187"/>
      <c r="PCR684" s="187"/>
      <c r="PCS684" s="187"/>
      <c r="PCT684" s="187"/>
      <c r="PCU684" s="187"/>
      <c r="PCV684" s="187"/>
      <c r="PCW684" s="187"/>
      <c r="PCX684" s="187"/>
      <c r="PCY684" s="187"/>
      <c r="PCZ684" s="187"/>
      <c r="PDA684" s="187"/>
      <c r="PDB684" s="187"/>
      <c r="PDC684" s="187"/>
      <c r="PDD684" s="187"/>
      <c r="PDE684" s="187"/>
      <c r="PDF684" s="187"/>
      <c r="PDG684" s="187"/>
      <c r="PDH684" s="187"/>
      <c r="PDI684" s="187"/>
      <c r="PDJ684" s="187"/>
      <c r="PDK684" s="187"/>
      <c r="PDL684" s="187"/>
      <c r="PDM684" s="187"/>
      <c r="PDN684" s="187"/>
      <c r="PDO684" s="187"/>
      <c r="PDP684" s="187"/>
      <c r="PDQ684" s="187"/>
      <c r="PDR684" s="187"/>
      <c r="PDS684" s="187"/>
      <c r="PDT684" s="187"/>
      <c r="PDU684" s="187"/>
      <c r="PDV684" s="187"/>
      <c r="PDW684" s="187"/>
      <c r="PDX684" s="187"/>
      <c r="PDY684" s="187"/>
      <c r="PDZ684" s="187"/>
      <c r="PEA684" s="187"/>
      <c r="PEB684" s="187"/>
      <c r="PEC684" s="187"/>
      <c r="PED684" s="187"/>
      <c r="PEE684" s="187"/>
      <c r="PEF684" s="187"/>
      <c r="PEG684" s="187"/>
      <c r="PEH684" s="187"/>
      <c r="PEI684" s="187"/>
      <c r="PEJ684" s="187"/>
      <c r="PEK684" s="187"/>
      <c r="PEL684" s="187"/>
      <c r="PEM684" s="187"/>
      <c r="PEN684" s="187"/>
      <c r="PEO684" s="187"/>
      <c r="PEP684" s="187"/>
      <c r="PEQ684" s="187"/>
      <c r="PER684" s="187"/>
      <c r="PES684" s="187"/>
      <c r="PET684" s="187"/>
      <c r="PEU684" s="187"/>
      <c r="PEV684" s="187"/>
      <c r="PEW684" s="187"/>
      <c r="PEX684" s="187"/>
      <c r="PEY684" s="187"/>
      <c r="PEZ684" s="187"/>
      <c r="PFA684" s="187"/>
      <c r="PFB684" s="187"/>
      <c r="PFC684" s="187"/>
      <c r="PFD684" s="187"/>
      <c r="PFE684" s="187"/>
      <c r="PFF684" s="187"/>
      <c r="PFG684" s="187"/>
      <c r="PFH684" s="187"/>
      <c r="PFI684" s="187"/>
      <c r="PFJ684" s="187"/>
      <c r="PFK684" s="187"/>
      <c r="PFL684" s="187"/>
      <c r="PFM684" s="187"/>
      <c r="PFN684" s="187"/>
      <c r="PFO684" s="187"/>
      <c r="PFP684" s="187"/>
      <c r="PFQ684" s="187"/>
      <c r="PFR684" s="187"/>
      <c r="PFS684" s="187"/>
      <c r="PFT684" s="187"/>
      <c r="PFU684" s="187"/>
      <c r="PFV684" s="187"/>
      <c r="PFW684" s="187"/>
      <c r="PFX684" s="187"/>
      <c r="PFY684" s="187"/>
      <c r="PFZ684" s="187"/>
      <c r="PGA684" s="187"/>
      <c r="PGB684" s="187"/>
      <c r="PGC684" s="187"/>
      <c r="PGD684" s="187"/>
      <c r="PGE684" s="187"/>
      <c r="PGF684" s="187"/>
      <c r="PGG684" s="187"/>
      <c r="PGH684" s="187"/>
      <c r="PGI684" s="187"/>
      <c r="PGJ684" s="187"/>
      <c r="PGK684" s="187"/>
      <c r="PGL684" s="187"/>
      <c r="PGM684" s="187"/>
      <c r="PGN684" s="187"/>
      <c r="PGO684" s="187"/>
      <c r="PGP684" s="187"/>
      <c r="PGQ684" s="187"/>
      <c r="PGR684" s="187"/>
      <c r="PGS684" s="187"/>
      <c r="PGT684" s="187"/>
      <c r="PGU684" s="187"/>
      <c r="PGV684" s="187"/>
      <c r="PGW684" s="187"/>
      <c r="PGX684" s="187"/>
      <c r="PGY684" s="187"/>
      <c r="PGZ684" s="187"/>
      <c r="PHA684" s="187"/>
      <c r="PHB684" s="187"/>
      <c r="PHC684" s="187"/>
      <c r="PHD684" s="187"/>
      <c r="PHE684" s="187"/>
      <c r="PHF684" s="187"/>
      <c r="PHG684" s="187"/>
      <c r="PHH684" s="187"/>
      <c r="PHI684" s="187"/>
      <c r="PHJ684" s="187"/>
      <c r="PHK684" s="187"/>
      <c r="PHL684" s="187"/>
      <c r="PHM684" s="187"/>
      <c r="PHN684" s="187"/>
      <c r="PHO684" s="187"/>
      <c r="PHP684" s="187"/>
      <c r="PHQ684" s="187"/>
      <c r="PHR684" s="187"/>
      <c r="PHS684" s="187"/>
      <c r="PHT684" s="187"/>
      <c r="PHU684" s="187"/>
      <c r="PHV684" s="187"/>
      <c r="PHW684" s="187"/>
      <c r="PHX684" s="187"/>
      <c r="PHY684" s="187"/>
      <c r="PHZ684" s="187"/>
      <c r="PIA684" s="187"/>
      <c r="PIB684" s="187"/>
      <c r="PIC684" s="187"/>
      <c r="PID684" s="187"/>
      <c r="PIE684" s="187"/>
      <c r="PIF684" s="187"/>
      <c r="PIG684" s="187"/>
      <c r="PIH684" s="187"/>
      <c r="PII684" s="187"/>
      <c r="PIJ684" s="187"/>
      <c r="PIK684" s="187"/>
      <c r="PIL684" s="187"/>
      <c r="PIM684" s="187"/>
      <c r="PIN684" s="187"/>
      <c r="PIO684" s="187"/>
      <c r="PIP684" s="187"/>
      <c r="PIQ684" s="187"/>
      <c r="PIR684" s="187"/>
      <c r="PIS684" s="187"/>
      <c r="PIT684" s="187"/>
      <c r="PIU684" s="187"/>
      <c r="PIV684" s="187"/>
      <c r="PIW684" s="187"/>
      <c r="PIX684" s="187"/>
      <c r="PIY684" s="187"/>
      <c r="PIZ684" s="187"/>
      <c r="PJA684" s="187"/>
      <c r="PJB684" s="187"/>
      <c r="PJC684" s="187"/>
      <c r="PJD684" s="187"/>
      <c r="PJE684" s="187"/>
      <c r="PJF684" s="187"/>
      <c r="PJG684" s="187"/>
      <c r="PJH684" s="187"/>
      <c r="PJI684" s="187"/>
      <c r="PJJ684" s="187"/>
      <c r="PJK684" s="187"/>
      <c r="PJL684" s="187"/>
      <c r="PJM684" s="187"/>
      <c r="PJN684" s="187"/>
      <c r="PJO684" s="187"/>
      <c r="PJP684" s="187"/>
      <c r="PJQ684" s="187"/>
      <c r="PJR684" s="187"/>
      <c r="PJS684" s="187"/>
      <c r="PJT684" s="187"/>
      <c r="PJU684" s="187"/>
      <c r="PJV684" s="187"/>
      <c r="PJW684" s="187"/>
      <c r="PJX684" s="187"/>
      <c r="PJY684" s="187"/>
      <c r="PJZ684" s="187"/>
      <c r="PKA684" s="187"/>
      <c r="PKB684" s="187"/>
      <c r="PKC684" s="187"/>
      <c r="PKD684" s="187"/>
      <c r="PKE684" s="187"/>
      <c r="PKF684" s="187"/>
      <c r="PKG684" s="187"/>
      <c r="PKH684" s="187"/>
      <c r="PKI684" s="187"/>
      <c r="PKJ684" s="187"/>
      <c r="PKK684" s="187"/>
      <c r="PKL684" s="187"/>
      <c r="PKM684" s="187"/>
      <c r="PKN684" s="187"/>
      <c r="PKO684" s="187"/>
      <c r="PKP684" s="187"/>
      <c r="PKQ684" s="187"/>
      <c r="PKR684" s="187"/>
      <c r="PKS684" s="187"/>
      <c r="PKT684" s="187"/>
      <c r="PKU684" s="187"/>
      <c r="PKV684" s="187"/>
      <c r="PKW684" s="187"/>
      <c r="PKX684" s="187"/>
      <c r="PKY684" s="187"/>
      <c r="PKZ684" s="187"/>
      <c r="PLA684" s="187"/>
      <c r="PLB684" s="187"/>
      <c r="PLC684" s="187"/>
      <c r="PLD684" s="187"/>
      <c r="PLE684" s="187"/>
      <c r="PLF684" s="187"/>
      <c r="PLG684" s="187"/>
      <c r="PLH684" s="187"/>
      <c r="PLI684" s="187"/>
      <c r="PLJ684" s="187"/>
      <c r="PLK684" s="187"/>
      <c r="PLL684" s="187"/>
      <c r="PLM684" s="187"/>
      <c r="PLN684" s="187"/>
      <c r="PLO684" s="187"/>
      <c r="PLP684" s="187"/>
      <c r="PLQ684" s="187"/>
      <c r="PLR684" s="187"/>
      <c r="PLS684" s="187"/>
      <c r="PLT684" s="187"/>
      <c r="PLU684" s="187"/>
      <c r="PLV684" s="187"/>
      <c r="PLW684" s="187"/>
      <c r="PLX684" s="187"/>
      <c r="PLY684" s="187"/>
      <c r="PLZ684" s="187"/>
      <c r="PMA684" s="187"/>
      <c r="PMB684" s="187"/>
      <c r="PMC684" s="187"/>
      <c r="PMD684" s="187"/>
      <c r="PME684" s="187"/>
      <c r="PMF684" s="187"/>
      <c r="PMG684" s="187"/>
      <c r="PMH684" s="187"/>
      <c r="PMI684" s="187"/>
      <c r="PMJ684" s="187"/>
      <c r="PMK684" s="187"/>
      <c r="PML684" s="187"/>
      <c r="PMM684" s="187"/>
      <c r="PMN684" s="187"/>
      <c r="PMO684" s="187"/>
      <c r="PMP684" s="187"/>
      <c r="PMQ684" s="187"/>
      <c r="PMR684" s="187"/>
      <c r="PMS684" s="187"/>
      <c r="PMT684" s="187"/>
      <c r="PMU684" s="187"/>
      <c r="PMV684" s="187"/>
      <c r="PMW684" s="187"/>
      <c r="PMX684" s="187"/>
      <c r="PMY684" s="187"/>
      <c r="PMZ684" s="187"/>
      <c r="PNA684" s="187"/>
      <c r="PNB684" s="187"/>
      <c r="PNC684" s="187"/>
      <c r="PND684" s="187"/>
      <c r="PNE684" s="187"/>
      <c r="PNF684" s="187"/>
      <c r="PNG684" s="187"/>
      <c r="PNH684" s="187"/>
      <c r="PNI684" s="187"/>
      <c r="PNJ684" s="187"/>
      <c r="PNK684" s="187"/>
      <c r="PNL684" s="187"/>
      <c r="PNM684" s="187"/>
      <c r="PNN684" s="187"/>
      <c r="PNO684" s="187"/>
      <c r="PNP684" s="187"/>
      <c r="PNQ684" s="187"/>
      <c r="PNR684" s="187"/>
      <c r="PNS684" s="187"/>
      <c r="PNT684" s="187"/>
      <c r="PNU684" s="187"/>
      <c r="PNV684" s="187"/>
      <c r="PNW684" s="187"/>
      <c r="PNX684" s="187"/>
      <c r="PNY684" s="187"/>
      <c r="PNZ684" s="187"/>
      <c r="POA684" s="187"/>
      <c r="POB684" s="187"/>
      <c r="POC684" s="187"/>
      <c r="POD684" s="187"/>
      <c r="POE684" s="187"/>
      <c r="POF684" s="187"/>
      <c r="POG684" s="187"/>
      <c r="POH684" s="187"/>
      <c r="POI684" s="187"/>
      <c r="POJ684" s="187"/>
      <c r="POK684" s="187"/>
      <c r="POL684" s="187"/>
      <c r="POM684" s="187"/>
      <c r="PON684" s="187"/>
      <c r="POO684" s="187"/>
      <c r="POP684" s="187"/>
      <c r="POQ684" s="187"/>
      <c r="POR684" s="187"/>
      <c r="POS684" s="187"/>
      <c r="POT684" s="187"/>
      <c r="POU684" s="187"/>
      <c r="POV684" s="187"/>
      <c r="POW684" s="187"/>
      <c r="POX684" s="187"/>
      <c r="POY684" s="187"/>
      <c r="POZ684" s="187"/>
      <c r="PPA684" s="187"/>
      <c r="PPB684" s="187"/>
      <c r="PPC684" s="187"/>
      <c r="PPD684" s="187"/>
      <c r="PPE684" s="187"/>
      <c r="PPF684" s="187"/>
      <c r="PPG684" s="187"/>
      <c r="PPH684" s="187"/>
      <c r="PPI684" s="187"/>
      <c r="PPJ684" s="187"/>
      <c r="PPK684" s="187"/>
      <c r="PPL684" s="187"/>
      <c r="PPM684" s="187"/>
      <c r="PPN684" s="187"/>
      <c r="PPO684" s="187"/>
      <c r="PPP684" s="187"/>
      <c r="PPQ684" s="187"/>
      <c r="PPR684" s="187"/>
      <c r="PPS684" s="187"/>
      <c r="PPT684" s="187"/>
      <c r="PPU684" s="187"/>
      <c r="PPV684" s="187"/>
      <c r="PPW684" s="187"/>
      <c r="PPX684" s="187"/>
      <c r="PPY684" s="187"/>
      <c r="PPZ684" s="187"/>
      <c r="PQA684" s="187"/>
      <c r="PQB684" s="187"/>
      <c r="PQC684" s="187"/>
      <c r="PQD684" s="187"/>
      <c r="PQE684" s="187"/>
      <c r="PQF684" s="187"/>
      <c r="PQG684" s="187"/>
      <c r="PQH684" s="187"/>
      <c r="PQI684" s="187"/>
      <c r="PQJ684" s="187"/>
      <c r="PQK684" s="187"/>
      <c r="PQL684" s="187"/>
      <c r="PQM684" s="187"/>
      <c r="PQN684" s="187"/>
      <c r="PQO684" s="187"/>
      <c r="PQP684" s="187"/>
      <c r="PQQ684" s="187"/>
      <c r="PQR684" s="187"/>
      <c r="PQS684" s="187"/>
      <c r="PQT684" s="187"/>
      <c r="PQU684" s="187"/>
      <c r="PQV684" s="187"/>
      <c r="PQW684" s="187"/>
      <c r="PQX684" s="187"/>
      <c r="PQY684" s="187"/>
      <c r="PQZ684" s="187"/>
      <c r="PRA684" s="187"/>
      <c r="PRB684" s="187"/>
      <c r="PRC684" s="187"/>
      <c r="PRD684" s="187"/>
      <c r="PRE684" s="187"/>
      <c r="PRF684" s="187"/>
      <c r="PRG684" s="187"/>
      <c r="PRH684" s="187"/>
      <c r="PRI684" s="187"/>
      <c r="PRJ684" s="187"/>
      <c r="PRK684" s="187"/>
      <c r="PRL684" s="187"/>
      <c r="PRM684" s="187"/>
      <c r="PRN684" s="187"/>
      <c r="PRO684" s="187"/>
      <c r="PRP684" s="187"/>
      <c r="PRQ684" s="187"/>
      <c r="PRR684" s="187"/>
      <c r="PRS684" s="187"/>
      <c r="PRT684" s="187"/>
      <c r="PRU684" s="187"/>
      <c r="PRV684" s="187"/>
      <c r="PRW684" s="187"/>
      <c r="PRX684" s="187"/>
      <c r="PRY684" s="187"/>
      <c r="PRZ684" s="187"/>
      <c r="PSA684" s="187"/>
      <c r="PSB684" s="187"/>
      <c r="PSC684" s="187"/>
      <c r="PSD684" s="187"/>
      <c r="PSE684" s="187"/>
      <c r="PSF684" s="187"/>
      <c r="PSG684" s="187"/>
      <c r="PSH684" s="187"/>
      <c r="PSI684" s="187"/>
      <c r="PSJ684" s="187"/>
      <c r="PSK684" s="187"/>
      <c r="PSL684" s="187"/>
      <c r="PSM684" s="187"/>
      <c r="PSN684" s="187"/>
      <c r="PSO684" s="187"/>
      <c r="PSP684" s="187"/>
      <c r="PSQ684" s="187"/>
      <c r="PSR684" s="187"/>
      <c r="PSS684" s="187"/>
      <c r="PST684" s="187"/>
      <c r="PSU684" s="187"/>
      <c r="PSV684" s="187"/>
      <c r="PSW684" s="187"/>
      <c r="PSX684" s="187"/>
      <c r="PSY684" s="187"/>
      <c r="PSZ684" s="187"/>
      <c r="PTA684" s="187"/>
      <c r="PTB684" s="187"/>
      <c r="PTC684" s="187"/>
      <c r="PTD684" s="187"/>
      <c r="PTE684" s="187"/>
      <c r="PTF684" s="187"/>
      <c r="PTG684" s="187"/>
      <c r="PTH684" s="187"/>
      <c r="PTI684" s="187"/>
      <c r="PTJ684" s="187"/>
      <c r="PTK684" s="187"/>
      <c r="PTL684" s="187"/>
      <c r="PTM684" s="187"/>
      <c r="PTN684" s="187"/>
      <c r="PTO684" s="187"/>
      <c r="PTP684" s="187"/>
      <c r="PTQ684" s="187"/>
      <c r="PTR684" s="187"/>
      <c r="PTS684" s="187"/>
      <c r="PTT684" s="187"/>
      <c r="PTU684" s="187"/>
      <c r="PTV684" s="187"/>
      <c r="PTW684" s="187"/>
      <c r="PTX684" s="187"/>
      <c r="PTY684" s="187"/>
      <c r="PTZ684" s="187"/>
      <c r="PUA684" s="187"/>
      <c r="PUB684" s="187"/>
      <c r="PUC684" s="187"/>
      <c r="PUD684" s="187"/>
      <c r="PUE684" s="187"/>
      <c r="PUF684" s="187"/>
      <c r="PUG684" s="187"/>
      <c r="PUH684" s="187"/>
      <c r="PUI684" s="187"/>
      <c r="PUJ684" s="187"/>
      <c r="PUK684" s="187"/>
      <c r="PUL684" s="187"/>
      <c r="PUM684" s="187"/>
      <c r="PUN684" s="187"/>
      <c r="PUO684" s="187"/>
      <c r="PUP684" s="187"/>
      <c r="PUQ684" s="187"/>
      <c r="PUR684" s="187"/>
      <c r="PUS684" s="187"/>
      <c r="PUT684" s="187"/>
      <c r="PUU684" s="187"/>
      <c r="PUV684" s="187"/>
      <c r="PUW684" s="187"/>
      <c r="PUX684" s="187"/>
      <c r="PUY684" s="187"/>
      <c r="PUZ684" s="187"/>
      <c r="PVA684" s="187"/>
      <c r="PVB684" s="187"/>
      <c r="PVC684" s="187"/>
      <c r="PVD684" s="187"/>
      <c r="PVE684" s="187"/>
      <c r="PVF684" s="187"/>
      <c r="PVG684" s="187"/>
      <c r="PVH684" s="187"/>
      <c r="PVI684" s="187"/>
      <c r="PVJ684" s="187"/>
      <c r="PVK684" s="187"/>
      <c r="PVL684" s="187"/>
      <c r="PVM684" s="187"/>
      <c r="PVN684" s="187"/>
      <c r="PVO684" s="187"/>
      <c r="PVP684" s="187"/>
      <c r="PVQ684" s="187"/>
      <c r="PVR684" s="187"/>
      <c r="PVS684" s="187"/>
      <c r="PVT684" s="187"/>
      <c r="PVU684" s="187"/>
      <c r="PVV684" s="187"/>
      <c r="PVW684" s="187"/>
      <c r="PVX684" s="187"/>
      <c r="PVY684" s="187"/>
      <c r="PVZ684" s="187"/>
      <c r="PWA684" s="187"/>
      <c r="PWB684" s="187"/>
      <c r="PWC684" s="187"/>
      <c r="PWD684" s="187"/>
      <c r="PWE684" s="187"/>
      <c r="PWF684" s="187"/>
      <c r="PWG684" s="187"/>
      <c r="PWH684" s="187"/>
      <c r="PWI684" s="187"/>
      <c r="PWJ684" s="187"/>
      <c r="PWK684" s="187"/>
      <c r="PWL684" s="187"/>
      <c r="PWM684" s="187"/>
      <c r="PWN684" s="187"/>
      <c r="PWO684" s="187"/>
      <c r="PWP684" s="187"/>
      <c r="PWQ684" s="187"/>
      <c r="PWR684" s="187"/>
      <c r="PWS684" s="187"/>
      <c r="PWT684" s="187"/>
      <c r="PWU684" s="187"/>
      <c r="PWV684" s="187"/>
      <c r="PWW684" s="187"/>
      <c r="PWX684" s="187"/>
      <c r="PWY684" s="187"/>
      <c r="PWZ684" s="187"/>
      <c r="PXA684" s="187"/>
      <c r="PXB684" s="187"/>
      <c r="PXC684" s="187"/>
      <c r="PXD684" s="187"/>
      <c r="PXE684" s="187"/>
      <c r="PXF684" s="187"/>
      <c r="PXG684" s="187"/>
      <c r="PXH684" s="187"/>
      <c r="PXI684" s="187"/>
      <c r="PXJ684" s="187"/>
      <c r="PXK684" s="187"/>
      <c r="PXL684" s="187"/>
      <c r="PXM684" s="187"/>
      <c r="PXN684" s="187"/>
      <c r="PXO684" s="187"/>
      <c r="PXP684" s="187"/>
      <c r="PXQ684" s="187"/>
      <c r="PXR684" s="187"/>
      <c r="PXS684" s="187"/>
      <c r="PXT684" s="187"/>
      <c r="PXU684" s="187"/>
      <c r="PXV684" s="187"/>
      <c r="PXW684" s="187"/>
      <c r="PXX684" s="187"/>
      <c r="PXY684" s="187"/>
      <c r="PXZ684" s="187"/>
      <c r="PYA684" s="187"/>
      <c r="PYB684" s="187"/>
      <c r="PYC684" s="187"/>
      <c r="PYD684" s="187"/>
      <c r="PYE684" s="187"/>
      <c r="PYF684" s="187"/>
      <c r="PYG684" s="187"/>
      <c r="PYH684" s="187"/>
      <c r="PYI684" s="187"/>
      <c r="PYJ684" s="187"/>
      <c r="PYK684" s="187"/>
      <c r="PYL684" s="187"/>
      <c r="PYM684" s="187"/>
      <c r="PYN684" s="187"/>
      <c r="PYO684" s="187"/>
      <c r="PYP684" s="187"/>
      <c r="PYQ684" s="187"/>
      <c r="PYR684" s="187"/>
      <c r="PYS684" s="187"/>
      <c r="PYT684" s="187"/>
      <c r="PYU684" s="187"/>
      <c r="PYV684" s="187"/>
      <c r="PYW684" s="187"/>
      <c r="PYX684" s="187"/>
      <c r="PYY684" s="187"/>
      <c r="PYZ684" s="187"/>
      <c r="PZA684" s="187"/>
      <c r="PZB684" s="187"/>
      <c r="PZC684" s="187"/>
      <c r="PZD684" s="187"/>
      <c r="PZE684" s="187"/>
      <c r="PZF684" s="187"/>
      <c r="PZG684" s="187"/>
      <c r="PZH684" s="187"/>
      <c r="PZI684" s="187"/>
      <c r="PZJ684" s="187"/>
      <c r="PZK684" s="187"/>
      <c r="PZL684" s="187"/>
      <c r="PZM684" s="187"/>
      <c r="PZN684" s="187"/>
      <c r="PZO684" s="187"/>
      <c r="PZP684" s="187"/>
      <c r="PZQ684" s="187"/>
      <c r="PZR684" s="187"/>
      <c r="PZS684" s="187"/>
      <c r="PZT684" s="187"/>
      <c r="PZU684" s="187"/>
      <c r="PZV684" s="187"/>
      <c r="PZW684" s="187"/>
      <c r="PZX684" s="187"/>
      <c r="PZY684" s="187"/>
      <c r="PZZ684" s="187"/>
      <c r="QAA684" s="187"/>
      <c r="QAB684" s="187"/>
      <c r="QAC684" s="187"/>
      <c r="QAD684" s="187"/>
      <c r="QAE684" s="187"/>
      <c r="QAF684" s="187"/>
      <c r="QAG684" s="187"/>
      <c r="QAH684" s="187"/>
      <c r="QAI684" s="187"/>
      <c r="QAJ684" s="187"/>
      <c r="QAK684" s="187"/>
      <c r="QAL684" s="187"/>
      <c r="QAM684" s="187"/>
      <c r="QAN684" s="187"/>
      <c r="QAO684" s="187"/>
      <c r="QAP684" s="187"/>
      <c r="QAQ684" s="187"/>
      <c r="QAR684" s="187"/>
      <c r="QAS684" s="187"/>
      <c r="QAT684" s="187"/>
      <c r="QAU684" s="187"/>
      <c r="QAV684" s="187"/>
      <c r="QAW684" s="187"/>
      <c r="QAX684" s="187"/>
      <c r="QAY684" s="187"/>
      <c r="QAZ684" s="187"/>
      <c r="QBA684" s="187"/>
      <c r="QBB684" s="187"/>
      <c r="QBC684" s="187"/>
      <c r="QBD684" s="187"/>
      <c r="QBE684" s="187"/>
      <c r="QBF684" s="187"/>
      <c r="QBG684" s="187"/>
      <c r="QBH684" s="187"/>
      <c r="QBI684" s="187"/>
      <c r="QBJ684" s="187"/>
      <c r="QBK684" s="187"/>
      <c r="QBL684" s="187"/>
      <c r="QBM684" s="187"/>
      <c r="QBN684" s="187"/>
      <c r="QBO684" s="187"/>
      <c r="QBP684" s="187"/>
      <c r="QBQ684" s="187"/>
      <c r="QBR684" s="187"/>
      <c r="QBS684" s="187"/>
      <c r="QBT684" s="187"/>
      <c r="QBU684" s="187"/>
      <c r="QBV684" s="187"/>
      <c r="QBW684" s="187"/>
      <c r="QBX684" s="187"/>
      <c r="QBY684" s="187"/>
      <c r="QBZ684" s="187"/>
      <c r="QCA684" s="187"/>
      <c r="QCB684" s="187"/>
      <c r="QCC684" s="187"/>
      <c r="QCD684" s="187"/>
      <c r="QCE684" s="187"/>
      <c r="QCF684" s="187"/>
      <c r="QCG684" s="187"/>
      <c r="QCH684" s="187"/>
      <c r="QCI684" s="187"/>
      <c r="QCJ684" s="187"/>
      <c r="QCK684" s="187"/>
      <c r="QCL684" s="187"/>
      <c r="QCM684" s="187"/>
      <c r="QCN684" s="187"/>
      <c r="QCO684" s="187"/>
      <c r="QCP684" s="187"/>
      <c r="QCQ684" s="187"/>
      <c r="QCR684" s="187"/>
      <c r="QCS684" s="187"/>
      <c r="QCT684" s="187"/>
      <c r="QCU684" s="187"/>
      <c r="QCV684" s="187"/>
      <c r="QCW684" s="187"/>
      <c r="QCX684" s="187"/>
      <c r="QCY684" s="187"/>
      <c r="QCZ684" s="187"/>
      <c r="QDA684" s="187"/>
      <c r="QDB684" s="187"/>
      <c r="QDC684" s="187"/>
      <c r="QDD684" s="187"/>
      <c r="QDE684" s="187"/>
      <c r="QDF684" s="187"/>
      <c r="QDG684" s="187"/>
      <c r="QDH684" s="187"/>
      <c r="QDI684" s="187"/>
      <c r="QDJ684" s="187"/>
      <c r="QDK684" s="187"/>
      <c r="QDL684" s="187"/>
      <c r="QDM684" s="187"/>
      <c r="QDN684" s="187"/>
      <c r="QDO684" s="187"/>
      <c r="QDP684" s="187"/>
      <c r="QDQ684" s="187"/>
      <c r="QDR684" s="187"/>
      <c r="QDS684" s="187"/>
      <c r="QDT684" s="187"/>
      <c r="QDU684" s="187"/>
      <c r="QDV684" s="187"/>
      <c r="QDW684" s="187"/>
      <c r="QDX684" s="187"/>
      <c r="QDY684" s="187"/>
      <c r="QDZ684" s="187"/>
      <c r="QEA684" s="187"/>
      <c r="QEB684" s="187"/>
      <c r="QEC684" s="187"/>
      <c r="QED684" s="187"/>
      <c r="QEE684" s="187"/>
      <c r="QEF684" s="187"/>
      <c r="QEG684" s="187"/>
      <c r="QEH684" s="187"/>
      <c r="QEI684" s="187"/>
      <c r="QEJ684" s="187"/>
      <c r="QEK684" s="187"/>
      <c r="QEL684" s="187"/>
      <c r="QEM684" s="187"/>
      <c r="QEN684" s="187"/>
      <c r="QEO684" s="187"/>
      <c r="QEP684" s="187"/>
      <c r="QEQ684" s="187"/>
      <c r="QER684" s="187"/>
      <c r="QES684" s="187"/>
      <c r="QET684" s="187"/>
      <c r="QEU684" s="187"/>
      <c r="QEV684" s="187"/>
      <c r="QEW684" s="187"/>
      <c r="QEX684" s="187"/>
      <c r="QEY684" s="187"/>
      <c r="QEZ684" s="187"/>
      <c r="QFA684" s="187"/>
      <c r="QFB684" s="187"/>
      <c r="QFC684" s="187"/>
      <c r="QFD684" s="187"/>
      <c r="QFE684" s="187"/>
      <c r="QFF684" s="187"/>
      <c r="QFG684" s="187"/>
      <c r="QFH684" s="187"/>
      <c r="QFI684" s="187"/>
      <c r="QFJ684" s="187"/>
      <c r="QFK684" s="187"/>
      <c r="QFL684" s="187"/>
      <c r="QFM684" s="187"/>
      <c r="QFN684" s="187"/>
      <c r="QFO684" s="187"/>
      <c r="QFP684" s="187"/>
      <c r="QFQ684" s="187"/>
      <c r="QFR684" s="187"/>
      <c r="QFS684" s="187"/>
      <c r="QFT684" s="187"/>
      <c r="QFU684" s="187"/>
      <c r="QFV684" s="187"/>
      <c r="QFW684" s="187"/>
      <c r="QFX684" s="187"/>
      <c r="QFY684" s="187"/>
      <c r="QFZ684" s="187"/>
      <c r="QGA684" s="187"/>
      <c r="QGB684" s="187"/>
      <c r="QGC684" s="187"/>
      <c r="QGD684" s="187"/>
      <c r="QGE684" s="187"/>
      <c r="QGF684" s="187"/>
      <c r="QGG684" s="187"/>
      <c r="QGH684" s="187"/>
      <c r="QGI684" s="187"/>
      <c r="QGJ684" s="187"/>
      <c r="QGK684" s="187"/>
      <c r="QGL684" s="187"/>
      <c r="QGM684" s="187"/>
      <c r="QGN684" s="187"/>
      <c r="QGO684" s="187"/>
      <c r="QGP684" s="187"/>
      <c r="QGQ684" s="187"/>
      <c r="QGR684" s="187"/>
      <c r="QGS684" s="187"/>
      <c r="QGT684" s="187"/>
      <c r="QGU684" s="187"/>
      <c r="QGV684" s="187"/>
      <c r="QGW684" s="187"/>
      <c r="QGX684" s="187"/>
      <c r="QGY684" s="187"/>
      <c r="QGZ684" s="187"/>
      <c r="QHA684" s="187"/>
      <c r="QHB684" s="187"/>
      <c r="QHC684" s="187"/>
      <c r="QHD684" s="187"/>
      <c r="QHE684" s="187"/>
      <c r="QHF684" s="187"/>
      <c r="QHG684" s="187"/>
      <c r="QHH684" s="187"/>
      <c r="QHI684" s="187"/>
      <c r="QHJ684" s="187"/>
      <c r="QHK684" s="187"/>
      <c r="QHL684" s="187"/>
      <c r="QHM684" s="187"/>
      <c r="QHN684" s="187"/>
      <c r="QHO684" s="187"/>
      <c r="QHP684" s="187"/>
      <c r="QHQ684" s="187"/>
      <c r="QHR684" s="187"/>
      <c r="QHS684" s="187"/>
      <c r="QHT684" s="187"/>
      <c r="QHU684" s="187"/>
      <c r="QHV684" s="187"/>
      <c r="QHW684" s="187"/>
      <c r="QHX684" s="187"/>
      <c r="QHY684" s="187"/>
      <c r="QHZ684" s="187"/>
      <c r="QIA684" s="187"/>
      <c r="QIB684" s="187"/>
      <c r="QIC684" s="187"/>
      <c r="QID684" s="187"/>
      <c r="QIE684" s="187"/>
      <c r="QIF684" s="187"/>
      <c r="QIG684" s="187"/>
      <c r="QIH684" s="187"/>
      <c r="QII684" s="187"/>
      <c r="QIJ684" s="187"/>
      <c r="QIK684" s="187"/>
      <c r="QIL684" s="187"/>
      <c r="QIM684" s="187"/>
      <c r="QIN684" s="187"/>
      <c r="QIO684" s="187"/>
      <c r="QIP684" s="187"/>
      <c r="QIQ684" s="187"/>
      <c r="QIR684" s="187"/>
      <c r="QIS684" s="187"/>
      <c r="QIT684" s="187"/>
      <c r="QIU684" s="187"/>
      <c r="QIV684" s="187"/>
      <c r="QIW684" s="187"/>
      <c r="QIX684" s="187"/>
      <c r="QIY684" s="187"/>
      <c r="QIZ684" s="187"/>
      <c r="QJA684" s="187"/>
      <c r="QJB684" s="187"/>
      <c r="QJC684" s="187"/>
      <c r="QJD684" s="187"/>
      <c r="QJE684" s="187"/>
      <c r="QJF684" s="187"/>
      <c r="QJG684" s="187"/>
      <c r="QJH684" s="187"/>
      <c r="QJI684" s="187"/>
      <c r="QJJ684" s="187"/>
      <c r="QJK684" s="187"/>
      <c r="QJL684" s="187"/>
      <c r="QJM684" s="187"/>
      <c r="QJN684" s="187"/>
      <c r="QJO684" s="187"/>
      <c r="QJP684" s="187"/>
      <c r="QJQ684" s="187"/>
      <c r="QJR684" s="187"/>
      <c r="QJS684" s="187"/>
      <c r="QJT684" s="187"/>
      <c r="QJU684" s="187"/>
      <c r="QJV684" s="187"/>
      <c r="QJW684" s="187"/>
      <c r="QJX684" s="187"/>
      <c r="QJY684" s="187"/>
      <c r="QJZ684" s="187"/>
      <c r="QKA684" s="187"/>
      <c r="QKB684" s="187"/>
      <c r="QKC684" s="187"/>
      <c r="QKD684" s="187"/>
      <c r="QKE684" s="187"/>
      <c r="QKF684" s="187"/>
      <c r="QKG684" s="187"/>
      <c r="QKH684" s="187"/>
      <c r="QKI684" s="187"/>
      <c r="QKJ684" s="187"/>
      <c r="QKK684" s="187"/>
      <c r="QKL684" s="187"/>
      <c r="QKM684" s="187"/>
      <c r="QKN684" s="187"/>
      <c r="QKO684" s="187"/>
      <c r="QKP684" s="187"/>
      <c r="QKQ684" s="187"/>
      <c r="QKR684" s="187"/>
      <c r="QKS684" s="187"/>
      <c r="QKT684" s="187"/>
      <c r="QKU684" s="187"/>
      <c r="QKV684" s="187"/>
      <c r="QKW684" s="187"/>
      <c r="QKX684" s="187"/>
      <c r="QKY684" s="187"/>
      <c r="QKZ684" s="187"/>
      <c r="QLA684" s="187"/>
      <c r="QLB684" s="187"/>
      <c r="QLC684" s="187"/>
      <c r="QLD684" s="187"/>
      <c r="QLE684" s="187"/>
      <c r="QLF684" s="187"/>
      <c r="QLG684" s="187"/>
      <c r="QLH684" s="187"/>
      <c r="QLI684" s="187"/>
      <c r="QLJ684" s="187"/>
      <c r="QLK684" s="187"/>
      <c r="QLL684" s="187"/>
      <c r="QLM684" s="187"/>
      <c r="QLN684" s="187"/>
      <c r="QLO684" s="187"/>
      <c r="QLP684" s="187"/>
      <c r="QLQ684" s="187"/>
      <c r="QLR684" s="187"/>
      <c r="QLS684" s="187"/>
      <c r="QLT684" s="187"/>
      <c r="QLU684" s="187"/>
      <c r="QLV684" s="187"/>
      <c r="QLW684" s="187"/>
      <c r="QLX684" s="187"/>
      <c r="QLY684" s="187"/>
      <c r="QLZ684" s="187"/>
      <c r="QMA684" s="187"/>
      <c r="QMB684" s="187"/>
      <c r="QMC684" s="187"/>
      <c r="QMD684" s="187"/>
      <c r="QME684" s="187"/>
      <c r="QMF684" s="187"/>
      <c r="QMG684" s="187"/>
      <c r="QMH684" s="187"/>
      <c r="QMI684" s="187"/>
      <c r="QMJ684" s="187"/>
      <c r="QMK684" s="187"/>
      <c r="QML684" s="187"/>
      <c r="QMM684" s="187"/>
      <c r="QMN684" s="187"/>
      <c r="QMO684" s="187"/>
      <c r="QMP684" s="187"/>
      <c r="QMQ684" s="187"/>
      <c r="QMR684" s="187"/>
      <c r="QMS684" s="187"/>
      <c r="QMT684" s="187"/>
      <c r="QMU684" s="187"/>
      <c r="QMV684" s="187"/>
      <c r="QMW684" s="187"/>
      <c r="QMX684" s="187"/>
      <c r="QMY684" s="187"/>
      <c r="QMZ684" s="187"/>
      <c r="QNA684" s="187"/>
      <c r="QNB684" s="187"/>
      <c r="QNC684" s="187"/>
      <c r="QND684" s="187"/>
      <c r="QNE684" s="187"/>
      <c r="QNF684" s="187"/>
      <c r="QNG684" s="187"/>
      <c r="QNH684" s="187"/>
      <c r="QNI684" s="187"/>
      <c r="QNJ684" s="187"/>
      <c r="QNK684" s="187"/>
      <c r="QNL684" s="187"/>
      <c r="QNM684" s="187"/>
      <c r="QNN684" s="187"/>
      <c r="QNO684" s="187"/>
      <c r="QNP684" s="187"/>
      <c r="QNQ684" s="187"/>
      <c r="QNR684" s="187"/>
      <c r="QNS684" s="187"/>
      <c r="QNT684" s="187"/>
      <c r="QNU684" s="187"/>
      <c r="QNV684" s="187"/>
      <c r="QNW684" s="187"/>
      <c r="QNX684" s="187"/>
      <c r="QNY684" s="187"/>
      <c r="QNZ684" s="187"/>
      <c r="QOA684" s="187"/>
      <c r="QOB684" s="187"/>
      <c r="QOC684" s="187"/>
      <c r="QOD684" s="187"/>
      <c r="QOE684" s="187"/>
      <c r="QOF684" s="187"/>
      <c r="QOG684" s="187"/>
      <c r="QOH684" s="187"/>
      <c r="QOI684" s="187"/>
      <c r="QOJ684" s="187"/>
      <c r="QOK684" s="187"/>
      <c r="QOL684" s="187"/>
      <c r="QOM684" s="187"/>
      <c r="QON684" s="187"/>
      <c r="QOO684" s="187"/>
      <c r="QOP684" s="187"/>
      <c r="QOQ684" s="187"/>
      <c r="QOR684" s="187"/>
      <c r="QOS684" s="187"/>
      <c r="QOT684" s="187"/>
      <c r="QOU684" s="187"/>
      <c r="QOV684" s="187"/>
      <c r="QOW684" s="187"/>
      <c r="QOX684" s="187"/>
      <c r="QOY684" s="187"/>
      <c r="QOZ684" s="187"/>
      <c r="QPA684" s="187"/>
      <c r="QPB684" s="187"/>
      <c r="QPC684" s="187"/>
      <c r="QPD684" s="187"/>
      <c r="QPE684" s="187"/>
      <c r="QPF684" s="187"/>
      <c r="QPG684" s="187"/>
      <c r="QPH684" s="187"/>
      <c r="QPI684" s="187"/>
      <c r="QPJ684" s="187"/>
      <c r="QPK684" s="187"/>
      <c r="QPL684" s="187"/>
      <c r="QPM684" s="187"/>
      <c r="QPN684" s="187"/>
      <c r="QPO684" s="187"/>
      <c r="QPP684" s="187"/>
      <c r="QPQ684" s="187"/>
      <c r="QPR684" s="187"/>
      <c r="QPS684" s="187"/>
      <c r="QPT684" s="187"/>
      <c r="QPU684" s="187"/>
      <c r="QPV684" s="187"/>
      <c r="QPW684" s="187"/>
      <c r="QPX684" s="187"/>
      <c r="QPY684" s="187"/>
      <c r="QPZ684" s="187"/>
      <c r="QQA684" s="187"/>
      <c r="QQB684" s="187"/>
      <c r="QQC684" s="187"/>
      <c r="QQD684" s="187"/>
      <c r="QQE684" s="187"/>
      <c r="QQF684" s="187"/>
      <c r="QQG684" s="187"/>
      <c r="QQH684" s="187"/>
      <c r="QQI684" s="187"/>
      <c r="QQJ684" s="187"/>
      <c r="QQK684" s="187"/>
      <c r="QQL684" s="187"/>
      <c r="QQM684" s="187"/>
      <c r="QQN684" s="187"/>
      <c r="QQO684" s="187"/>
      <c r="QQP684" s="187"/>
      <c r="QQQ684" s="187"/>
      <c r="QQR684" s="187"/>
      <c r="QQS684" s="187"/>
      <c r="QQT684" s="187"/>
      <c r="QQU684" s="187"/>
      <c r="QQV684" s="187"/>
      <c r="QQW684" s="187"/>
      <c r="QQX684" s="187"/>
      <c r="QQY684" s="187"/>
      <c r="QQZ684" s="187"/>
      <c r="QRA684" s="187"/>
      <c r="QRB684" s="187"/>
      <c r="QRC684" s="187"/>
      <c r="QRD684" s="187"/>
      <c r="QRE684" s="187"/>
      <c r="QRF684" s="187"/>
      <c r="QRG684" s="187"/>
      <c r="QRH684" s="187"/>
      <c r="QRI684" s="187"/>
      <c r="QRJ684" s="187"/>
      <c r="QRK684" s="187"/>
      <c r="QRL684" s="187"/>
      <c r="QRM684" s="187"/>
      <c r="QRN684" s="187"/>
      <c r="QRO684" s="187"/>
      <c r="QRP684" s="187"/>
      <c r="QRQ684" s="187"/>
      <c r="QRR684" s="187"/>
      <c r="QRS684" s="187"/>
      <c r="QRT684" s="187"/>
      <c r="QRU684" s="187"/>
      <c r="QRV684" s="187"/>
      <c r="QRW684" s="187"/>
      <c r="QRX684" s="187"/>
      <c r="QRY684" s="187"/>
      <c r="QRZ684" s="187"/>
      <c r="QSA684" s="187"/>
      <c r="QSB684" s="187"/>
      <c r="QSC684" s="187"/>
      <c r="QSD684" s="187"/>
      <c r="QSE684" s="187"/>
      <c r="QSF684" s="187"/>
      <c r="QSG684" s="187"/>
      <c r="QSH684" s="187"/>
      <c r="QSI684" s="187"/>
      <c r="QSJ684" s="187"/>
      <c r="QSK684" s="187"/>
      <c r="QSL684" s="187"/>
      <c r="QSM684" s="187"/>
      <c r="QSN684" s="187"/>
      <c r="QSO684" s="187"/>
      <c r="QSP684" s="187"/>
      <c r="QSQ684" s="187"/>
      <c r="QSR684" s="187"/>
      <c r="QSS684" s="187"/>
      <c r="QST684" s="187"/>
      <c r="QSU684" s="187"/>
      <c r="QSV684" s="187"/>
      <c r="QSW684" s="187"/>
      <c r="QSX684" s="187"/>
      <c r="QSY684" s="187"/>
      <c r="QSZ684" s="187"/>
      <c r="QTA684" s="187"/>
      <c r="QTB684" s="187"/>
      <c r="QTC684" s="187"/>
      <c r="QTD684" s="187"/>
      <c r="QTE684" s="187"/>
      <c r="QTF684" s="187"/>
      <c r="QTG684" s="187"/>
      <c r="QTH684" s="187"/>
      <c r="QTI684" s="187"/>
      <c r="QTJ684" s="187"/>
      <c r="QTK684" s="187"/>
      <c r="QTL684" s="187"/>
      <c r="QTM684" s="187"/>
      <c r="QTN684" s="187"/>
      <c r="QTO684" s="187"/>
      <c r="QTP684" s="187"/>
      <c r="QTQ684" s="187"/>
      <c r="QTR684" s="187"/>
      <c r="QTS684" s="187"/>
      <c r="QTT684" s="187"/>
      <c r="QTU684" s="187"/>
      <c r="QTV684" s="187"/>
      <c r="QTW684" s="187"/>
      <c r="QTX684" s="187"/>
      <c r="QTY684" s="187"/>
      <c r="QTZ684" s="187"/>
      <c r="QUA684" s="187"/>
      <c r="QUB684" s="187"/>
      <c r="QUC684" s="187"/>
      <c r="QUD684" s="187"/>
      <c r="QUE684" s="187"/>
      <c r="QUF684" s="187"/>
      <c r="QUG684" s="187"/>
      <c r="QUH684" s="187"/>
      <c r="QUI684" s="187"/>
      <c r="QUJ684" s="187"/>
      <c r="QUK684" s="187"/>
      <c r="QUL684" s="187"/>
      <c r="QUM684" s="187"/>
      <c r="QUN684" s="187"/>
      <c r="QUO684" s="187"/>
      <c r="QUP684" s="187"/>
      <c r="QUQ684" s="187"/>
      <c r="QUR684" s="187"/>
      <c r="QUS684" s="187"/>
      <c r="QUT684" s="187"/>
      <c r="QUU684" s="187"/>
      <c r="QUV684" s="187"/>
      <c r="QUW684" s="187"/>
      <c r="QUX684" s="187"/>
      <c r="QUY684" s="187"/>
      <c r="QUZ684" s="187"/>
      <c r="QVA684" s="187"/>
      <c r="QVB684" s="187"/>
      <c r="QVC684" s="187"/>
      <c r="QVD684" s="187"/>
      <c r="QVE684" s="187"/>
      <c r="QVF684" s="187"/>
      <c r="QVG684" s="187"/>
      <c r="QVH684" s="187"/>
      <c r="QVI684" s="187"/>
      <c r="QVJ684" s="187"/>
      <c r="QVK684" s="187"/>
      <c r="QVL684" s="187"/>
      <c r="QVM684" s="187"/>
      <c r="QVN684" s="187"/>
      <c r="QVO684" s="187"/>
      <c r="QVP684" s="187"/>
      <c r="QVQ684" s="187"/>
      <c r="QVR684" s="187"/>
      <c r="QVS684" s="187"/>
      <c r="QVT684" s="187"/>
      <c r="QVU684" s="187"/>
      <c r="QVV684" s="187"/>
      <c r="QVW684" s="187"/>
      <c r="QVX684" s="187"/>
      <c r="QVY684" s="187"/>
      <c r="QVZ684" s="187"/>
      <c r="QWA684" s="187"/>
      <c r="QWB684" s="187"/>
      <c r="QWC684" s="187"/>
      <c r="QWD684" s="187"/>
      <c r="QWE684" s="187"/>
      <c r="QWF684" s="187"/>
      <c r="QWG684" s="187"/>
      <c r="QWH684" s="187"/>
      <c r="QWI684" s="187"/>
      <c r="QWJ684" s="187"/>
      <c r="QWK684" s="187"/>
      <c r="QWL684" s="187"/>
      <c r="QWM684" s="187"/>
      <c r="QWN684" s="187"/>
      <c r="QWO684" s="187"/>
      <c r="QWP684" s="187"/>
      <c r="QWQ684" s="187"/>
      <c r="QWR684" s="187"/>
      <c r="QWS684" s="187"/>
      <c r="QWT684" s="187"/>
      <c r="QWU684" s="187"/>
      <c r="QWV684" s="187"/>
      <c r="QWW684" s="187"/>
      <c r="QWX684" s="187"/>
      <c r="QWY684" s="187"/>
      <c r="QWZ684" s="187"/>
      <c r="QXA684" s="187"/>
      <c r="QXB684" s="187"/>
      <c r="QXC684" s="187"/>
      <c r="QXD684" s="187"/>
      <c r="QXE684" s="187"/>
      <c r="QXF684" s="187"/>
      <c r="QXG684" s="187"/>
      <c r="QXH684" s="187"/>
      <c r="QXI684" s="187"/>
      <c r="QXJ684" s="187"/>
      <c r="QXK684" s="187"/>
      <c r="QXL684" s="187"/>
      <c r="QXM684" s="187"/>
      <c r="QXN684" s="187"/>
      <c r="QXO684" s="187"/>
      <c r="QXP684" s="187"/>
      <c r="QXQ684" s="187"/>
      <c r="QXR684" s="187"/>
      <c r="QXS684" s="187"/>
      <c r="QXT684" s="187"/>
      <c r="QXU684" s="187"/>
      <c r="QXV684" s="187"/>
      <c r="QXW684" s="187"/>
      <c r="QXX684" s="187"/>
      <c r="QXY684" s="187"/>
      <c r="QXZ684" s="187"/>
      <c r="QYA684" s="187"/>
      <c r="QYB684" s="187"/>
      <c r="QYC684" s="187"/>
      <c r="QYD684" s="187"/>
      <c r="QYE684" s="187"/>
      <c r="QYF684" s="187"/>
      <c r="QYG684" s="187"/>
      <c r="QYH684" s="187"/>
      <c r="QYI684" s="187"/>
      <c r="QYJ684" s="187"/>
      <c r="QYK684" s="187"/>
      <c r="QYL684" s="187"/>
      <c r="QYM684" s="187"/>
      <c r="QYN684" s="187"/>
      <c r="QYO684" s="187"/>
      <c r="QYP684" s="187"/>
      <c r="QYQ684" s="187"/>
      <c r="QYR684" s="187"/>
      <c r="QYS684" s="187"/>
      <c r="QYT684" s="187"/>
      <c r="QYU684" s="187"/>
      <c r="QYV684" s="187"/>
      <c r="QYW684" s="187"/>
      <c r="QYX684" s="187"/>
      <c r="QYY684" s="187"/>
      <c r="QYZ684" s="187"/>
      <c r="QZA684" s="187"/>
      <c r="QZB684" s="187"/>
      <c r="QZC684" s="187"/>
      <c r="QZD684" s="187"/>
      <c r="QZE684" s="187"/>
      <c r="QZF684" s="187"/>
      <c r="QZG684" s="187"/>
      <c r="QZH684" s="187"/>
      <c r="QZI684" s="187"/>
      <c r="QZJ684" s="187"/>
      <c r="QZK684" s="187"/>
      <c r="QZL684" s="187"/>
      <c r="QZM684" s="187"/>
      <c r="QZN684" s="187"/>
      <c r="QZO684" s="187"/>
      <c r="QZP684" s="187"/>
      <c r="QZQ684" s="187"/>
      <c r="QZR684" s="187"/>
      <c r="QZS684" s="187"/>
      <c r="QZT684" s="187"/>
      <c r="QZU684" s="187"/>
      <c r="QZV684" s="187"/>
      <c r="QZW684" s="187"/>
      <c r="QZX684" s="187"/>
      <c r="QZY684" s="187"/>
      <c r="QZZ684" s="187"/>
      <c r="RAA684" s="187"/>
      <c r="RAB684" s="187"/>
      <c r="RAC684" s="187"/>
      <c r="RAD684" s="187"/>
      <c r="RAE684" s="187"/>
      <c r="RAF684" s="187"/>
      <c r="RAG684" s="187"/>
      <c r="RAH684" s="187"/>
      <c r="RAI684" s="187"/>
      <c r="RAJ684" s="187"/>
      <c r="RAK684" s="187"/>
      <c r="RAL684" s="187"/>
      <c r="RAM684" s="187"/>
      <c r="RAN684" s="187"/>
      <c r="RAO684" s="187"/>
      <c r="RAP684" s="187"/>
      <c r="RAQ684" s="187"/>
      <c r="RAR684" s="187"/>
      <c r="RAS684" s="187"/>
      <c r="RAT684" s="187"/>
      <c r="RAU684" s="187"/>
      <c r="RAV684" s="187"/>
      <c r="RAW684" s="187"/>
      <c r="RAX684" s="187"/>
      <c r="RAY684" s="187"/>
      <c r="RAZ684" s="187"/>
      <c r="RBA684" s="187"/>
      <c r="RBB684" s="187"/>
      <c r="RBC684" s="187"/>
      <c r="RBD684" s="187"/>
      <c r="RBE684" s="187"/>
      <c r="RBF684" s="187"/>
      <c r="RBG684" s="187"/>
      <c r="RBH684" s="187"/>
      <c r="RBI684" s="187"/>
      <c r="RBJ684" s="187"/>
      <c r="RBK684" s="187"/>
      <c r="RBL684" s="187"/>
      <c r="RBM684" s="187"/>
      <c r="RBN684" s="187"/>
      <c r="RBO684" s="187"/>
      <c r="RBP684" s="187"/>
      <c r="RBQ684" s="187"/>
      <c r="RBR684" s="187"/>
      <c r="RBS684" s="187"/>
      <c r="RBT684" s="187"/>
      <c r="RBU684" s="187"/>
      <c r="RBV684" s="187"/>
      <c r="RBW684" s="187"/>
      <c r="RBX684" s="187"/>
      <c r="RBY684" s="187"/>
      <c r="RBZ684" s="187"/>
      <c r="RCA684" s="187"/>
      <c r="RCB684" s="187"/>
      <c r="RCC684" s="187"/>
      <c r="RCD684" s="187"/>
      <c r="RCE684" s="187"/>
      <c r="RCF684" s="187"/>
      <c r="RCG684" s="187"/>
      <c r="RCH684" s="187"/>
      <c r="RCI684" s="187"/>
      <c r="RCJ684" s="187"/>
      <c r="RCK684" s="187"/>
      <c r="RCL684" s="187"/>
      <c r="RCM684" s="187"/>
      <c r="RCN684" s="187"/>
      <c r="RCO684" s="187"/>
      <c r="RCP684" s="187"/>
      <c r="RCQ684" s="187"/>
      <c r="RCR684" s="187"/>
      <c r="RCS684" s="187"/>
      <c r="RCT684" s="187"/>
      <c r="RCU684" s="187"/>
      <c r="RCV684" s="187"/>
      <c r="RCW684" s="187"/>
      <c r="RCX684" s="187"/>
      <c r="RCY684" s="187"/>
      <c r="RCZ684" s="187"/>
      <c r="RDA684" s="187"/>
      <c r="RDB684" s="187"/>
      <c r="RDC684" s="187"/>
      <c r="RDD684" s="187"/>
      <c r="RDE684" s="187"/>
      <c r="RDF684" s="187"/>
      <c r="RDG684" s="187"/>
      <c r="RDH684" s="187"/>
      <c r="RDI684" s="187"/>
      <c r="RDJ684" s="187"/>
      <c r="RDK684" s="187"/>
      <c r="RDL684" s="187"/>
      <c r="RDM684" s="187"/>
      <c r="RDN684" s="187"/>
      <c r="RDO684" s="187"/>
      <c r="RDP684" s="187"/>
      <c r="RDQ684" s="187"/>
      <c r="RDR684" s="187"/>
      <c r="RDS684" s="187"/>
      <c r="RDT684" s="187"/>
      <c r="RDU684" s="187"/>
      <c r="RDV684" s="187"/>
      <c r="RDW684" s="187"/>
      <c r="RDX684" s="187"/>
      <c r="RDY684" s="187"/>
      <c r="RDZ684" s="187"/>
      <c r="REA684" s="187"/>
      <c r="REB684" s="187"/>
      <c r="REC684" s="187"/>
      <c r="RED684" s="187"/>
      <c r="REE684" s="187"/>
      <c r="REF684" s="187"/>
      <c r="REG684" s="187"/>
      <c r="REH684" s="187"/>
      <c r="REI684" s="187"/>
      <c r="REJ684" s="187"/>
      <c r="REK684" s="187"/>
      <c r="REL684" s="187"/>
      <c r="REM684" s="187"/>
      <c r="REN684" s="187"/>
      <c r="REO684" s="187"/>
      <c r="REP684" s="187"/>
      <c r="REQ684" s="187"/>
      <c r="RER684" s="187"/>
      <c r="RES684" s="187"/>
      <c r="RET684" s="187"/>
      <c r="REU684" s="187"/>
      <c r="REV684" s="187"/>
      <c r="REW684" s="187"/>
      <c r="REX684" s="187"/>
      <c r="REY684" s="187"/>
      <c r="REZ684" s="187"/>
      <c r="RFA684" s="187"/>
      <c r="RFB684" s="187"/>
      <c r="RFC684" s="187"/>
      <c r="RFD684" s="187"/>
      <c r="RFE684" s="187"/>
      <c r="RFF684" s="187"/>
      <c r="RFG684" s="187"/>
      <c r="RFH684" s="187"/>
      <c r="RFI684" s="187"/>
      <c r="RFJ684" s="187"/>
      <c r="RFK684" s="187"/>
      <c r="RFL684" s="187"/>
      <c r="RFM684" s="187"/>
      <c r="RFN684" s="187"/>
      <c r="RFO684" s="187"/>
      <c r="RFP684" s="187"/>
      <c r="RFQ684" s="187"/>
      <c r="RFR684" s="187"/>
      <c r="RFS684" s="187"/>
      <c r="RFT684" s="187"/>
      <c r="RFU684" s="187"/>
      <c r="RFV684" s="187"/>
      <c r="RFW684" s="187"/>
      <c r="RFX684" s="187"/>
      <c r="RFY684" s="187"/>
      <c r="RFZ684" s="187"/>
      <c r="RGA684" s="187"/>
      <c r="RGB684" s="187"/>
      <c r="RGC684" s="187"/>
      <c r="RGD684" s="187"/>
      <c r="RGE684" s="187"/>
      <c r="RGF684" s="187"/>
      <c r="RGG684" s="187"/>
      <c r="RGH684" s="187"/>
      <c r="RGI684" s="187"/>
      <c r="RGJ684" s="187"/>
      <c r="RGK684" s="187"/>
      <c r="RGL684" s="187"/>
      <c r="RGM684" s="187"/>
      <c r="RGN684" s="187"/>
      <c r="RGO684" s="187"/>
      <c r="RGP684" s="187"/>
      <c r="RGQ684" s="187"/>
      <c r="RGR684" s="187"/>
      <c r="RGS684" s="187"/>
      <c r="RGT684" s="187"/>
      <c r="RGU684" s="187"/>
      <c r="RGV684" s="187"/>
      <c r="RGW684" s="187"/>
      <c r="RGX684" s="187"/>
      <c r="RGY684" s="187"/>
      <c r="RGZ684" s="187"/>
      <c r="RHA684" s="187"/>
      <c r="RHB684" s="187"/>
      <c r="RHC684" s="187"/>
      <c r="RHD684" s="187"/>
      <c r="RHE684" s="187"/>
      <c r="RHF684" s="187"/>
      <c r="RHG684" s="187"/>
      <c r="RHH684" s="187"/>
      <c r="RHI684" s="187"/>
      <c r="RHJ684" s="187"/>
      <c r="RHK684" s="187"/>
      <c r="RHL684" s="187"/>
      <c r="RHM684" s="187"/>
      <c r="RHN684" s="187"/>
      <c r="RHO684" s="187"/>
      <c r="RHP684" s="187"/>
      <c r="RHQ684" s="187"/>
      <c r="RHR684" s="187"/>
      <c r="RHS684" s="187"/>
      <c r="RHT684" s="187"/>
      <c r="RHU684" s="187"/>
      <c r="RHV684" s="187"/>
      <c r="RHW684" s="187"/>
      <c r="RHX684" s="187"/>
      <c r="RHY684" s="187"/>
      <c r="RHZ684" s="187"/>
      <c r="RIA684" s="187"/>
      <c r="RIB684" s="187"/>
      <c r="RIC684" s="187"/>
      <c r="RID684" s="187"/>
      <c r="RIE684" s="187"/>
      <c r="RIF684" s="187"/>
      <c r="RIG684" s="187"/>
      <c r="RIH684" s="187"/>
      <c r="RII684" s="187"/>
      <c r="RIJ684" s="187"/>
      <c r="RIK684" s="187"/>
      <c r="RIL684" s="187"/>
      <c r="RIM684" s="187"/>
      <c r="RIN684" s="187"/>
      <c r="RIO684" s="187"/>
      <c r="RIP684" s="187"/>
      <c r="RIQ684" s="187"/>
      <c r="RIR684" s="187"/>
      <c r="RIS684" s="187"/>
      <c r="RIT684" s="187"/>
      <c r="RIU684" s="187"/>
      <c r="RIV684" s="187"/>
      <c r="RIW684" s="187"/>
      <c r="RIX684" s="187"/>
      <c r="RIY684" s="187"/>
      <c r="RIZ684" s="187"/>
      <c r="RJA684" s="187"/>
      <c r="RJB684" s="187"/>
      <c r="RJC684" s="187"/>
      <c r="RJD684" s="187"/>
      <c r="RJE684" s="187"/>
      <c r="RJF684" s="187"/>
      <c r="RJG684" s="187"/>
      <c r="RJH684" s="187"/>
      <c r="RJI684" s="187"/>
      <c r="RJJ684" s="187"/>
      <c r="RJK684" s="187"/>
      <c r="RJL684" s="187"/>
      <c r="RJM684" s="187"/>
      <c r="RJN684" s="187"/>
      <c r="RJO684" s="187"/>
      <c r="RJP684" s="187"/>
      <c r="RJQ684" s="187"/>
      <c r="RJR684" s="187"/>
      <c r="RJS684" s="187"/>
      <c r="RJT684" s="187"/>
      <c r="RJU684" s="187"/>
      <c r="RJV684" s="187"/>
      <c r="RJW684" s="187"/>
      <c r="RJX684" s="187"/>
      <c r="RJY684" s="187"/>
      <c r="RJZ684" s="187"/>
      <c r="RKA684" s="187"/>
      <c r="RKB684" s="187"/>
      <c r="RKC684" s="187"/>
      <c r="RKD684" s="187"/>
      <c r="RKE684" s="187"/>
      <c r="RKF684" s="187"/>
      <c r="RKG684" s="187"/>
      <c r="RKH684" s="187"/>
      <c r="RKI684" s="187"/>
      <c r="RKJ684" s="187"/>
      <c r="RKK684" s="187"/>
      <c r="RKL684" s="187"/>
      <c r="RKM684" s="187"/>
      <c r="RKN684" s="187"/>
      <c r="RKO684" s="187"/>
      <c r="RKP684" s="187"/>
      <c r="RKQ684" s="187"/>
      <c r="RKR684" s="187"/>
      <c r="RKS684" s="187"/>
      <c r="RKT684" s="187"/>
      <c r="RKU684" s="187"/>
      <c r="RKV684" s="187"/>
      <c r="RKW684" s="187"/>
      <c r="RKX684" s="187"/>
      <c r="RKY684" s="187"/>
      <c r="RKZ684" s="187"/>
      <c r="RLA684" s="187"/>
      <c r="RLB684" s="187"/>
      <c r="RLC684" s="187"/>
      <c r="RLD684" s="187"/>
      <c r="RLE684" s="187"/>
      <c r="RLF684" s="187"/>
      <c r="RLG684" s="187"/>
      <c r="RLH684" s="187"/>
      <c r="RLI684" s="187"/>
      <c r="RLJ684" s="187"/>
      <c r="RLK684" s="187"/>
      <c r="RLL684" s="187"/>
      <c r="RLM684" s="187"/>
      <c r="RLN684" s="187"/>
      <c r="RLO684" s="187"/>
      <c r="RLP684" s="187"/>
      <c r="RLQ684" s="187"/>
      <c r="RLR684" s="187"/>
      <c r="RLS684" s="187"/>
      <c r="RLT684" s="187"/>
      <c r="RLU684" s="187"/>
      <c r="RLV684" s="187"/>
      <c r="RLW684" s="187"/>
      <c r="RLX684" s="187"/>
      <c r="RLY684" s="187"/>
      <c r="RLZ684" s="187"/>
      <c r="RMA684" s="187"/>
      <c r="RMB684" s="187"/>
      <c r="RMC684" s="187"/>
      <c r="RMD684" s="187"/>
      <c r="RME684" s="187"/>
      <c r="RMF684" s="187"/>
      <c r="RMG684" s="187"/>
      <c r="RMH684" s="187"/>
      <c r="RMI684" s="187"/>
      <c r="RMJ684" s="187"/>
      <c r="RMK684" s="187"/>
      <c r="RML684" s="187"/>
      <c r="RMM684" s="187"/>
      <c r="RMN684" s="187"/>
      <c r="RMO684" s="187"/>
      <c r="RMP684" s="187"/>
      <c r="RMQ684" s="187"/>
      <c r="RMR684" s="187"/>
      <c r="RMS684" s="187"/>
      <c r="RMT684" s="187"/>
      <c r="RMU684" s="187"/>
      <c r="RMV684" s="187"/>
      <c r="RMW684" s="187"/>
      <c r="RMX684" s="187"/>
      <c r="RMY684" s="187"/>
      <c r="RMZ684" s="187"/>
      <c r="RNA684" s="187"/>
      <c r="RNB684" s="187"/>
      <c r="RNC684" s="187"/>
      <c r="RND684" s="187"/>
      <c r="RNE684" s="187"/>
      <c r="RNF684" s="187"/>
      <c r="RNG684" s="187"/>
      <c r="RNH684" s="187"/>
      <c r="RNI684" s="187"/>
      <c r="RNJ684" s="187"/>
      <c r="RNK684" s="187"/>
      <c r="RNL684" s="187"/>
      <c r="RNM684" s="187"/>
      <c r="RNN684" s="187"/>
      <c r="RNO684" s="187"/>
      <c r="RNP684" s="187"/>
      <c r="RNQ684" s="187"/>
      <c r="RNR684" s="187"/>
      <c r="RNS684" s="187"/>
      <c r="RNT684" s="187"/>
      <c r="RNU684" s="187"/>
      <c r="RNV684" s="187"/>
      <c r="RNW684" s="187"/>
      <c r="RNX684" s="187"/>
      <c r="RNY684" s="187"/>
      <c r="RNZ684" s="187"/>
      <c r="ROA684" s="187"/>
      <c r="ROB684" s="187"/>
      <c r="ROC684" s="187"/>
      <c r="ROD684" s="187"/>
      <c r="ROE684" s="187"/>
      <c r="ROF684" s="187"/>
      <c r="ROG684" s="187"/>
      <c r="ROH684" s="187"/>
      <c r="ROI684" s="187"/>
      <c r="ROJ684" s="187"/>
      <c r="ROK684" s="187"/>
      <c r="ROL684" s="187"/>
      <c r="ROM684" s="187"/>
      <c r="RON684" s="187"/>
      <c r="ROO684" s="187"/>
      <c r="ROP684" s="187"/>
      <c r="ROQ684" s="187"/>
      <c r="ROR684" s="187"/>
      <c r="ROS684" s="187"/>
      <c r="ROT684" s="187"/>
      <c r="ROU684" s="187"/>
      <c r="ROV684" s="187"/>
      <c r="ROW684" s="187"/>
      <c r="ROX684" s="187"/>
      <c r="ROY684" s="187"/>
      <c r="ROZ684" s="187"/>
      <c r="RPA684" s="187"/>
      <c r="RPB684" s="187"/>
      <c r="RPC684" s="187"/>
      <c r="RPD684" s="187"/>
      <c r="RPE684" s="187"/>
      <c r="RPF684" s="187"/>
      <c r="RPG684" s="187"/>
      <c r="RPH684" s="187"/>
      <c r="RPI684" s="187"/>
      <c r="RPJ684" s="187"/>
      <c r="RPK684" s="187"/>
      <c r="RPL684" s="187"/>
      <c r="RPM684" s="187"/>
      <c r="RPN684" s="187"/>
      <c r="RPO684" s="187"/>
      <c r="RPP684" s="187"/>
      <c r="RPQ684" s="187"/>
      <c r="RPR684" s="187"/>
      <c r="RPS684" s="187"/>
      <c r="RPT684" s="187"/>
      <c r="RPU684" s="187"/>
      <c r="RPV684" s="187"/>
      <c r="RPW684" s="187"/>
      <c r="RPX684" s="187"/>
      <c r="RPY684" s="187"/>
      <c r="RPZ684" s="187"/>
      <c r="RQA684" s="187"/>
      <c r="RQB684" s="187"/>
      <c r="RQC684" s="187"/>
      <c r="RQD684" s="187"/>
      <c r="RQE684" s="187"/>
      <c r="RQF684" s="187"/>
      <c r="RQG684" s="187"/>
      <c r="RQH684" s="187"/>
      <c r="RQI684" s="187"/>
      <c r="RQJ684" s="187"/>
      <c r="RQK684" s="187"/>
      <c r="RQL684" s="187"/>
      <c r="RQM684" s="187"/>
      <c r="RQN684" s="187"/>
      <c r="RQO684" s="187"/>
      <c r="RQP684" s="187"/>
      <c r="RQQ684" s="187"/>
      <c r="RQR684" s="187"/>
      <c r="RQS684" s="187"/>
      <c r="RQT684" s="187"/>
      <c r="RQU684" s="187"/>
      <c r="RQV684" s="187"/>
      <c r="RQW684" s="187"/>
      <c r="RQX684" s="187"/>
      <c r="RQY684" s="187"/>
      <c r="RQZ684" s="187"/>
      <c r="RRA684" s="187"/>
      <c r="RRB684" s="187"/>
      <c r="RRC684" s="187"/>
      <c r="RRD684" s="187"/>
      <c r="RRE684" s="187"/>
      <c r="RRF684" s="187"/>
      <c r="RRG684" s="187"/>
      <c r="RRH684" s="187"/>
      <c r="RRI684" s="187"/>
      <c r="RRJ684" s="187"/>
      <c r="RRK684" s="187"/>
      <c r="RRL684" s="187"/>
      <c r="RRM684" s="187"/>
      <c r="RRN684" s="187"/>
      <c r="RRO684" s="187"/>
      <c r="RRP684" s="187"/>
      <c r="RRQ684" s="187"/>
      <c r="RRR684" s="187"/>
      <c r="RRS684" s="187"/>
      <c r="RRT684" s="187"/>
      <c r="RRU684" s="187"/>
      <c r="RRV684" s="187"/>
      <c r="RRW684" s="187"/>
      <c r="RRX684" s="187"/>
      <c r="RRY684" s="187"/>
      <c r="RRZ684" s="187"/>
      <c r="RSA684" s="187"/>
      <c r="RSB684" s="187"/>
      <c r="RSC684" s="187"/>
      <c r="RSD684" s="187"/>
      <c r="RSE684" s="187"/>
      <c r="RSF684" s="187"/>
      <c r="RSG684" s="187"/>
      <c r="RSH684" s="187"/>
      <c r="RSI684" s="187"/>
      <c r="RSJ684" s="187"/>
      <c r="RSK684" s="187"/>
      <c r="RSL684" s="187"/>
      <c r="RSM684" s="187"/>
      <c r="RSN684" s="187"/>
      <c r="RSO684" s="187"/>
      <c r="RSP684" s="187"/>
      <c r="RSQ684" s="187"/>
      <c r="RSR684" s="187"/>
      <c r="RSS684" s="187"/>
      <c r="RST684" s="187"/>
      <c r="RSU684" s="187"/>
      <c r="RSV684" s="187"/>
      <c r="RSW684" s="187"/>
      <c r="RSX684" s="187"/>
      <c r="RSY684" s="187"/>
      <c r="RSZ684" s="187"/>
      <c r="RTA684" s="187"/>
      <c r="RTB684" s="187"/>
      <c r="RTC684" s="187"/>
      <c r="RTD684" s="187"/>
      <c r="RTE684" s="187"/>
      <c r="RTF684" s="187"/>
      <c r="RTG684" s="187"/>
      <c r="RTH684" s="187"/>
      <c r="RTI684" s="187"/>
      <c r="RTJ684" s="187"/>
      <c r="RTK684" s="187"/>
      <c r="RTL684" s="187"/>
      <c r="RTM684" s="187"/>
      <c r="RTN684" s="187"/>
      <c r="RTO684" s="187"/>
      <c r="RTP684" s="187"/>
      <c r="RTQ684" s="187"/>
      <c r="RTR684" s="187"/>
      <c r="RTS684" s="187"/>
      <c r="RTT684" s="187"/>
      <c r="RTU684" s="187"/>
      <c r="RTV684" s="187"/>
      <c r="RTW684" s="187"/>
      <c r="RTX684" s="187"/>
      <c r="RTY684" s="187"/>
      <c r="RTZ684" s="187"/>
      <c r="RUA684" s="187"/>
      <c r="RUB684" s="187"/>
      <c r="RUC684" s="187"/>
      <c r="RUD684" s="187"/>
      <c r="RUE684" s="187"/>
      <c r="RUF684" s="187"/>
      <c r="RUG684" s="187"/>
      <c r="RUH684" s="187"/>
      <c r="RUI684" s="187"/>
      <c r="RUJ684" s="187"/>
      <c r="RUK684" s="187"/>
      <c r="RUL684" s="187"/>
      <c r="RUM684" s="187"/>
      <c r="RUN684" s="187"/>
      <c r="RUO684" s="187"/>
      <c r="RUP684" s="187"/>
      <c r="RUQ684" s="187"/>
      <c r="RUR684" s="187"/>
      <c r="RUS684" s="187"/>
      <c r="RUT684" s="187"/>
      <c r="RUU684" s="187"/>
      <c r="RUV684" s="187"/>
      <c r="RUW684" s="187"/>
      <c r="RUX684" s="187"/>
      <c r="RUY684" s="187"/>
      <c r="RUZ684" s="187"/>
      <c r="RVA684" s="187"/>
      <c r="RVB684" s="187"/>
      <c r="RVC684" s="187"/>
      <c r="RVD684" s="187"/>
      <c r="RVE684" s="187"/>
      <c r="RVF684" s="187"/>
      <c r="RVG684" s="187"/>
      <c r="RVH684" s="187"/>
      <c r="RVI684" s="187"/>
      <c r="RVJ684" s="187"/>
      <c r="RVK684" s="187"/>
      <c r="RVL684" s="187"/>
      <c r="RVM684" s="187"/>
      <c r="RVN684" s="187"/>
      <c r="RVO684" s="187"/>
      <c r="RVP684" s="187"/>
      <c r="RVQ684" s="187"/>
      <c r="RVR684" s="187"/>
      <c r="RVS684" s="187"/>
      <c r="RVT684" s="187"/>
      <c r="RVU684" s="187"/>
      <c r="RVV684" s="187"/>
      <c r="RVW684" s="187"/>
      <c r="RVX684" s="187"/>
      <c r="RVY684" s="187"/>
      <c r="RVZ684" s="187"/>
      <c r="RWA684" s="187"/>
      <c r="RWB684" s="187"/>
      <c r="RWC684" s="187"/>
      <c r="RWD684" s="187"/>
      <c r="RWE684" s="187"/>
      <c r="RWF684" s="187"/>
      <c r="RWG684" s="187"/>
      <c r="RWH684" s="187"/>
      <c r="RWI684" s="187"/>
      <c r="RWJ684" s="187"/>
      <c r="RWK684" s="187"/>
      <c r="RWL684" s="187"/>
      <c r="RWM684" s="187"/>
      <c r="RWN684" s="187"/>
      <c r="RWO684" s="187"/>
      <c r="RWP684" s="187"/>
      <c r="RWQ684" s="187"/>
      <c r="RWR684" s="187"/>
      <c r="RWS684" s="187"/>
      <c r="RWT684" s="187"/>
      <c r="RWU684" s="187"/>
      <c r="RWV684" s="187"/>
      <c r="RWW684" s="187"/>
      <c r="RWX684" s="187"/>
      <c r="RWY684" s="187"/>
      <c r="RWZ684" s="187"/>
      <c r="RXA684" s="187"/>
      <c r="RXB684" s="187"/>
      <c r="RXC684" s="187"/>
      <c r="RXD684" s="187"/>
      <c r="RXE684" s="187"/>
      <c r="RXF684" s="187"/>
      <c r="RXG684" s="187"/>
      <c r="RXH684" s="187"/>
      <c r="RXI684" s="187"/>
      <c r="RXJ684" s="187"/>
      <c r="RXK684" s="187"/>
      <c r="RXL684" s="187"/>
      <c r="RXM684" s="187"/>
      <c r="RXN684" s="187"/>
      <c r="RXO684" s="187"/>
      <c r="RXP684" s="187"/>
      <c r="RXQ684" s="187"/>
      <c r="RXR684" s="187"/>
      <c r="RXS684" s="187"/>
      <c r="RXT684" s="187"/>
      <c r="RXU684" s="187"/>
      <c r="RXV684" s="187"/>
      <c r="RXW684" s="187"/>
      <c r="RXX684" s="187"/>
      <c r="RXY684" s="187"/>
      <c r="RXZ684" s="187"/>
      <c r="RYA684" s="187"/>
      <c r="RYB684" s="187"/>
      <c r="RYC684" s="187"/>
      <c r="RYD684" s="187"/>
      <c r="RYE684" s="187"/>
      <c r="RYF684" s="187"/>
      <c r="RYG684" s="187"/>
      <c r="RYH684" s="187"/>
      <c r="RYI684" s="187"/>
      <c r="RYJ684" s="187"/>
      <c r="RYK684" s="187"/>
      <c r="RYL684" s="187"/>
      <c r="RYM684" s="187"/>
      <c r="RYN684" s="187"/>
      <c r="RYO684" s="187"/>
      <c r="RYP684" s="187"/>
      <c r="RYQ684" s="187"/>
      <c r="RYR684" s="187"/>
      <c r="RYS684" s="187"/>
      <c r="RYT684" s="187"/>
      <c r="RYU684" s="187"/>
      <c r="RYV684" s="187"/>
      <c r="RYW684" s="187"/>
      <c r="RYX684" s="187"/>
      <c r="RYY684" s="187"/>
      <c r="RYZ684" s="187"/>
      <c r="RZA684" s="187"/>
      <c r="RZB684" s="187"/>
      <c r="RZC684" s="187"/>
      <c r="RZD684" s="187"/>
      <c r="RZE684" s="187"/>
      <c r="RZF684" s="187"/>
      <c r="RZG684" s="187"/>
      <c r="RZH684" s="187"/>
      <c r="RZI684" s="187"/>
      <c r="RZJ684" s="187"/>
      <c r="RZK684" s="187"/>
      <c r="RZL684" s="187"/>
      <c r="RZM684" s="187"/>
      <c r="RZN684" s="187"/>
      <c r="RZO684" s="187"/>
      <c r="RZP684" s="187"/>
      <c r="RZQ684" s="187"/>
      <c r="RZR684" s="187"/>
      <c r="RZS684" s="187"/>
      <c r="RZT684" s="187"/>
      <c r="RZU684" s="187"/>
      <c r="RZV684" s="187"/>
      <c r="RZW684" s="187"/>
      <c r="RZX684" s="187"/>
      <c r="RZY684" s="187"/>
      <c r="RZZ684" s="187"/>
      <c r="SAA684" s="187"/>
      <c r="SAB684" s="187"/>
      <c r="SAC684" s="187"/>
      <c r="SAD684" s="187"/>
      <c r="SAE684" s="187"/>
      <c r="SAF684" s="187"/>
      <c r="SAG684" s="187"/>
      <c r="SAH684" s="187"/>
      <c r="SAI684" s="187"/>
      <c r="SAJ684" s="187"/>
      <c r="SAK684" s="187"/>
      <c r="SAL684" s="187"/>
      <c r="SAM684" s="187"/>
      <c r="SAN684" s="187"/>
      <c r="SAO684" s="187"/>
      <c r="SAP684" s="187"/>
      <c r="SAQ684" s="187"/>
      <c r="SAR684" s="187"/>
      <c r="SAS684" s="187"/>
      <c r="SAT684" s="187"/>
      <c r="SAU684" s="187"/>
      <c r="SAV684" s="187"/>
      <c r="SAW684" s="187"/>
      <c r="SAX684" s="187"/>
      <c r="SAY684" s="187"/>
      <c r="SAZ684" s="187"/>
      <c r="SBA684" s="187"/>
      <c r="SBB684" s="187"/>
      <c r="SBC684" s="187"/>
      <c r="SBD684" s="187"/>
      <c r="SBE684" s="187"/>
      <c r="SBF684" s="187"/>
      <c r="SBG684" s="187"/>
      <c r="SBH684" s="187"/>
      <c r="SBI684" s="187"/>
      <c r="SBJ684" s="187"/>
      <c r="SBK684" s="187"/>
      <c r="SBL684" s="187"/>
      <c r="SBM684" s="187"/>
      <c r="SBN684" s="187"/>
      <c r="SBO684" s="187"/>
      <c r="SBP684" s="187"/>
      <c r="SBQ684" s="187"/>
      <c r="SBR684" s="187"/>
      <c r="SBS684" s="187"/>
      <c r="SBT684" s="187"/>
      <c r="SBU684" s="187"/>
      <c r="SBV684" s="187"/>
      <c r="SBW684" s="187"/>
      <c r="SBX684" s="187"/>
      <c r="SBY684" s="187"/>
      <c r="SBZ684" s="187"/>
      <c r="SCA684" s="187"/>
      <c r="SCB684" s="187"/>
      <c r="SCC684" s="187"/>
      <c r="SCD684" s="187"/>
      <c r="SCE684" s="187"/>
      <c r="SCF684" s="187"/>
      <c r="SCG684" s="187"/>
      <c r="SCH684" s="187"/>
      <c r="SCI684" s="187"/>
      <c r="SCJ684" s="187"/>
      <c r="SCK684" s="187"/>
      <c r="SCL684" s="187"/>
      <c r="SCM684" s="187"/>
      <c r="SCN684" s="187"/>
      <c r="SCO684" s="187"/>
      <c r="SCP684" s="187"/>
      <c r="SCQ684" s="187"/>
      <c r="SCR684" s="187"/>
      <c r="SCS684" s="187"/>
      <c r="SCT684" s="187"/>
      <c r="SCU684" s="187"/>
      <c r="SCV684" s="187"/>
      <c r="SCW684" s="187"/>
      <c r="SCX684" s="187"/>
      <c r="SCY684" s="187"/>
      <c r="SCZ684" s="187"/>
      <c r="SDA684" s="187"/>
      <c r="SDB684" s="187"/>
      <c r="SDC684" s="187"/>
      <c r="SDD684" s="187"/>
      <c r="SDE684" s="187"/>
      <c r="SDF684" s="187"/>
      <c r="SDG684" s="187"/>
      <c r="SDH684" s="187"/>
      <c r="SDI684" s="187"/>
      <c r="SDJ684" s="187"/>
      <c r="SDK684" s="187"/>
      <c r="SDL684" s="187"/>
      <c r="SDM684" s="187"/>
      <c r="SDN684" s="187"/>
      <c r="SDO684" s="187"/>
      <c r="SDP684" s="187"/>
      <c r="SDQ684" s="187"/>
      <c r="SDR684" s="187"/>
      <c r="SDS684" s="187"/>
      <c r="SDT684" s="187"/>
      <c r="SDU684" s="187"/>
      <c r="SDV684" s="187"/>
      <c r="SDW684" s="187"/>
      <c r="SDX684" s="187"/>
      <c r="SDY684" s="187"/>
      <c r="SDZ684" s="187"/>
      <c r="SEA684" s="187"/>
      <c r="SEB684" s="187"/>
      <c r="SEC684" s="187"/>
      <c r="SED684" s="187"/>
      <c r="SEE684" s="187"/>
      <c r="SEF684" s="187"/>
      <c r="SEG684" s="187"/>
      <c r="SEH684" s="187"/>
      <c r="SEI684" s="187"/>
      <c r="SEJ684" s="187"/>
      <c r="SEK684" s="187"/>
      <c r="SEL684" s="187"/>
      <c r="SEM684" s="187"/>
      <c r="SEN684" s="187"/>
      <c r="SEO684" s="187"/>
      <c r="SEP684" s="187"/>
      <c r="SEQ684" s="187"/>
      <c r="SER684" s="187"/>
      <c r="SES684" s="187"/>
      <c r="SET684" s="187"/>
      <c r="SEU684" s="187"/>
      <c r="SEV684" s="187"/>
      <c r="SEW684" s="187"/>
      <c r="SEX684" s="187"/>
      <c r="SEY684" s="187"/>
      <c r="SEZ684" s="187"/>
      <c r="SFA684" s="187"/>
      <c r="SFB684" s="187"/>
      <c r="SFC684" s="187"/>
      <c r="SFD684" s="187"/>
      <c r="SFE684" s="187"/>
      <c r="SFF684" s="187"/>
      <c r="SFG684" s="187"/>
      <c r="SFH684" s="187"/>
      <c r="SFI684" s="187"/>
      <c r="SFJ684" s="187"/>
      <c r="SFK684" s="187"/>
      <c r="SFL684" s="187"/>
      <c r="SFM684" s="187"/>
      <c r="SFN684" s="187"/>
      <c r="SFO684" s="187"/>
      <c r="SFP684" s="187"/>
      <c r="SFQ684" s="187"/>
      <c r="SFR684" s="187"/>
      <c r="SFS684" s="187"/>
      <c r="SFT684" s="187"/>
      <c r="SFU684" s="187"/>
      <c r="SFV684" s="187"/>
      <c r="SFW684" s="187"/>
      <c r="SFX684" s="187"/>
      <c r="SFY684" s="187"/>
      <c r="SFZ684" s="187"/>
      <c r="SGA684" s="187"/>
      <c r="SGB684" s="187"/>
      <c r="SGC684" s="187"/>
      <c r="SGD684" s="187"/>
      <c r="SGE684" s="187"/>
      <c r="SGF684" s="187"/>
      <c r="SGG684" s="187"/>
      <c r="SGH684" s="187"/>
      <c r="SGI684" s="187"/>
      <c r="SGJ684" s="187"/>
      <c r="SGK684" s="187"/>
      <c r="SGL684" s="187"/>
      <c r="SGM684" s="187"/>
      <c r="SGN684" s="187"/>
      <c r="SGO684" s="187"/>
      <c r="SGP684" s="187"/>
      <c r="SGQ684" s="187"/>
      <c r="SGR684" s="187"/>
      <c r="SGS684" s="187"/>
      <c r="SGT684" s="187"/>
      <c r="SGU684" s="187"/>
      <c r="SGV684" s="187"/>
      <c r="SGW684" s="187"/>
      <c r="SGX684" s="187"/>
      <c r="SGY684" s="187"/>
      <c r="SGZ684" s="187"/>
      <c r="SHA684" s="187"/>
      <c r="SHB684" s="187"/>
      <c r="SHC684" s="187"/>
      <c r="SHD684" s="187"/>
      <c r="SHE684" s="187"/>
      <c r="SHF684" s="187"/>
      <c r="SHG684" s="187"/>
      <c r="SHH684" s="187"/>
      <c r="SHI684" s="187"/>
      <c r="SHJ684" s="187"/>
      <c r="SHK684" s="187"/>
      <c r="SHL684" s="187"/>
      <c r="SHM684" s="187"/>
      <c r="SHN684" s="187"/>
      <c r="SHO684" s="187"/>
      <c r="SHP684" s="187"/>
      <c r="SHQ684" s="187"/>
      <c r="SHR684" s="187"/>
      <c r="SHS684" s="187"/>
      <c r="SHT684" s="187"/>
      <c r="SHU684" s="187"/>
      <c r="SHV684" s="187"/>
      <c r="SHW684" s="187"/>
      <c r="SHX684" s="187"/>
      <c r="SHY684" s="187"/>
      <c r="SHZ684" s="187"/>
      <c r="SIA684" s="187"/>
      <c r="SIB684" s="187"/>
      <c r="SIC684" s="187"/>
      <c r="SID684" s="187"/>
      <c r="SIE684" s="187"/>
      <c r="SIF684" s="187"/>
      <c r="SIG684" s="187"/>
      <c r="SIH684" s="187"/>
      <c r="SII684" s="187"/>
      <c r="SIJ684" s="187"/>
      <c r="SIK684" s="187"/>
      <c r="SIL684" s="187"/>
      <c r="SIM684" s="187"/>
      <c r="SIN684" s="187"/>
      <c r="SIO684" s="187"/>
      <c r="SIP684" s="187"/>
      <c r="SIQ684" s="187"/>
      <c r="SIR684" s="187"/>
      <c r="SIS684" s="187"/>
      <c r="SIT684" s="187"/>
      <c r="SIU684" s="187"/>
      <c r="SIV684" s="187"/>
      <c r="SIW684" s="187"/>
      <c r="SIX684" s="187"/>
      <c r="SIY684" s="187"/>
      <c r="SIZ684" s="187"/>
      <c r="SJA684" s="187"/>
      <c r="SJB684" s="187"/>
      <c r="SJC684" s="187"/>
      <c r="SJD684" s="187"/>
      <c r="SJE684" s="187"/>
      <c r="SJF684" s="187"/>
      <c r="SJG684" s="187"/>
      <c r="SJH684" s="187"/>
      <c r="SJI684" s="187"/>
      <c r="SJJ684" s="187"/>
      <c r="SJK684" s="187"/>
      <c r="SJL684" s="187"/>
      <c r="SJM684" s="187"/>
      <c r="SJN684" s="187"/>
      <c r="SJO684" s="187"/>
      <c r="SJP684" s="187"/>
      <c r="SJQ684" s="187"/>
      <c r="SJR684" s="187"/>
      <c r="SJS684" s="187"/>
      <c r="SJT684" s="187"/>
      <c r="SJU684" s="187"/>
      <c r="SJV684" s="187"/>
      <c r="SJW684" s="187"/>
      <c r="SJX684" s="187"/>
      <c r="SJY684" s="187"/>
      <c r="SJZ684" s="187"/>
      <c r="SKA684" s="187"/>
      <c r="SKB684" s="187"/>
      <c r="SKC684" s="187"/>
      <c r="SKD684" s="187"/>
      <c r="SKE684" s="187"/>
      <c r="SKF684" s="187"/>
      <c r="SKG684" s="187"/>
      <c r="SKH684" s="187"/>
      <c r="SKI684" s="187"/>
      <c r="SKJ684" s="187"/>
      <c r="SKK684" s="187"/>
      <c r="SKL684" s="187"/>
      <c r="SKM684" s="187"/>
      <c r="SKN684" s="187"/>
      <c r="SKO684" s="187"/>
      <c r="SKP684" s="187"/>
      <c r="SKQ684" s="187"/>
      <c r="SKR684" s="187"/>
      <c r="SKS684" s="187"/>
      <c r="SKT684" s="187"/>
      <c r="SKU684" s="187"/>
      <c r="SKV684" s="187"/>
      <c r="SKW684" s="187"/>
      <c r="SKX684" s="187"/>
      <c r="SKY684" s="187"/>
      <c r="SKZ684" s="187"/>
      <c r="SLA684" s="187"/>
      <c r="SLB684" s="187"/>
      <c r="SLC684" s="187"/>
      <c r="SLD684" s="187"/>
      <c r="SLE684" s="187"/>
      <c r="SLF684" s="187"/>
      <c r="SLG684" s="187"/>
      <c r="SLH684" s="187"/>
      <c r="SLI684" s="187"/>
      <c r="SLJ684" s="187"/>
      <c r="SLK684" s="187"/>
      <c r="SLL684" s="187"/>
      <c r="SLM684" s="187"/>
      <c r="SLN684" s="187"/>
      <c r="SLO684" s="187"/>
      <c r="SLP684" s="187"/>
      <c r="SLQ684" s="187"/>
      <c r="SLR684" s="187"/>
      <c r="SLS684" s="187"/>
      <c r="SLT684" s="187"/>
      <c r="SLU684" s="187"/>
      <c r="SLV684" s="187"/>
      <c r="SLW684" s="187"/>
      <c r="SLX684" s="187"/>
      <c r="SLY684" s="187"/>
      <c r="SLZ684" s="187"/>
      <c r="SMA684" s="187"/>
      <c r="SMB684" s="187"/>
      <c r="SMC684" s="187"/>
      <c r="SMD684" s="187"/>
      <c r="SME684" s="187"/>
      <c r="SMF684" s="187"/>
      <c r="SMG684" s="187"/>
      <c r="SMH684" s="187"/>
      <c r="SMI684" s="187"/>
      <c r="SMJ684" s="187"/>
      <c r="SMK684" s="187"/>
      <c r="SML684" s="187"/>
      <c r="SMM684" s="187"/>
      <c r="SMN684" s="187"/>
      <c r="SMO684" s="187"/>
      <c r="SMP684" s="187"/>
      <c r="SMQ684" s="187"/>
      <c r="SMR684" s="187"/>
      <c r="SMS684" s="187"/>
      <c r="SMT684" s="187"/>
      <c r="SMU684" s="187"/>
      <c r="SMV684" s="187"/>
      <c r="SMW684" s="187"/>
      <c r="SMX684" s="187"/>
      <c r="SMY684" s="187"/>
      <c r="SMZ684" s="187"/>
      <c r="SNA684" s="187"/>
      <c r="SNB684" s="187"/>
      <c r="SNC684" s="187"/>
      <c r="SND684" s="187"/>
      <c r="SNE684" s="187"/>
      <c r="SNF684" s="187"/>
      <c r="SNG684" s="187"/>
      <c r="SNH684" s="187"/>
      <c r="SNI684" s="187"/>
      <c r="SNJ684" s="187"/>
      <c r="SNK684" s="187"/>
      <c r="SNL684" s="187"/>
      <c r="SNM684" s="187"/>
      <c r="SNN684" s="187"/>
      <c r="SNO684" s="187"/>
      <c r="SNP684" s="187"/>
      <c r="SNQ684" s="187"/>
      <c r="SNR684" s="187"/>
      <c r="SNS684" s="187"/>
      <c r="SNT684" s="187"/>
      <c r="SNU684" s="187"/>
      <c r="SNV684" s="187"/>
      <c r="SNW684" s="187"/>
      <c r="SNX684" s="187"/>
      <c r="SNY684" s="187"/>
      <c r="SNZ684" s="187"/>
      <c r="SOA684" s="187"/>
      <c r="SOB684" s="187"/>
      <c r="SOC684" s="187"/>
      <c r="SOD684" s="187"/>
      <c r="SOE684" s="187"/>
      <c r="SOF684" s="187"/>
      <c r="SOG684" s="187"/>
      <c r="SOH684" s="187"/>
      <c r="SOI684" s="187"/>
      <c r="SOJ684" s="187"/>
      <c r="SOK684" s="187"/>
      <c r="SOL684" s="187"/>
      <c r="SOM684" s="187"/>
      <c r="SON684" s="187"/>
      <c r="SOO684" s="187"/>
      <c r="SOP684" s="187"/>
      <c r="SOQ684" s="187"/>
      <c r="SOR684" s="187"/>
      <c r="SOS684" s="187"/>
      <c r="SOT684" s="187"/>
      <c r="SOU684" s="187"/>
      <c r="SOV684" s="187"/>
      <c r="SOW684" s="187"/>
      <c r="SOX684" s="187"/>
      <c r="SOY684" s="187"/>
      <c r="SOZ684" s="187"/>
      <c r="SPA684" s="187"/>
      <c r="SPB684" s="187"/>
      <c r="SPC684" s="187"/>
      <c r="SPD684" s="187"/>
      <c r="SPE684" s="187"/>
      <c r="SPF684" s="187"/>
      <c r="SPG684" s="187"/>
      <c r="SPH684" s="187"/>
      <c r="SPI684" s="187"/>
      <c r="SPJ684" s="187"/>
      <c r="SPK684" s="187"/>
      <c r="SPL684" s="187"/>
      <c r="SPM684" s="187"/>
      <c r="SPN684" s="187"/>
      <c r="SPO684" s="187"/>
      <c r="SPP684" s="187"/>
      <c r="SPQ684" s="187"/>
      <c r="SPR684" s="187"/>
      <c r="SPS684" s="187"/>
      <c r="SPT684" s="187"/>
      <c r="SPU684" s="187"/>
      <c r="SPV684" s="187"/>
      <c r="SPW684" s="187"/>
      <c r="SPX684" s="187"/>
      <c r="SPY684" s="187"/>
      <c r="SPZ684" s="187"/>
      <c r="SQA684" s="187"/>
      <c r="SQB684" s="187"/>
      <c r="SQC684" s="187"/>
      <c r="SQD684" s="187"/>
      <c r="SQE684" s="187"/>
      <c r="SQF684" s="187"/>
      <c r="SQG684" s="187"/>
      <c r="SQH684" s="187"/>
      <c r="SQI684" s="187"/>
      <c r="SQJ684" s="187"/>
      <c r="SQK684" s="187"/>
      <c r="SQL684" s="187"/>
      <c r="SQM684" s="187"/>
      <c r="SQN684" s="187"/>
      <c r="SQO684" s="187"/>
      <c r="SQP684" s="187"/>
      <c r="SQQ684" s="187"/>
      <c r="SQR684" s="187"/>
      <c r="SQS684" s="187"/>
      <c r="SQT684" s="187"/>
      <c r="SQU684" s="187"/>
      <c r="SQV684" s="187"/>
      <c r="SQW684" s="187"/>
      <c r="SQX684" s="187"/>
      <c r="SQY684" s="187"/>
      <c r="SQZ684" s="187"/>
      <c r="SRA684" s="187"/>
      <c r="SRB684" s="187"/>
      <c r="SRC684" s="187"/>
      <c r="SRD684" s="187"/>
      <c r="SRE684" s="187"/>
      <c r="SRF684" s="187"/>
      <c r="SRG684" s="187"/>
      <c r="SRH684" s="187"/>
      <c r="SRI684" s="187"/>
      <c r="SRJ684" s="187"/>
      <c r="SRK684" s="187"/>
      <c r="SRL684" s="187"/>
      <c r="SRM684" s="187"/>
      <c r="SRN684" s="187"/>
      <c r="SRO684" s="187"/>
      <c r="SRP684" s="187"/>
      <c r="SRQ684" s="187"/>
      <c r="SRR684" s="187"/>
      <c r="SRS684" s="187"/>
      <c r="SRT684" s="187"/>
      <c r="SRU684" s="187"/>
      <c r="SRV684" s="187"/>
      <c r="SRW684" s="187"/>
      <c r="SRX684" s="187"/>
      <c r="SRY684" s="187"/>
      <c r="SRZ684" s="187"/>
      <c r="SSA684" s="187"/>
      <c r="SSB684" s="187"/>
      <c r="SSC684" s="187"/>
      <c r="SSD684" s="187"/>
      <c r="SSE684" s="187"/>
      <c r="SSF684" s="187"/>
      <c r="SSG684" s="187"/>
      <c r="SSH684" s="187"/>
      <c r="SSI684" s="187"/>
      <c r="SSJ684" s="187"/>
      <c r="SSK684" s="187"/>
      <c r="SSL684" s="187"/>
      <c r="SSM684" s="187"/>
      <c r="SSN684" s="187"/>
      <c r="SSO684" s="187"/>
      <c r="SSP684" s="187"/>
      <c r="SSQ684" s="187"/>
      <c r="SSR684" s="187"/>
      <c r="SSS684" s="187"/>
      <c r="SST684" s="187"/>
      <c r="SSU684" s="187"/>
      <c r="SSV684" s="187"/>
      <c r="SSW684" s="187"/>
      <c r="SSX684" s="187"/>
      <c r="SSY684" s="187"/>
      <c r="SSZ684" s="187"/>
      <c r="STA684" s="187"/>
      <c r="STB684" s="187"/>
      <c r="STC684" s="187"/>
      <c r="STD684" s="187"/>
      <c r="STE684" s="187"/>
      <c r="STF684" s="187"/>
      <c r="STG684" s="187"/>
      <c r="STH684" s="187"/>
      <c r="STI684" s="187"/>
      <c r="STJ684" s="187"/>
      <c r="STK684" s="187"/>
      <c r="STL684" s="187"/>
      <c r="STM684" s="187"/>
      <c r="STN684" s="187"/>
      <c r="STO684" s="187"/>
      <c r="STP684" s="187"/>
      <c r="STQ684" s="187"/>
      <c r="STR684" s="187"/>
      <c r="STS684" s="187"/>
      <c r="STT684" s="187"/>
      <c r="STU684" s="187"/>
      <c r="STV684" s="187"/>
      <c r="STW684" s="187"/>
      <c r="STX684" s="187"/>
      <c r="STY684" s="187"/>
      <c r="STZ684" s="187"/>
      <c r="SUA684" s="187"/>
      <c r="SUB684" s="187"/>
      <c r="SUC684" s="187"/>
      <c r="SUD684" s="187"/>
      <c r="SUE684" s="187"/>
      <c r="SUF684" s="187"/>
      <c r="SUG684" s="187"/>
      <c r="SUH684" s="187"/>
      <c r="SUI684" s="187"/>
      <c r="SUJ684" s="187"/>
      <c r="SUK684" s="187"/>
      <c r="SUL684" s="187"/>
      <c r="SUM684" s="187"/>
      <c r="SUN684" s="187"/>
      <c r="SUO684" s="187"/>
      <c r="SUP684" s="187"/>
      <c r="SUQ684" s="187"/>
      <c r="SUR684" s="187"/>
      <c r="SUS684" s="187"/>
      <c r="SUT684" s="187"/>
      <c r="SUU684" s="187"/>
      <c r="SUV684" s="187"/>
      <c r="SUW684" s="187"/>
      <c r="SUX684" s="187"/>
      <c r="SUY684" s="187"/>
      <c r="SUZ684" s="187"/>
      <c r="SVA684" s="187"/>
      <c r="SVB684" s="187"/>
      <c r="SVC684" s="187"/>
      <c r="SVD684" s="187"/>
      <c r="SVE684" s="187"/>
      <c r="SVF684" s="187"/>
      <c r="SVG684" s="187"/>
      <c r="SVH684" s="187"/>
      <c r="SVI684" s="187"/>
      <c r="SVJ684" s="187"/>
      <c r="SVK684" s="187"/>
      <c r="SVL684" s="187"/>
      <c r="SVM684" s="187"/>
      <c r="SVN684" s="187"/>
      <c r="SVO684" s="187"/>
      <c r="SVP684" s="187"/>
      <c r="SVQ684" s="187"/>
      <c r="SVR684" s="187"/>
      <c r="SVS684" s="187"/>
      <c r="SVT684" s="187"/>
      <c r="SVU684" s="187"/>
      <c r="SVV684" s="187"/>
      <c r="SVW684" s="187"/>
      <c r="SVX684" s="187"/>
      <c r="SVY684" s="187"/>
      <c r="SVZ684" s="187"/>
      <c r="SWA684" s="187"/>
      <c r="SWB684" s="187"/>
      <c r="SWC684" s="187"/>
      <c r="SWD684" s="187"/>
      <c r="SWE684" s="187"/>
      <c r="SWF684" s="187"/>
      <c r="SWG684" s="187"/>
      <c r="SWH684" s="187"/>
      <c r="SWI684" s="187"/>
      <c r="SWJ684" s="187"/>
      <c r="SWK684" s="187"/>
      <c r="SWL684" s="187"/>
      <c r="SWM684" s="187"/>
      <c r="SWN684" s="187"/>
      <c r="SWO684" s="187"/>
      <c r="SWP684" s="187"/>
      <c r="SWQ684" s="187"/>
      <c r="SWR684" s="187"/>
      <c r="SWS684" s="187"/>
      <c r="SWT684" s="187"/>
      <c r="SWU684" s="187"/>
      <c r="SWV684" s="187"/>
      <c r="SWW684" s="187"/>
      <c r="SWX684" s="187"/>
      <c r="SWY684" s="187"/>
      <c r="SWZ684" s="187"/>
      <c r="SXA684" s="187"/>
      <c r="SXB684" s="187"/>
      <c r="SXC684" s="187"/>
      <c r="SXD684" s="187"/>
      <c r="SXE684" s="187"/>
      <c r="SXF684" s="187"/>
      <c r="SXG684" s="187"/>
      <c r="SXH684" s="187"/>
      <c r="SXI684" s="187"/>
      <c r="SXJ684" s="187"/>
      <c r="SXK684" s="187"/>
      <c r="SXL684" s="187"/>
      <c r="SXM684" s="187"/>
      <c r="SXN684" s="187"/>
      <c r="SXO684" s="187"/>
      <c r="SXP684" s="187"/>
      <c r="SXQ684" s="187"/>
      <c r="SXR684" s="187"/>
      <c r="SXS684" s="187"/>
      <c r="SXT684" s="187"/>
      <c r="SXU684" s="187"/>
      <c r="SXV684" s="187"/>
      <c r="SXW684" s="187"/>
      <c r="SXX684" s="187"/>
      <c r="SXY684" s="187"/>
      <c r="SXZ684" s="187"/>
      <c r="SYA684" s="187"/>
      <c r="SYB684" s="187"/>
      <c r="SYC684" s="187"/>
      <c r="SYD684" s="187"/>
      <c r="SYE684" s="187"/>
      <c r="SYF684" s="187"/>
      <c r="SYG684" s="187"/>
      <c r="SYH684" s="187"/>
      <c r="SYI684" s="187"/>
      <c r="SYJ684" s="187"/>
      <c r="SYK684" s="187"/>
      <c r="SYL684" s="187"/>
      <c r="SYM684" s="187"/>
      <c r="SYN684" s="187"/>
      <c r="SYO684" s="187"/>
      <c r="SYP684" s="187"/>
      <c r="SYQ684" s="187"/>
      <c r="SYR684" s="187"/>
      <c r="SYS684" s="187"/>
      <c r="SYT684" s="187"/>
      <c r="SYU684" s="187"/>
      <c r="SYV684" s="187"/>
      <c r="SYW684" s="187"/>
      <c r="SYX684" s="187"/>
      <c r="SYY684" s="187"/>
      <c r="SYZ684" s="187"/>
      <c r="SZA684" s="187"/>
      <c r="SZB684" s="187"/>
      <c r="SZC684" s="187"/>
      <c r="SZD684" s="187"/>
      <c r="SZE684" s="187"/>
      <c r="SZF684" s="187"/>
      <c r="SZG684" s="187"/>
      <c r="SZH684" s="187"/>
      <c r="SZI684" s="187"/>
      <c r="SZJ684" s="187"/>
      <c r="SZK684" s="187"/>
      <c r="SZL684" s="187"/>
      <c r="SZM684" s="187"/>
      <c r="SZN684" s="187"/>
      <c r="SZO684" s="187"/>
      <c r="SZP684" s="187"/>
      <c r="SZQ684" s="187"/>
      <c r="SZR684" s="187"/>
      <c r="SZS684" s="187"/>
      <c r="SZT684" s="187"/>
      <c r="SZU684" s="187"/>
      <c r="SZV684" s="187"/>
      <c r="SZW684" s="187"/>
      <c r="SZX684" s="187"/>
      <c r="SZY684" s="187"/>
      <c r="SZZ684" s="187"/>
      <c r="TAA684" s="187"/>
      <c r="TAB684" s="187"/>
      <c r="TAC684" s="187"/>
      <c r="TAD684" s="187"/>
      <c r="TAE684" s="187"/>
      <c r="TAF684" s="187"/>
      <c r="TAG684" s="187"/>
      <c r="TAH684" s="187"/>
      <c r="TAI684" s="187"/>
      <c r="TAJ684" s="187"/>
      <c r="TAK684" s="187"/>
      <c r="TAL684" s="187"/>
      <c r="TAM684" s="187"/>
      <c r="TAN684" s="187"/>
      <c r="TAO684" s="187"/>
      <c r="TAP684" s="187"/>
      <c r="TAQ684" s="187"/>
      <c r="TAR684" s="187"/>
      <c r="TAS684" s="187"/>
      <c r="TAT684" s="187"/>
      <c r="TAU684" s="187"/>
      <c r="TAV684" s="187"/>
      <c r="TAW684" s="187"/>
      <c r="TAX684" s="187"/>
      <c r="TAY684" s="187"/>
      <c r="TAZ684" s="187"/>
      <c r="TBA684" s="187"/>
      <c r="TBB684" s="187"/>
      <c r="TBC684" s="187"/>
      <c r="TBD684" s="187"/>
      <c r="TBE684" s="187"/>
      <c r="TBF684" s="187"/>
      <c r="TBG684" s="187"/>
      <c r="TBH684" s="187"/>
      <c r="TBI684" s="187"/>
      <c r="TBJ684" s="187"/>
      <c r="TBK684" s="187"/>
      <c r="TBL684" s="187"/>
      <c r="TBM684" s="187"/>
      <c r="TBN684" s="187"/>
      <c r="TBO684" s="187"/>
      <c r="TBP684" s="187"/>
      <c r="TBQ684" s="187"/>
      <c r="TBR684" s="187"/>
      <c r="TBS684" s="187"/>
      <c r="TBT684" s="187"/>
      <c r="TBU684" s="187"/>
      <c r="TBV684" s="187"/>
      <c r="TBW684" s="187"/>
      <c r="TBX684" s="187"/>
      <c r="TBY684" s="187"/>
      <c r="TBZ684" s="187"/>
      <c r="TCA684" s="187"/>
      <c r="TCB684" s="187"/>
      <c r="TCC684" s="187"/>
      <c r="TCD684" s="187"/>
      <c r="TCE684" s="187"/>
      <c r="TCF684" s="187"/>
      <c r="TCG684" s="187"/>
      <c r="TCH684" s="187"/>
      <c r="TCI684" s="187"/>
      <c r="TCJ684" s="187"/>
      <c r="TCK684" s="187"/>
      <c r="TCL684" s="187"/>
      <c r="TCM684" s="187"/>
      <c r="TCN684" s="187"/>
      <c r="TCO684" s="187"/>
      <c r="TCP684" s="187"/>
      <c r="TCQ684" s="187"/>
      <c r="TCR684" s="187"/>
      <c r="TCS684" s="187"/>
      <c r="TCT684" s="187"/>
      <c r="TCU684" s="187"/>
      <c r="TCV684" s="187"/>
      <c r="TCW684" s="187"/>
      <c r="TCX684" s="187"/>
      <c r="TCY684" s="187"/>
      <c r="TCZ684" s="187"/>
      <c r="TDA684" s="187"/>
      <c r="TDB684" s="187"/>
      <c r="TDC684" s="187"/>
      <c r="TDD684" s="187"/>
      <c r="TDE684" s="187"/>
      <c r="TDF684" s="187"/>
      <c r="TDG684" s="187"/>
      <c r="TDH684" s="187"/>
      <c r="TDI684" s="187"/>
      <c r="TDJ684" s="187"/>
      <c r="TDK684" s="187"/>
      <c r="TDL684" s="187"/>
      <c r="TDM684" s="187"/>
      <c r="TDN684" s="187"/>
      <c r="TDO684" s="187"/>
      <c r="TDP684" s="187"/>
      <c r="TDQ684" s="187"/>
      <c r="TDR684" s="187"/>
      <c r="TDS684" s="187"/>
      <c r="TDT684" s="187"/>
      <c r="TDU684" s="187"/>
      <c r="TDV684" s="187"/>
      <c r="TDW684" s="187"/>
      <c r="TDX684" s="187"/>
      <c r="TDY684" s="187"/>
      <c r="TDZ684" s="187"/>
      <c r="TEA684" s="187"/>
      <c r="TEB684" s="187"/>
      <c r="TEC684" s="187"/>
      <c r="TED684" s="187"/>
      <c r="TEE684" s="187"/>
      <c r="TEF684" s="187"/>
      <c r="TEG684" s="187"/>
      <c r="TEH684" s="187"/>
      <c r="TEI684" s="187"/>
      <c r="TEJ684" s="187"/>
      <c r="TEK684" s="187"/>
      <c r="TEL684" s="187"/>
      <c r="TEM684" s="187"/>
      <c r="TEN684" s="187"/>
      <c r="TEO684" s="187"/>
      <c r="TEP684" s="187"/>
      <c r="TEQ684" s="187"/>
      <c r="TER684" s="187"/>
      <c r="TES684" s="187"/>
      <c r="TET684" s="187"/>
      <c r="TEU684" s="187"/>
      <c r="TEV684" s="187"/>
      <c r="TEW684" s="187"/>
      <c r="TEX684" s="187"/>
      <c r="TEY684" s="187"/>
      <c r="TEZ684" s="187"/>
      <c r="TFA684" s="187"/>
      <c r="TFB684" s="187"/>
      <c r="TFC684" s="187"/>
      <c r="TFD684" s="187"/>
      <c r="TFE684" s="187"/>
      <c r="TFF684" s="187"/>
      <c r="TFG684" s="187"/>
      <c r="TFH684" s="187"/>
      <c r="TFI684" s="187"/>
      <c r="TFJ684" s="187"/>
      <c r="TFK684" s="187"/>
      <c r="TFL684" s="187"/>
      <c r="TFM684" s="187"/>
      <c r="TFN684" s="187"/>
      <c r="TFO684" s="187"/>
      <c r="TFP684" s="187"/>
      <c r="TFQ684" s="187"/>
      <c r="TFR684" s="187"/>
      <c r="TFS684" s="187"/>
      <c r="TFT684" s="187"/>
      <c r="TFU684" s="187"/>
      <c r="TFV684" s="187"/>
      <c r="TFW684" s="187"/>
      <c r="TFX684" s="187"/>
      <c r="TFY684" s="187"/>
      <c r="TFZ684" s="187"/>
      <c r="TGA684" s="187"/>
      <c r="TGB684" s="187"/>
      <c r="TGC684" s="187"/>
      <c r="TGD684" s="187"/>
      <c r="TGE684" s="187"/>
      <c r="TGF684" s="187"/>
      <c r="TGG684" s="187"/>
      <c r="TGH684" s="187"/>
      <c r="TGI684" s="187"/>
      <c r="TGJ684" s="187"/>
      <c r="TGK684" s="187"/>
      <c r="TGL684" s="187"/>
      <c r="TGM684" s="187"/>
      <c r="TGN684" s="187"/>
      <c r="TGO684" s="187"/>
      <c r="TGP684" s="187"/>
      <c r="TGQ684" s="187"/>
      <c r="TGR684" s="187"/>
      <c r="TGS684" s="187"/>
      <c r="TGT684" s="187"/>
      <c r="TGU684" s="187"/>
      <c r="TGV684" s="187"/>
      <c r="TGW684" s="187"/>
      <c r="TGX684" s="187"/>
      <c r="TGY684" s="187"/>
      <c r="TGZ684" s="187"/>
      <c r="THA684" s="187"/>
      <c r="THB684" s="187"/>
      <c r="THC684" s="187"/>
      <c r="THD684" s="187"/>
      <c r="THE684" s="187"/>
      <c r="THF684" s="187"/>
      <c r="THG684" s="187"/>
      <c r="THH684" s="187"/>
      <c r="THI684" s="187"/>
      <c r="THJ684" s="187"/>
      <c r="THK684" s="187"/>
      <c r="THL684" s="187"/>
      <c r="THM684" s="187"/>
      <c r="THN684" s="187"/>
      <c r="THO684" s="187"/>
      <c r="THP684" s="187"/>
      <c r="THQ684" s="187"/>
      <c r="THR684" s="187"/>
      <c r="THS684" s="187"/>
      <c r="THT684" s="187"/>
      <c r="THU684" s="187"/>
      <c r="THV684" s="187"/>
      <c r="THW684" s="187"/>
      <c r="THX684" s="187"/>
      <c r="THY684" s="187"/>
      <c r="THZ684" s="187"/>
      <c r="TIA684" s="187"/>
      <c r="TIB684" s="187"/>
      <c r="TIC684" s="187"/>
      <c r="TID684" s="187"/>
      <c r="TIE684" s="187"/>
      <c r="TIF684" s="187"/>
      <c r="TIG684" s="187"/>
      <c r="TIH684" s="187"/>
      <c r="TII684" s="187"/>
      <c r="TIJ684" s="187"/>
      <c r="TIK684" s="187"/>
      <c r="TIL684" s="187"/>
      <c r="TIM684" s="187"/>
      <c r="TIN684" s="187"/>
      <c r="TIO684" s="187"/>
      <c r="TIP684" s="187"/>
      <c r="TIQ684" s="187"/>
      <c r="TIR684" s="187"/>
      <c r="TIS684" s="187"/>
      <c r="TIT684" s="187"/>
      <c r="TIU684" s="187"/>
      <c r="TIV684" s="187"/>
      <c r="TIW684" s="187"/>
      <c r="TIX684" s="187"/>
      <c r="TIY684" s="187"/>
      <c r="TIZ684" s="187"/>
      <c r="TJA684" s="187"/>
      <c r="TJB684" s="187"/>
      <c r="TJC684" s="187"/>
      <c r="TJD684" s="187"/>
      <c r="TJE684" s="187"/>
      <c r="TJF684" s="187"/>
      <c r="TJG684" s="187"/>
      <c r="TJH684" s="187"/>
      <c r="TJI684" s="187"/>
      <c r="TJJ684" s="187"/>
      <c r="TJK684" s="187"/>
      <c r="TJL684" s="187"/>
      <c r="TJM684" s="187"/>
      <c r="TJN684" s="187"/>
      <c r="TJO684" s="187"/>
      <c r="TJP684" s="187"/>
      <c r="TJQ684" s="187"/>
      <c r="TJR684" s="187"/>
      <c r="TJS684" s="187"/>
      <c r="TJT684" s="187"/>
      <c r="TJU684" s="187"/>
      <c r="TJV684" s="187"/>
      <c r="TJW684" s="187"/>
      <c r="TJX684" s="187"/>
      <c r="TJY684" s="187"/>
      <c r="TJZ684" s="187"/>
      <c r="TKA684" s="187"/>
      <c r="TKB684" s="187"/>
      <c r="TKC684" s="187"/>
      <c r="TKD684" s="187"/>
      <c r="TKE684" s="187"/>
      <c r="TKF684" s="187"/>
      <c r="TKG684" s="187"/>
      <c r="TKH684" s="187"/>
      <c r="TKI684" s="187"/>
      <c r="TKJ684" s="187"/>
      <c r="TKK684" s="187"/>
      <c r="TKL684" s="187"/>
      <c r="TKM684" s="187"/>
      <c r="TKN684" s="187"/>
      <c r="TKO684" s="187"/>
      <c r="TKP684" s="187"/>
      <c r="TKQ684" s="187"/>
      <c r="TKR684" s="187"/>
      <c r="TKS684" s="187"/>
      <c r="TKT684" s="187"/>
      <c r="TKU684" s="187"/>
      <c r="TKV684" s="187"/>
      <c r="TKW684" s="187"/>
      <c r="TKX684" s="187"/>
      <c r="TKY684" s="187"/>
      <c r="TKZ684" s="187"/>
      <c r="TLA684" s="187"/>
      <c r="TLB684" s="187"/>
      <c r="TLC684" s="187"/>
      <c r="TLD684" s="187"/>
      <c r="TLE684" s="187"/>
      <c r="TLF684" s="187"/>
      <c r="TLG684" s="187"/>
      <c r="TLH684" s="187"/>
      <c r="TLI684" s="187"/>
      <c r="TLJ684" s="187"/>
      <c r="TLK684" s="187"/>
      <c r="TLL684" s="187"/>
      <c r="TLM684" s="187"/>
      <c r="TLN684" s="187"/>
      <c r="TLO684" s="187"/>
      <c r="TLP684" s="187"/>
      <c r="TLQ684" s="187"/>
      <c r="TLR684" s="187"/>
      <c r="TLS684" s="187"/>
      <c r="TLT684" s="187"/>
      <c r="TLU684" s="187"/>
      <c r="TLV684" s="187"/>
      <c r="TLW684" s="187"/>
      <c r="TLX684" s="187"/>
      <c r="TLY684" s="187"/>
      <c r="TLZ684" s="187"/>
      <c r="TMA684" s="187"/>
      <c r="TMB684" s="187"/>
      <c r="TMC684" s="187"/>
      <c r="TMD684" s="187"/>
      <c r="TME684" s="187"/>
      <c r="TMF684" s="187"/>
      <c r="TMG684" s="187"/>
      <c r="TMH684" s="187"/>
      <c r="TMI684" s="187"/>
      <c r="TMJ684" s="187"/>
      <c r="TMK684" s="187"/>
      <c r="TML684" s="187"/>
      <c r="TMM684" s="187"/>
      <c r="TMN684" s="187"/>
      <c r="TMO684" s="187"/>
      <c r="TMP684" s="187"/>
      <c r="TMQ684" s="187"/>
      <c r="TMR684" s="187"/>
      <c r="TMS684" s="187"/>
      <c r="TMT684" s="187"/>
      <c r="TMU684" s="187"/>
      <c r="TMV684" s="187"/>
      <c r="TMW684" s="187"/>
      <c r="TMX684" s="187"/>
      <c r="TMY684" s="187"/>
      <c r="TMZ684" s="187"/>
      <c r="TNA684" s="187"/>
      <c r="TNB684" s="187"/>
      <c r="TNC684" s="187"/>
      <c r="TND684" s="187"/>
      <c r="TNE684" s="187"/>
      <c r="TNF684" s="187"/>
      <c r="TNG684" s="187"/>
      <c r="TNH684" s="187"/>
      <c r="TNI684" s="187"/>
      <c r="TNJ684" s="187"/>
      <c r="TNK684" s="187"/>
      <c r="TNL684" s="187"/>
      <c r="TNM684" s="187"/>
      <c r="TNN684" s="187"/>
      <c r="TNO684" s="187"/>
      <c r="TNP684" s="187"/>
      <c r="TNQ684" s="187"/>
      <c r="TNR684" s="187"/>
      <c r="TNS684" s="187"/>
      <c r="TNT684" s="187"/>
      <c r="TNU684" s="187"/>
      <c r="TNV684" s="187"/>
      <c r="TNW684" s="187"/>
      <c r="TNX684" s="187"/>
      <c r="TNY684" s="187"/>
      <c r="TNZ684" s="187"/>
      <c r="TOA684" s="187"/>
      <c r="TOB684" s="187"/>
      <c r="TOC684" s="187"/>
      <c r="TOD684" s="187"/>
      <c r="TOE684" s="187"/>
      <c r="TOF684" s="187"/>
      <c r="TOG684" s="187"/>
      <c r="TOH684" s="187"/>
      <c r="TOI684" s="187"/>
      <c r="TOJ684" s="187"/>
      <c r="TOK684" s="187"/>
      <c r="TOL684" s="187"/>
      <c r="TOM684" s="187"/>
      <c r="TON684" s="187"/>
      <c r="TOO684" s="187"/>
      <c r="TOP684" s="187"/>
      <c r="TOQ684" s="187"/>
      <c r="TOR684" s="187"/>
      <c r="TOS684" s="187"/>
      <c r="TOT684" s="187"/>
      <c r="TOU684" s="187"/>
      <c r="TOV684" s="187"/>
      <c r="TOW684" s="187"/>
      <c r="TOX684" s="187"/>
      <c r="TOY684" s="187"/>
      <c r="TOZ684" s="187"/>
      <c r="TPA684" s="187"/>
      <c r="TPB684" s="187"/>
      <c r="TPC684" s="187"/>
      <c r="TPD684" s="187"/>
      <c r="TPE684" s="187"/>
      <c r="TPF684" s="187"/>
      <c r="TPG684" s="187"/>
      <c r="TPH684" s="187"/>
      <c r="TPI684" s="187"/>
      <c r="TPJ684" s="187"/>
      <c r="TPK684" s="187"/>
      <c r="TPL684" s="187"/>
      <c r="TPM684" s="187"/>
      <c r="TPN684" s="187"/>
      <c r="TPO684" s="187"/>
      <c r="TPP684" s="187"/>
      <c r="TPQ684" s="187"/>
      <c r="TPR684" s="187"/>
      <c r="TPS684" s="187"/>
      <c r="TPT684" s="187"/>
      <c r="TPU684" s="187"/>
      <c r="TPV684" s="187"/>
      <c r="TPW684" s="187"/>
      <c r="TPX684" s="187"/>
      <c r="TPY684" s="187"/>
      <c r="TPZ684" s="187"/>
      <c r="TQA684" s="187"/>
      <c r="TQB684" s="187"/>
      <c r="TQC684" s="187"/>
      <c r="TQD684" s="187"/>
      <c r="TQE684" s="187"/>
      <c r="TQF684" s="187"/>
      <c r="TQG684" s="187"/>
      <c r="TQH684" s="187"/>
      <c r="TQI684" s="187"/>
      <c r="TQJ684" s="187"/>
      <c r="TQK684" s="187"/>
      <c r="TQL684" s="187"/>
      <c r="TQM684" s="187"/>
      <c r="TQN684" s="187"/>
      <c r="TQO684" s="187"/>
      <c r="TQP684" s="187"/>
      <c r="TQQ684" s="187"/>
      <c r="TQR684" s="187"/>
      <c r="TQS684" s="187"/>
      <c r="TQT684" s="187"/>
      <c r="TQU684" s="187"/>
      <c r="TQV684" s="187"/>
      <c r="TQW684" s="187"/>
      <c r="TQX684" s="187"/>
      <c r="TQY684" s="187"/>
      <c r="TQZ684" s="187"/>
      <c r="TRA684" s="187"/>
      <c r="TRB684" s="187"/>
      <c r="TRC684" s="187"/>
      <c r="TRD684" s="187"/>
      <c r="TRE684" s="187"/>
      <c r="TRF684" s="187"/>
      <c r="TRG684" s="187"/>
      <c r="TRH684" s="187"/>
      <c r="TRI684" s="187"/>
      <c r="TRJ684" s="187"/>
      <c r="TRK684" s="187"/>
      <c r="TRL684" s="187"/>
      <c r="TRM684" s="187"/>
      <c r="TRN684" s="187"/>
      <c r="TRO684" s="187"/>
      <c r="TRP684" s="187"/>
      <c r="TRQ684" s="187"/>
      <c r="TRR684" s="187"/>
      <c r="TRS684" s="187"/>
      <c r="TRT684" s="187"/>
      <c r="TRU684" s="187"/>
      <c r="TRV684" s="187"/>
      <c r="TRW684" s="187"/>
      <c r="TRX684" s="187"/>
      <c r="TRY684" s="187"/>
      <c r="TRZ684" s="187"/>
      <c r="TSA684" s="187"/>
      <c r="TSB684" s="187"/>
      <c r="TSC684" s="187"/>
      <c r="TSD684" s="187"/>
      <c r="TSE684" s="187"/>
      <c r="TSF684" s="187"/>
      <c r="TSG684" s="187"/>
      <c r="TSH684" s="187"/>
      <c r="TSI684" s="187"/>
      <c r="TSJ684" s="187"/>
      <c r="TSK684" s="187"/>
      <c r="TSL684" s="187"/>
      <c r="TSM684" s="187"/>
      <c r="TSN684" s="187"/>
      <c r="TSO684" s="187"/>
      <c r="TSP684" s="187"/>
      <c r="TSQ684" s="187"/>
      <c r="TSR684" s="187"/>
      <c r="TSS684" s="187"/>
      <c r="TST684" s="187"/>
      <c r="TSU684" s="187"/>
      <c r="TSV684" s="187"/>
      <c r="TSW684" s="187"/>
      <c r="TSX684" s="187"/>
      <c r="TSY684" s="187"/>
      <c r="TSZ684" s="187"/>
      <c r="TTA684" s="187"/>
      <c r="TTB684" s="187"/>
      <c r="TTC684" s="187"/>
      <c r="TTD684" s="187"/>
      <c r="TTE684" s="187"/>
      <c r="TTF684" s="187"/>
      <c r="TTG684" s="187"/>
      <c r="TTH684" s="187"/>
      <c r="TTI684" s="187"/>
      <c r="TTJ684" s="187"/>
      <c r="TTK684" s="187"/>
      <c r="TTL684" s="187"/>
      <c r="TTM684" s="187"/>
      <c r="TTN684" s="187"/>
      <c r="TTO684" s="187"/>
      <c r="TTP684" s="187"/>
      <c r="TTQ684" s="187"/>
      <c r="TTR684" s="187"/>
      <c r="TTS684" s="187"/>
      <c r="TTT684" s="187"/>
      <c r="TTU684" s="187"/>
      <c r="TTV684" s="187"/>
      <c r="TTW684" s="187"/>
      <c r="TTX684" s="187"/>
      <c r="TTY684" s="187"/>
      <c r="TTZ684" s="187"/>
      <c r="TUA684" s="187"/>
      <c r="TUB684" s="187"/>
      <c r="TUC684" s="187"/>
      <c r="TUD684" s="187"/>
      <c r="TUE684" s="187"/>
      <c r="TUF684" s="187"/>
      <c r="TUG684" s="187"/>
      <c r="TUH684" s="187"/>
      <c r="TUI684" s="187"/>
      <c r="TUJ684" s="187"/>
      <c r="TUK684" s="187"/>
      <c r="TUL684" s="187"/>
      <c r="TUM684" s="187"/>
      <c r="TUN684" s="187"/>
      <c r="TUO684" s="187"/>
      <c r="TUP684" s="187"/>
      <c r="TUQ684" s="187"/>
      <c r="TUR684" s="187"/>
      <c r="TUS684" s="187"/>
      <c r="TUT684" s="187"/>
      <c r="TUU684" s="187"/>
      <c r="TUV684" s="187"/>
      <c r="TUW684" s="187"/>
      <c r="TUX684" s="187"/>
      <c r="TUY684" s="187"/>
      <c r="TUZ684" s="187"/>
      <c r="TVA684" s="187"/>
      <c r="TVB684" s="187"/>
      <c r="TVC684" s="187"/>
      <c r="TVD684" s="187"/>
      <c r="TVE684" s="187"/>
      <c r="TVF684" s="187"/>
      <c r="TVG684" s="187"/>
      <c r="TVH684" s="187"/>
      <c r="TVI684" s="187"/>
      <c r="TVJ684" s="187"/>
      <c r="TVK684" s="187"/>
      <c r="TVL684" s="187"/>
      <c r="TVM684" s="187"/>
      <c r="TVN684" s="187"/>
      <c r="TVO684" s="187"/>
      <c r="TVP684" s="187"/>
      <c r="TVQ684" s="187"/>
      <c r="TVR684" s="187"/>
      <c r="TVS684" s="187"/>
      <c r="TVT684" s="187"/>
      <c r="TVU684" s="187"/>
      <c r="TVV684" s="187"/>
      <c r="TVW684" s="187"/>
      <c r="TVX684" s="187"/>
      <c r="TVY684" s="187"/>
      <c r="TVZ684" s="187"/>
      <c r="TWA684" s="187"/>
      <c r="TWB684" s="187"/>
      <c r="TWC684" s="187"/>
      <c r="TWD684" s="187"/>
      <c r="TWE684" s="187"/>
      <c r="TWF684" s="187"/>
      <c r="TWG684" s="187"/>
      <c r="TWH684" s="187"/>
      <c r="TWI684" s="187"/>
      <c r="TWJ684" s="187"/>
      <c r="TWK684" s="187"/>
      <c r="TWL684" s="187"/>
      <c r="TWM684" s="187"/>
      <c r="TWN684" s="187"/>
      <c r="TWO684" s="187"/>
      <c r="TWP684" s="187"/>
      <c r="TWQ684" s="187"/>
      <c r="TWR684" s="187"/>
      <c r="TWS684" s="187"/>
      <c r="TWT684" s="187"/>
      <c r="TWU684" s="187"/>
      <c r="TWV684" s="187"/>
      <c r="TWW684" s="187"/>
      <c r="TWX684" s="187"/>
      <c r="TWY684" s="187"/>
      <c r="TWZ684" s="187"/>
      <c r="TXA684" s="187"/>
      <c r="TXB684" s="187"/>
      <c r="TXC684" s="187"/>
      <c r="TXD684" s="187"/>
      <c r="TXE684" s="187"/>
      <c r="TXF684" s="187"/>
      <c r="TXG684" s="187"/>
      <c r="TXH684" s="187"/>
      <c r="TXI684" s="187"/>
      <c r="TXJ684" s="187"/>
      <c r="TXK684" s="187"/>
      <c r="TXL684" s="187"/>
      <c r="TXM684" s="187"/>
      <c r="TXN684" s="187"/>
      <c r="TXO684" s="187"/>
      <c r="TXP684" s="187"/>
      <c r="TXQ684" s="187"/>
      <c r="TXR684" s="187"/>
      <c r="TXS684" s="187"/>
      <c r="TXT684" s="187"/>
      <c r="TXU684" s="187"/>
      <c r="TXV684" s="187"/>
      <c r="TXW684" s="187"/>
      <c r="TXX684" s="187"/>
      <c r="TXY684" s="187"/>
      <c r="TXZ684" s="187"/>
      <c r="TYA684" s="187"/>
      <c r="TYB684" s="187"/>
      <c r="TYC684" s="187"/>
      <c r="TYD684" s="187"/>
      <c r="TYE684" s="187"/>
      <c r="TYF684" s="187"/>
      <c r="TYG684" s="187"/>
      <c r="TYH684" s="187"/>
      <c r="TYI684" s="187"/>
      <c r="TYJ684" s="187"/>
      <c r="TYK684" s="187"/>
      <c r="TYL684" s="187"/>
      <c r="TYM684" s="187"/>
      <c r="TYN684" s="187"/>
      <c r="TYO684" s="187"/>
      <c r="TYP684" s="187"/>
      <c r="TYQ684" s="187"/>
      <c r="TYR684" s="187"/>
      <c r="TYS684" s="187"/>
      <c r="TYT684" s="187"/>
      <c r="TYU684" s="187"/>
      <c r="TYV684" s="187"/>
      <c r="TYW684" s="187"/>
      <c r="TYX684" s="187"/>
      <c r="TYY684" s="187"/>
      <c r="TYZ684" s="187"/>
      <c r="TZA684" s="187"/>
      <c r="TZB684" s="187"/>
      <c r="TZC684" s="187"/>
      <c r="TZD684" s="187"/>
      <c r="TZE684" s="187"/>
      <c r="TZF684" s="187"/>
      <c r="TZG684" s="187"/>
      <c r="TZH684" s="187"/>
      <c r="TZI684" s="187"/>
      <c r="TZJ684" s="187"/>
      <c r="TZK684" s="187"/>
      <c r="TZL684" s="187"/>
      <c r="TZM684" s="187"/>
      <c r="TZN684" s="187"/>
      <c r="TZO684" s="187"/>
      <c r="TZP684" s="187"/>
      <c r="TZQ684" s="187"/>
      <c r="TZR684" s="187"/>
      <c r="TZS684" s="187"/>
      <c r="TZT684" s="187"/>
      <c r="TZU684" s="187"/>
      <c r="TZV684" s="187"/>
      <c r="TZW684" s="187"/>
      <c r="TZX684" s="187"/>
      <c r="TZY684" s="187"/>
      <c r="TZZ684" s="187"/>
      <c r="UAA684" s="187"/>
      <c r="UAB684" s="187"/>
      <c r="UAC684" s="187"/>
      <c r="UAD684" s="187"/>
      <c r="UAE684" s="187"/>
      <c r="UAF684" s="187"/>
      <c r="UAG684" s="187"/>
      <c r="UAH684" s="187"/>
      <c r="UAI684" s="187"/>
      <c r="UAJ684" s="187"/>
      <c r="UAK684" s="187"/>
      <c r="UAL684" s="187"/>
      <c r="UAM684" s="187"/>
      <c r="UAN684" s="187"/>
      <c r="UAO684" s="187"/>
      <c r="UAP684" s="187"/>
      <c r="UAQ684" s="187"/>
      <c r="UAR684" s="187"/>
      <c r="UAS684" s="187"/>
      <c r="UAT684" s="187"/>
      <c r="UAU684" s="187"/>
      <c r="UAV684" s="187"/>
      <c r="UAW684" s="187"/>
      <c r="UAX684" s="187"/>
      <c r="UAY684" s="187"/>
      <c r="UAZ684" s="187"/>
      <c r="UBA684" s="187"/>
      <c r="UBB684" s="187"/>
      <c r="UBC684" s="187"/>
      <c r="UBD684" s="187"/>
      <c r="UBE684" s="187"/>
      <c r="UBF684" s="187"/>
      <c r="UBG684" s="187"/>
      <c r="UBH684" s="187"/>
      <c r="UBI684" s="187"/>
      <c r="UBJ684" s="187"/>
      <c r="UBK684" s="187"/>
      <c r="UBL684" s="187"/>
      <c r="UBM684" s="187"/>
      <c r="UBN684" s="187"/>
      <c r="UBO684" s="187"/>
      <c r="UBP684" s="187"/>
      <c r="UBQ684" s="187"/>
      <c r="UBR684" s="187"/>
      <c r="UBS684" s="187"/>
      <c r="UBT684" s="187"/>
      <c r="UBU684" s="187"/>
      <c r="UBV684" s="187"/>
      <c r="UBW684" s="187"/>
      <c r="UBX684" s="187"/>
      <c r="UBY684" s="187"/>
      <c r="UBZ684" s="187"/>
      <c r="UCA684" s="187"/>
      <c r="UCB684" s="187"/>
      <c r="UCC684" s="187"/>
      <c r="UCD684" s="187"/>
      <c r="UCE684" s="187"/>
      <c r="UCF684" s="187"/>
      <c r="UCG684" s="187"/>
      <c r="UCH684" s="187"/>
      <c r="UCI684" s="187"/>
      <c r="UCJ684" s="187"/>
      <c r="UCK684" s="187"/>
      <c r="UCL684" s="187"/>
      <c r="UCM684" s="187"/>
      <c r="UCN684" s="187"/>
      <c r="UCO684" s="187"/>
      <c r="UCP684" s="187"/>
      <c r="UCQ684" s="187"/>
      <c r="UCR684" s="187"/>
      <c r="UCS684" s="187"/>
      <c r="UCT684" s="187"/>
      <c r="UCU684" s="187"/>
      <c r="UCV684" s="187"/>
      <c r="UCW684" s="187"/>
      <c r="UCX684" s="187"/>
      <c r="UCY684" s="187"/>
      <c r="UCZ684" s="187"/>
      <c r="UDA684" s="187"/>
      <c r="UDB684" s="187"/>
      <c r="UDC684" s="187"/>
      <c r="UDD684" s="187"/>
      <c r="UDE684" s="187"/>
      <c r="UDF684" s="187"/>
      <c r="UDG684" s="187"/>
      <c r="UDH684" s="187"/>
      <c r="UDI684" s="187"/>
      <c r="UDJ684" s="187"/>
      <c r="UDK684" s="187"/>
      <c r="UDL684" s="187"/>
      <c r="UDM684" s="187"/>
      <c r="UDN684" s="187"/>
      <c r="UDO684" s="187"/>
      <c r="UDP684" s="187"/>
      <c r="UDQ684" s="187"/>
      <c r="UDR684" s="187"/>
      <c r="UDS684" s="187"/>
      <c r="UDT684" s="187"/>
      <c r="UDU684" s="187"/>
      <c r="UDV684" s="187"/>
      <c r="UDW684" s="187"/>
      <c r="UDX684" s="187"/>
      <c r="UDY684" s="187"/>
      <c r="UDZ684" s="187"/>
      <c r="UEA684" s="187"/>
      <c r="UEB684" s="187"/>
      <c r="UEC684" s="187"/>
      <c r="UED684" s="187"/>
      <c r="UEE684" s="187"/>
      <c r="UEF684" s="187"/>
      <c r="UEG684" s="187"/>
      <c r="UEH684" s="187"/>
      <c r="UEI684" s="187"/>
      <c r="UEJ684" s="187"/>
      <c r="UEK684" s="187"/>
      <c r="UEL684" s="187"/>
      <c r="UEM684" s="187"/>
      <c r="UEN684" s="187"/>
      <c r="UEO684" s="187"/>
      <c r="UEP684" s="187"/>
      <c r="UEQ684" s="187"/>
      <c r="UER684" s="187"/>
      <c r="UES684" s="187"/>
      <c r="UET684" s="187"/>
      <c r="UEU684" s="187"/>
      <c r="UEV684" s="187"/>
      <c r="UEW684" s="187"/>
      <c r="UEX684" s="187"/>
      <c r="UEY684" s="187"/>
      <c r="UEZ684" s="187"/>
      <c r="UFA684" s="187"/>
      <c r="UFB684" s="187"/>
      <c r="UFC684" s="187"/>
      <c r="UFD684" s="187"/>
      <c r="UFE684" s="187"/>
      <c r="UFF684" s="187"/>
      <c r="UFG684" s="187"/>
      <c r="UFH684" s="187"/>
      <c r="UFI684" s="187"/>
      <c r="UFJ684" s="187"/>
      <c r="UFK684" s="187"/>
      <c r="UFL684" s="187"/>
      <c r="UFM684" s="187"/>
      <c r="UFN684" s="187"/>
      <c r="UFO684" s="187"/>
      <c r="UFP684" s="187"/>
      <c r="UFQ684" s="187"/>
      <c r="UFR684" s="187"/>
      <c r="UFS684" s="187"/>
      <c r="UFT684" s="187"/>
      <c r="UFU684" s="187"/>
      <c r="UFV684" s="187"/>
      <c r="UFW684" s="187"/>
      <c r="UFX684" s="187"/>
      <c r="UFY684" s="187"/>
      <c r="UFZ684" s="187"/>
      <c r="UGA684" s="187"/>
      <c r="UGB684" s="187"/>
      <c r="UGC684" s="187"/>
      <c r="UGD684" s="187"/>
      <c r="UGE684" s="187"/>
      <c r="UGF684" s="187"/>
      <c r="UGG684" s="187"/>
      <c r="UGH684" s="187"/>
      <c r="UGI684" s="187"/>
      <c r="UGJ684" s="187"/>
      <c r="UGK684" s="187"/>
      <c r="UGL684" s="187"/>
      <c r="UGM684" s="187"/>
      <c r="UGN684" s="187"/>
      <c r="UGO684" s="187"/>
      <c r="UGP684" s="187"/>
      <c r="UGQ684" s="187"/>
      <c r="UGR684" s="187"/>
      <c r="UGS684" s="187"/>
      <c r="UGT684" s="187"/>
      <c r="UGU684" s="187"/>
      <c r="UGV684" s="187"/>
      <c r="UGW684" s="187"/>
      <c r="UGX684" s="187"/>
      <c r="UGY684" s="187"/>
      <c r="UGZ684" s="187"/>
      <c r="UHA684" s="187"/>
      <c r="UHB684" s="187"/>
      <c r="UHC684" s="187"/>
      <c r="UHD684" s="187"/>
      <c r="UHE684" s="187"/>
      <c r="UHF684" s="187"/>
      <c r="UHG684" s="187"/>
      <c r="UHH684" s="187"/>
      <c r="UHI684" s="187"/>
      <c r="UHJ684" s="187"/>
      <c r="UHK684" s="187"/>
      <c r="UHL684" s="187"/>
      <c r="UHM684" s="187"/>
      <c r="UHN684" s="187"/>
      <c r="UHO684" s="187"/>
      <c r="UHP684" s="187"/>
      <c r="UHQ684" s="187"/>
      <c r="UHR684" s="187"/>
      <c r="UHS684" s="187"/>
      <c r="UHT684" s="187"/>
      <c r="UHU684" s="187"/>
      <c r="UHV684" s="187"/>
      <c r="UHW684" s="187"/>
      <c r="UHX684" s="187"/>
      <c r="UHY684" s="187"/>
      <c r="UHZ684" s="187"/>
      <c r="UIA684" s="187"/>
      <c r="UIB684" s="187"/>
      <c r="UIC684" s="187"/>
      <c r="UID684" s="187"/>
      <c r="UIE684" s="187"/>
      <c r="UIF684" s="187"/>
      <c r="UIG684" s="187"/>
      <c r="UIH684" s="187"/>
      <c r="UII684" s="187"/>
      <c r="UIJ684" s="187"/>
      <c r="UIK684" s="187"/>
      <c r="UIL684" s="187"/>
      <c r="UIM684" s="187"/>
      <c r="UIN684" s="187"/>
      <c r="UIO684" s="187"/>
      <c r="UIP684" s="187"/>
      <c r="UIQ684" s="187"/>
      <c r="UIR684" s="187"/>
      <c r="UIS684" s="187"/>
      <c r="UIT684" s="187"/>
      <c r="UIU684" s="187"/>
      <c r="UIV684" s="187"/>
      <c r="UIW684" s="187"/>
      <c r="UIX684" s="187"/>
      <c r="UIY684" s="187"/>
      <c r="UIZ684" s="187"/>
      <c r="UJA684" s="187"/>
      <c r="UJB684" s="187"/>
      <c r="UJC684" s="187"/>
      <c r="UJD684" s="187"/>
      <c r="UJE684" s="187"/>
      <c r="UJF684" s="187"/>
      <c r="UJG684" s="187"/>
      <c r="UJH684" s="187"/>
      <c r="UJI684" s="187"/>
      <c r="UJJ684" s="187"/>
      <c r="UJK684" s="187"/>
      <c r="UJL684" s="187"/>
      <c r="UJM684" s="187"/>
      <c r="UJN684" s="187"/>
      <c r="UJO684" s="187"/>
      <c r="UJP684" s="187"/>
      <c r="UJQ684" s="187"/>
      <c r="UJR684" s="187"/>
      <c r="UJS684" s="187"/>
      <c r="UJT684" s="187"/>
      <c r="UJU684" s="187"/>
      <c r="UJV684" s="187"/>
      <c r="UJW684" s="187"/>
      <c r="UJX684" s="187"/>
      <c r="UJY684" s="187"/>
      <c r="UJZ684" s="187"/>
      <c r="UKA684" s="187"/>
      <c r="UKB684" s="187"/>
      <c r="UKC684" s="187"/>
      <c r="UKD684" s="187"/>
      <c r="UKE684" s="187"/>
      <c r="UKF684" s="187"/>
      <c r="UKG684" s="187"/>
      <c r="UKH684" s="187"/>
      <c r="UKI684" s="187"/>
      <c r="UKJ684" s="187"/>
      <c r="UKK684" s="187"/>
      <c r="UKL684" s="187"/>
      <c r="UKM684" s="187"/>
      <c r="UKN684" s="187"/>
      <c r="UKO684" s="187"/>
      <c r="UKP684" s="187"/>
      <c r="UKQ684" s="187"/>
      <c r="UKR684" s="187"/>
      <c r="UKS684" s="187"/>
      <c r="UKT684" s="187"/>
      <c r="UKU684" s="187"/>
      <c r="UKV684" s="187"/>
      <c r="UKW684" s="187"/>
      <c r="UKX684" s="187"/>
      <c r="UKY684" s="187"/>
      <c r="UKZ684" s="187"/>
      <c r="ULA684" s="187"/>
      <c r="ULB684" s="187"/>
      <c r="ULC684" s="187"/>
      <c r="ULD684" s="187"/>
      <c r="ULE684" s="187"/>
      <c r="ULF684" s="187"/>
      <c r="ULG684" s="187"/>
      <c r="ULH684" s="187"/>
      <c r="ULI684" s="187"/>
      <c r="ULJ684" s="187"/>
      <c r="ULK684" s="187"/>
      <c r="ULL684" s="187"/>
      <c r="ULM684" s="187"/>
      <c r="ULN684" s="187"/>
      <c r="ULO684" s="187"/>
      <c r="ULP684" s="187"/>
      <c r="ULQ684" s="187"/>
      <c r="ULR684" s="187"/>
      <c r="ULS684" s="187"/>
      <c r="ULT684" s="187"/>
      <c r="ULU684" s="187"/>
      <c r="ULV684" s="187"/>
      <c r="ULW684" s="187"/>
      <c r="ULX684" s="187"/>
      <c r="ULY684" s="187"/>
      <c r="ULZ684" s="187"/>
      <c r="UMA684" s="187"/>
      <c r="UMB684" s="187"/>
      <c r="UMC684" s="187"/>
      <c r="UMD684" s="187"/>
      <c r="UME684" s="187"/>
      <c r="UMF684" s="187"/>
      <c r="UMG684" s="187"/>
      <c r="UMH684" s="187"/>
      <c r="UMI684" s="187"/>
      <c r="UMJ684" s="187"/>
      <c r="UMK684" s="187"/>
      <c r="UML684" s="187"/>
      <c r="UMM684" s="187"/>
      <c r="UMN684" s="187"/>
      <c r="UMO684" s="187"/>
      <c r="UMP684" s="187"/>
      <c r="UMQ684" s="187"/>
      <c r="UMR684" s="187"/>
      <c r="UMS684" s="187"/>
      <c r="UMT684" s="187"/>
      <c r="UMU684" s="187"/>
      <c r="UMV684" s="187"/>
      <c r="UMW684" s="187"/>
      <c r="UMX684" s="187"/>
      <c r="UMY684" s="187"/>
      <c r="UMZ684" s="187"/>
      <c r="UNA684" s="187"/>
      <c r="UNB684" s="187"/>
      <c r="UNC684" s="187"/>
      <c r="UND684" s="187"/>
      <c r="UNE684" s="187"/>
      <c r="UNF684" s="187"/>
      <c r="UNG684" s="187"/>
      <c r="UNH684" s="187"/>
      <c r="UNI684" s="187"/>
      <c r="UNJ684" s="187"/>
      <c r="UNK684" s="187"/>
      <c r="UNL684" s="187"/>
      <c r="UNM684" s="187"/>
      <c r="UNN684" s="187"/>
      <c r="UNO684" s="187"/>
      <c r="UNP684" s="187"/>
      <c r="UNQ684" s="187"/>
      <c r="UNR684" s="187"/>
      <c r="UNS684" s="187"/>
      <c r="UNT684" s="187"/>
      <c r="UNU684" s="187"/>
      <c r="UNV684" s="187"/>
      <c r="UNW684" s="187"/>
      <c r="UNX684" s="187"/>
      <c r="UNY684" s="187"/>
      <c r="UNZ684" s="187"/>
      <c r="UOA684" s="187"/>
      <c r="UOB684" s="187"/>
      <c r="UOC684" s="187"/>
      <c r="UOD684" s="187"/>
      <c r="UOE684" s="187"/>
      <c r="UOF684" s="187"/>
      <c r="UOG684" s="187"/>
      <c r="UOH684" s="187"/>
      <c r="UOI684" s="187"/>
      <c r="UOJ684" s="187"/>
      <c r="UOK684" s="187"/>
      <c r="UOL684" s="187"/>
      <c r="UOM684" s="187"/>
      <c r="UON684" s="187"/>
      <c r="UOO684" s="187"/>
      <c r="UOP684" s="187"/>
      <c r="UOQ684" s="187"/>
      <c r="UOR684" s="187"/>
      <c r="UOS684" s="187"/>
      <c r="UOT684" s="187"/>
      <c r="UOU684" s="187"/>
      <c r="UOV684" s="187"/>
      <c r="UOW684" s="187"/>
      <c r="UOX684" s="187"/>
      <c r="UOY684" s="187"/>
      <c r="UOZ684" s="187"/>
      <c r="UPA684" s="187"/>
      <c r="UPB684" s="187"/>
      <c r="UPC684" s="187"/>
      <c r="UPD684" s="187"/>
      <c r="UPE684" s="187"/>
      <c r="UPF684" s="187"/>
      <c r="UPG684" s="187"/>
      <c r="UPH684" s="187"/>
      <c r="UPI684" s="187"/>
      <c r="UPJ684" s="187"/>
      <c r="UPK684" s="187"/>
      <c r="UPL684" s="187"/>
      <c r="UPM684" s="187"/>
      <c r="UPN684" s="187"/>
      <c r="UPO684" s="187"/>
      <c r="UPP684" s="187"/>
      <c r="UPQ684" s="187"/>
      <c r="UPR684" s="187"/>
      <c r="UPS684" s="187"/>
      <c r="UPT684" s="187"/>
      <c r="UPU684" s="187"/>
      <c r="UPV684" s="187"/>
      <c r="UPW684" s="187"/>
      <c r="UPX684" s="187"/>
      <c r="UPY684" s="187"/>
      <c r="UPZ684" s="187"/>
      <c r="UQA684" s="187"/>
      <c r="UQB684" s="187"/>
      <c r="UQC684" s="187"/>
      <c r="UQD684" s="187"/>
      <c r="UQE684" s="187"/>
      <c r="UQF684" s="187"/>
      <c r="UQG684" s="187"/>
      <c r="UQH684" s="187"/>
      <c r="UQI684" s="187"/>
      <c r="UQJ684" s="187"/>
      <c r="UQK684" s="187"/>
      <c r="UQL684" s="187"/>
      <c r="UQM684" s="187"/>
      <c r="UQN684" s="187"/>
      <c r="UQO684" s="187"/>
      <c r="UQP684" s="187"/>
      <c r="UQQ684" s="187"/>
      <c r="UQR684" s="187"/>
      <c r="UQS684" s="187"/>
      <c r="UQT684" s="187"/>
      <c r="UQU684" s="187"/>
      <c r="UQV684" s="187"/>
      <c r="UQW684" s="187"/>
      <c r="UQX684" s="187"/>
      <c r="UQY684" s="187"/>
      <c r="UQZ684" s="187"/>
      <c r="URA684" s="187"/>
      <c r="URB684" s="187"/>
      <c r="URC684" s="187"/>
      <c r="URD684" s="187"/>
      <c r="URE684" s="187"/>
      <c r="URF684" s="187"/>
      <c r="URG684" s="187"/>
      <c r="URH684" s="187"/>
      <c r="URI684" s="187"/>
      <c r="URJ684" s="187"/>
      <c r="URK684" s="187"/>
      <c r="URL684" s="187"/>
      <c r="URM684" s="187"/>
      <c r="URN684" s="187"/>
      <c r="URO684" s="187"/>
      <c r="URP684" s="187"/>
      <c r="URQ684" s="187"/>
      <c r="URR684" s="187"/>
      <c r="URS684" s="187"/>
      <c r="URT684" s="187"/>
      <c r="URU684" s="187"/>
      <c r="URV684" s="187"/>
      <c r="URW684" s="187"/>
      <c r="URX684" s="187"/>
      <c r="URY684" s="187"/>
      <c r="URZ684" s="187"/>
      <c r="USA684" s="187"/>
      <c r="USB684" s="187"/>
      <c r="USC684" s="187"/>
      <c r="USD684" s="187"/>
      <c r="USE684" s="187"/>
      <c r="USF684" s="187"/>
      <c r="USG684" s="187"/>
      <c r="USH684" s="187"/>
      <c r="USI684" s="187"/>
      <c r="USJ684" s="187"/>
      <c r="USK684" s="187"/>
      <c r="USL684" s="187"/>
      <c r="USM684" s="187"/>
      <c r="USN684" s="187"/>
      <c r="USO684" s="187"/>
      <c r="USP684" s="187"/>
      <c r="USQ684" s="187"/>
      <c r="USR684" s="187"/>
      <c r="USS684" s="187"/>
      <c r="UST684" s="187"/>
      <c r="USU684" s="187"/>
      <c r="USV684" s="187"/>
      <c r="USW684" s="187"/>
      <c r="USX684" s="187"/>
      <c r="USY684" s="187"/>
      <c r="USZ684" s="187"/>
      <c r="UTA684" s="187"/>
      <c r="UTB684" s="187"/>
      <c r="UTC684" s="187"/>
      <c r="UTD684" s="187"/>
      <c r="UTE684" s="187"/>
      <c r="UTF684" s="187"/>
      <c r="UTG684" s="187"/>
      <c r="UTH684" s="187"/>
      <c r="UTI684" s="187"/>
      <c r="UTJ684" s="187"/>
      <c r="UTK684" s="187"/>
      <c r="UTL684" s="187"/>
      <c r="UTM684" s="187"/>
      <c r="UTN684" s="187"/>
      <c r="UTO684" s="187"/>
      <c r="UTP684" s="187"/>
      <c r="UTQ684" s="187"/>
      <c r="UTR684" s="187"/>
      <c r="UTS684" s="187"/>
      <c r="UTT684" s="187"/>
      <c r="UTU684" s="187"/>
      <c r="UTV684" s="187"/>
      <c r="UTW684" s="187"/>
      <c r="UTX684" s="187"/>
      <c r="UTY684" s="187"/>
      <c r="UTZ684" s="187"/>
      <c r="UUA684" s="187"/>
      <c r="UUB684" s="187"/>
      <c r="UUC684" s="187"/>
      <c r="UUD684" s="187"/>
      <c r="UUE684" s="187"/>
      <c r="UUF684" s="187"/>
      <c r="UUG684" s="187"/>
      <c r="UUH684" s="187"/>
      <c r="UUI684" s="187"/>
      <c r="UUJ684" s="187"/>
      <c r="UUK684" s="187"/>
      <c r="UUL684" s="187"/>
      <c r="UUM684" s="187"/>
      <c r="UUN684" s="187"/>
      <c r="UUO684" s="187"/>
      <c r="UUP684" s="187"/>
      <c r="UUQ684" s="187"/>
      <c r="UUR684" s="187"/>
      <c r="UUS684" s="187"/>
      <c r="UUT684" s="187"/>
      <c r="UUU684" s="187"/>
      <c r="UUV684" s="187"/>
      <c r="UUW684" s="187"/>
      <c r="UUX684" s="187"/>
      <c r="UUY684" s="187"/>
      <c r="UUZ684" s="187"/>
      <c r="UVA684" s="187"/>
      <c r="UVB684" s="187"/>
      <c r="UVC684" s="187"/>
      <c r="UVD684" s="187"/>
      <c r="UVE684" s="187"/>
      <c r="UVF684" s="187"/>
      <c r="UVG684" s="187"/>
      <c r="UVH684" s="187"/>
      <c r="UVI684" s="187"/>
      <c r="UVJ684" s="187"/>
      <c r="UVK684" s="187"/>
      <c r="UVL684" s="187"/>
      <c r="UVM684" s="187"/>
      <c r="UVN684" s="187"/>
      <c r="UVO684" s="187"/>
      <c r="UVP684" s="187"/>
      <c r="UVQ684" s="187"/>
      <c r="UVR684" s="187"/>
      <c r="UVS684" s="187"/>
      <c r="UVT684" s="187"/>
      <c r="UVU684" s="187"/>
      <c r="UVV684" s="187"/>
      <c r="UVW684" s="187"/>
      <c r="UVX684" s="187"/>
      <c r="UVY684" s="187"/>
      <c r="UVZ684" s="187"/>
      <c r="UWA684" s="187"/>
      <c r="UWB684" s="187"/>
      <c r="UWC684" s="187"/>
      <c r="UWD684" s="187"/>
      <c r="UWE684" s="187"/>
      <c r="UWF684" s="187"/>
      <c r="UWG684" s="187"/>
      <c r="UWH684" s="187"/>
      <c r="UWI684" s="187"/>
      <c r="UWJ684" s="187"/>
      <c r="UWK684" s="187"/>
      <c r="UWL684" s="187"/>
      <c r="UWM684" s="187"/>
      <c r="UWN684" s="187"/>
      <c r="UWO684" s="187"/>
      <c r="UWP684" s="187"/>
      <c r="UWQ684" s="187"/>
      <c r="UWR684" s="187"/>
      <c r="UWS684" s="187"/>
      <c r="UWT684" s="187"/>
      <c r="UWU684" s="187"/>
      <c r="UWV684" s="187"/>
      <c r="UWW684" s="187"/>
      <c r="UWX684" s="187"/>
      <c r="UWY684" s="187"/>
      <c r="UWZ684" s="187"/>
      <c r="UXA684" s="187"/>
      <c r="UXB684" s="187"/>
      <c r="UXC684" s="187"/>
      <c r="UXD684" s="187"/>
      <c r="UXE684" s="187"/>
      <c r="UXF684" s="187"/>
      <c r="UXG684" s="187"/>
      <c r="UXH684" s="187"/>
      <c r="UXI684" s="187"/>
      <c r="UXJ684" s="187"/>
      <c r="UXK684" s="187"/>
      <c r="UXL684" s="187"/>
      <c r="UXM684" s="187"/>
      <c r="UXN684" s="187"/>
      <c r="UXO684" s="187"/>
      <c r="UXP684" s="187"/>
      <c r="UXQ684" s="187"/>
      <c r="UXR684" s="187"/>
      <c r="UXS684" s="187"/>
      <c r="UXT684" s="187"/>
      <c r="UXU684" s="187"/>
      <c r="UXV684" s="187"/>
      <c r="UXW684" s="187"/>
      <c r="UXX684" s="187"/>
      <c r="UXY684" s="187"/>
      <c r="UXZ684" s="187"/>
      <c r="UYA684" s="187"/>
      <c r="UYB684" s="187"/>
      <c r="UYC684" s="187"/>
      <c r="UYD684" s="187"/>
      <c r="UYE684" s="187"/>
      <c r="UYF684" s="187"/>
      <c r="UYG684" s="187"/>
      <c r="UYH684" s="187"/>
      <c r="UYI684" s="187"/>
      <c r="UYJ684" s="187"/>
      <c r="UYK684" s="187"/>
      <c r="UYL684" s="187"/>
      <c r="UYM684" s="187"/>
      <c r="UYN684" s="187"/>
      <c r="UYO684" s="187"/>
      <c r="UYP684" s="187"/>
      <c r="UYQ684" s="187"/>
      <c r="UYR684" s="187"/>
      <c r="UYS684" s="187"/>
      <c r="UYT684" s="187"/>
      <c r="UYU684" s="187"/>
      <c r="UYV684" s="187"/>
      <c r="UYW684" s="187"/>
      <c r="UYX684" s="187"/>
      <c r="UYY684" s="187"/>
      <c r="UYZ684" s="187"/>
      <c r="UZA684" s="187"/>
      <c r="UZB684" s="187"/>
      <c r="UZC684" s="187"/>
      <c r="UZD684" s="187"/>
      <c r="UZE684" s="187"/>
      <c r="UZF684" s="187"/>
      <c r="UZG684" s="187"/>
      <c r="UZH684" s="187"/>
      <c r="UZI684" s="187"/>
      <c r="UZJ684" s="187"/>
      <c r="UZK684" s="187"/>
      <c r="UZL684" s="187"/>
      <c r="UZM684" s="187"/>
      <c r="UZN684" s="187"/>
      <c r="UZO684" s="187"/>
      <c r="UZP684" s="187"/>
      <c r="UZQ684" s="187"/>
      <c r="UZR684" s="187"/>
      <c r="UZS684" s="187"/>
      <c r="UZT684" s="187"/>
      <c r="UZU684" s="187"/>
      <c r="UZV684" s="187"/>
      <c r="UZW684" s="187"/>
      <c r="UZX684" s="187"/>
      <c r="UZY684" s="187"/>
      <c r="UZZ684" s="187"/>
      <c r="VAA684" s="187"/>
      <c r="VAB684" s="187"/>
      <c r="VAC684" s="187"/>
      <c r="VAD684" s="187"/>
      <c r="VAE684" s="187"/>
      <c r="VAF684" s="187"/>
      <c r="VAG684" s="187"/>
      <c r="VAH684" s="187"/>
      <c r="VAI684" s="187"/>
      <c r="VAJ684" s="187"/>
      <c r="VAK684" s="187"/>
      <c r="VAL684" s="187"/>
      <c r="VAM684" s="187"/>
      <c r="VAN684" s="187"/>
      <c r="VAO684" s="187"/>
      <c r="VAP684" s="187"/>
      <c r="VAQ684" s="187"/>
      <c r="VAR684" s="187"/>
      <c r="VAS684" s="187"/>
      <c r="VAT684" s="187"/>
      <c r="VAU684" s="187"/>
      <c r="VAV684" s="187"/>
      <c r="VAW684" s="187"/>
      <c r="VAX684" s="187"/>
      <c r="VAY684" s="187"/>
      <c r="VAZ684" s="187"/>
      <c r="VBA684" s="187"/>
      <c r="VBB684" s="187"/>
      <c r="VBC684" s="187"/>
      <c r="VBD684" s="187"/>
      <c r="VBE684" s="187"/>
      <c r="VBF684" s="187"/>
      <c r="VBG684" s="187"/>
      <c r="VBH684" s="187"/>
      <c r="VBI684" s="187"/>
      <c r="VBJ684" s="187"/>
      <c r="VBK684" s="187"/>
      <c r="VBL684" s="187"/>
      <c r="VBM684" s="187"/>
      <c r="VBN684" s="187"/>
      <c r="VBO684" s="187"/>
      <c r="VBP684" s="187"/>
      <c r="VBQ684" s="187"/>
      <c r="VBR684" s="187"/>
      <c r="VBS684" s="187"/>
      <c r="VBT684" s="187"/>
      <c r="VBU684" s="187"/>
      <c r="VBV684" s="187"/>
      <c r="VBW684" s="187"/>
      <c r="VBX684" s="187"/>
      <c r="VBY684" s="187"/>
      <c r="VBZ684" s="187"/>
      <c r="VCA684" s="187"/>
      <c r="VCB684" s="187"/>
      <c r="VCC684" s="187"/>
      <c r="VCD684" s="187"/>
      <c r="VCE684" s="187"/>
      <c r="VCF684" s="187"/>
      <c r="VCG684" s="187"/>
      <c r="VCH684" s="187"/>
      <c r="VCI684" s="187"/>
      <c r="VCJ684" s="187"/>
      <c r="VCK684" s="187"/>
      <c r="VCL684" s="187"/>
      <c r="VCM684" s="187"/>
      <c r="VCN684" s="187"/>
      <c r="VCO684" s="187"/>
      <c r="VCP684" s="187"/>
      <c r="VCQ684" s="187"/>
      <c r="VCR684" s="187"/>
      <c r="VCS684" s="187"/>
      <c r="VCT684" s="187"/>
      <c r="VCU684" s="187"/>
      <c r="VCV684" s="187"/>
      <c r="VCW684" s="187"/>
      <c r="VCX684" s="187"/>
      <c r="VCY684" s="187"/>
      <c r="VCZ684" s="187"/>
      <c r="VDA684" s="187"/>
      <c r="VDB684" s="187"/>
      <c r="VDC684" s="187"/>
      <c r="VDD684" s="187"/>
      <c r="VDE684" s="187"/>
      <c r="VDF684" s="187"/>
      <c r="VDG684" s="187"/>
      <c r="VDH684" s="187"/>
      <c r="VDI684" s="187"/>
      <c r="VDJ684" s="187"/>
      <c r="VDK684" s="187"/>
      <c r="VDL684" s="187"/>
      <c r="VDM684" s="187"/>
      <c r="VDN684" s="187"/>
      <c r="VDO684" s="187"/>
      <c r="VDP684" s="187"/>
      <c r="VDQ684" s="187"/>
      <c r="VDR684" s="187"/>
      <c r="VDS684" s="187"/>
      <c r="VDT684" s="187"/>
      <c r="VDU684" s="187"/>
      <c r="VDV684" s="187"/>
      <c r="VDW684" s="187"/>
      <c r="VDX684" s="187"/>
      <c r="VDY684" s="187"/>
      <c r="VDZ684" s="187"/>
      <c r="VEA684" s="187"/>
      <c r="VEB684" s="187"/>
      <c r="VEC684" s="187"/>
      <c r="VED684" s="187"/>
      <c r="VEE684" s="187"/>
      <c r="VEF684" s="187"/>
      <c r="VEG684" s="187"/>
      <c r="VEH684" s="187"/>
      <c r="VEI684" s="187"/>
      <c r="VEJ684" s="187"/>
      <c r="VEK684" s="187"/>
      <c r="VEL684" s="187"/>
      <c r="VEM684" s="187"/>
      <c r="VEN684" s="187"/>
      <c r="VEO684" s="187"/>
      <c r="VEP684" s="187"/>
      <c r="VEQ684" s="187"/>
      <c r="VER684" s="187"/>
      <c r="VES684" s="187"/>
      <c r="VET684" s="187"/>
      <c r="VEU684" s="187"/>
      <c r="VEV684" s="187"/>
      <c r="VEW684" s="187"/>
      <c r="VEX684" s="187"/>
      <c r="VEY684" s="187"/>
      <c r="VEZ684" s="187"/>
      <c r="VFA684" s="187"/>
      <c r="VFB684" s="187"/>
      <c r="VFC684" s="187"/>
      <c r="VFD684" s="187"/>
      <c r="VFE684" s="187"/>
      <c r="VFF684" s="187"/>
      <c r="VFG684" s="187"/>
      <c r="VFH684" s="187"/>
      <c r="VFI684" s="187"/>
      <c r="VFJ684" s="187"/>
      <c r="VFK684" s="187"/>
      <c r="VFL684" s="187"/>
      <c r="VFM684" s="187"/>
      <c r="VFN684" s="187"/>
      <c r="VFO684" s="187"/>
      <c r="VFP684" s="187"/>
      <c r="VFQ684" s="187"/>
      <c r="VFR684" s="187"/>
      <c r="VFS684" s="187"/>
      <c r="VFT684" s="187"/>
      <c r="VFU684" s="187"/>
      <c r="VFV684" s="187"/>
      <c r="VFW684" s="187"/>
      <c r="VFX684" s="187"/>
      <c r="VFY684" s="187"/>
      <c r="VFZ684" s="187"/>
      <c r="VGA684" s="187"/>
      <c r="VGB684" s="187"/>
      <c r="VGC684" s="187"/>
      <c r="VGD684" s="187"/>
      <c r="VGE684" s="187"/>
      <c r="VGF684" s="187"/>
      <c r="VGG684" s="187"/>
      <c r="VGH684" s="187"/>
      <c r="VGI684" s="187"/>
      <c r="VGJ684" s="187"/>
      <c r="VGK684" s="187"/>
      <c r="VGL684" s="187"/>
      <c r="VGM684" s="187"/>
      <c r="VGN684" s="187"/>
      <c r="VGO684" s="187"/>
      <c r="VGP684" s="187"/>
      <c r="VGQ684" s="187"/>
      <c r="VGR684" s="187"/>
      <c r="VGS684" s="187"/>
      <c r="VGT684" s="187"/>
      <c r="VGU684" s="187"/>
      <c r="VGV684" s="187"/>
      <c r="VGW684" s="187"/>
      <c r="VGX684" s="187"/>
      <c r="VGY684" s="187"/>
      <c r="VGZ684" s="187"/>
      <c r="VHA684" s="187"/>
      <c r="VHB684" s="187"/>
      <c r="VHC684" s="187"/>
      <c r="VHD684" s="187"/>
      <c r="VHE684" s="187"/>
      <c r="VHF684" s="187"/>
      <c r="VHG684" s="187"/>
      <c r="VHH684" s="187"/>
      <c r="VHI684" s="187"/>
      <c r="VHJ684" s="187"/>
      <c r="VHK684" s="187"/>
      <c r="VHL684" s="187"/>
      <c r="VHM684" s="187"/>
      <c r="VHN684" s="187"/>
      <c r="VHO684" s="187"/>
      <c r="VHP684" s="187"/>
      <c r="VHQ684" s="187"/>
      <c r="VHR684" s="187"/>
      <c r="VHS684" s="187"/>
      <c r="VHT684" s="187"/>
      <c r="VHU684" s="187"/>
      <c r="VHV684" s="187"/>
      <c r="VHW684" s="187"/>
      <c r="VHX684" s="187"/>
      <c r="VHY684" s="187"/>
      <c r="VHZ684" s="187"/>
      <c r="VIA684" s="187"/>
      <c r="VIB684" s="187"/>
      <c r="VIC684" s="187"/>
      <c r="VID684" s="187"/>
      <c r="VIE684" s="187"/>
      <c r="VIF684" s="187"/>
      <c r="VIG684" s="187"/>
      <c r="VIH684" s="187"/>
      <c r="VII684" s="187"/>
      <c r="VIJ684" s="187"/>
      <c r="VIK684" s="187"/>
      <c r="VIL684" s="187"/>
      <c r="VIM684" s="187"/>
      <c r="VIN684" s="187"/>
      <c r="VIO684" s="187"/>
      <c r="VIP684" s="187"/>
      <c r="VIQ684" s="187"/>
      <c r="VIR684" s="187"/>
      <c r="VIS684" s="187"/>
      <c r="VIT684" s="187"/>
      <c r="VIU684" s="187"/>
      <c r="VIV684" s="187"/>
      <c r="VIW684" s="187"/>
      <c r="VIX684" s="187"/>
      <c r="VIY684" s="187"/>
      <c r="VIZ684" s="187"/>
      <c r="VJA684" s="187"/>
      <c r="VJB684" s="187"/>
      <c r="VJC684" s="187"/>
      <c r="VJD684" s="187"/>
      <c r="VJE684" s="187"/>
      <c r="VJF684" s="187"/>
      <c r="VJG684" s="187"/>
      <c r="VJH684" s="187"/>
      <c r="VJI684" s="187"/>
      <c r="VJJ684" s="187"/>
      <c r="VJK684" s="187"/>
      <c r="VJL684" s="187"/>
      <c r="VJM684" s="187"/>
      <c r="VJN684" s="187"/>
      <c r="VJO684" s="187"/>
      <c r="VJP684" s="187"/>
      <c r="VJQ684" s="187"/>
      <c r="VJR684" s="187"/>
      <c r="VJS684" s="187"/>
      <c r="VJT684" s="187"/>
      <c r="VJU684" s="187"/>
      <c r="VJV684" s="187"/>
      <c r="VJW684" s="187"/>
      <c r="VJX684" s="187"/>
      <c r="VJY684" s="187"/>
      <c r="VJZ684" s="187"/>
      <c r="VKA684" s="187"/>
      <c r="VKB684" s="187"/>
      <c r="VKC684" s="187"/>
      <c r="VKD684" s="187"/>
      <c r="VKE684" s="187"/>
      <c r="VKF684" s="187"/>
      <c r="VKG684" s="187"/>
      <c r="VKH684" s="187"/>
      <c r="VKI684" s="187"/>
      <c r="VKJ684" s="187"/>
      <c r="VKK684" s="187"/>
      <c r="VKL684" s="187"/>
      <c r="VKM684" s="187"/>
      <c r="VKN684" s="187"/>
      <c r="VKO684" s="187"/>
      <c r="VKP684" s="187"/>
      <c r="VKQ684" s="187"/>
      <c r="VKR684" s="187"/>
      <c r="VKS684" s="187"/>
      <c r="VKT684" s="187"/>
      <c r="VKU684" s="187"/>
      <c r="VKV684" s="187"/>
      <c r="VKW684" s="187"/>
      <c r="VKX684" s="187"/>
      <c r="VKY684" s="187"/>
      <c r="VKZ684" s="187"/>
      <c r="VLA684" s="187"/>
      <c r="VLB684" s="187"/>
      <c r="VLC684" s="187"/>
      <c r="VLD684" s="187"/>
      <c r="VLE684" s="187"/>
      <c r="VLF684" s="187"/>
      <c r="VLG684" s="187"/>
      <c r="VLH684" s="187"/>
      <c r="VLI684" s="187"/>
      <c r="VLJ684" s="187"/>
      <c r="VLK684" s="187"/>
      <c r="VLL684" s="187"/>
      <c r="VLM684" s="187"/>
      <c r="VLN684" s="187"/>
      <c r="VLO684" s="187"/>
      <c r="VLP684" s="187"/>
      <c r="VLQ684" s="187"/>
      <c r="VLR684" s="187"/>
      <c r="VLS684" s="187"/>
      <c r="VLT684" s="187"/>
      <c r="VLU684" s="187"/>
      <c r="VLV684" s="187"/>
      <c r="VLW684" s="187"/>
      <c r="VLX684" s="187"/>
      <c r="VLY684" s="187"/>
      <c r="VLZ684" s="187"/>
      <c r="VMA684" s="187"/>
      <c r="VMB684" s="187"/>
      <c r="VMC684" s="187"/>
      <c r="VMD684" s="187"/>
      <c r="VME684" s="187"/>
      <c r="VMF684" s="187"/>
      <c r="VMG684" s="187"/>
      <c r="VMH684" s="187"/>
      <c r="VMI684" s="187"/>
      <c r="VMJ684" s="187"/>
      <c r="VMK684" s="187"/>
      <c r="VML684" s="187"/>
      <c r="VMM684" s="187"/>
      <c r="VMN684" s="187"/>
      <c r="VMO684" s="187"/>
      <c r="VMP684" s="187"/>
      <c r="VMQ684" s="187"/>
      <c r="VMR684" s="187"/>
      <c r="VMS684" s="187"/>
      <c r="VMT684" s="187"/>
      <c r="VMU684" s="187"/>
      <c r="VMV684" s="187"/>
      <c r="VMW684" s="187"/>
      <c r="VMX684" s="187"/>
      <c r="VMY684" s="187"/>
      <c r="VMZ684" s="187"/>
      <c r="VNA684" s="187"/>
      <c r="VNB684" s="187"/>
      <c r="VNC684" s="187"/>
      <c r="VND684" s="187"/>
      <c r="VNE684" s="187"/>
      <c r="VNF684" s="187"/>
      <c r="VNG684" s="187"/>
      <c r="VNH684" s="187"/>
      <c r="VNI684" s="187"/>
      <c r="VNJ684" s="187"/>
      <c r="VNK684" s="187"/>
      <c r="VNL684" s="187"/>
      <c r="VNM684" s="187"/>
      <c r="VNN684" s="187"/>
      <c r="VNO684" s="187"/>
      <c r="VNP684" s="187"/>
      <c r="VNQ684" s="187"/>
      <c r="VNR684" s="187"/>
      <c r="VNS684" s="187"/>
      <c r="VNT684" s="187"/>
      <c r="VNU684" s="187"/>
      <c r="VNV684" s="187"/>
      <c r="VNW684" s="187"/>
      <c r="VNX684" s="187"/>
      <c r="VNY684" s="187"/>
      <c r="VNZ684" s="187"/>
      <c r="VOA684" s="187"/>
      <c r="VOB684" s="187"/>
      <c r="VOC684" s="187"/>
      <c r="VOD684" s="187"/>
      <c r="VOE684" s="187"/>
      <c r="VOF684" s="187"/>
      <c r="VOG684" s="187"/>
      <c r="VOH684" s="187"/>
      <c r="VOI684" s="187"/>
      <c r="VOJ684" s="187"/>
      <c r="VOK684" s="187"/>
      <c r="VOL684" s="187"/>
      <c r="VOM684" s="187"/>
      <c r="VON684" s="187"/>
      <c r="VOO684" s="187"/>
      <c r="VOP684" s="187"/>
      <c r="VOQ684" s="187"/>
      <c r="VOR684" s="187"/>
      <c r="VOS684" s="187"/>
      <c r="VOT684" s="187"/>
      <c r="VOU684" s="187"/>
      <c r="VOV684" s="187"/>
      <c r="VOW684" s="187"/>
      <c r="VOX684" s="187"/>
      <c r="VOY684" s="187"/>
      <c r="VOZ684" s="187"/>
      <c r="VPA684" s="187"/>
      <c r="VPB684" s="187"/>
      <c r="VPC684" s="187"/>
      <c r="VPD684" s="187"/>
      <c r="VPE684" s="187"/>
      <c r="VPF684" s="187"/>
      <c r="VPG684" s="187"/>
      <c r="VPH684" s="187"/>
      <c r="VPI684" s="187"/>
      <c r="VPJ684" s="187"/>
      <c r="VPK684" s="187"/>
      <c r="VPL684" s="187"/>
      <c r="VPM684" s="187"/>
      <c r="VPN684" s="187"/>
      <c r="VPO684" s="187"/>
      <c r="VPP684" s="187"/>
      <c r="VPQ684" s="187"/>
      <c r="VPR684" s="187"/>
      <c r="VPS684" s="187"/>
      <c r="VPT684" s="187"/>
      <c r="VPU684" s="187"/>
      <c r="VPV684" s="187"/>
      <c r="VPW684" s="187"/>
      <c r="VPX684" s="187"/>
      <c r="VPY684" s="187"/>
      <c r="VPZ684" s="187"/>
      <c r="VQA684" s="187"/>
      <c r="VQB684" s="187"/>
      <c r="VQC684" s="187"/>
      <c r="VQD684" s="187"/>
      <c r="VQE684" s="187"/>
      <c r="VQF684" s="187"/>
      <c r="VQG684" s="187"/>
      <c r="VQH684" s="187"/>
      <c r="VQI684" s="187"/>
      <c r="VQJ684" s="187"/>
      <c r="VQK684" s="187"/>
      <c r="VQL684" s="187"/>
      <c r="VQM684" s="187"/>
      <c r="VQN684" s="187"/>
      <c r="VQO684" s="187"/>
      <c r="VQP684" s="187"/>
      <c r="VQQ684" s="187"/>
      <c r="VQR684" s="187"/>
      <c r="VQS684" s="187"/>
      <c r="VQT684" s="187"/>
      <c r="VQU684" s="187"/>
      <c r="VQV684" s="187"/>
      <c r="VQW684" s="187"/>
      <c r="VQX684" s="187"/>
      <c r="VQY684" s="187"/>
      <c r="VQZ684" s="187"/>
      <c r="VRA684" s="187"/>
      <c r="VRB684" s="187"/>
      <c r="VRC684" s="187"/>
      <c r="VRD684" s="187"/>
      <c r="VRE684" s="187"/>
      <c r="VRF684" s="187"/>
      <c r="VRG684" s="187"/>
      <c r="VRH684" s="187"/>
      <c r="VRI684" s="187"/>
      <c r="VRJ684" s="187"/>
      <c r="VRK684" s="187"/>
      <c r="VRL684" s="187"/>
      <c r="VRM684" s="187"/>
      <c r="VRN684" s="187"/>
      <c r="VRO684" s="187"/>
      <c r="VRP684" s="187"/>
      <c r="VRQ684" s="187"/>
      <c r="VRR684" s="187"/>
      <c r="VRS684" s="187"/>
      <c r="VRT684" s="187"/>
      <c r="VRU684" s="187"/>
      <c r="VRV684" s="187"/>
      <c r="VRW684" s="187"/>
      <c r="VRX684" s="187"/>
      <c r="VRY684" s="187"/>
      <c r="VRZ684" s="187"/>
      <c r="VSA684" s="187"/>
      <c r="VSB684" s="187"/>
      <c r="VSC684" s="187"/>
      <c r="VSD684" s="187"/>
      <c r="VSE684" s="187"/>
      <c r="VSF684" s="187"/>
      <c r="VSG684" s="187"/>
      <c r="VSH684" s="187"/>
      <c r="VSI684" s="187"/>
      <c r="VSJ684" s="187"/>
      <c r="VSK684" s="187"/>
      <c r="VSL684" s="187"/>
      <c r="VSM684" s="187"/>
      <c r="VSN684" s="187"/>
      <c r="VSO684" s="187"/>
      <c r="VSP684" s="187"/>
      <c r="VSQ684" s="187"/>
      <c r="VSR684" s="187"/>
      <c r="VSS684" s="187"/>
      <c r="VST684" s="187"/>
      <c r="VSU684" s="187"/>
      <c r="VSV684" s="187"/>
      <c r="VSW684" s="187"/>
      <c r="VSX684" s="187"/>
      <c r="VSY684" s="187"/>
      <c r="VSZ684" s="187"/>
      <c r="VTA684" s="187"/>
      <c r="VTB684" s="187"/>
      <c r="VTC684" s="187"/>
      <c r="VTD684" s="187"/>
      <c r="VTE684" s="187"/>
      <c r="VTF684" s="187"/>
      <c r="VTG684" s="187"/>
      <c r="VTH684" s="187"/>
      <c r="VTI684" s="187"/>
      <c r="VTJ684" s="187"/>
      <c r="VTK684" s="187"/>
      <c r="VTL684" s="187"/>
      <c r="VTM684" s="187"/>
      <c r="VTN684" s="187"/>
      <c r="VTO684" s="187"/>
      <c r="VTP684" s="187"/>
      <c r="VTQ684" s="187"/>
      <c r="VTR684" s="187"/>
      <c r="VTS684" s="187"/>
      <c r="VTT684" s="187"/>
      <c r="VTU684" s="187"/>
      <c r="VTV684" s="187"/>
      <c r="VTW684" s="187"/>
      <c r="VTX684" s="187"/>
      <c r="VTY684" s="187"/>
      <c r="VTZ684" s="187"/>
      <c r="VUA684" s="187"/>
      <c r="VUB684" s="187"/>
      <c r="VUC684" s="187"/>
      <c r="VUD684" s="187"/>
      <c r="VUE684" s="187"/>
      <c r="VUF684" s="187"/>
      <c r="VUG684" s="187"/>
      <c r="VUH684" s="187"/>
      <c r="VUI684" s="187"/>
      <c r="VUJ684" s="187"/>
      <c r="VUK684" s="187"/>
      <c r="VUL684" s="187"/>
      <c r="VUM684" s="187"/>
      <c r="VUN684" s="187"/>
      <c r="VUO684" s="187"/>
      <c r="VUP684" s="187"/>
      <c r="VUQ684" s="187"/>
      <c r="VUR684" s="187"/>
      <c r="VUS684" s="187"/>
      <c r="VUT684" s="187"/>
      <c r="VUU684" s="187"/>
      <c r="VUV684" s="187"/>
      <c r="VUW684" s="187"/>
      <c r="VUX684" s="187"/>
      <c r="VUY684" s="187"/>
      <c r="VUZ684" s="187"/>
      <c r="VVA684" s="187"/>
      <c r="VVB684" s="187"/>
      <c r="VVC684" s="187"/>
      <c r="VVD684" s="187"/>
      <c r="VVE684" s="187"/>
      <c r="VVF684" s="187"/>
      <c r="VVG684" s="187"/>
      <c r="VVH684" s="187"/>
      <c r="VVI684" s="187"/>
      <c r="VVJ684" s="187"/>
      <c r="VVK684" s="187"/>
      <c r="VVL684" s="187"/>
      <c r="VVM684" s="187"/>
      <c r="VVN684" s="187"/>
      <c r="VVO684" s="187"/>
      <c r="VVP684" s="187"/>
      <c r="VVQ684" s="187"/>
      <c r="VVR684" s="187"/>
      <c r="VVS684" s="187"/>
      <c r="VVT684" s="187"/>
      <c r="VVU684" s="187"/>
      <c r="VVV684" s="187"/>
      <c r="VVW684" s="187"/>
      <c r="VVX684" s="187"/>
      <c r="VVY684" s="187"/>
      <c r="VVZ684" s="187"/>
      <c r="VWA684" s="187"/>
      <c r="VWB684" s="187"/>
      <c r="VWC684" s="187"/>
      <c r="VWD684" s="187"/>
      <c r="VWE684" s="187"/>
      <c r="VWF684" s="187"/>
      <c r="VWG684" s="187"/>
      <c r="VWH684" s="187"/>
      <c r="VWI684" s="187"/>
      <c r="VWJ684" s="187"/>
      <c r="VWK684" s="187"/>
      <c r="VWL684" s="187"/>
      <c r="VWM684" s="187"/>
      <c r="VWN684" s="187"/>
      <c r="VWO684" s="187"/>
      <c r="VWP684" s="187"/>
      <c r="VWQ684" s="187"/>
      <c r="VWR684" s="187"/>
      <c r="VWS684" s="187"/>
      <c r="VWT684" s="187"/>
      <c r="VWU684" s="187"/>
      <c r="VWV684" s="187"/>
      <c r="VWW684" s="187"/>
      <c r="VWX684" s="187"/>
      <c r="VWY684" s="187"/>
      <c r="VWZ684" s="187"/>
      <c r="VXA684" s="187"/>
      <c r="VXB684" s="187"/>
      <c r="VXC684" s="187"/>
      <c r="VXD684" s="187"/>
      <c r="VXE684" s="187"/>
      <c r="VXF684" s="187"/>
      <c r="VXG684" s="187"/>
      <c r="VXH684" s="187"/>
      <c r="VXI684" s="187"/>
      <c r="VXJ684" s="187"/>
      <c r="VXK684" s="187"/>
      <c r="VXL684" s="187"/>
      <c r="VXM684" s="187"/>
      <c r="VXN684" s="187"/>
      <c r="VXO684" s="187"/>
      <c r="VXP684" s="187"/>
      <c r="VXQ684" s="187"/>
      <c r="VXR684" s="187"/>
      <c r="VXS684" s="187"/>
      <c r="VXT684" s="187"/>
      <c r="VXU684" s="187"/>
      <c r="VXV684" s="187"/>
      <c r="VXW684" s="187"/>
      <c r="VXX684" s="187"/>
      <c r="VXY684" s="187"/>
      <c r="VXZ684" s="187"/>
      <c r="VYA684" s="187"/>
      <c r="VYB684" s="187"/>
      <c r="VYC684" s="187"/>
      <c r="VYD684" s="187"/>
      <c r="VYE684" s="187"/>
      <c r="VYF684" s="187"/>
      <c r="VYG684" s="187"/>
      <c r="VYH684" s="187"/>
      <c r="VYI684" s="187"/>
      <c r="VYJ684" s="187"/>
      <c r="VYK684" s="187"/>
      <c r="VYL684" s="187"/>
      <c r="VYM684" s="187"/>
      <c r="VYN684" s="187"/>
      <c r="VYO684" s="187"/>
      <c r="VYP684" s="187"/>
      <c r="VYQ684" s="187"/>
      <c r="VYR684" s="187"/>
      <c r="VYS684" s="187"/>
      <c r="VYT684" s="187"/>
      <c r="VYU684" s="187"/>
      <c r="VYV684" s="187"/>
      <c r="VYW684" s="187"/>
      <c r="VYX684" s="187"/>
      <c r="VYY684" s="187"/>
      <c r="VYZ684" s="187"/>
      <c r="VZA684" s="187"/>
      <c r="VZB684" s="187"/>
      <c r="VZC684" s="187"/>
      <c r="VZD684" s="187"/>
      <c r="VZE684" s="187"/>
      <c r="VZF684" s="187"/>
      <c r="VZG684" s="187"/>
      <c r="VZH684" s="187"/>
      <c r="VZI684" s="187"/>
      <c r="VZJ684" s="187"/>
      <c r="VZK684" s="187"/>
      <c r="VZL684" s="187"/>
      <c r="VZM684" s="187"/>
      <c r="VZN684" s="187"/>
      <c r="VZO684" s="187"/>
      <c r="VZP684" s="187"/>
      <c r="VZQ684" s="187"/>
      <c r="VZR684" s="187"/>
      <c r="VZS684" s="187"/>
      <c r="VZT684" s="187"/>
      <c r="VZU684" s="187"/>
      <c r="VZV684" s="187"/>
      <c r="VZW684" s="187"/>
      <c r="VZX684" s="187"/>
      <c r="VZY684" s="187"/>
      <c r="VZZ684" s="187"/>
      <c r="WAA684" s="187"/>
      <c r="WAB684" s="187"/>
      <c r="WAC684" s="187"/>
      <c r="WAD684" s="187"/>
      <c r="WAE684" s="187"/>
      <c r="WAF684" s="187"/>
      <c r="WAG684" s="187"/>
      <c r="WAH684" s="187"/>
      <c r="WAI684" s="187"/>
      <c r="WAJ684" s="187"/>
      <c r="WAK684" s="187"/>
      <c r="WAL684" s="187"/>
      <c r="WAM684" s="187"/>
      <c r="WAN684" s="187"/>
      <c r="WAO684" s="187"/>
      <c r="WAP684" s="187"/>
      <c r="WAQ684" s="187"/>
      <c r="WAR684" s="187"/>
      <c r="WAS684" s="187"/>
      <c r="WAT684" s="187"/>
      <c r="WAU684" s="187"/>
      <c r="WAV684" s="187"/>
      <c r="WAW684" s="187"/>
      <c r="WAX684" s="187"/>
      <c r="WAY684" s="187"/>
      <c r="WAZ684" s="187"/>
      <c r="WBA684" s="187"/>
      <c r="WBB684" s="187"/>
      <c r="WBC684" s="187"/>
      <c r="WBD684" s="187"/>
      <c r="WBE684" s="187"/>
      <c r="WBF684" s="187"/>
      <c r="WBG684" s="187"/>
      <c r="WBH684" s="187"/>
      <c r="WBI684" s="187"/>
      <c r="WBJ684" s="187"/>
      <c r="WBK684" s="187"/>
      <c r="WBL684" s="187"/>
      <c r="WBM684" s="187"/>
      <c r="WBN684" s="187"/>
      <c r="WBO684" s="187"/>
      <c r="WBP684" s="187"/>
      <c r="WBQ684" s="187"/>
      <c r="WBR684" s="187"/>
      <c r="WBS684" s="187"/>
      <c r="WBT684" s="187"/>
      <c r="WBU684" s="187"/>
      <c r="WBV684" s="187"/>
      <c r="WBW684" s="187"/>
      <c r="WBX684" s="187"/>
      <c r="WBY684" s="187"/>
      <c r="WBZ684" s="187"/>
      <c r="WCA684" s="187"/>
      <c r="WCB684" s="187"/>
      <c r="WCC684" s="187"/>
      <c r="WCD684" s="187"/>
      <c r="WCE684" s="187"/>
      <c r="WCF684" s="187"/>
      <c r="WCG684" s="187"/>
      <c r="WCH684" s="187"/>
      <c r="WCI684" s="187"/>
      <c r="WCJ684" s="187"/>
      <c r="WCK684" s="187"/>
      <c r="WCL684" s="187"/>
      <c r="WCM684" s="187"/>
      <c r="WCN684" s="187"/>
      <c r="WCO684" s="187"/>
      <c r="WCP684" s="187"/>
      <c r="WCQ684" s="187"/>
      <c r="WCR684" s="187"/>
      <c r="WCS684" s="187"/>
      <c r="WCT684" s="187"/>
      <c r="WCU684" s="187"/>
      <c r="WCV684" s="187"/>
      <c r="WCW684" s="187"/>
      <c r="WCX684" s="187"/>
      <c r="WCY684" s="187"/>
      <c r="WCZ684" s="187"/>
      <c r="WDA684" s="187"/>
      <c r="WDB684" s="187"/>
      <c r="WDC684" s="187"/>
      <c r="WDD684" s="187"/>
      <c r="WDE684" s="187"/>
      <c r="WDF684" s="187"/>
      <c r="WDG684" s="187"/>
      <c r="WDH684" s="187"/>
      <c r="WDI684" s="187"/>
      <c r="WDJ684" s="187"/>
      <c r="WDK684" s="187"/>
      <c r="WDL684" s="187"/>
      <c r="WDM684" s="187"/>
      <c r="WDN684" s="187"/>
      <c r="WDO684" s="187"/>
      <c r="WDP684" s="187"/>
      <c r="WDQ684" s="187"/>
      <c r="WDR684" s="187"/>
      <c r="WDS684" s="187"/>
      <c r="WDT684" s="187"/>
      <c r="WDU684" s="187"/>
      <c r="WDV684" s="187"/>
      <c r="WDW684" s="187"/>
      <c r="WDX684" s="187"/>
      <c r="WDY684" s="187"/>
      <c r="WDZ684" s="187"/>
      <c r="WEA684" s="187"/>
      <c r="WEB684" s="187"/>
      <c r="WEC684" s="187"/>
      <c r="WED684" s="187"/>
      <c r="WEE684" s="187"/>
      <c r="WEF684" s="187"/>
      <c r="WEG684" s="187"/>
      <c r="WEH684" s="187"/>
      <c r="WEI684" s="187"/>
      <c r="WEJ684" s="187"/>
      <c r="WEK684" s="187"/>
      <c r="WEL684" s="187"/>
      <c r="WEM684" s="187"/>
      <c r="WEN684" s="187"/>
      <c r="WEO684" s="187"/>
      <c r="WEP684" s="187"/>
      <c r="WEQ684" s="187"/>
      <c r="WER684" s="187"/>
      <c r="WES684" s="187"/>
      <c r="WET684" s="187"/>
      <c r="WEU684" s="187"/>
      <c r="WEV684" s="187"/>
      <c r="WEW684" s="187"/>
      <c r="WEX684" s="187"/>
      <c r="WEY684" s="187"/>
      <c r="WEZ684" s="187"/>
      <c r="WFA684" s="187"/>
      <c r="WFB684" s="187"/>
      <c r="WFC684" s="187"/>
      <c r="WFD684" s="187"/>
      <c r="WFE684" s="187"/>
      <c r="WFF684" s="187"/>
      <c r="WFG684" s="187"/>
      <c r="WFH684" s="187"/>
      <c r="WFI684" s="187"/>
      <c r="WFJ684" s="187"/>
      <c r="WFK684" s="187"/>
      <c r="WFL684" s="187"/>
      <c r="WFM684" s="187"/>
      <c r="WFN684" s="187"/>
      <c r="WFO684" s="187"/>
      <c r="WFP684" s="187"/>
      <c r="WFQ684" s="187"/>
      <c r="WFR684" s="187"/>
      <c r="WFS684" s="187"/>
      <c r="WFT684" s="187"/>
      <c r="WFU684" s="187"/>
      <c r="WFV684" s="187"/>
      <c r="WFW684" s="187"/>
      <c r="WFX684" s="187"/>
      <c r="WFY684" s="187"/>
      <c r="WFZ684" s="187"/>
      <c r="WGA684" s="187"/>
      <c r="WGB684" s="187"/>
      <c r="WGC684" s="187"/>
      <c r="WGD684" s="187"/>
      <c r="WGE684" s="187"/>
      <c r="WGF684" s="187"/>
      <c r="WGG684" s="187"/>
      <c r="WGH684" s="187"/>
      <c r="WGI684" s="187"/>
      <c r="WGJ684" s="187"/>
      <c r="WGK684" s="187"/>
      <c r="WGL684" s="187"/>
      <c r="WGM684" s="187"/>
      <c r="WGN684" s="187"/>
      <c r="WGO684" s="187"/>
      <c r="WGP684" s="187"/>
      <c r="WGQ684" s="187"/>
      <c r="WGR684" s="187"/>
      <c r="WGS684" s="187"/>
      <c r="WGT684" s="187"/>
      <c r="WGU684" s="187"/>
      <c r="WGV684" s="187"/>
      <c r="WGW684" s="187"/>
      <c r="WGX684" s="187"/>
      <c r="WGY684" s="187"/>
      <c r="WGZ684" s="187"/>
      <c r="WHA684" s="187"/>
      <c r="WHB684" s="187"/>
      <c r="WHC684" s="187"/>
      <c r="WHD684" s="187"/>
      <c r="WHE684" s="187"/>
      <c r="WHF684" s="187"/>
      <c r="WHG684" s="187"/>
      <c r="WHH684" s="187"/>
      <c r="WHI684" s="187"/>
      <c r="WHJ684" s="187"/>
      <c r="WHK684" s="187"/>
      <c r="WHL684" s="187"/>
      <c r="WHM684" s="187"/>
      <c r="WHN684" s="187"/>
      <c r="WHO684" s="187"/>
      <c r="WHP684" s="187"/>
      <c r="WHQ684" s="187"/>
      <c r="WHR684" s="187"/>
      <c r="WHS684" s="187"/>
      <c r="WHT684" s="187"/>
      <c r="WHU684" s="187"/>
      <c r="WHV684" s="187"/>
      <c r="WHW684" s="187"/>
      <c r="WHX684" s="187"/>
      <c r="WHY684" s="187"/>
      <c r="WHZ684" s="187"/>
      <c r="WIA684" s="187"/>
      <c r="WIB684" s="187"/>
      <c r="WIC684" s="187"/>
      <c r="WID684" s="187"/>
      <c r="WIE684" s="187"/>
      <c r="WIF684" s="187"/>
      <c r="WIG684" s="187"/>
      <c r="WIH684" s="187"/>
      <c r="WII684" s="187"/>
      <c r="WIJ684" s="187"/>
      <c r="WIK684" s="187"/>
      <c r="WIL684" s="187"/>
      <c r="WIM684" s="187"/>
      <c r="WIN684" s="187"/>
      <c r="WIO684" s="187"/>
      <c r="WIP684" s="187"/>
      <c r="WIQ684" s="187"/>
      <c r="WIR684" s="187"/>
      <c r="WIS684" s="187"/>
      <c r="WIT684" s="187"/>
      <c r="WIU684" s="187"/>
      <c r="WIV684" s="187"/>
      <c r="WIW684" s="187"/>
      <c r="WIX684" s="187"/>
      <c r="WIY684" s="187"/>
      <c r="WIZ684" s="187"/>
      <c r="WJA684" s="187"/>
      <c r="WJB684" s="187"/>
      <c r="WJC684" s="187"/>
      <c r="WJD684" s="187"/>
      <c r="WJE684" s="187"/>
      <c r="WJF684" s="187"/>
      <c r="WJG684" s="187"/>
      <c r="WJH684" s="187"/>
      <c r="WJI684" s="187"/>
      <c r="WJJ684" s="187"/>
      <c r="WJK684" s="187"/>
      <c r="WJL684" s="187"/>
      <c r="WJM684" s="187"/>
      <c r="WJN684" s="187"/>
      <c r="WJO684" s="187"/>
      <c r="WJP684" s="187"/>
      <c r="WJQ684" s="187"/>
      <c r="WJR684" s="187"/>
      <c r="WJS684" s="187"/>
      <c r="WJT684" s="187"/>
      <c r="WJU684" s="187"/>
      <c r="WJV684" s="187"/>
      <c r="WJW684" s="187"/>
      <c r="WJX684" s="187"/>
      <c r="WJY684" s="187"/>
      <c r="WJZ684" s="187"/>
      <c r="WKA684" s="187"/>
      <c r="WKB684" s="187"/>
      <c r="WKC684" s="187"/>
      <c r="WKD684" s="187"/>
      <c r="WKE684" s="187"/>
      <c r="WKF684" s="187"/>
      <c r="WKG684" s="187"/>
      <c r="WKH684" s="187"/>
      <c r="WKI684" s="187"/>
      <c r="WKJ684" s="187"/>
      <c r="WKK684" s="187"/>
      <c r="WKL684" s="187"/>
      <c r="WKM684" s="187"/>
      <c r="WKN684" s="187"/>
      <c r="WKO684" s="187"/>
      <c r="WKP684" s="187"/>
      <c r="WKQ684" s="187"/>
      <c r="WKR684" s="187"/>
      <c r="WKS684" s="187"/>
      <c r="WKT684" s="187"/>
      <c r="WKU684" s="187"/>
      <c r="WKV684" s="187"/>
      <c r="WKW684" s="187"/>
      <c r="WKX684" s="187"/>
      <c r="WKY684" s="187"/>
      <c r="WKZ684" s="187"/>
      <c r="WLA684" s="187"/>
      <c r="WLB684" s="187"/>
      <c r="WLC684" s="187"/>
      <c r="WLD684" s="187"/>
      <c r="WLE684" s="187"/>
      <c r="WLF684" s="187"/>
      <c r="WLG684" s="187"/>
      <c r="WLH684" s="187"/>
      <c r="WLI684" s="187"/>
      <c r="WLJ684" s="187"/>
      <c r="WLK684" s="187"/>
      <c r="WLL684" s="187"/>
      <c r="WLM684" s="187"/>
      <c r="WLN684" s="187"/>
      <c r="WLO684" s="187"/>
      <c r="WLP684" s="187"/>
      <c r="WLQ684" s="187"/>
      <c r="WLR684" s="187"/>
      <c r="WLS684" s="187"/>
      <c r="WLT684" s="187"/>
      <c r="WLU684" s="187"/>
      <c r="WLV684" s="187"/>
      <c r="WLW684" s="187"/>
      <c r="WLX684" s="187"/>
      <c r="WLY684" s="187"/>
      <c r="WLZ684" s="187"/>
      <c r="WMA684" s="187"/>
      <c r="WMB684" s="187"/>
      <c r="WMC684" s="187"/>
      <c r="WMD684" s="187"/>
      <c r="WME684" s="187"/>
      <c r="WMF684" s="187"/>
      <c r="WMG684" s="187"/>
      <c r="WMH684" s="187"/>
      <c r="WMI684" s="187"/>
      <c r="WMJ684" s="187"/>
      <c r="WMK684" s="187"/>
      <c r="WML684" s="187"/>
      <c r="WMM684" s="187"/>
      <c r="WMN684" s="187"/>
      <c r="WMO684" s="187"/>
      <c r="WMP684" s="187"/>
      <c r="WMQ684" s="187"/>
      <c r="WMR684" s="187"/>
      <c r="WMS684" s="187"/>
      <c r="WMT684" s="187"/>
      <c r="WMU684" s="187"/>
      <c r="WMV684" s="187"/>
      <c r="WMW684" s="187"/>
      <c r="WMX684" s="187"/>
      <c r="WMY684" s="187"/>
      <c r="WMZ684" s="187"/>
      <c r="WNA684" s="187"/>
      <c r="WNB684" s="187"/>
      <c r="WNC684" s="187"/>
      <c r="WND684" s="187"/>
      <c r="WNE684" s="187"/>
      <c r="WNF684" s="187"/>
      <c r="WNG684" s="187"/>
      <c r="WNH684" s="187"/>
      <c r="WNI684" s="187"/>
      <c r="WNJ684" s="187"/>
      <c r="WNK684" s="187"/>
      <c r="WNL684" s="187"/>
      <c r="WNM684" s="187"/>
      <c r="WNN684" s="187"/>
      <c r="WNO684" s="187"/>
      <c r="WNP684" s="187"/>
      <c r="WNQ684" s="187"/>
      <c r="WNR684" s="187"/>
      <c r="WNS684" s="187"/>
      <c r="WNT684" s="187"/>
      <c r="WNU684" s="187"/>
      <c r="WNV684" s="187"/>
      <c r="WNW684" s="187"/>
      <c r="WNX684" s="187"/>
      <c r="WNY684" s="187"/>
      <c r="WNZ684" s="187"/>
      <c r="WOA684" s="187"/>
      <c r="WOB684" s="187"/>
      <c r="WOC684" s="187"/>
      <c r="WOD684" s="187"/>
      <c r="WOE684" s="187"/>
      <c r="WOF684" s="187"/>
      <c r="WOG684" s="187"/>
      <c r="WOH684" s="187"/>
      <c r="WOI684" s="187"/>
      <c r="WOJ684" s="187"/>
      <c r="WOK684" s="187"/>
      <c r="WOL684" s="187"/>
      <c r="WOM684" s="187"/>
      <c r="WON684" s="187"/>
      <c r="WOO684" s="187"/>
      <c r="WOP684" s="187"/>
      <c r="WOQ684" s="187"/>
      <c r="WOR684" s="187"/>
      <c r="WOS684" s="187"/>
      <c r="WOT684" s="187"/>
      <c r="WOU684" s="187"/>
      <c r="WOV684" s="187"/>
      <c r="WOW684" s="187"/>
      <c r="WOX684" s="187"/>
      <c r="WOY684" s="187"/>
      <c r="WOZ684" s="187"/>
      <c r="WPA684" s="187"/>
      <c r="WPB684" s="187"/>
      <c r="WPC684" s="187"/>
      <c r="WPD684" s="187"/>
      <c r="WPE684" s="187"/>
      <c r="WPF684" s="187"/>
      <c r="WPG684" s="187"/>
      <c r="WPH684" s="187"/>
      <c r="WPI684" s="187"/>
      <c r="WPJ684" s="187"/>
      <c r="WPK684" s="187"/>
      <c r="WPL684" s="187"/>
      <c r="WPM684" s="187"/>
      <c r="WPN684" s="187"/>
      <c r="WPO684" s="187"/>
      <c r="WPP684" s="187"/>
      <c r="WPQ684" s="187"/>
      <c r="WPR684" s="187"/>
      <c r="WPS684" s="187"/>
      <c r="WPT684" s="187"/>
      <c r="WPU684" s="187"/>
      <c r="WPV684" s="187"/>
      <c r="WPW684" s="187"/>
      <c r="WPX684" s="187"/>
      <c r="WPY684" s="187"/>
      <c r="WPZ684" s="187"/>
      <c r="WQA684" s="187"/>
      <c r="WQB684" s="187"/>
      <c r="WQC684" s="187"/>
      <c r="WQD684" s="187"/>
      <c r="WQE684" s="187"/>
      <c r="WQF684" s="187"/>
      <c r="WQG684" s="187"/>
      <c r="WQH684" s="187"/>
      <c r="WQI684" s="187"/>
      <c r="WQJ684" s="187"/>
      <c r="WQK684" s="187"/>
      <c r="WQL684" s="187"/>
      <c r="WQM684" s="187"/>
      <c r="WQN684" s="187"/>
      <c r="WQO684" s="187"/>
      <c r="WQP684" s="187"/>
      <c r="WQQ684" s="187"/>
      <c r="WQR684" s="187"/>
      <c r="WQS684" s="187"/>
      <c r="WQT684" s="187"/>
      <c r="WQU684" s="187"/>
      <c r="WQV684" s="187"/>
      <c r="WQW684" s="187"/>
      <c r="WQX684" s="187"/>
      <c r="WQY684" s="187"/>
      <c r="WQZ684" s="187"/>
      <c r="WRA684" s="187"/>
      <c r="WRB684" s="187"/>
      <c r="WRC684" s="187"/>
      <c r="WRD684" s="187"/>
      <c r="WRE684" s="187"/>
      <c r="WRF684" s="187"/>
      <c r="WRG684" s="187"/>
      <c r="WRH684" s="187"/>
      <c r="WRI684" s="187"/>
      <c r="WRJ684" s="187"/>
      <c r="WRK684" s="187"/>
      <c r="WRL684" s="187"/>
      <c r="WRM684" s="187"/>
      <c r="WRN684" s="187"/>
      <c r="WRO684" s="187"/>
      <c r="WRP684" s="187"/>
      <c r="WRQ684" s="187"/>
      <c r="WRR684" s="187"/>
      <c r="WRS684" s="187"/>
      <c r="WRT684" s="187"/>
      <c r="WRU684" s="187"/>
      <c r="WRV684" s="187"/>
      <c r="WRW684" s="187"/>
      <c r="WRX684" s="187"/>
      <c r="WRY684" s="187"/>
      <c r="WRZ684" s="187"/>
      <c r="WSA684" s="187"/>
      <c r="WSB684" s="187"/>
      <c r="WSC684" s="187"/>
      <c r="WSD684" s="187"/>
      <c r="WSE684" s="187"/>
      <c r="WSF684" s="187"/>
      <c r="WSG684" s="187"/>
      <c r="WSH684" s="187"/>
      <c r="WSI684" s="187"/>
      <c r="WSJ684" s="187"/>
      <c r="WSK684" s="187"/>
      <c r="WSL684" s="187"/>
      <c r="WSM684" s="187"/>
      <c r="WSN684" s="187"/>
      <c r="WSO684" s="187"/>
      <c r="WSP684" s="187"/>
      <c r="WSQ684" s="187"/>
      <c r="WSR684" s="187"/>
      <c r="WSS684" s="187"/>
      <c r="WST684" s="187"/>
      <c r="WSU684" s="187"/>
      <c r="WSV684" s="187"/>
      <c r="WSW684" s="187"/>
      <c r="WSX684" s="187"/>
      <c r="WSY684" s="187"/>
      <c r="WSZ684" s="187"/>
      <c r="WTA684" s="187"/>
      <c r="WTB684" s="187"/>
      <c r="WTC684" s="187"/>
      <c r="WTD684" s="187"/>
      <c r="WTE684" s="187"/>
      <c r="WTF684" s="187"/>
      <c r="WTG684" s="187"/>
      <c r="WTH684" s="187"/>
      <c r="WTI684" s="187"/>
      <c r="WTJ684" s="187"/>
      <c r="WTK684" s="187"/>
      <c r="WTL684" s="187"/>
      <c r="WTM684" s="187"/>
      <c r="WTN684" s="187"/>
      <c r="WTO684" s="187"/>
      <c r="WTP684" s="187"/>
      <c r="WTQ684" s="187"/>
      <c r="WTR684" s="187"/>
      <c r="WTS684" s="187"/>
      <c r="WTT684" s="187"/>
      <c r="WTU684" s="187"/>
      <c r="WTV684" s="187"/>
      <c r="WTW684" s="187"/>
      <c r="WTX684" s="187"/>
      <c r="WTY684" s="187"/>
      <c r="WTZ684" s="187"/>
      <c r="WUA684" s="187"/>
      <c r="WUB684" s="187"/>
      <c r="WUC684" s="187"/>
      <c r="WUD684" s="187"/>
      <c r="WUE684" s="187"/>
      <c r="WUF684" s="187"/>
      <c r="WUG684" s="187"/>
      <c r="WUH684" s="187"/>
      <c r="WUI684" s="187"/>
      <c r="WUJ684" s="187"/>
      <c r="WUK684" s="187"/>
      <c r="WUL684" s="187"/>
      <c r="WUM684" s="187"/>
      <c r="WUN684" s="187"/>
      <c r="WUO684" s="187"/>
      <c r="WUP684" s="187"/>
      <c r="WUQ684" s="187"/>
      <c r="WUR684" s="187"/>
      <c r="WUS684" s="187"/>
      <c r="WUT684" s="187"/>
      <c r="WUU684" s="187"/>
      <c r="WUV684" s="187"/>
      <c r="WUW684" s="187"/>
      <c r="WUX684" s="187"/>
      <c r="WUY684" s="187"/>
      <c r="WUZ684" s="187"/>
      <c r="WVA684" s="187"/>
      <c r="WVB684" s="187"/>
      <c r="WVC684" s="187"/>
      <c r="WVD684" s="187"/>
      <c r="WVE684" s="187"/>
      <c r="WVF684" s="187"/>
      <c r="WVG684" s="187"/>
      <c r="WVH684" s="187"/>
      <c r="WVI684" s="187"/>
      <c r="WVJ684" s="187"/>
      <c r="WVK684" s="187"/>
      <c r="WVL684" s="187"/>
      <c r="WVM684" s="187"/>
      <c r="WVN684" s="187"/>
      <c r="WVO684" s="187"/>
      <c r="WVP684" s="187"/>
      <c r="WVQ684" s="187"/>
      <c r="WVR684" s="187"/>
      <c r="WVS684" s="187"/>
      <c r="WVT684" s="187"/>
      <c r="WVU684" s="187"/>
      <c r="WVV684" s="187"/>
      <c r="WVW684" s="187"/>
      <c r="WVX684" s="187"/>
      <c r="WVY684" s="187"/>
      <c r="WVZ684" s="187"/>
      <c r="WWA684" s="187"/>
      <c r="WWB684" s="187"/>
      <c r="WWC684" s="187"/>
      <c r="WWD684" s="187"/>
      <c r="WWE684" s="187"/>
      <c r="WWF684" s="187"/>
      <c r="WWG684" s="187"/>
      <c r="WWH684" s="187"/>
      <c r="WWI684" s="187"/>
      <c r="WWJ684" s="187"/>
      <c r="WWK684" s="187"/>
      <c r="WWL684" s="187"/>
      <c r="WWM684" s="187"/>
      <c r="WWN684" s="187"/>
      <c r="WWO684" s="187"/>
      <c r="WWP684" s="187"/>
      <c r="WWQ684" s="187"/>
      <c r="WWR684" s="187"/>
      <c r="WWS684" s="187"/>
      <c r="WWT684" s="187"/>
      <c r="WWU684" s="187"/>
      <c r="WWV684" s="187"/>
      <c r="WWW684" s="187"/>
      <c r="WWX684" s="187"/>
      <c r="WWY684" s="187"/>
      <c r="WWZ684" s="187"/>
      <c r="WXA684" s="187"/>
      <c r="WXB684" s="187"/>
      <c r="WXC684" s="187"/>
      <c r="WXD684" s="187"/>
      <c r="WXE684" s="187"/>
      <c r="WXF684" s="187"/>
      <c r="WXG684" s="187"/>
      <c r="WXH684" s="187"/>
      <c r="WXI684" s="187"/>
      <c r="WXJ684" s="187"/>
      <c r="WXK684" s="187"/>
      <c r="WXL684" s="187"/>
      <c r="WXM684" s="187"/>
      <c r="WXN684" s="187"/>
      <c r="WXO684" s="187"/>
      <c r="WXP684" s="187"/>
      <c r="WXQ684" s="187"/>
      <c r="WXR684" s="187"/>
      <c r="WXS684" s="187"/>
      <c r="WXT684" s="187"/>
      <c r="WXU684" s="187"/>
      <c r="WXV684" s="187"/>
      <c r="WXW684" s="187"/>
      <c r="WXX684" s="187"/>
      <c r="WXY684" s="187"/>
      <c r="WXZ684" s="187"/>
      <c r="WYA684" s="187"/>
      <c r="WYB684" s="187"/>
      <c r="WYC684" s="187"/>
      <c r="WYD684" s="187"/>
      <c r="WYE684" s="187"/>
      <c r="WYF684" s="187"/>
      <c r="WYG684" s="187"/>
      <c r="WYH684" s="187"/>
      <c r="WYI684" s="187"/>
      <c r="WYJ684" s="187"/>
      <c r="WYK684" s="187"/>
      <c r="WYL684" s="187"/>
      <c r="WYM684" s="187"/>
      <c r="WYN684" s="187"/>
      <c r="WYO684" s="187"/>
      <c r="WYP684" s="187"/>
      <c r="WYQ684" s="187"/>
      <c r="WYR684" s="187"/>
      <c r="WYS684" s="187"/>
      <c r="WYT684" s="187"/>
      <c r="WYU684" s="187"/>
      <c r="WYV684" s="187"/>
      <c r="WYW684" s="187"/>
      <c r="WYX684" s="187"/>
      <c r="WYY684" s="187"/>
      <c r="WYZ684" s="187"/>
      <c r="WZA684" s="187"/>
      <c r="WZB684" s="187"/>
      <c r="WZC684" s="187"/>
      <c r="WZD684" s="187"/>
      <c r="WZE684" s="187"/>
      <c r="WZF684" s="187"/>
      <c r="WZG684" s="187"/>
      <c r="WZH684" s="187"/>
      <c r="WZI684" s="187"/>
      <c r="WZJ684" s="187"/>
      <c r="WZK684" s="187"/>
      <c r="WZL684" s="187"/>
      <c r="WZM684" s="187"/>
      <c r="WZN684" s="187"/>
      <c r="WZO684" s="187"/>
      <c r="WZP684" s="187"/>
      <c r="WZQ684" s="187"/>
      <c r="WZR684" s="187"/>
      <c r="WZS684" s="187"/>
      <c r="WZT684" s="187"/>
      <c r="WZU684" s="187"/>
      <c r="WZV684" s="187"/>
      <c r="WZW684" s="187"/>
      <c r="WZX684" s="187"/>
      <c r="WZY684" s="187"/>
      <c r="WZZ684" s="187"/>
      <c r="XAA684" s="187"/>
      <c r="XAB684" s="187"/>
      <c r="XAC684" s="187"/>
      <c r="XAD684" s="187"/>
      <c r="XAE684" s="187"/>
      <c r="XAF684" s="187"/>
      <c r="XAG684" s="187"/>
      <c r="XAH684" s="187"/>
      <c r="XAI684" s="187"/>
      <c r="XAJ684" s="187"/>
      <c r="XAK684" s="187"/>
      <c r="XAL684" s="187"/>
      <c r="XAM684" s="187"/>
      <c r="XAN684" s="187"/>
      <c r="XAO684" s="187"/>
      <c r="XAP684" s="187"/>
      <c r="XAQ684" s="187"/>
      <c r="XAR684" s="187"/>
      <c r="XAS684" s="187"/>
      <c r="XAT684" s="187"/>
      <c r="XAU684" s="187"/>
      <c r="XAV684" s="187"/>
      <c r="XAW684" s="187"/>
      <c r="XAX684" s="187"/>
      <c r="XAY684" s="187"/>
      <c r="XAZ684" s="187"/>
      <c r="XBA684" s="187"/>
      <c r="XBB684" s="187"/>
      <c r="XBC684" s="187"/>
      <c r="XBD684" s="187"/>
      <c r="XBE684" s="187"/>
      <c r="XBF684" s="187"/>
      <c r="XBG684" s="187"/>
      <c r="XBH684" s="187"/>
      <c r="XBI684" s="187"/>
      <c r="XBJ684" s="187"/>
      <c r="XBK684" s="187"/>
      <c r="XBL684" s="187"/>
      <c r="XBM684" s="187"/>
      <c r="XBN684" s="187"/>
      <c r="XBO684" s="187"/>
      <c r="XBP684" s="187"/>
      <c r="XBQ684" s="187"/>
      <c r="XBR684" s="187"/>
      <c r="XBS684" s="187"/>
      <c r="XBT684" s="187"/>
      <c r="XBU684" s="187"/>
      <c r="XBV684" s="187"/>
      <c r="XBW684" s="187"/>
      <c r="XBX684" s="187"/>
      <c r="XBY684" s="187"/>
      <c r="XBZ684" s="187"/>
      <c r="XCA684" s="187"/>
      <c r="XCB684" s="187"/>
      <c r="XCC684" s="187"/>
      <c r="XCD684" s="187"/>
      <c r="XCE684" s="187"/>
      <c r="XCF684" s="187"/>
      <c r="XCG684" s="187"/>
      <c r="XCH684" s="187"/>
      <c r="XCI684" s="187"/>
      <c r="XCJ684" s="187"/>
      <c r="XCK684" s="187"/>
      <c r="XCL684" s="187"/>
      <c r="XCM684" s="187"/>
      <c r="XCN684" s="187"/>
      <c r="XCO684" s="187"/>
      <c r="XCP684" s="187"/>
      <c r="XCQ684" s="187"/>
      <c r="XCR684" s="187"/>
      <c r="XCS684" s="187"/>
      <c r="XCT684" s="187"/>
      <c r="XCU684" s="187"/>
      <c r="XCV684" s="187"/>
      <c r="XCW684" s="187"/>
      <c r="XCX684" s="187"/>
      <c r="XCY684" s="187"/>
      <c r="XCZ684" s="187"/>
      <c r="XDA684" s="187"/>
      <c r="XDB684" s="187"/>
      <c r="XDC684" s="187"/>
      <c r="XDD684" s="187"/>
      <c r="XDE684" s="187"/>
      <c r="XDF684" s="187"/>
      <c r="XDG684" s="187"/>
      <c r="XDH684" s="187"/>
      <c r="XDI684" s="187"/>
      <c r="XDJ684" s="187"/>
      <c r="XDK684" s="187"/>
      <c r="XDL684" s="187"/>
      <c r="XDM684" s="187"/>
      <c r="XDN684" s="187"/>
      <c r="XDO684" s="187"/>
      <c r="XDP684" s="187"/>
      <c r="XDQ684" s="187"/>
      <c r="XDR684" s="187"/>
      <c r="XDS684" s="187"/>
      <c r="XDT684" s="187"/>
      <c r="XDU684" s="187"/>
      <c r="XDV684" s="187"/>
      <c r="XDW684" s="187"/>
      <c r="XDX684" s="187"/>
      <c r="XDY684" s="187"/>
      <c r="XDZ684" s="187"/>
      <c r="XEA684" s="187"/>
      <c r="XEB684" s="187"/>
      <c r="XEC684" s="187"/>
      <c r="XED684" s="187"/>
      <c r="XEE684" s="187"/>
      <c r="XEF684" s="187"/>
      <c r="XEG684" s="187"/>
      <c r="XEH684" s="187"/>
      <c r="XEI684" s="187"/>
      <c r="XEJ684" s="187"/>
      <c r="XEK684" s="187"/>
      <c r="XEL684" s="187"/>
      <c r="XEM684" s="187"/>
      <c r="XEN684" s="187"/>
      <c r="XEO684" s="187"/>
      <c r="XEP684" s="187"/>
      <c r="XEQ684" s="187"/>
      <c r="XER684" s="187"/>
      <c r="XES684" s="187"/>
      <c r="XET684" s="187"/>
      <c r="XEU684" s="187"/>
      <c r="XEV684" s="187"/>
      <c r="XEW684" s="187"/>
      <c r="XEX684" s="187"/>
      <c r="XEY684" s="187"/>
      <c r="XEZ684" s="187"/>
      <c r="XFA684" s="187"/>
      <c r="XFB684" s="187"/>
      <c r="XFC684" s="187"/>
      <c r="XFD684" s="230"/>
    </row>
    <row r="685" spans="1:16384" x14ac:dyDescent="0.15">
      <c r="A685" s="258" t="s">
        <v>1265</v>
      </c>
      <c r="B685" s="166">
        <v>1</v>
      </c>
      <c r="C685" s="110" t="s">
        <v>1258</v>
      </c>
      <c r="D685" s="30"/>
      <c r="E685" s="30"/>
      <c r="F685" s="180"/>
      <c r="G685" s="145"/>
      <c r="H685" s="135"/>
      <c r="I685" s="181">
        <v>6</v>
      </c>
      <c r="J685" s="132">
        <v>57</v>
      </c>
      <c r="K685" s="182">
        <f t="shared" si="581"/>
        <v>51</v>
      </c>
      <c r="L685" s="183">
        <f>K685/Popularity!$B$25</f>
        <v>1</v>
      </c>
      <c r="M685" s="183">
        <f>K685/Popularity!$B$2</f>
        <v>0.25888324873096447</v>
      </c>
      <c r="N685" s="218">
        <f t="shared" si="583"/>
        <v>-0.74111675126903553</v>
      </c>
      <c r="O685" s="236"/>
      <c r="P685" s="146"/>
      <c r="Q685" s="60"/>
      <c r="R685" s="147"/>
      <c r="S685" s="60"/>
      <c r="T685" s="60"/>
      <c r="U685" s="60"/>
      <c r="V685" s="60"/>
      <c r="W685" s="61"/>
      <c r="X685" s="132"/>
      <c r="Y685" s="132"/>
      <c r="Z685" s="132"/>
      <c r="AA685" s="132"/>
      <c r="AB685" s="132"/>
      <c r="AC685" s="132"/>
      <c r="AD685" s="132"/>
      <c r="AE685" s="132"/>
      <c r="AF685" s="132"/>
      <c r="AG685" s="132"/>
      <c r="AH685" s="132"/>
      <c r="AI685" s="132"/>
      <c r="AJ685" s="132"/>
      <c r="AK685" s="132"/>
      <c r="AL685" s="132"/>
      <c r="AM685" s="132"/>
      <c r="AN685" s="132"/>
      <c r="AO685" s="132"/>
      <c r="AP685" s="132"/>
      <c r="AQ685" s="132"/>
      <c r="AR685" s="132"/>
      <c r="AS685" s="132"/>
      <c r="AT685" s="132"/>
      <c r="AU685" s="132"/>
      <c r="AV685" s="132"/>
      <c r="AW685" s="132"/>
      <c r="AX685" s="132"/>
      <c r="AY685" s="132"/>
      <c r="AZ685" s="132"/>
      <c r="BA685" s="132"/>
      <c r="BB685" s="132"/>
      <c r="BC685" s="132"/>
      <c r="BD685" s="132"/>
      <c r="BE685" s="132"/>
      <c r="BF685" s="132"/>
      <c r="BG685" s="132"/>
      <c r="BH685" s="132"/>
      <c r="BI685" s="132"/>
      <c r="BJ685" s="132"/>
      <c r="BK685" s="132"/>
      <c r="BL685" s="132"/>
      <c r="BM685" s="132"/>
      <c r="BN685" s="132"/>
      <c r="BO685" s="132"/>
      <c r="BP685" s="132"/>
      <c r="BQ685" s="132"/>
      <c r="BR685" s="132"/>
      <c r="BS685" s="132"/>
      <c r="BT685" s="132"/>
      <c r="BU685" s="132"/>
      <c r="BV685" s="132"/>
      <c r="BW685" s="132"/>
      <c r="BX685" s="132"/>
      <c r="BY685" s="132"/>
      <c r="BZ685" s="132"/>
      <c r="CA685" s="132"/>
      <c r="CB685" s="132"/>
      <c r="CC685" s="132"/>
      <c r="CD685" s="132"/>
      <c r="CE685" s="132"/>
      <c r="CF685" s="132"/>
      <c r="CG685" s="132"/>
      <c r="CH685" s="132"/>
      <c r="CI685" s="132"/>
      <c r="CJ685" s="132"/>
      <c r="CK685" s="132"/>
      <c r="CL685" s="132"/>
      <c r="CM685" s="132"/>
      <c r="CN685" s="132"/>
      <c r="CO685" s="132"/>
      <c r="CP685" s="132"/>
      <c r="CQ685" s="132"/>
      <c r="CR685" s="132"/>
      <c r="CS685" s="132"/>
      <c r="CT685" s="132"/>
      <c r="CU685" s="132"/>
      <c r="CV685" s="132"/>
      <c r="CW685" s="132"/>
      <c r="CX685" s="132"/>
      <c r="CY685" s="132"/>
      <c r="CZ685" s="132"/>
      <c r="DA685" s="132"/>
      <c r="DB685" s="132"/>
      <c r="DC685" s="132"/>
      <c r="DD685" s="132"/>
      <c r="DE685" s="132"/>
      <c r="DF685" s="132"/>
      <c r="DG685" s="132"/>
      <c r="DH685" s="132"/>
      <c r="DI685" s="132"/>
      <c r="DJ685" s="132"/>
      <c r="DK685" s="132"/>
      <c r="DL685" s="132"/>
      <c r="DM685" s="132"/>
      <c r="DN685" s="132"/>
      <c r="DO685" s="132"/>
      <c r="DP685" s="132"/>
      <c r="DQ685" s="132"/>
      <c r="DR685" s="132"/>
      <c r="DS685" s="132"/>
      <c r="DT685" s="132"/>
      <c r="DU685" s="132"/>
      <c r="DV685" s="132"/>
      <c r="DW685" s="132"/>
      <c r="DX685" s="132"/>
      <c r="DY685" s="132"/>
      <c r="DZ685" s="132"/>
      <c r="EA685" s="132"/>
      <c r="EB685" s="132"/>
      <c r="EC685" s="132"/>
      <c r="ED685" s="132"/>
      <c r="EE685" s="132"/>
      <c r="EF685" s="132"/>
      <c r="EG685" s="132"/>
      <c r="EH685" s="132"/>
      <c r="EI685" s="132"/>
      <c r="EJ685" s="132"/>
      <c r="EK685" s="132"/>
      <c r="EL685" s="132"/>
      <c r="EM685" s="132"/>
      <c r="EN685" s="132"/>
      <c r="EO685" s="132"/>
      <c r="EP685" s="132"/>
      <c r="EQ685" s="132"/>
      <c r="ER685" s="132"/>
      <c r="ES685" s="132"/>
      <c r="ET685" s="132"/>
      <c r="EU685" s="132"/>
      <c r="EV685" s="132"/>
      <c r="EW685" s="132"/>
      <c r="EX685" s="132"/>
      <c r="EY685" s="132"/>
      <c r="EZ685" s="132"/>
      <c r="FA685" s="132"/>
      <c r="FB685" s="132"/>
      <c r="FC685" s="132"/>
      <c r="FD685" s="132"/>
      <c r="FE685" s="132"/>
      <c r="FF685" s="132"/>
      <c r="FG685" s="132"/>
      <c r="FH685" s="132"/>
      <c r="FI685" s="132"/>
      <c r="FJ685" s="132"/>
      <c r="FK685" s="132"/>
      <c r="FL685" s="132"/>
      <c r="FM685" s="132"/>
      <c r="FN685" s="132"/>
      <c r="FO685" s="132"/>
      <c r="FP685" s="132"/>
      <c r="FQ685" s="132"/>
      <c r="FR685" s="132"/>
      <c r="FS685" s="132"/>
      <c r="FT685" s="132"/>
      <c r="FU685" s="132"/>
      <c r="FV685" s="132"/>
      <c r="FW685" s="132"/>
      <c r="FX685" s="132"/>
      <c r="FY685" s="132"/>
      <c r="FZ685" s="132"/>
      <c r="GA685" s="132"/>
      <c r="GB685" s="132"/>
      <c r="GC685" s="132"/>
      <c r="GD685" s="132"/>
      <c r="GE685" s="132"/>
      <c r="GF685" s="132"/>
      <c r="GG685" s="132"/>
      <c r="GH685" s="132"/>
      <c r="GI685" s="132"/>
      <c r="GJ685" s="132"/>
      <c r="GK685" s="132"/>
      <c r="GL685" s="132"/>
      <c r="GM685" s="132"/>
      <c r="GN685" s="132"/>
      <c r="GO685" s="132"/>
      <c r="GP685" s="132"/>
      <c r="GQ685" s="132"/>
      <c r="GR685" s="132"/>
      <c r="GS685" s="132"/>
      <c r="GT685" s="132"/>
      <c r="GU685" s="132"/>
      <c r="GV685" s="132"/>
      <c r="GW685" s="132"/>
      <c r="GX685" s="132"/>
      <c r="GY685" s="132"/>
      <c r="GZ685" s="132"/>
      <c r="HA685" s="132"/>
      <c r="HB685" s="132"/>
      <c r="HC685" s="132"/>
      <c r="HD685" s="132"/>
      <c r="HE685" s="132"/>
      <c r="HF685" s="132"/>
      <c r="HG685" s="132"/>
      <c r="HH685" s="132"/>
      <c r="HI685" s="132"/>
      <c r="HJ685" s="132"/>
      <c r="HK685" s="132"/>
      <c r="HL685" s="132"/>
      <c r="HM685" s="132"/>
      <c r="HN685" s="132"/>
      <c r="HO685" s="132"/>
      <c r="HP685" s="132"/>
      <c r="HQ685" s="132"/>
      <c r="HR685" s="132"/>
      <c r="HS685" s="132"/>
      <c r="HT685" s="132"/>
      <c r="HU685" s="132"/>
      <c r="HV685" s="132"/>
      <c r="HW685" s="132"/>
      <c r="HX685" s="132"/>
      <c r="HY685" s="132"/>
      <c r="HZ685" s="132"/>
      <c r="IA685" s="132"/>
      <c r="IB685" s="132"/>
      <c r="IC685" s="132"/>
      <c r="ID685" s="132"/>
      <c r="IE685" s="132"/>
      <c r="IF685" s="132"/>
      <c r="IG685" s="132"/>
      <c r="IH685" s="132"/>
      <c r="II685" s="132"/>
      <c r="IJ685" s="132"/>
      <c r="IK685" s="132"/>
      <c r="IL685" s="132"/>
      <c r="IM685" s="132"/>
      <c r="IN685" s="132"/>
      <c r="IO685" s="132"/>
      <c r="IP685" s="132"/>
      <c r="IQ685" s="132"/>
      <c r="IR685" s="132"/>
      <c r="IS685" s="132"/>
      <c r="IT685" s="132"/>
      <c r="IU685" s="132"/>
      <c r="IV685" s="132"/>
      <c r="IW685" s="132"/>
      <c r="IX685" s="132"/>
      <c r="IY685" s="132"/>
      <c r="IZ685" s="132"/>
      <c r="JA685" s="132"/>
      <c r="JB685" s="132"/>
      <c r="JC685" s="132"/>
      <c r="JD685" s="132"/>
      <c r="JE685" s="132"/>
      <c r="JF685" s="132"/>
      <c r="JG685" s="132"/>
      <c r="JH685" s="132"/>
      <c r="JI685" s="132"/>
      <c r="JJ685" s="132"/>
      <c r="JK685" s="132"/>
      <c r="JL685" s="132"/>
      <c r="JM685" s="132"/>
      <c r="JN685" s="132"/>
      <c r="JO685" s="132"/>
      <c r="JP685" s="132"/>
      <c r="JQ685" s="132"/>
      <c r="JR685" s="132"/>
      <c r="JS685" s="132"/>
      <c r="JT685" s="132"/>
      <c r="JU685" s="132"/>
      <c r="JV685" s="132"/>
      <c r="JW685" s="132"/>
      <c r="JX685" s="132"/>
      <c r="JY685" s="132"/>
      <c r="JZ685" s="132"/>
      <c r="KA685" s="132"/>
      <c r="KB685" s="132"/>
      <c r="KC685" s="132"/>
      <c r="KD685" s="132"/>
      <c r="KE685" s="132"/>
      <c r="KF685" s="132"/>
      <c r="KG685" s="132"/>
      <c r="KH685" s="132"/>
      <c r="KI685" s="132"/>
      <c r="KJ685" s="132"/>
      <c r="KK685" s="132"/>
      <c r="KL685" s="132"/>
      <c r="KM685" s="132"/>
      <c r="KN685" s="132"/>
      <c r="KO685" s="132"/>
      <c r="KP685" s="132"/>
      <c r="KQ685" s="132"/>
      <c r="KR685" s="132"/>
      <c r="KS685" s="132"/>
      <c r="KT685" s="132"/>
      <c r="KU685" s="132"/>
      <c r="KV685" s="132"/>
      <c r="KW685" s="132"/>
      <c r="KX685" s="132"/>
      <c r="KY685" s="132"/>
      <c r="KZ685" s="132"/>
      <c r="LA685" s="132"/>
      <c r="LB685" s="132"/>
      <c r="LC685" s="132"/>
      <c r="LD685" s="132"/>
      <c r="LE685" s="132"/>
      <c r="LF685" s="132"/>
      <c r="LG685" s="132"/>
      <c r="LH685" s="132"/>
      <c r="LI685" s="132"/>
      <c r="LJ685" s="132"/>
      <c r="LK685" s="132"/>
      <c r="LL685" s="132"/>
      <c r="LM685" s="132"/>
      <c r="LN685" s="132"/>
      <c r="LO685" s="132"/>
      <c r="LP685" s="132"/>
      <c r="LQ685" s="132"/>
      <c r="LR685" s="132"/>
      <c r="LS685" s="132"/>
      <c r="LT685" s="132"/>
      <c r="LU685" s="132"/>
      <c r="LV685" s="132"/>
      <c r="LW685" s="132"/>
      <c r="LX685" s="132"/>
      <c r="LY685" s="132"/>
      <c r="LZ685" s="132"/>
      <c r="MA685" s="132"/>
      <c r="MB685" s="132"/>
      <c r="MC685" s="132"/>
      <c r="MD685" s="132"/>
      <c r="ME685" s="132"/>
      <c r="MF685" s="132"/>
      <c r="MG685" s="132"/>
      <c r="MH685" s="132"/>
      <c r="MI685" s="132"/>
      <c r="MJ685" s="132"/>
      <c r="MK685" s="132"/>
      <c r="ML685" s="132"/>
      <c r="MM685" s="132"/>
      <c r="MN685" s="132"/>
      <c r="MO685" s="132"/>
      <c r="MP685" s="132"/>
      <c r="MQ685" s="132"/>
      <c r="MR685" s="132"/>
      <c r="MS685" s="132"/>
      <c r="MT685" s="132"/>
      <c r="MU685" s="132"/>
      <c r="MV685" s="132"/>
      <c r="MW685" s="132"/>
      <c r="MX685" s="132"/>
      <c r="MY685" s="132"/>
      <c r="MZ685" s="132"/>
      <c r="NA685" s="132"/>
      <c r="NB685" s="132"/>
      <c r="NC685" s="132"/>
      <c r="ND685" s="132"/>
      <c r="NE685" s="132"/>
      <c r="NF685" s="132"/>
      <c r="NG685" s="132"/>
      <c r="NH685" s="132"/>
      <c r="NI685" s="132"/>
      <c r="NJ685" s="132"/>
      <c r="NK685" s="132"/>
      <c r="NL685" s="132"/>
      <c r="NM685" s="132"/>
      <c r="NN685" s="132"/>
      <c r="NO685" s="132"/>
      <c r="NP685" s="132"/>
      <c r="NQ685" s="132"/>
      <c r="NR685" s="132"/>
      <c r="NS685" s="132"/>
      <c r="NT685" s="132"/>
      <c r="NU685" s="132"/>
      <c r="NV685" s="132"/>
      <c r="NW685" s="132"/>
      <c r="NX685" s="132"/>
      <c r="NY685" s="132"/>
      <c r="NZ685" s="132"/>
      <c r="OA685" s="132"/>
      <c r="OB685" s="132"/>
      <c r="OC685" s="132"/>
      <c r="OD685" s="132"/>
      <c r="OE685" s="132"/>
      <c r="OF685" s="132"/>
      <c r="OG685" s="132"/>
      <c r="OH685" s="132"/>
      <c r="OI685" s="132"/>
      <c r="OJ685" s="132"/>
      <c r="OK685" s="132"/>
      <c r="OL685" s="132"/>
      <c r="OM685" s="132"/>
      <c r="ON685" s="132"/>
      <c r="OO685" s="132"/>
      <c r="OP685" s="132"/>
      <c r="OQ685" s="132"/>
      <c r="OR685" s="132"/>
      <c r="OS685" s="132"/>
      <c r="OT685" s="132"/>
      <c r="OU685" s="132"/>
      <c r="OV685" s="132"/>
      <c r="OW685" s="132"/>
      <c r="OX685" s="132"/>
      <c r="OY685" s="132"/>
      <c r="OZ685" s="132"/>
      <c r="PA685" s="132"/>
      <c r="PB685" s="132"/>
      <c r="PC685" s="132"/>
      <c r="PD685" s="132"/>
      <c r="PE685" s="132"/>
      <c r="PF685" s="132"/>
      <c r="PG685" s="132"/>
      <c r="PH685" s="132"/>
      <c r="PI685" s="132"/>
      <c r="PJ685" s="132"/>
      <c r="PK685" s="132"/>
      <c r="PL685" s="132"/>
      <c r="PM685" s="132"/>
      <c r="PN685" s="132"/>
      <c r="PO685" s="132"/>
      <c r="PP685" s="132"/>
      <c r="PQ685" s="132"/>
      <c r="PR685" s="132"/>
      <c r="PS685" s="132"/>
      <c r="PT685" s="132"/>
      <c r="PU685" s="132"/>
      <c r="PV685" s="132"/>
      <c r="PW685" s="132"/>
      <c r="PX685" s="132"/>
      <c r="PY685" s="132"/>
      <c r="PZ685" s="132"/>
      <c r="QA685" s="132"/>
      <c r="QB685" s="132"/>
      <c r="QC685" s="132"/>
      <c r="QD685" s="132"/>
      <c r="QE685" s="132"/>
      <c r="QF685" s="132"/>
      <c r="QG685" s="132"/>
      <c r="QH685" s="132"/>
      <c r="QI685" s="132"/>
      <c r="QJ685" s="132"/>
      <c r="QK685" s="132"/>
      <c r="QL685" s="132"/>
      <c r="QM685" s="132"/>
      <c r="QN685" s="132"/>
      <c r="QO685" s="132"/>
      <c r="QP685" s="132"/>
      <c r="QQ685" s="132"/>
      <c r="QR685" s="132"/>
      <c r="QS685" s="132"/>
      <c r="QT685" s="132"/>
      <c r="QU685" s="132"/>
      <c r="QV685" s="132"/>
      <c r="QW685" s="132"/>
      <c r="QX685" s="132"/>
      <c r="QY685" s="132"/>
      <c r="QZ685" s="132"/>
      <c r="RA685" s="132"/>
      <c r="RB685" s="132"/>
      <c r="RC685" s="132"/>
      <c r="RD685" s="132"/>
      <c r="RE685" s="132"/>
      <c r="RF685" s="132"/>
      <c r="RG685" s="132"/>
      <c r="RH685" s="132"/>
      <c r="RI685" s="132"/>
      <c r="RJ685" s="132"/>
      <c r="RK685" s="132"/>
      <c r="RL685" s="132"/>
      <c r="RM685" s="132"/>
      <c r="RN685" s="132"/>
      <c r="RO685" s="132"/>
      <c r="RP685" s="132"/>
      <c r="RQ685" s="132"/>
      <c r="RR685" s="132"/>
      <c r="RS685" s="132"/>
      <c r="RT685" s="132"/>
      <c r="RU685" s="132"/>
      <c r="RV685" s="132"/>
      <c r="RW685" s="132"/>
      <c r="RX685" s="132"/>
      <c r="RY685" s="132"/>
      <c r="RZ685" s="132"/>
      <c r="SA685" s="132"/>
      <c r="SB685" s="132"/>
      <c r="SC685" s="132"/>
      <c r="SD685" s="132"/>
      <c r="SE685" s="132"/>
      <c r="SF685" s="132"/>
      <c r="SG685" s="132"/>
      <c r="SH685" s="132"/>
      <c r="SI685" s="132"/>
      <c r="SJ685" s="132"/>
      <c r="SK685" s="132"/>
      <c r="SL685" s="132"/>
      <c r="SM685" s="132"/>
      <c r="SN685" s="132"/>
      <c r="SO685" s="132"/>
      <c r="SP685" s="132"/>
      <c r="SQ685" s="132"/>
      <c r="SR685" s="132"/>
      <c r="SS685" s="132"/>
      <c r="ST685" s="132"/>
      <c r="SU685" s="132"/>
      <c r="SV685" s="132"/>
      <c r="SW685" s="132"/>
      <c r="SX685" s="132"/>
      <c r="SY685" s="132"/>
      <c r="SZ685" s="132"/>
      <c r="TA685" s="132"/>
      <c r="TB685" s="132"/>
      <c r="TC685" s="132"/>
      <c r="TD685" s="132"/>
      <c r="TE685" s="132"/>
      <c r="TF685" s="132"/>
      <c r="TG685" s="132"/>
      <c r="TH685" s="132"/>
      <c r="TI685" s="132"/>
      <c r="TJ685" s="132"/>
      <c r="TK685" s="132"/>
      <c r="TL685" s="132"/>
      <c r="TM685" s="132"/>
      <c r="TN685" s="132"/>
      <c r="TO685" s="132"/>
      <c r="TP685" s="132"/>
      <c r="TQ685" s="132"/>
      <c r="TR685" s="132"/>
      <c r="TS685" s="132"/>
      <c r="TT685" s="132"/>
      <c r="TU685" s="132"/>
      <c r="TV685" s="132"/>
      <c r="TW685" s="132"/>
      <c r="TX685" s="132"/>
      <c r="TY685" s="132"/>
      <c r="TZ685" s="132"/>
      <c r="UA685" s="132"/>
      <c r="UB685" s="132"/>
      <c r="UC685" s="132"/>
      <c r="UD685" s="132"/>
      <c r="UE685" s="132"/>
      <c r="UF685" s="132"/>
      <c r="UG685" s="132"/>
      <c r="UH685" s="132"/>
      <c r="UI685" s="132"/>
      <c r="UJ685" s="132"/>
      <c r="UK685" s="132"/>
      <c r="UL685" s="132"/>
      <c r="UM685" s="132"/>
      <c r="UN685" s="132"/>
      <c r="UO685" s="132"/>
      <c r="UP685" s="132"/>
      <c r="UQ685" s="132"/>
      <c r="UR685" s="132"/>
      <c r="US685" s="132"/>
      <c r="UT685" s="132"/>
      <c r="UU685" s="132"/>
      <c r="UV685" s="132"/>
      <c r="UW685" s="132"/>
      <c r="UX685" s="132"/>
      <c r="UY685" s="132"/>
      <c r="UZ685" s="132"/>
      <c r="VA685" s="132"/>
      <c r="VB685" s="132"/>
      <c r="VC685" s="132"/>
      <c r="VD685" s="132"/>
      <c r="VE685" s="132"/>
      <c r="VF685" s="132"/>
      <c r="VG685" s="132"/>
      <c r="VH685" s="132"/>
      <c r="VI685" s="132"/>
      <c r="VJ685" s="132"/>
      <c r="VK685" s="132"/>
      <c r="VL685" s="132"/>
      <c r="VM685" s="132"/>
      <c r="VN685" s="132"/>
      <c r="VO685" s="132"/>
      <c r="VP685" s="132"/>
      <c r="VQ685" s="132"/>
      <c r="VR685" s="132"/>
      <c r="VS685" s="132"/>
      <c r="VT685" s="132"/>
      <c r="VU685" s="132"/>
      <c r="VV685" s="132"/>
      <c r="VW685" s="132"/>
      <c r="VX685" s="132"/>
      <c r="VY685" s="132"/>
      <c r="VZ685" s="132"/>
      <c r="WA685" s="132"/>
      <c r="WB685" s="132"/>
      <c r="WC685" s="132"/>
      <c r="WD685" s="132"/>
      <c r="WE685" s="132"/>
      <c r="WF685" s="132"/>
      <c r="WG685" s="132"/>
      <c r="WH685" s="132"/>
      <c r="WI685" s="132"/>
      <c r="WJ685" s="132"/>
      <c r="WK685" s="132"/>
      <c r="WL685" s="132"/>
      <c r="WM685" s="132"/>
      <c r="WN685" s="132"/>
      <c r="WO685" s="132"/>
      <c r="WP685" s="132"/>
      <c r="WQ685" s="132"/>
      <c r="WR685" s="132"/>
      <c r="WS685" s="132"/>
      <c r="WT685" s="132"/>
      <c r="WU685" s="132"/>
      <c r="WV685" s="132"/>
      <c r="WW685" s="132"/>
      <c r="WX685" s="132"/>
      <c r="WY685" s="132"/>
      <c r="WZ685" s="132"/>
      <c r="XA685" s="132"/>
      <c r="XB685" s="132"/>
      <c r="XC685" s="132"/>
      <c r="XD685" s="132"/>
      <c r="XE685" s="132"/>
      <c r="XF685" s="132"/>
      <c r="XG685" s="132"/>
      <c r="XH685" s="132"/>
      <c r="XI685" s="132"/>
      <c r="XJ685" s="132"/>
      <c r="XK685" s="132"/>
      <c r="XL685" s="132"/>
      <c r="XM685" s="132"/>
      <c r="XN685" s="132"/>
      <c r="XO685" s="132"/>
      <c r="XP685" s="132"/>
      <c r="XQ685" s="132"/>
      <c r="XR685" s="132"/>
      <c r="XS685" s="132"/>
      <c r="XT685" s="132"/>
      <c r="XU685" s="132"/>
      <c r="XV685" s="132"/>
      <c r="XW685" s="132"/>
      <c r="XX685" s="132"/>
      <c r="XY685" s="132"/>
      <c r="XZ685" s="132"/>
      <c r="YA685" s="132"/>
      <c r="YB685" s="132"/>
      <c r="YC685" s="132"/>
      <c r="YD685" s="132"/>
      <c r="YE685" s="132"/>
      <c r="YF685" s="132"/>
      <c r="YG685" s="132"/>
      <c r="YH685" s="132"/>
      <c r="YI685" s="132"/>
      <c r="YJ685" s="132"/>
      <c r="YK685" s="132"/>
      <c r="YL685" s="132"/>
      <c r="YM685" s="132"/>
      <c r="YN685" s="132"/>
      <c r="YO685" s="132"/>
      <c r="YP685" s="132"/>
      <c r="YQ685" s="132"/>
      <c r="YR685" s="132"/>
      <c r="YS685" s="132"/>
      <c r="YT685" s="132"/>
      <c r="YU685" s="132"/>
      <c r="YV685" s="132"/>
      <c r="YW685" s="132"/>
      <c r="YX685" s="132"/>
      <c r="YY685" s="132"/>
      <c r="YZ685" s="132"/>
      <c r="ZA685" s="132"/>
      <c r="ZB685" s="132"/>
      <c r="ZC685" s="132"/>
      <c r="ZD685" s="132"/>
      <c r="ZE685" s="132"/>
      <c r="ZF685" s="132"/>
      <c r="ZG685" s="132"/>
      <c r="ZH685" s="132"/>
      <c r="ZI685" s="132"/>
      <c r="ZJ685" s="132"/>
      <c r="ZK685" s="132"/>
      <c r="ZL685" s="132"/>
      <c r="ZM685" s="132"/>
      <c r="ZN685" s="132"/>
      <c r="ZO685" s="132"/>
      <c r="ZP685" s="132"/>
      <c r="ZQ685" s="132"/>
      <c r="ZR685" s="132"/>
      <c r="ZS685" s="132"/>
      <c r="ZT685" s="132"/>
      <c r="ZU685" s="132"/>
      <c r="ZV685" s="132"/>
      <c r="ZW685" s="132"/>
      <c r="ZX685" s="132"/>
      <c r="ZY685" s="132"/>
      <c r="ZZ685" s="132"/>
      <c r="AAA685" s="132"/>
      <c r="AAB685" s="132"/>
      <c r="AAC685" s="132"/>
      <c r="AAD685" s="132"/>
      <c r="AAE685" s="132"/>
      <c r="AAF685" s="132"/>
      <c r="AAG685" s="132"/>
      <c r="AAH685" s="132"/>
      <c r="AAI685" s="132"/>
      <c r="AAJ685" s="132"/>
      <c r="AAK685" s="132"/>
      <c r="AAL685" s="132"/>
      <c r="AAM685" s="132"/>
      <c r="AAN685" s="132"/>
      <c r="AAO685" s="132"/>
      <c r="AAP685" s="132"/>
      <c r="AAQ685" s="132"/>
      <c r="AAR685" s="132"/>
      <c r="AAS685" s="132"/>
      <c r="AAT685" s="132"/>
      <c r="AAU685" s="132"/>
      <c r="AAV685" s="132"/>
      <c r="AAW685" s="132"/>
      <c r="AAX685" s="132"/>
      <c r="AAY685" s="132"/>
      <c r="AAZ685" s="132"/>
      <c r="ABA685" s="132"/>
      <c r="ABB685" s="132"/>
      <c r="ABC685" s="132"/>
      <c r="ABD685" s="132"/>
      <c r="ABE685" s="132"/>
      <c r="ABF685" s="132"/>
      <c r="ABG685" s="132"/>
      <c r="ABH685" s="132"/>
      <c r="ABI685" s="132"/>
      <c r="ABJ685" s="132"/>
      <c r="ABK685" s="132"/>
      <c r="ABL685" s="132"/>
      <c r="ABM685" s="132"/>
      <c r="ABN685" s="132"/>
      <c r="ABO685" s="132"/>
      <c r="ABP685" s="132"/>
      <c r="ABQ685" s="132"/>
      <c r="ABR685" s="132"/>
      <c r="ABS685" s="132"/>
      <c r="ABT685" s="132"/>
      <c r="ABU685" s="132"/>
      <c r="ABV685" s="132"/>
      <c r="ABW685" s="132"/>
      <c r="ABX685" s="132"/>
      <c r="ABY685" s="132"/>
      <c r="ABZ685" s="132"/>
      <c r="ACA685" s="132"/>
      <c r="ACB685" s="132"/>
      <c r="ACC685" s="132"/>
      <c r="ACD685" s="132"/>
      <c r="ACE685" s="132"/>
      <c r="ACF685" s="132"/>
      <c r="ACG685" s="132"/>
      <c r="ACH685" s="132"/>
      <c r="ACI685" s="132"/>
      <c r="ACJ685" s="132"/>
      <c r="ACK685" s="132"/>
      <c r="ACL685" s="132"/>
      <c r="ACM685" s="132"/>
      <c r="ACN685" s="132"/>
      <c r="ACO685" s="132"/>
      <c r="ACP685" s="132"/>
      <c r="ACQ685" s="132"/>
      <c r="ACR685" s="132"/>
      <c r="ACS685" s="132"/>
      <c r="ACT685" s="132"/>
      <c r="ACU685" s="132"/>
      <c r="ACV685" s="132"/>
      <c r="ACW685" s="132"/>
      <c r="ACX685" s="132"/>
      <c r="ACY685" s="132"/>
      <c r="ACZ685" s="132"/>
      <c r="ADA685" s="132"/>
      <c r="ADB685" s="132"/>
      <c r="ADC685" s="132"/>
      <c r="ADD685" s="132"/>
      <c r="ADE685" s="132"/>
      <c r="ADF685" s="132"/>
      <c r="ADG685" s="132"/>
      <c r="ADH685" s="132"/>
      <c r="ADI685" s="132"/>
      <c r="ADJ685" s="132"/>
      <c r="ADK685" s="132"/>
      <c r="ADL685" s="132"/>
      <c r="ADM685" s="132"/>
      <c r="ADN685" s="132"/>
      <c r="ADO685" s="132"/>
      <c r="ADP685" s="132"/>
      <c r="ADQ685" s="132"/>
      <c r="ADR685" s="132"/>
      <c r="ADS685" s="132"/>
      <c r="ADT685" s="132"/>
      <c r="ADU685" s="132"/>
      <c r="ADV685" s="132"/>
      <c r="ADW685" s="132"/>
      <c r="ADX685" s="132"/>
      <c r="ADY685" s="132"/>
      <c r="ADZ685" s="132"/>
      <c r="AEA685" s="132"/>
      <c r="AEB685" s="132"/>
      <c r="AEC685" s="132"/>
      <c r="AED685" s="132"/>
      <c r="AEE685" s="132"/>
      <c r="AEF685" s="132"/>
      <c r="AEG685" s="132"/>
      <c r="AEH685" s="132"/>
      <c r="AEI685" s="132"/>
      <c r="AEJ685" s="132"/>
      <c r="AEK685" s="132"/>
      <c r="AEL685" s="132"/>
      <c r="AEM685" s="132"/>
      <c r="AEN685" s="132"/>
      <c r="AEO685" s="132"/>
      <c r="AEP685" s="132"/>
      <c r="AEQ685" s="132"/>
      <c r="AER685" s="132"/>
      <c r="AES685" s="132"/>
      <c r="AET685" s="132"/>
      <c r="AEU685" s="132"/>
      <c r="AEV685" s="132"/>
      <c r="AEW685" s="132"/>
      <c r="AEX685" s="132"/>
      <c r="AEY685" s="132"/>
      <c r="AEZ685" s="132"/>
      <c r="AFA685" s="132"/>
      <c r="AFB685" s="132"/>
      <c r="AFC685" s="132"/>
      <c r="AFD685" s="132"/>
      <c r="AFE685" s="132"/>
      <c r="AFF685" s="132"/>
      <c r="AFG685" s="132"/>
      <c r="AFH685" s="132"/>
      <c r="AFI685" s="132"/>
      <c r="AFJ685" s="132"/>
      <c r="AFK685" s="132"/>
      <c r="AFL685" s="132"/>
      <c r="AFM685" s="132"/>
      <c r="AFN685" s="132"/>
      <c r="AFO685" s="132"/>
      <c r="AFP685" s="132"/>
      <c r="AFQ685" s="132"/>
      <c r="AFR685" s="132"/>
      <c r="AFS685" s="132"/>
      <c r="AFT685" s="132"/>
      <c r="AFU685" s="132"/>
      <c r="AFV685" s="132"/>
      <c r="AFW685" s="132"/>
      <c r="AFX685" s="132"/>
      <c r="AFY685" s="132"/>
      <c r="AFZ685" s="132"/>
      <c r="AGA685" s="132"/>
      <c r="AGB685" s="132"/>
      <c r="AGC685" s="132"/>
      <c r="AGD685" s="132"/>
      <c r="AGE685" s="132"/>
      <c r="AGF685" s="132"/>
      <c r="AGG685" s="132"/>
      <c r="AGH685" s="132"/>
      <c r="AGI685" s="132"/>
      <c r="AGJ685" s="132"/>
      <c r="AGK685" s="132"/>
      <c r="AGL685" s="132"/>
      <c r="AGM685" s="132"/>
      <c r="AGN685" s="132"/>
      <c r="AGO685" s="132"/>
      <c r="AGP685" s="132"/>
      <c r="AGQ685" s="132"/>
      <c r="AGR685" s="132"/>
      <c r="AGS685" s="132"/>
      <c r="AGT685" s="132"/>
      <c r="AGU685" s="132"/>
      <c r="AGV685" s="132"/>
      <c r="AGW685" s="132"/>
      <c r="AGX685" s="132"/>
      <c r="AGY685" s="132"/>
      <c r="AGZ685" s="132"/>
      <c r="AHA685" s="132"/>
      <c r="AHB685" s="132"/>
      <c r="AHC685" s="132"/>
      <c r="AHD685" s="132"/>
      <c r="AHE685" s="132"/>
      <c r="AHF685" s="132"/>
      <c r="AHG685" s="132"/>
      <c r="AHH685" s="132"/>
      <c r="AHI685" s="132"/>
      <c r="AHJ685" s="132"/>
      <c r="AHK685" s="132"/>
      <c r="AHL685" s="132"/>
      <c r="AHM685" s="132"/>
      <c r="AHN685" s="132"/>
      <c r="AHO685" s="132"/>
      <c r="AHP685" s="132"/>
      <c r="AHQ685" s="132"/>
      <c r="AHR685" s="132"/>
      <c r="AHS685" s="132"/>
      <c r="AHT685" s="132"/>
      <c r="AHU685" s="132"/>
      <c r="AHV685" s="132"/>
      <c r="AHW685" s="132"/>
      <c r="AHX685" s="132"/>
      <c r="AHY685" s="132"/>
      <c r="AHZ685" s="132"/>
      <c r="AIA685" s="132"/>
      <c r="AIB685" s="132"/>
      <c r="AIC685" s="132"/>
      <c r="AID685" s="132"/>
      <c r="AIE685" s="132"/>
      <c r="AIF685" s="132"/>
      <c r="AIG685" s="132"/>
      <c r="AIH685" s="132"/>
      <c r="AII685" s="132"/>
      <c r="AIJ685" s="132"/>
      <c r="AIK685" s="132"/>
      <c r="AIL685" s="132"/>
      <c r="AIM685" s="132"/>
      <c r="AIN685" s="132"/>
      <c r="AIO685" s="132"/>
      <c r="AIP685" s="132"/>
      <c r="AIQ685" s="132"/>
      <c r="AIR685" s="132"/>
      <c r="AIS685" s="132"/>
      <c r="AIT685" s="132"/>
      <c r="AIU685" s="132"/>
      <c r="AIV685" s="132"/>
      <c r="AIW685" s="132"/>
      <c r="AIX685" s="132"/>
      <c r="AIY685" s="132"/>
      <c r="AIZ685" s="132"/>
      <c r="AJA685" s="132"/>
      <c r="AJB685" s="132"/>
      <c r="AJC685" s="132"/>
      <c r="AJD685" s="132"/>
      <c r="AJE685" s="132"/>
      <c r="AJF685" s="132"/>
      <c r="AJG685" s="132"/>
      <c r="AJH685" s="132"/>
      <c r="AJI685" s="132"/>
      <c r="AJJ685" s="132"/>
      <c r="AJK685" s="132"/>
      <c r="AJL685" s="132"/>
      <c r="AJM685" s="132"/>
      <c r="AJN685" s="132"/>
      <c r="AJO685" s="132"/>
      <c r="AJP685" s="132"/>
      <c r="AJQ685" s="132"/>
      <c r="AJR685" s="132"/>
      <c r="AJS685" s="132"/>
      <c r="AJT685" s="132"/>
      <c r="AJU685" s="132"/>
      <c r="AJV685" s="132"/>
      <c r="AJW685" s="132"/>
      <c r="AJX685" s="132"/>
      <c r="AJY685" s="132"/>
      <c r="AJZ685" s="132"/>
      <c r="AKA685" s="132"/>
      <c r="AKB685" s="132"/>
      <c r="AKC685" s="132"/>
      <c r="AKD685" s="132"/>
      <c r="AKE685" s="132"/>
      <c r="AKF685" s="132"/>
      <c r="AKG685" s="132"/>
      <c r="AKH685" s="132"/>
      <c r="AKI685" s="132"/>
      <c r="AKJ685" s="132"/>
      <c r="AKK685" s="132"/>
      <c r="AKL685" s="132"/>
      <c r="AKM685" s="132"/>
      <c r="AKN685" s="132"/>
      <c r="AKO685" s="132"/>
      <c r="AKP685" s="132"/>
      <c r="AKQ685" s="132"/>
      <c r="AKR685" s="132"/>
      <c r="AKS685" s="132"/>
      <c r="AKT685" s="132"/>
      <c r="AKU685" s="132"/>
      <c r="AKV685" s="132"/>
      <c r="AKW685" s="132"/>
      <c r="AKX685" s="132"/>
      <c r="AKY685" s="132"/>
      <c r="AKZ685" s="132"/>
      <c r="ALA685" s="132"/>
      <c r="ALB685" s="132"/>
      <c r="ALC685" s="132"/>
      <c r="ALD685" s="132"/>
      <c r="ALE685" s="132"/>
      <c r="ALF685" s="132"/>
      <c r="ALG685" s="132"/>
      <c r="ALH685" s="132"/>
      <c r="ALI685" s="132"/>
      <c r="ALJ685" s="132"/>
      <c r="ALK685" s="132"/>
      <c r="ALL685" s="132"/>
      <c r="ALM685" s="132"/>
      <c r="ALN685" s="132"/>
      <c r="ALO685" s="132"/>
      <c r="ALP685" s="132"/>
      <c r="ALQ685" s="132"/>
      <c r="ALR685" s="132"/>
      <c r="ALS685" s="132"/>
      <c r="ALT685" s="132"/>
      <c r="ALU685" s="132"/>
      <c r="ALV685" s="132"/>
      <c r="ALW685" s="132"/>
      <c r="ALX685" s="132"/>
      <c r="ALY685" s="132"/>
      <c r="ALZ685" s="132"/>
      <c r="AMA685" s="132"/>
      <c r="AMB685" s="132"/>
      <c r="AMC685" s="132"/>
      <c r="AMD685" s="132"/>
      <c r="AME685" s="132"/>
      <c r="AMF685" s="132"/>
      <c r="AMG685" s="132"/>
      <c r="AMH685" s="132"/>
      <c r="AMI685" s="132"/>
      <c r="AMJ685" s="132"/>
      <c r="AMK685" s="132"/>
      <c r="AML685" s="132"/>
      <c r="AMM685" s="132"/>
      <c r="AMN685" s="132"/>
      <c r="AMO685" s="132"/>
      <c r="AMP685" s="132"/>
      <c r="AMQ685" s="132"/>
      <c r="AMR685" s="132"/>
      <c r="AMS685" s="132"/>
      <c r="AMT685" s="132"/>
      <c r="AMU685" s="132"/>
      <c r="AMV685" s="132"/>
      <c r="AMW685" s="132"/>
      <c r="AMX685" s="132"/>
      <c r="AMY685" s="132"/>
      <c r="AMZ685" s="132"/>
      <c r="ANA685" s="132"/>
      <c r="ANB685" s="132"/>
      <c r="ANC685" s="132"/>
      <c r="AND685" s="132"/>
      <c r="ANE685" s="132"/>
      <c r="ANF685" s="132"/>
      <c r="ANG685" s="132"/>
      <c r="ANH685" s="132"/>
      <c r="ANI685" s="132"/>
      <c r="ANJ685" s="132"/>
      <c r="ANK685" s="132"/>
      <c r="ANL685" s="132"/>
      <c r="ANM685" s="132"/>
      <c r="ANN685" s="132"/>
      <c r="ANO685" s="132"/>
      <c r="ANP685" s="132"/>
      <c r="ANQ685" s="132"/>
      <c r="ANR685" s="132"/>
      <c r="ANS685" s="132"/>
      <c r="ANT685" s="132"/>
      <c r="ANU685" s="132"/>
      <c r="ANV685" s="132"/>
      <c r="ANW685" s="132"/>
      <c r="ANX685" s="132"/>
      <c r="ANY685" s="132"/>
      <c r="ANZ685" s="132"/>
      <c r="AOA685" s="132"/>
      <c r="AOB685" s="132"/>
      <c r="AOC685" s="132"/>
      <c r="AOD685" s="132"/>
      <c r="AOE685" s="132"/>
      <c r="AOF685" s="132"/>
      <c r="AOG685" s="132"/>
      <c r="AOH685" s="132"/>
      <c r="AOI685" s="132"/>
      <c r="AOJ685" s="132"/>
      <c r="AOK685" s="132"/>
      <c r="AOL685" s="132"/>
      <c r="AOM685" s="132"/>
      <c r="AON685" s="132"/>
      <c r="AOO685" s="132"/>
      <c r="AOP685" s="132"/>
      <c r="AOQ685" s="132"/>
      <c r="AOR685" s="132"/>
      <c r="AOS685" s="132"/>
      <c r="AOT685" s="132"/>
      <c r="AOU685" s="132"/>
      <c r="AOV685" s="132"/>
      <c r="AOW685" s="132"/>
      <c r="AOX685" s="132"/>
      <c r="AOY685" s="132"/>
      <c r="AOZ685" s="132"/>
      <c r="APA685" s="132"/>
      <c r="APB685" s="132"/>
      <c r="APC685" s="132"/>
      <c r="APD685" s="132"/>
      <c r="APE685" s="132"/>
      <c r="APF685" s="132"/>
      <c r="APG685" s="132"/>
      <c r="APH685" s="132"/>
      <c r="API685" s="132"/>
      <c r="APJ685" s="132"/>
      <c r="APK685" s="132"/>
      <c r="APL685" s="132"/>
      <c r="APM685" s="132"/>
      <c r="APN685" s="132"/>
      <c r="APO685" s="132"/>
      <c r="APP685" s="132"/>
      <c r="APQ685" s="132"/>
      <c r="APR685" s="132"/>
      <c r="APS685" s="132"/>
      <c r="APT685" s="132"/>
      <c r="APU685" s="132"/>
      <c r="APV685" s="132"/>
      <c r="APW685" s="132"/>
      <c r="APX685" s="132"/>
      <c r="APY685" s="132"/>
      <c r="APZ685" s="132"/>
      <c r="AQA685" s="132"/>
      <c r="AQB685" s="132"/>
      <c r="AQC685" s="132"/>
      <c r="AQD685" s="132"/>
      <c r="AQE685" s="132"/>
      <c r="AQF685" s="132"/>
      <c r="AQG685" s="132"/>
      <c r="AQH685" s="132"/>
      <c r="AQI685" s="132"/>
      <c r="AQJ685" s="132"/>
      <c r="AQK685" s="132"/>
      <c r="AQL685" s="132"/>
      <c r="AQM685" s="132"/>
      <c r="AQN685" s="132"/>
      <c r="AQO685" s="132"/>
      <c r="AQP685" s="132"/>
      <c r="AQQ685" s="132"/>
      <c r="AQR685" s="132"/>
      <c r="AQS685" s="132"/>
      <c r="AQT685" s="132"/>
      <c r="AQU685" s="132"/>
      <c r="AQV685" s="132"/>
      <c r="AQW685" s="132"/>
      <c r="AQX685" s="132"/>
      <c r="AQY685" s="132"/>
      <c r="AQZ685" s="132"/>
      <c r="ARA685" s="132"/>
      <c r="ARB685" s="132"/>
      <c r="ARC685" s="132"/>
      <c r="ARD685" s="132"/>
      <c r="ARE685" s="132"/>
      <c r="ARF685" s="132"/>
      <c r="ARG685" s="132"/>
      <c r="ARH685" s="132"/>
      <c r="ARI685" s="132"/>
      <c r="ARJ685" s="132"/>
      <c r="ARK685" s="132"/>
      <c r="ARL685" s="132"/>
      <c r="ARM685" s="132"/>
      <c r="ARN685" s="132"/>
      <c r="ARO685" s="132"/>
      <c r="ARP685" s="132"/>
      <c r="ARQ685" s="132"/>
      <c r="ARR685" s="132"/>
      <c r="ARS685" s="132"/>
      <c r="ART685" s="132"/>
      <c r="ARU685" s="132"/>
      <c r="ARV685" s="132"/>
      <c r="ARW685" s="132"/>
      <c r="ARX685" s="132"/>
      <c r="ARY685" s="132"/>
      <c r="ARZ685" s="132"/>
      <c r="ASA685" s="132"/>
      <c r="ASB685" s="132"/>
      <c r="ASC685" s="132"/>
      <c r="ASD685" s="132"/>
      <c r="ASE685" s="132"/>
      <c r="ASF685" s="132"/>
      <c r="ASG685" s="132"/>
      <c r="ASH685" s="132"/>
      <c r="ASI685" s="132"/>
      <c r="ASJ685" s="132"/>
      <c r="ASK685" s="132"/>
      <c r="ASL685" s="132"/>
      <c r="ASM685" s="132"/>
      <c r="ASN685" s="132"/>
      <c r="ASO685" s="132"/>
      <c r="ASP685" s="132"/>
      <c r="ASQ685" s="132"/>
      <c r="ASR685" s="132"/>
      <c r="ASS685" s="132"/>
      <c r="AST685" s="132"/>
      <c r="ASU685" s="132"/>
      <c r="ASV685" s="132"/>
      <c r="ASW685" s="132"/>
      <c r="ASX685" s="132"/>
      <c r="ASY685" s="132"/>
      <c r="ASZ685" s="132"/>
      <c r="ATA685" s="132"/>
      <c r="ATB685" s="132"/>
      <c r="ATC685" s="132"/>
      <c r="ATD685" s="132"/>
      <c r="ATE685" s="132"/>
      <c r="ATF685" s="132"/>
      <c r="ATG685" s="132"/>
      <c r="ATH685" s="132"/>
      <c r="ATI685" s="132"/>
      <c r="ATJ685" s="132"/>
      <c r="ATK685" s="132"/>
      <c r="ATL685" s="132"/>
      <c r="ATM685" s="132"/>
      <c r="ATN685" s="132"/>
      <c r="ATO685" s="132"/>
      <c r="ATP685" s="132"/>
      <c r="ATQ685" s="132"/>
      <c r="ATR685" s="132"/>
      <c r="ATS685" s="132"/>
      <c r="ATT685" s="132"/>
      <c r="ATU685" s="132"/>
      <c r="ATV685" s="132"/>
      <c r="ATW685" s="132"/>
      <c r="ATX685" s="132"/>
      <c r="ATY685" s="132"/>
      <c r="ATZ685" s="132"/>
      <c r="AUA685" s="132"/>
      <c r="AUB685" s="132"/>
      <c r="AUC685" s="132"/>
      <c r="AUD685" s="132"/>
      <c r="AUE685" s="132"/>
      <c r="AUF685" s="132"/>
      <c r="AUG685" s="132"/>
      <c r="AUH685" s="132"/>
      <c r="AUI685" s="132"/>
      <c r="AUJ685" s="132"/>
      <c r="AUK685" s="132"/>
      <c r="AUL685" s="132"/>
      <c r="AUM685" s="132"/>
      <c r="AUN685" s="132"/>
      <c r="AUO685" s="132"/>
      <c r="AUP685" s="132"/>
      <c r="AUQ685" s="132"/>
      <c r="AUR685" s="132"/>
      <c r="AUS685" s="132"/>
      <c r="AUT685" s="132"/>
      <c r="AUU685" s="132"/>
      <c r="AUV685" s="132"/>
      <c r="AUW685" s="132"/>
      <c r="AUX685" s="132"/>
      <c r="AUY685" s="132"/>
      <c r="AUZ685" s="132"/>
      <c r="AVA685" s="132"/>
      <c r="AVB685" s="132"/>
      <c r="AVC685" s="132"/>
      <c r="AVD685" s="132"/>
      <c r="AVE685" s="132"/>
      <c r="AVF685" s="132"/>
      <c r="AVG685" s="132"/>
      <c r="AVH685" s="132"/>
      <c r="AVI685" s="132"/>
      <c r="AVJ685" s="132"/>
      <c r="AVK685" s="132"/>
      <c r="AVL685" s="132"/>
      <c r="AVM685" s="132"/>
      <c r="AVN685" s="132"/>
      <c r="AVO685" s="132"/>
      <c r="AVP685" s="132"/>
      <c r="AVQ685" s="132"/>
      <c r="AVR685" s="132"/>
      <c r="AVS685" s="132"/>
      <c r="AVT685" s="132"/>
      <c r="AVU685" s="132"/>
      <c r="AVV685" s="132"/>
      <c r="AVW685" s="132"/>
      <c r="AVX685" s="132"/>
      <c r="AVY685" s="132"/>
      <c r="AVZ685" s="132"/>
      <c r="AWA685" s="132"/>
      <c r="AWB685" s="132"/>
      <c r="AWC685" s="132"/>
      <c r="AWD685" s="132"/>
      <c r="AWE685" s="132"/>
      <c r="AWF685" s="132"/>
      <c r="AWG685" s="132"/>
      <c r="AWH685" s="132"/>
      <c r="AWI685" s="132"/>
      <c r="AWJ685" s="132"/>
      <c r="AWK685" s="132"/>
      <c r="AWL685" s="132"/>
      <c r="AWM685" s="132"/>
      <c r="AWN685" s="132"/>
      <c r="AWO685" s="132"/>
      <c r="AWP685" s="132"/>
      <c r="AWQ685" s="132"/>
      <c r="AWR685" s="132"/>
      <c r="AWS685" s="132"/>
      <c r="AWT685" s="132"/>
      <c r="AWU685" s="132"/>
      <c r="AWV685" s="132"/>
      <c r="AWW685" s="132"/>
      <c r="AWX685" s="132"/>
      <c r="AWY685" s="132"/>
      <c r="AWZ685" s="132"/>
      <c r="AXA685" s="132"/>
      <c r="AXB685" s="132"/>
      <c r="AXC685" s="132"/>
      <c r="AXD685" s="132"/>
      <c r="AXE685" s="132"/>
      <c r="AXF685" s="132"/>
      <c r="AXG685" s="132"/>
      <c r="AXH685" s="132"/>
      <c r="AXI685" s="132"/>
      <c r="AXJ685" s="132"/>
      <c r="AXK685" s="132"/>
      <c r="AXL685" s="132"/>
      <c r="AXM685" s="132"/>
      <c r="AXN685" s="132"/>
      <c r="AXO685" s="132"/>
      <c r="AXP685" s="132"/>
      <c r="AXQ685" s="132"/>
      <c r="AXR685" s="132"/>
      <c r="AXS685" s="132"/>
      <c r="AXT685" s="132"/>
      <c r="AXU685" s="132"/>
      <c r="AXV685" s="132"/>
      <c r="AXW685" s="132"/>
      <c r="AXX685" s="132"/>
      <c r="AXY685" s="132"/>
      <c r="AXZ685" s="132"/>
      <c r="AYA685" s="132"/>
      <c r="AYB685" s="132"/>
      <c r="AYC685" s="132"/>
      <c r="AYD685" s="132"/>
      <c r="AYE685" s="132"/>
      <c r="AYF685" s="132"/>
      <c r="AYG685" s="132"/>
      <c r="AYH685" s="132"/>
      <c r="AYI685" s="132"/>
      <c r="AYJ685" s="132"/>
      <c r="AYK685" s="132"/>
      <c r="AYL685" s="132"/>
      <c r="AYM685" s="132"/>
      <c r="AYN685" s="132"/>
      <c r="AYO685" s="132"/>
      <c r="AYP685" s="132"/>
      <c r="AYQ685" s="132"/>
      <c r="AYR685" s="132"/>
      <c r="AYS685" s="132"/>
      <c r="AYT685" s="132"/>
      <c r="AYU685" s="132"/>
      <c r="AYV685" s="132"/>
      <c r="AYW685" s="132"/>
      <c r="AYX685" s="132"/>
      <c r="AYY685" s="132"/>
      <c r="AYZ685" s="132"/>
      <c r="AZA685" s="132"/>
      <c r="AZB685" s="132"/>
      <c r="AZC685" s="132"/>
      <c r="AZD685" s="132"/>
      <c r="AZE685" s="132"/>
      <c r="AZF685" s="132"/>
      <c r="AZG685" s="132"/>
      <c r="AZH685" s="132"/>
      <c r="AZI685" s="132"/>
      <c r="AZJ685" s="132"/>
      <c r="AZK685" s="132"/>
      <c r="AZL685" s="132"/>
      <c r="AZM685" s="132"/>
      <c r="AZN685" s="132"/>
      <c r="AZO685" s="132"/>
      <c r="AZP685" s="132"/>
      <c r="AZQ685" s="132"/>
      <c r="AZR685" s="132"/>
      <c r="AZS685" s="132"/>
      <c r="AZT685" s="132"/>
      <c r="AZU685" s="132"/>
      <c r="AZV685" s="132"/>
      <c r="AZW685" s="132"/>
      <c r="AZX685" s="132"/>
      <c r="AZY685" s="132"/>
      <c r="AZZ685" s="132"/>
      <c r="BAA685" s="132"/>
      <c r="BAB685" s="132"/>
      <c r="BAC685" s="132"/>
      <c r="BAD685" s="132"/>
      <c r="BAE685" s="132"/>
      <c r="BAF685" s="132"/>
      <c r="BAG685" s="132"/>
      <c r="BAH685" s="132"/>
      <c r="BAI685" s="132"/>
      <c r="BAJ685" s="132"/>
      <c r="BAK685" s="132"/>
      <c r="BAL685" s="132"/>
      <c r="BAM685" s="132"/>
      <c r="BAN685" s="132"/>
      <c r="BAO685" s="132"/>
      <c r="BAP685" s="132"/>
      <c r="BAQ685" s="132"/>
      <c r="BAR685" s="132"/>
      <c r="BAS685" s="132"/>
      <c r="BAT685" s="132"/>
      <c r="BAU685" s="132"/>
      <c r="BAV685" s="132"/>
      <c r="BAW685" s="132"/>
      <c r="BAX685" s="132"/>
      <c r="BAY685" s="132"/>
      <c r="BAZ685" s="132"/>
      <c r="BBA685" s="132"/>
      <c r="BBB685" s="132"/>
      <c r="BBC685" s="132"/>
      <c r="BBD685" s="132"/>
      <c r="BBE685" s="132"/>
      <c r="BBF685" s="132"/>
      <c r="BBG685" s="132"/>
      <c r="BBH685" s="132"/>
      <c r="BBI685" s="132"/>
      <c r="BBJ685" s="132"/>
      <c r="BBK685" s="132"/>
      <c r="BBL685" s="132"/>
      <c r="BBM685" s="132"/>
      <c r="BBN685" s="132"/>
      <c r="BBO685" s="132"/>
      <c r="BBP685" s="132"/>
      <c r="BBQ685" s="132"/>
      <c r="BBR685" s="132"/>
      <c r="BBS685" s="132"/>
      <c r="BBT685" s="132"/>
      <c r="BBU685" s="132"/>
      <c r="BBV685" s="132"/>
      <c r="BBW685" s="132"/>
      <c r="BBX685" s="132"/>
      <c r="BBY685" s="132"/>
      <c r="BBZ685" s="132"/>
      <c r="BCA685" s="132"/>
      <c r="BCB685" s="132"/>
      <c r="BCC685" s="132"/>
      <c r="BCD685" s="132"/>
      <c r="BCE685" s="132"/>
      <c r="BCF685" s="132"/>
      <c r="BCG685" s="132"/>
      <c r="BCH685" s="132"/>
      <c r="BCI685" s="132"/>
      <c r="BCJ685" s="132"/>
      <c r="BCK685" s="132"/>
      <c r="BCL685" s="132"/>
      <c r="BCM685" s="132"/>
      <c r="BCN685" s="132"/>
      <c r="BCO685" s="132"/>
      <c r="BCP685" s="132"/>
      <c r="BCQ685" s="132"/>
      <c r="BCR685" s="132"/>
      <c r="BCS685" s="132"/>
      <c r="BCT685" s="132"/>
      <c r="BCU685" s="132"/>
      <c r="BCV685" s="132"/>
      <c r="BCW685" s="132"/>
      <c r="BCX685" s="132"/>
      <c r="BCY685" s="132"/>
      <c r="BCZ685" s="132"/>
      <c r="BDA685" s="132"/>
      <c r="BDB685" s="132"/>
      <c r="BDC685" s="132"/>
      <c r="BDD685" s="132"/>
      <c r="BDE685" s="132"/>
      <c r="BDF685" s="132"/>
      <c r="BDG685" s="132"/>
      <c r="BDH685" s="132"/>
      <c r="BDI685" s="132"/>
      <c r="BDJ685" s="132"/>
      <c r="BDK685" s="132"/>
      <c r="BDL685" s="132"/>
      <c r="BDM685" s="132"/>
      <c r="BDN685" s="132"/>
      <c r="BDO685" s="132"/>
      <c r="BDP685" s="132"/>
      <c r="BDQ685" s="132"/>
      <c r="BDR685" s="132"/>
      <c r="BDS685" s="132"/>
      <c r="BDT685" s="132"/>
      <c r="BDU685" s="132"/>
      <c r="BDV685" s="132"/>
      <c r="BDW685" s="132"/>
      <c r="BDX685" s="132"/>
      <c r="BDY685" s="132"/>
      <c r="BDZ685" s="132"/>
      <c r="BEA685" s="132"/>
      <c r="BEB685" s="132"/>
      <c r="BEC685" s="132"/>
      <c r="BED685" s="132"/>
      <c r="BEE685" s="132"/>
      <c r="BEF685" s="132"/>
      <c r="BEG685" s="132"/>
      <c r="BEH685" s="132"/>
      <c r="BEI685" s="132"/>
      <c r="BEJ685" s="132"/>
      <c r="BEK685" s="132"/>
      <c r="BEL685" s="132"/>
      <c r="BEM685" s="132"/>
      <c r="BEN685" s="132"/>
      <c r="BEO685" s="132"/>
      <c r="BEP685" s="132"/>
      <c r="BEQ685" s="132"/>
      <c r="BER685" s="132"/>
      <c r="BES685" s="132"/>
      <c r="BET685" s="132"/>
      <c r="BEU685" s="132"/>
      <c r="BEV685" s="132"/>
      <c r="BEW685" s="132"/>
      <c r="BEX685" s="132"/>
      <c r="BEY685" s="132"/>
      <c r="BEZ685" s="132"/>
      <c r="BFA685" s="132"/>
      <c r="BFB685" s="132"/>
      <c r="BFC685" s="132"/>
      <c r="BFD685" s="132"/>
      <c r="BFE685" s="132"/>
      <c r="BFF685" s="132"/>
      <c r="BFG685" s="132"/>
      <c r="BFH685" s="132"/>
      <c r="BFI685" s="132"/>
      <c r="BFJ685" s="132"/>
      <c r="BFK685" s="132"/>
      <c r="BFL685" s="132"/>
      <c r="BFM685" s="132"/>
      <c r="BFN685" s="132"/>
      <c r="BFO685" s="132"/>
      <c r="BFP685" s="132"/>
      <c r="BFQ685" s="132"/>
      <c r="BFR685" s="132"/>
      <c r="BFS685" s="132"/>
      <c r="BFT685" s="132"/>
      <c r="BFU685" s="132"/>
      <c r="BFV685" s="132"/>
      <c r="BFW685" s="132"/>
      <c r="BFX685" s="132"/>
      <c r="BFY685" s="132"/>
      <c r="BFZ685" s="132"/>
      <c r="BGA685" s="132"/>
      <c r="BGB685" s="132"/>
      <c r="BGC685" s="132"/>
      <c r="BGD685" s="132"/>
      <c r="BGE685" s="132"/>
      <c r="BGF685" s="132"/>
      <c r="BGG685" s="132"/>
      <c r="BGH685" s="132"/>
      <c r="BGI685" s="132"/>
      <c r="BGJ685" s="132"/>
      <c r="BGK685" s="132"/>
      <c r="BGL685" s="132"/>
      <c r="BGM685" s="132"/>
      <c r="BGN685" s="132"/>
      <c r="BGO685" s="132"/>
      <c r="BGP685" s="132"/>
      <c r="BGQ685" s="132"/>
      <c r="BGR685" s="132"/>
      <c r="BGS685" s="132"/>
      <c r="BGT685" s="132"/>
      <c r="BGU685" s="132"/>
      <c r="BGV685" s="132"/>
      <c r="BGW685" s="132"/>
      <c r="BGX685" s="132"/>
      <c r="BGY685" s="132"/>
      <c r="BGZ685" s="132"/>
      <c r="BHA685" s="132"/>
      <c r="BHB685" s="132"/>
      <c r="BHC685" s="132"/>
      <c r="BHD685" s="132"/>
      <c r="BHE685" s="132"/>
      <c r="BHF685" s="132"/>
      <c r="BHG685" s="132"/>
      <c r="BHH685" s="132"/>
      <c r="BHI685" s="132"/>
      <c r="BHJ685" s="132"/>
      <c r="BHK685" s="132"/>
      <c r="BHL685" s="132"/>
      <c r="BHM685" s="132"/>
      <c r="BHN685" s="132"/>
      <c r="BHO685" s="132"/>
      <c r="BHP685" s="132"/>
      <c r="BHQ685" s="132"/>
      <c r="BHR685" s="132"/>
      <c r="BHS685" s="132"/>
      <c r="BHT685" s="132"/>
      <c r="BHU685" s="132"/>
      <c r="BHV685" s="132"/>
      <c r="BHW685" s="132"/>
      <c r="BHX685" s="132"/>
      <c r="BHY685" s="132"/>
      <c r="BHZ685" s="132"/>
      <c r="BIA685" s="132"/>
      <c r="BIB685" s="132"/>
      <c r="BIC685" s="132"/>
      <c r="BID685" s="132"/>
      <c r="BIE685" s="132"/>
      <c r="BIF685" s="132"/>
      <c r="BIG685" s="132"/>
      <c r="BIH685" s="132"/>
      <c r="BII685" s="132"/>
      <c r="BIJ685" s="132"/>
      <c r="BIK685" s="132"/>
      <c r="BIL685" s="132"/>
      <c r="BIM685" s="132"/>
      <c r="BIN685" s="132"/>
      <c r="BIO685" s="132"/>
      <c r="BIP685" s="132"/>
      <c r="BIQ685" s="132"/>
      <c r="BIR685" s="132"/>
      <c r="BIS685" s="132"/>
      <c r="BIT685" s="132"/>
      <c r="BIU685" s="132"/>
      <c r="BIV685" s="132"/>
      <c r="BIW685" s="132"/>
      <c r="BIX685" s="132"/>
      <c r="BIY685" s="132"/>
      <c r="BIZ685" s="132"/>
      <c r="BJA685" s="132"/>
      <c r="BJB685" s="132"/>
      <c r="BJC685" s="132"/>
      <c r="BJD685" s="132"/>
      <c r="BJE685" s="132"/>
      <c r="BJF685" s="132"/>
      <c r="BJG685" s="132"/>
      <c r="BJH685" s="132"/>
      <c r="BJI685" s="132"/>
      <c r="BJJ685" s="132"/>
      <c r="BJK685" s="132"/>
      <c r="BJL685" s="132"/>
      <c r="BJM685" s="132"/>
      <c r="BJN685" s="132"/>
      <c r="BJO685" s="132"/>
      <c r="BJP685" s="132"/>
      <c r="BJQ685" s="132"/>
      <c r="BJR685" s="132"/>
      <c r="BJS685" s="132"/>
      <c r="BJT685" s="132"/>
      <c r="BJU685" s="132"/>
      <c r="BJV685" s="132"/>
      <c r="BJW685" s="132"/>
      <c r="BJX685" s="132"/>
      <c r="BJY685" s="132"/>
      <c r="BJZ685" s="132"/>
      <c r="BKA685" s="132"/>
      <c r="BKB685" s="132"/>
      <c r="BKC685" s="132"/>
      <c r="BKD685" s="132"/>
      <c r="BKE685" s="132"/>
      <c r="BKF685" s="132"/>
      <c r="BKG685" s="132"/>
      <c r="BKH685" s="132"/>
      <c r="BKI685" s="132"/>
      <c r="BKJ685" s="132"/>
      <c r="BKK685" s="132"/>
      <c r="BKL685" s="132"/>
      <c r="BKM685" s="132"/>
      <c r="BKN685" s="132"/>
      <c r="BKO685" s="132"/>
      <c r="BKP685" s="132"/>
      <c r="BKQ685" s="132"/>
      <c r="BKR685" s="132"/>
      <c r="BKS685" s="132"/>
      <c r="BKT685" s="132"/>
      <c r="BKU685" s="132"/>
      <c r="BKV685" s="132"/>
      <c r="BKW685" s="132"/>
      <c r="BKX685" s="132"/>
      <c r="BKY685" s="132"/>
      <c r="BKZ685" s="132"/>
      <c r="BLA685" s="132"/>
      <c r="BLB685" s="132"/>
      <c r="BLC685" s="132"/>
      <c r="BLD685" s="132"/>
      <c r="BLE685" s="132"/>
      <c r="BLF685" s="132"/>
      <c r="BLG685" s="132"/>
      <c r="BLH685" s="132"/>
      <c r="BLI685" s="132"/>
      <c r="BLJ685" s="132"/>
      <c r="BLK685" s="132"/>
      <c r="BLL685" s="132"/>
      <c r="BLM685" s="132"/>
      <c r="BLN685" s="132"/>
      <c r="BLO685" s="132"/>
      <c r="BLP685" s="132"/>
      <c r="BLQ685" s="132"/>
      <c r="BLR685" s="132"/>
      <c r="BLS685" s="132"/>
      <c r="BLT685" s="132"/>
      <c r="BLU685" s="132"/>
      <c r="BLV685" s="132"/>
      <c r="BLW685" s="132"/>
      <c r="BLX685" s="132"/>
      <c r="BLY685" s="132"/>
      <c r="BLZ685" s="132"/>
      <c r="BMA685" s="132"/>
      <c r="BMB685" s="132"/>
      <c r="BMC685" s="132"/>
      <c r="BMD685" s="132"/>
      <c r="BME685" s="132"/>
      <c r="BMF685" s="132"/>
      <c r="BMG685" s="132"/>
      <c r="BMH685" s="132"/>
      <c r="BMI685" s="132"/>
      <c r="BMJ685" s="132"/>
      <c r="BMK685" s="132"/>
      <c r="BML685" s="132"/>
      <c r="BMM685" s="132"/>
      <c r="BMN685" s="132"/>
      <c r="BMO685" s="132"/>
      <c r="BMP685" s="132"/>
      <c r="BMQ685" s="132"/>
      <c r="BMR685" s="132"/>
      <c r="BMS685" s="132"/>
      <c r="BMT685" s="132"/>
      <c r="BMU685" s="132"/>
      <c r="BMV685" s="132"/>
      <c r="BMW685" s="132"/>
      <c r="BMX685" s="132"/>
      <c r="BMY685" s="132"/>
      <c r="BMZ685" s="132"/>
      <c r="BNA685" s="132"/>
      <c r="BNB685" s="132"/>
      <c r="BNC685" s="132"/>
      <c r="BND685" s="132"/>
      <c r="BNE685" s="132"/>
      <c r="BNF685" s="132"/>
      <c r="BNG685" s="132"/>
      <c r="BNH685" s="132"/>
      <c r="BNI685" s="132"/>
      <c r="BNJ685" s="132"/>
      <c r="BNK685" s="132"/>
      <c r="BNL685" s="132"/>
      <c r="BNM685" s="132"/>
      <c r="BNN685" s="132"/>
      <c r="BNO685" s="132"/>
      <c r="BNP685" s="132"/>
      <c r="BNQ685" s="132"/>
      <c r="BNR685" s="132"/>
      <c r="BNS685" s="132"/>
      <c r="BNT685" s="132"/>
      <c r="BNU685" s="132"/>
      <c r="BNV685" s="132"/>
      <c r="BNW685" s="132"/>
      <c r="BNX685" s="132"/>
      <c r="BNY685" s="132"/>
      <c r="BNZ685" s="132"/>
      <c r="BOA685" s="132"/>
      <c r="BOB685" s="132"/>
      <c r="BOC685" s="132"/>
      <c r="BOD685" s="132"/>
      <c r="BOE685" s="132"/>
      <c r="BOF685" s="132"/>
      <c r="BOG685" s="132"/>
      <c r="BOH685" s="132"/>
      <c r="BOI685" s="132"/>
      <c r="BOJ685" s="132"/>
      <c r="BOK685" s="132"/>
      <c r="BOL685" s="132"/>
      <c r="BOM685" s="132"/>
      <c r="BON685" s="132"/>
      <c r="BOO685" s="132"/>
      <c r="BOP685" s="132"/>
      <c r="BOQ685" s="132"/>
      <c r="BOR685" s="132"/>
      <c r="BOS685" s="132"/>
      <c r="BOT685" s="132"/>
      <c r="BOU685" s="132"/>
      <c r="BOV685" s="132"/>
      <c r="BOW685" s="132"/>
      <c r="BOX685" s="132"/>
      <c r="BOY685" s="132"/>
      <c r="BOZ685" s="132"/>
      <c r="BPA685" s="132"/>
      <c r="BPB685" s="132"/>
      <c r="BPC685" s="132"/>
      <c r="BPD685" s="132"/>
      <c r="BPE685" s="132"/>
      <c r="BPF685" s="132"/>
      <c r="BPG685" s="132"/>
      <c r="BPH685" s="132"/>
      <c r="BPI685" s="132"/>
      <c r="BPJ685" s="132"/>
      <c r="BPK685" s="132"/>
      <c r="BPL685" s="132"/>
      <c r="BPM685" s="132"/>
      <c r="BPN685" s="132"/>
      <c r="BPO685" s="132"/>
      <c r="BPP685" s="132"/>
      <c r="BPQ685" s="132"/>
      <c r="BPR685" s="132"/>
      <c r="BPS685" s="132"/>
      <c r="BPT685" s="132"/>
      <c r="BPU685" s="132"/>
      <c r="BPV685" s="132"/>
      <c r="BPW685" s="132"/>
      <c r="BPX685" s="132"/>
      <c r="BPY685" s="132"/>
      <c r="BPZ685" s="132"/>
      <c r="BQA685" s="132"/>
      <c r="BQB685" s="132"/>
      <c r="BQC685" s="132"/>
      <c r="BQD685" s="132"/>
      <c r="BQE685" s="132"/>
      <c r="BQF685" s="132"/>
      <c r="BQG685" s="132"/>
      <c r="BQH685" s="132"/>
      <c r="BQI685" s="132"/>
      <c r="BQJ685" s="132"/>
      <c r="BQK685" s="132"/>
      <c r="BQL685" s="132"/>
      <c r="BQM685" s="132"/>
      <c r="BQN685" s="132"/>
      <c r="BQO685" s="132"/>
      <c r="BQP685" s="132"/>
      <c r="BQQ685" s="132"/>
      <c r="BQR685" s="132"/>
      <c r="BQS685" s="132"/>
      <c r="BQT685" s="132"/>
      <c r="BQU685" s="132"/>
      <c r="BQV685" s="132"/>
      <c r="BQW685" s="132"/>
      <c r="BQX685" s="132"/>
      <c r="BQY685" s="132"/>
      <c r="BQZ685" s="132"/>
      <c r="BRA685" s="132"/>
      <c r="BRB685" s="132"/>
      <c r="BRC685" s="132"/>
      <c r="BRD685" s="132"/>
      <c r="BRE685" s="132"/>
      <c r="BRF685" s="132"/>
      <c r="BRG685" s="132"/>
      <c r="BRH685" s="132"/>
      <c r="BRI685" s="132"/>
      <c r="BRJ685" s="132"/>
      <c r="BRK685" s="132"/>
      <c r="BRL685" s="132"/>
      <c r="BRM685" s="132"/>
      <c r="BRN685" s="132"/>
      <c r="BRO685" s="132"/>
      <c r="BRP685" s="132"/>
      <c r="BRQ685" s="132"/>
      <c r="BRR685" s="132"/>
      <c r="BRS685" s="132"/>
      <c r="BRT685" s="132"/>
      <c r="BRU685" s="132"/>
      <c r="BRV685" s="132"/>
      <c r="BRW685" s="132"/>
      <c r="BRX685" s="132"/>
      <c r="BRY685" s="132"/>
      <c r="BRZ685" s="132"/>
      <c r="BSA685" s="132"/>
      <c r="BSB685" s="132"/>
      <c r="BSC685" s="132"/>
      <c r="BSD685" s="132"/>
      <c r="BSE685" s="132"/>
      <c r="BSF685" s="132"/>
      <c r="BSG685" s="132"/>
      <c r="BSH685" s="132"/>
      <c r="BSI685" s="132"/>
      <c r="BSJ685" s="132"/>
      <c r="BSK685" s="132"/>
      <c r="BSL685" s="132"/>
      <c r="BSM685" s="132"/>
      <c r="BSN685" s="132"/>
      <c r="BSO685" s="132"/>
      <c r="BSP685" s="132"/>
      <c r="BSQ685" s="132"/>
      <c r="BSR685" s="132"/>
      <c r="BSS685" s="132"/>
      <c r="BST685" s="132"/>
      <c r="BSU685" s="132"/>
      <c r="BSV685" s="132"/>
      <c r="BSW685" s="132"/>
      <c r="BSX685" s="132"/>
      <c r="BSY685" s="132"/>
      <c r="BSZ685" s="132"/>
      <c r="BTA685" s="132"/>
      <c r="BTB685" s="132"/>
      <c r="BTC685" s="132"/>
      <c r="BTD685" s="132"/>
      <c r="BTE685" s="132"/>
      <c r="BTF685" s="132"/>
      <c r="BTG685" s="132"/>
      <c r="BTH685" s="132"/>
      <c r="BTI685" s="132"/>
      <c r="BTJ685" s="132"/>
      <c r="BTK685" s="132"/>
      <c r="BTL685" s="132"/>
      <c r="BTM685" s="132"/>
      <c r="BTN685" s="132"/>
      <c r="BTO685" s="132"/>
      <c r="BTP685" s="132"/>
      <c r="BTQ685" s="132"/>
      <c r="BTR685" s="132"/>
      <c r="BTS685" s="132"/>
      <c r="BTT685" s="132"/>
      <c r="BTU685" s="132"/>
      <c r="BTV685" s="132"/>
      <c r="BTW685" s="132"/>
      <c r="BTX685" s="132"/>
      <c r="BTY685" s="132"/>
      <c r="BTZ685" s="132"/>
      <c r="BUA685" s="132"/>
      <c r="BUB685" s="132"/>
      <c r="BUC685" s="132"/>
      <c r="BUD685" s="132"/>
      <c r="BUE685" s="132"/>
      <c r="BUF685" s="132"/>
      <c r="BUG685" s="132"/>
      <c r="BUH685" s="132"/>
      <c r="BUI685" s="132"/>
      <c r="BUJ685" s="132"/>
      <c r="BUK685" s="132"/>
      <c r="BUL685" s="132"/>
      <c r="BUM685" s="132"/>
      <c r="BUN685" s="132"/>
      <c r="BUO685" s="132"/>
      <c r="BUP685" s="132"/>
      <c r="BUQ685" s="132"/>
      <c r="BUR685" s="132"/>
      <c r="BUS685" s="132"/>
      <c r="BUT685" s="132"/>
      <c r="BUU685" s="132"/>
      <c r="BUV685" s="132"/>
      <c r="BUW685" s="132"/>
      <c r="BUX685" s="132"/>
      <c r="BUY685" s="132"/>
      <c r="BUZ685" s="132"/>
      <c r="BVA685" s="132"/>
      <c r="BVB685" s="132"/>
      <c r="BVC685" s="132"/>
      <c r="BVD685" s="132"/>
      <c r="BVE685" s="132"/>
      <c r="BVF685" s="132"/>
      <c r="BVG685" s="132"/>
      <c r="BVH685" s="132"/>
      <c r="BVI685" s="132"/>
      <c r="BVJ685" s="132"/>
      <c r="BVK685" s="132"/>
      <c r="BVL685" s="132"/>
      <c r="BVM685" s="132"/>
      <c r="BVN685" s="132"/>
      <c r="BVO685" s="132"/>
      <c r="BVP685" s="132"/>
      <c r="BVQ685" s="132"/>
      <c r="BVR685" s="132"/>
      <c r="BVS685" s="132"/>
      <c r="BVT685" s="132"/>
      <c r="BVU685" s="132"/>
      <c r="BVV685" s="132"/>
      <c r="BVW685" s="132"/>
      <c r="BVX685" s="132"/>
      <c r="BVY685" s="132"/>
      <c r="BVZ685" s="132"/>
      <c r="BWA685" s="132"/>
      <c r="BWB685" s="132"/>
      <c r="BWC685" s="132"/>
      <c r="BWD685" s="132"/>
      <c r="BWE685" s="132"/>
      <c r="BWF685" s="132"/>
      <c r="BWG685" s="132"/>
      <c r="BWH685" s="132"/>
      <c r="BWI685" s="132"/>
      <c r="BWJ685" s="132"/>
      <c r="BWK685" s="132"/>
      <c r="BWL685" s="132"/>
      <c r="BWM685" s="132"/>
      <c r="BWN685" s="132"/>
      <c r="BWO685" s="132"/>
      <c r="BWP685" s="132"/>
      <c r="BWQ685" s="132"/>
      <c r="BWR685" s="132"/>
      <c r="BWS685" s="132"/>
      <c r="BWT685" s="132"/>
      <c r="BWU685" s="132"/>
      <c r="BWV685" s="132"/>
      <c r="BWW685" s="132"/>
      <c r="BWX685" s="132"/>
      <c r="BWY685" s="132"/>
      <c r="BWZ685" s="132"/>
      <c r="BXA685" s="132"/>
      <c r="BXB685" s="132"/>
      <c r="BXC685" s="132"/>
      <c r="BXD685" s="132"/>
      <c r="BXE685" s="132"/>
      <c r="BXF685" s="132"/>
      <c r="BXG685" s="132"/>
      <c r="BXH685" s="132"/>
      <c r="BXI685" s="132"/>
      <c r="BXJ685" s="132"/>
      <c r="BXK685" s="132"/>
      <c r="BXL685" s="132"/>
      <c r="BXM685" s="132"/>
      <c r="BXN685" s="132"/>
      <c r="BXO685" s="132"/>
      <c r="BXP685" s="132"/>
      <c r="BXQ685" s="132"/>
      <c r="BXR685" s="132"/>
      <c r="BXS685" s="132"/>
      <c r="BXT685" s="132"/>
      <c r="BXU685" s="132"/>
      <c r="BXV685" s="132"/>
      <c r="BXW685" s="132"/>
      <c r="BXX685" s="132"/>
      <c r="BXY685" s="132"/>
      <c r="BXZ685" s="132"/>
      <c r="BYA685" s="132"/>
      <c r="BYB685" s="132"/>
      <c r="BYC685" s="132"/>
      <c r="BYD685" s="132"/>
      <c r="BYE685" s="132"/>
      <c r="BYF685" s="132"/>
      <c r="BYG685" s="132"/>
      <c r="BYH685" s="132"/>
      <c r="BYI685" s="132"/>
      <c r="BYJ685" s="132"/>
      <c r="BYK685" s="132"/>
      <c r="BYL685" s="132"/>
      <c r="BYM685" s="132"/>
      <c r="BYN685" s="132"/>
      <c r="BYO685" s="132"/>
      <c r="BYP685" s="132"/>
      <c r="BYQ685" s="132"/>
      <c r="BYR685" s="132"/>
      <c r="BYS685" s="132"/>
      <c r="BYT685" s="132"/>
      <c r="BYU685" s="132"/>
      <c r="BYV685" s="132"/>
      <c r="BYW685" s="132"/>
      <c r="BYX685" s="132"/>
      <c r="BYY685" s="132"/>
      <c r="BYZ685" s="132"/>
      <c r="BZA685" s="132"/>
      <c r="BZB685" s="132"/>
      <c r="BZC685" s="132"/>
      <c r="BZD685" s="132"/>
      <c r="BZE685" s="132"/>
      <c r="BZF685" s="132"/>
      <c r="BZG685" s="132"/>
      <c r="BZH685" s="132"/>
      <c r="BZI685" s="132"/>
      <c r="BZJ685" s="132"/>
      <c r="BZK685" s="132"/>
      <c r="BZL685" s="132"/>
      <c r="BZM685" s="132"/>
      <c r="BZN685" s="132"/>
      <c r="BZO685" s="132"/>
      <c r="BZP685" s="132"/>
      <c r="BZQ685" s="132"/>
      <c r="BZR685" s="132"/>
      <c r="BZS685" s="132"/>
      <c r="BZT685" s="132"/>
      <c r="BZU685" s="132"/>
      <c r="BZV685" s="132"/>
      <c r="BZW685" s="132"/>
      <c r="BZX685" s="132"/>
      <c r="BZY685" s="132"/>
      <c r="BZZ685" s="132"/>
      <c r="CAA685" s="132"/>
      <c r="CAB685" s="132"/>
      <c r="CAC685" s="132"/>
      <c r="CAD685" s="132"/>
      <c r="CAE685" s="132"/>
      <c r="CAF685" s="132"/>
      <c r="CAG685" s="132"/>
      <c r="CAH685" s="132"/>
      <c r="CAI685" s="132"/>
      <c r="CAJ685" s="132"/>
      <c r="CAK685" s="132"/>
      <c r="CAL685" s="132"/>
      <c r="CAM685" s="132"/>
      <c r="CAN685" s="132"/>
      <c r="CAO685" s="132"/>
      <c r="CAP685" s="132"/>
      <c r="CAQ685" s="132"/>
      <c r="CAR685" s="132"/>
      <c r="CAS685" s="132"/>
      <c r="CAT685" s="132"/>
      <c r="CAU685" s="132"/>
      <c r="CAV685" s="132"/>
      <c r="CAW685" s="132"/>
      <c r="CAX685" s="132"/>
      <c r="CAY685" s="132"/>
      <c r="CAZ685" s="132"/>
      <c r="CBA685" s="132"/>
      <c r="CBB685" s="132"/>
      <c r="CBC685" s="132"/>
      <c r="CBD685" s="132"/>
      <c r="CBE685" s="132"/>
      <c r="CBF685" s="132"/>
      <c r="CBG685" s="132"/>
      <c r="CBH685" s="132"/>
      <c r="CBI685" s="132"/>
      <c r="CBJ685" s="132"/>
      <c r="CBK685" s="132"/>
      <c r="CBL685" s="132"/>
      <c r="CBM685" s="132"/>
      <c r="CBN685" s="132"/>
      <c r="CBO685" s="132"/>
      <c r="CBP685" s="132"/>
      <c r="CBQ685" s="132"/>
      <c r="CBR685" s="132"/>
      <c r="CBS685" s="132"/>
      <c r="CBT685" s="132"/>
      <c r="CBU685" s="132"/>
      <c r="CBV685" s="132"/>
      <c r="CBW685" s="132"/>
      <c r="CBX685" s="132"/>
      <c r="CBY685" s="132"/>
      <c r="CBZ685" s="132"/>
      <c r="CCA685" s="132"/>
      <c r="CCB685" s="132"/>
      <c r="CCC685" s="132"/>
      <c r="CCD685" s="132"/>
      <c r="CCE685" s="132"/>
      <c r="CCF685" s="132"/>
      <c r="CCG685" s="132"/>
      <c r="CCH685" s="132"/>
      <c r="CCI685" s="132"/>
      <c r="CCJ685" s="132"/>
      <c r="CCK685" s="132"/>
      <c r="CCL685" s="132"/>
      <c r="CCM685" s="132"/>
      <c r="CCN685" s="132"/>
      <c r="CCO685" s="132"/>
      <c r="CCP685" s="132"/>
      <c r="CCQ685" s="132"/>
      <c r="CCR685" s="132"/>
      <c r="CCS685" s="132"/>
      <c r="CCT685" s="132"/>
      <c r="CCU685" s="132"/>
      <c r="CCV685" s="132"/>
      <c r="CCW685" s="132"/>
      <c r="CCX685" s="132"/>
      <c r="CCY685" s="132"/>
      <c r="CCZ685" s="132"/>
      <c r="CDA685" s="132"/>
      <c r="CDB685" s="132"/>
      <c r="CDC685" s="132"/>
      <c r="CDD685" s="132"/>
      <c r="CDE685" s="132"/>
      <c r="CDF685" s="132"/>
      <c r="CDG685" s="132"/>
      <c r="CDH685" s="132"/>
      <c r="CDI685" s="132"/>
      <c r="CDJ685" s="132"/>
      <c r="CDK685" s="132"/>
      <c r="CDL685" s="132"/>
      <c r="CDM685" s="132"/>
      <c r="CDN685" s="132"/>
      <c r="CDO685" s="132"/>
      <c r="CDP685" s="132"/>
      <c r="CDQ685" s="132"/>
      <c r="CDR685" s="132"/>
      <c r="CDS685" s="132"/>
      <c r="CDT685" s="132"/>
      <c r="CDU685" s="132"/>
      <c r="CDV685" s="132"/>
      <c r="CDW685" s="132"/>
      <c r="CDX685" s="132"/>
      <c r="CDY685" s="132"/>
      <c r="CDZ685" s="132"/>
      <c r="CEA685" s="132"/>
      <c r="CEB685" s="132"/>
      <c r="CEC685" s="132"/>
      <c r="CED685" s="132"/>
      <c r="CEE685" s="132"/>
      <c r="CEF685" s="132"/>
      <c r="CEG685" s="132"/>
      <c r="CEH685" s="132"/>
      <c r="CEI685" s="132"/>
      <c r="CEJ685" s="132"/>
      <c r="CEK685" s="132"/>
      <c r="CEL685" s="132"/>
      <c r="CEM685" s="132"/>
      <c r="CEN685" s="132"/>
      <c r="CEO685" s="132"/>
      <c r="CEP685" s="132"/>
      <c r="CEQ685" s="132"/>
      <c r="CER685" s="132"/>
      <c r="CES685" s="132"/>
      <c r="CET685" s="132"/>
      <c r="CEU685" s="132"/>
      <c r="CEV685" s="132"/>
      <c r="CEW685" s="132"/>
      <c r="CEX685" s="132"/>
      <c r="CEY685" s="132"/>
      <c r="CEZ685" s="132"/>
      <c r="CFA685" s="132"/>
      <c r="CFB685" s="132"/>
      <c r="CFC685" s="132"/>
      <c r="CFD685" s="132"/>
      <c r="CFE685" s="132"/>
      <c r="CFF685" s="132"/>
      <c r="CFG685" s="132"/>
      <c r="CFH685" s="132"/>
      <c r="CFI685" s="132"/>
      <c r="CFJ685" s="132"/>
      <c r="CFK685" s="132"/>
      <c r="CFL685" s="132"/>
      <c r="CFM685" s="132"/>
      <c r="CFN685" s="132"/>
      <c r="CFO685" s="132"/>
      <c r="CFP685" s="132"/>
      <c r="CFQ685" s="132"/>
      <c r="CFR685" s="132"/>
      <c r="CFS685" s="132"/>
      <c r="CFT685" s="132"/>
      <c r="CFU685" s="132"/>
      <c r="CFV685" s="132"/>
      <c r="CFW685" s="132"/>
      <c r="CFX685" s="132"/>
      <c r="CFY685" s="132"/>
      <c r="CFZ685" s="132"/>
      <c r="CGA685" s="132"/>
      <c r="CGB685" s="132"/>
      <c r="CGC685" s="132"/>
      <c r="CGD685" s="132"/>
      <c r="CGE685" s="132"/>
      <c r="CGF685" s="132"/>
      <c r="CGG685" s="132"/>
      <c r="CGH685" s="132"/>
      <c r="CGI685" s="132"/>
      <c r="CGJ685" s="132"/>
      <c r="CGK685" s="132"/>
      <c r="CGL685" s="132"/>
      <c r="CGM685" s="132"/>
      <c r="CGN685" s="132"/>
      <c r="CGO685" s="132"/>
      <c r="CGP685" s="132"/>
      <c r="CGQ685" s="132"/>
      <c r="CGR685" s="132"/>
      <c r="CGS685" s="132"/>
      <c r="CGT685" s="132"/>
      <c r="CGU685" s="132"/>
      <c r="CGV685" s="132"/>
      <c r="CGW685" s="132"/>
      <c r="CGX685" s="132"/>
      <c r="CGY685" s="132"/>
      <c r="CGZ685" s="132"/>
      <c r="CHA685" s="132"/>
      <c r="CHB685" s="132"/>
      <c r="CHC685" s="132"/>
      <c r="CHD685" s="132"/>
      <c r="CHE685" s="132"/>
      <c r="CHF685" s="132"/>
      <c r="CHG685" s="132"/>
      <c r="CHH685" s="132"/>
      <c r="CHI685" s="132"/>
      <c r="CHJ685" s="132"/>
      <c r="CHK685" s="132"/>
      <c r="CHL685" s="132"/>
      <c r="CHM685" s="132"/>
      <c r="CHN685" s="132"/>
      <c r="CHO685" s="132"/>
      <c r="CHP685" s="132"/>
      <c r="CHQ685" s="132"/>
      <c r="CHR685" s="132"/>
      <c r="CHS685" s="132"/>
      <c r="CHT685" s="132"/>
      <c r="CHU685" s="132"/>
      <c r="CHV685" s="132"/>
      <c r="CHW685" s="132"/>
      <c r="CHX685" s="132"/>
      <c r="CHY685" s="132"/>
      <c r="CHZ685" s="132"/>
      <c r="CIA685" s="132"/>
      <c r="CIB685" s="132"/>
      <c r="CIC685" s="132"/>
      <c r="CID685" s="132"/>
      <c r="CIE685" s="132"/>
      <c r="CIF685" s="132"/>
      <c r="CIG685" s="132"/>
      <c r="CIH685" s="132"/>
      <c r="CII685" s="132"/>
      <c r="CIJ685" s="132"/>
      <c r="CIK685" s="132"/>
      <c r="CIL685" s="132"/>
      <c r="CIM685" s="132"/>
      <c r="CIN685" s="132"/>
      <c r="CIO685" s="132"/>
      <c r="CIP685" s="132"/>
      <c r="CIQ685" s="132"/>
      <c r="CIR685" s="132"/>
      <c r="CIS685" s="132"/>
      <c r="CIT685" s="132"/>
      <c r="CIU685" s="132"/>
      <c r="CIV685" s="132"/>
      <c r="CIW685" s="132"/>
      <c r="CIX685" s="132"/>
      <c r="CIY685" s="132"/>
      <c r="CIZ685" s="132"/>
      <c r="CJA685" s="132"/>
      <c r="CJB685" s="132"/>
      <c r="CJC685" s="132"/>
      <c r="CJD685" s="132"/>
      <c r="CJE685" s="132"/>
      <c r="CJF685" s="132"/>
      <c r="CJG685" s="132"/>
      <c r="CJH685" s="132"/>
      <c r="CJI685" s="132"/>
      <c r="CJJ685" s="132"/>
      <c r="CJK685" s="132"/>
      <c r="CJL685" s="132"/>
      <c r="CJM685" s="132"/>
      <c r="CJN685" s="132"/>
      <c r="CJO685" s="132"/>
      <c r="CJP685" s="132"/>
      <c r="CJQ685" s="132"/>
      <c r="CJR685" s="132"/>
      <c r="CJS685" s="132"/>
      <c r="CJT685" s="132"/>
      <c r="CJU685" s="132"/>
      <c r="CJV685" s="132"/>
      <c r="CJW685" s="132"/>
      <c r="CJX685" s="132"/>
      <c r="CJY685" s="132"/>
      <c r="CJZ685" s="132"/>
      <c r="CKA685" s="132"/>
      <c r="CKB685" s="132"/>
      <c r="CKC685" s="132"/>
      <c r="CKD685" s="132"/>
      <c r="CKE685" s="132"/>
      <c r="CKF685" s="132"/>
      <c r="CKG685" s="132"/>
      <c r="CKH685" s="132"/>
      <c r="CKI685" s="132"/>
      <c r="CKJ685" s="132"/>
      <c r="CKK685" s="132"/>
      <c r="CKL685" s="132"/>
      <c r="CKM685" s="132"/>
      <c r="CKN685" s="132"/>
      <c r="CKO685" s="132"/>
      <c r="CKP685" s="132"/>
      <c r="CKQ685" s="132"/>
      <c r="CKR685" s="132"/>
      <c r="CKS685" s="132"/>
      <c r="CKT685" s="132"/>
      <c r="CKU685" s="132"/>
      <c r="CKV685" s="132"/>
      <c r="CKW685" s="132"/>
      <c r="CKX685" s="132"/>
      <c r="CKY685" s="132"/>
      <c r="CKZ685" s="132"/>
      <c r="CLA685" s="132"/>
      <c r="CLB685" s="132"/>
      <c r="CLC685" s="132"/>
      <c r="CLD685" s="132"/>
      <c r="CLE685" s="132"/>
      <c r="CLF685" s="132"/>
      <c r="CLG685" s="132"/>
      <c r="CLH685" s="132"/>
      <c r="CLI685" s="132"/>
      <c r="CLJ685" s="132"/>
      <c r="CLK685" s="132"/>
      <c r="CLL685" s="132"/>
      <c r="CLM685" s="132"/>
      <c r="CLN685" s="132"/>
      <c r="CLO685" s="132"/>
      <c r="CLP685" s="132"/>
      <c r="CLQ685" s="132"/>
      <c r="CLR685" s="132"/>
      <c r="CLS685" s="132"/>
      <c r="CLT685" s="132"/>
      <c r="CLU685" s="132"/>
      <c r="CLV685" s="132"/>
      <c r="CLW685" s="132"/>
      <c r="CLX685" s="132"/>
      <c r="CLY685" s="132"/>
      <c r="CLZ685" s="132"/>
      <c r="CMA685" s="132"/>
      <c r="CMB685" s="132"/>
      <c r="CMC685" s="132"/>
      <c r="CMD685" s="132"/>
      <c r="CME685" s="132"/>
      <c r="CMF685" s="132"/>
      <c r="CMG685" s="132"/>
      <c r="CMH685" s="132"/>
      <c r="CMI685" s="132"/>
      <c r="CMJ685" s="132"/>
      <c r="CMK685" s="132"/>
      <c r="CML685" s="132"/>
      <c r="CMM685" s="132"/>
      <c r="CMN685" s="132"/>
      <c r="CMO685" s="132"/>
      <c r="CMP685" s="132"/>
      <c r="CMQ685" s="132"/>
      <c r="CMR685" s="132"/>
      <c r="CMS685" s="132"/>
      <c r="CMT685" s="132"/>
      <c r="CMU685" s="132"/>
      <c r="CMV685" s="132"/>
      <c r="CMW685" s="132"/>
      <c r="CMX685" s="132"/>
      <c r="CMY685" s="132"/>
      <c r="CMZ685" s="132"/>
      <c r="CNA685" s="132"/>
      <c r="CNB685" s="132"/>
      <c r="CNC685" s="132"/>
      <c r="CND685" s="132"/>
      <c r="CNE685" s="132"/>
      <c r="CNF685" s="132"/>
      <c r="CNG685" s="132"/>
      <c r="CNH685" s="132"/>
      <c r="CNI685" s="132"/>
      <c r="CNJ685" s="132"/>
      <c r="CNK685" s="132"/>
      <c r="CNL685" s="132"/>
      <c r="CNM685" s="132"/>
      <c r="CNN685" s="132"/>
      <c r="CNO685" s="132"/>
      <c r="CNP685" s="132"/>
      <c r="CNQ685" s="132"/>
      <c r="CNR685" s="132"/>
      <c r="CNS685" s="132"/>
      <c r="CNT685" s="132"/>
      <c r="CNU685" s="132"/>
      <c r="CNV685" s="132"/>
      <c r="CNW685" s="132"/>
      <c r="CNX685" s="132"/>
      <c r="CNY685" s="132"/>
      <c r="CNZ685" s="132"/>
      <c r="COA685" s="132"/>
      <c r="COB685" s="132"/>
      <c r="COC685" s="132"/>
      <c r="COD685" s="132"/>
      <c r="COE685" s="132"/>
      <c r="COF685" s="132"/>
      <c r="COG685" s="132"/>
      <c r="COH685" s="132"/>
      <c r="COI685" s="132"/>
      <c r="COJ685" s="132"/>
      <c r="COK685" s="132"/>
      <c r="COL685" s="132"/>
      <c r="COM685" s="132"/>
      <c r="CON685" s="132"/>
      <c r="COO685" s="132"/>
      <c r="COP685" s="132"/>
      <c r="COQ685" s="132"/>
      <c r="COR685" s="132"/>
      <c r="COS685" s="132"/>
      <c r="COT685" s="132"/>
      <c r="COU685" s="132"/>
      <c r="COV685" s="132"/>
      <c r="COW685" s="132"/>
      <c r="COX685" s="132"/>
      <c r="COY685" s="132"/>
      <c r="COZ685" s="132"/>
      <c r="CPA685" s="132"/>
      <c r="CPB685" s="132"/>
      <c r="CPC685" s="132"/>
      <c r="CPD685" s="132"/>
      <c r="CPE685" s="132"/>
      <c r="CPF685" s="132"/>
      <c r="CPG685" s="132"/>
      <c r="CPH685" s="132"/>
      <c r="CPI685" s="132"/>
      <c r="CPJ685" s="132"/>
      <c r="CPK685" s="132"/>
      <c r="CPL685" s="132"/>
      <c r="CPM685" s="132"/>
      <c r="CPN685" s="132"/>
      <c r="CPO685" s="132"/>
      <c r="CPP685" s="132"/>
      <c r="CPQ685" s="132"/>
      <c r="CPR685" s="132"/>
      <c r="CPS685" s="132"/>
      <c r="CPT685" s="132"/>
      <c r="CPU685" s="132"/>
      <c r="CPV685" s="132"/>
      <c r="CPW685" s="132"/>
      <c r="CPX685" s="132"/>
      <c r="CPY685" s="132"/>
      <c r="CPZ685" s="132"/>
      <c r="CQA685" s="132"/>
      <c r="CQB685" s="132"/>
      <c r="CQC685" s="132"/>
      <c r="CQD685" s="132"/>
      <c r="CQE685" s="132"/>
      <c r="CQF685" s="132"/>
      <c r="CQG685" s="132"/>
      <c r="CQH685" s="132"/>
      <c r="CQI685" s="132"/>
      <c r="CQJ685" s="132"/>
      <c r="CQK685" s="132"/>
      <c r="CQL685" s="132"/>
      <c r="CQM685" s="132"/>
      <c r="CQN685" s="132"/>
      <c r="CQO685" s="132"/>
      <c r="CQP685" s="132"/>
      <c r="CQQ685" s="132"/>
      <c r="CQR685" s="132"/>
      <c r="CQS685" s="132"/>
      <c r="CQT685" s="132"/>
      <c r="CQU685" s="132"/>
      <c r="CQV685" s="132"/>
      <c r="CQW685" s="132"/>
      <c r="CQX685" s="132"/>
      <c r="CQY685" s="132"/>
      <c r="CQZ685" s="132"/>
      <c r="CRA685" s="132"/>
      <c r="CRB685" s="132"/>
      <c r="CRC685" s="132"/>
      <c r="CRD685" s="132"/>
      <c r="CRE685" s="132"/>
      <c r="CRF685" s="132"/>
      <c r="CRG685" s="132"/>
      <c r="CRH685" s="132"/>
      <c r="CRI685" s="132"/>
      <c r="CRJ685" s="132"/>
      <c r="CRK685" s="132"/>
      <c r="CRL685" s="132"/>
      <c r="CRM685" s="132"/>
      <c r="CRN685" s="132"/>
      <c r="CRO685" s="132"/>
      <c r="CRP685" s="132"/>
      <c r="CRQ685" s="132"/>
      <c r="CRR685" s="132"/>
      <c r="CRS685" s="132"/>
      <c r="CRT685" s="132"/>
      <c r="CRU685" s="132"/>
      <c r="CRV685" s="132"/>
      <c r="CRW685" s="132"/>
      <c r="CRX685" s="132"/>
      <c r="CRY685" s="132"/>
      <c r="CRZ685" s="132"/>
      <c r="CSA685" s="132"/>
      <c r="CSB685" s="132"/>
      <c r="CSC685" s="132"/>
      <c r="CSD685" s="132"/>
      <c r="CSE685" s="132"/>
      <c r="CSF685" s="132"/>
      <c r="CSG685" s="132"/>
      <c r="CSH685" s="132"/>
      <c r="CSI685" s="132"/>
      <c r="CSJ685" s="132"/>
      <c r="CSK685" s="132"/>
      <c r="CSL685" s="132"/>
      <c r="CSM685" s="132"/>
      <c r="CSN685" s="132"/>
      <c r="CSO685" s="132"/>
      <c r="CSP685" s="132"/>
      <c r="CSQ685" s="132"/>
      <c r="CSR685" s="132"/>
      <c r="CSS685" s="132"/>
      <c r="CST685" s="132"/>
      <c r="CSU685" s="132"/>
      <c r="CSV685" s="132"/>
      <c r="CSW685" s="132"/>
      <c r="CSX685" s="132"/>
      <c r="CSY685" s="132"/>
      <c r="CSZ685" s="132"/>
      <c r="CTA685" s="132"/>
      <c r="CTB685" s="132"/>
      <c r="CTC685" s="132"/>
      <c r="CTD685" s="132"/>
      <c r="CTE685" s="132"/>
      <c r="CTF685" s="132"/>
      <c r="CTG685" s="132"/>
      <c r="CTH685" s="132"/>
      <c r="CTI685" s="132"/>
      <c r="CTJ685" s="132"/>
      <c r="CTK685" s="132"/>
      <c r="CTL685" s="132"/>
      <c r="CTM685" s="132"/>
      <c r="CTN685" s="132"/>
      <c r="CTO685" s="132"/>
      <c r="CTP685" s="132"/>
      <c r="CTQ685" s="132"/>
      <c r="CTR685" s="132"/>
      <c r="CTS685" s="132"/>
      <c r="CTT685" s="132"/>
      <c r="CTU685" s="132"/>
      <c r="CTV685" s="132"/>
      <c r="CTW685" s="132"/>
      <c r="CTX685" s="132"/>
      <c r="CTY685" s="132"/>
      <c r="CTZ685" s="132"/>
      <c r="CUA685" s="132"/>
      <c r="CUB685" s="132"/>
      <c r="CUC685" s="132"/>
      <c r="CUD685" s="132"/>
      <c r="CUE685" s="132"/>
      <c r="CUF685" s="132"/>
      <c r="CUG685" s="132"/>
      <c r="CUH685" s="132"/>
      <c r="CUI685" s="132"/>
      <c r="CUJ685" s="132"/>
      <c r="CUK685" s="132"/>
      <c r="CUL685" s="132"/>
      <c r="CUM685" s="132"/>
      <c r="CUN685" s="132"/>
      <c r="CUO685" s="132"/>
      <c r="CUP685" s="132"/>
      <c r="CUQ685" s="132"/>
      <c r="CUR685" s="132"/>
      <c r="CUS685" s="132"/>
      <c r="CUT685" s="132"/>
      <c r="CUU685" s="132"/>
      <c r="CUV685" s="132"/>
      <c r="CUW685" s="132"/>
      <c r="CUX685" s="132"/>
      <c r="CUY685" s="132"/>
      <c r="CUZ685" s="132"/>
      <c r="CVA685" s="132"/>
      <c r="CVB685" s="132"/>
      <c r="CVC685" s="132"/>
      <c r="CVD685" s="132"/>
      <c r="CVE685" s="132"/>
      <c r="CVF685" s="132"/>
      <c r="CVG685" s="132"/>
      <c r="CVH685" s="132"/>
      <c r="CVI685" s="132"/>
      <c r="CVJ685" s="132"/>
      <c r="CVK685" s="132"/>
      <c r="CVL685" s="132"/>
      <c r="CVM685" s="132"/>
      <c r="CVN685" s="132"/>
      <c r="CVO685" s="132"/>
      <c r="CVP685" s="132"/>
      <c r="CVQ685" s="132"/>
      <c r="CVR685" s="132"/>
      <c r="CVS685" s="132"/>
      <c r="CVT685" s="132"/>
      <c r="CVU685" s="132"/>
      <c r="CVV685" s="132"/>
      <c r="CVW685" s="132"/>
      <c r="CVX685" s="132"/>
      <c r="CVY685" s="132"/>
      <c r="CVZ685" s="132"/>
      <c r="CWA685" s="132"/>
      <c r="CWB685" s="132"/>
      <c r="CWC685" s="132"/>
      <c r="CWD685" s="132"/>
      <c r="CWE685" s="132"/>
      <c r="CWF685" s="132"/>
      <c r="CWG685" s="132"/>
      <c r="CWH685" s="132"/>
      <c r="CWI685" s="132"/>
      <c r="CWJ685" s="132"/>
      <c r="CWK685" s="132"/>
      <c r="CWL685" s="132"/>
      <c r="CWM685" s="132"/>
      <c r="CWN685" s="132"/>
      <c r="CWO685" s="132"/>
      <c r="CWP685" s="132"/>
      <c r="CWQ685" s="132"/>
      <c r="CWR685" s="132"/>
      <c r="CWS685" s="132"/>
      <c r="CWT685" s="132"/>
      <c r="CWU685" s="132"/>
      <c r="CWV685" s="132"/>
      <c r="CWW685" s="132"/>
      <c r="CWX685" s="132"/>
      <c r="CWY685" s="132"/>
      <c r="CWZ685" s="132"/>
      <c r="CXA685" s="132"/>
      <c r="CXB685" s="132"/>
      <c r="CXC685" s="132"/>
      <c r="CXD685" s="132"/>
      <c r="CXE685" s="132"/>
      <c r="CXF685" s="132"/>
      <c r="CXG685" s="132"/>
      <c r="CXH685" s="132"/>
      <c r="CXI685" s="132"/>
      <c r="CXJ685" s="132"/>
      <c r="CXK685" s="132"/>
      <c r="CXL685" s="132"/>
      <c r="CXM685" s="132"/>
      <c r="CXN685" s="132"/>
      <c r="CXO685" s="132"/>
      <c r="CXP685" s="132"/>
      <c r="CXQ685" s="132"/>
      <c r="CXR685" s="132"/>
      <c r="CXS685" s="132"/>
      <c r="CXT685" s="132"/>
      <c r="CXU685" s="132"/>
      <c r="CXV685" s="132"/>
      <c r="CXW685" s="132"/>
      <c r="CXX685" s="132"/>
      <c r="CXY685" s="132"/>
      <c r="CXZ685" s="132"/>
      <c r="CYA685" s="132"/>
      <c r="CYB685" s="132"/>
      <c r="CYC685" s="132"/>
      <c r="CYD685" s="132"/>
      <c r="CYE685" s="132"/>
      <c r="CYF685" s="132"/>
      <c r="CYG685" s="132"/>
      <c r="CYH685" s="132"/>
      <c r="CYI685" s="132"/>
      <c r="CYJ685" s="132"/>
      <c r="CYK685" s="132"/>
      <c r="CYL685" s="132"/>
      <c r="CYM685" s="132"/>
      <c r="CYN685" s="132"/>
      <c r="CYO685" s="132"/>
      <c r="CYP685" s="132"/>
      <c r="CYQ685" s="132"/>
      <c r="CYR685" s="132"/>
      <c r="CYS685" s="132"/>
      <c r="CYT685" s="132"/>
      <c r="CYU685" s="132"/>
      <c r="CYV685" s="132"/>
      <c r="CYW685" s="132"/>
      <c r="CYX685" s="132"/>
      <c r="CYY685" s="132"/>
      <c r="CYZ685" s="132"/>
      <c r="CZA685" s="132"/>
      <c r="CZB685" s="132"/>
      <c r="CZC685" s="132"/>
      <c r="CZD685" s="132"/>
      <c r="CZE685" s="132"/>
      <c r="CZF685" s="132"/>
      <c r="CZG685" s="132"/>
      <c r="CZH685" s="132"/>
      <c r="CZI685" s="132"/>
      <c r="CZJ685" s="132"/>
      <c r="CZK685" s="132"/>
      <c r="CZL685" s="132"/>
      <c r="CZM685" s="132"/>
      <c r="CZN685" s="132"/>
      <c r="CZO685" s="132"/>
      <c r="CZP685" s="132"/>
      <c r="CZQ685" s="132"/>
      <c r="CZR685" s="132"/>
      <c r="CZS685" s="132"/>
      <c r="CZT685" s="132"/>
      <c r="CZU685" s="132"/>
      <c r="CZV685" s="132"/>
      <c r="CZW685" s="132"/>
      <c r="CZX685" s="132"/>
      <c r="CZY685" s="132"/>
      <c r="CZZ685" s="132"/>
      <c r="DAA685" s="132"/>
      <c r="DAB685" s="132"/>
      <c r="DAC685" s="132"/>
      <c r="DAD685" s="132"/>
      <c r="DAE685" s="132"/>
      <c r="DAF685" s="132"/>
      <c r="DAG685" s="132"/>
      <c r="DAH685" s="132"/>
      <c r="DAI685" s="132"/>
      <c r="DAJ685" s="132"/>
      <c r="DAK685" s="132"/>
      <c r="DAL685" s="132"/>
      <c r="DAM685" s="132"/>
      <c r="DAN685" s="132"/>
      <c r="DAO685" s="132"/>
      <c r="DAP685" s="132"/>
      <c r="DAQ685" s="132"/>
      <c r="DAR685" s="132"/>
      <c r="DAS685" s="132"/>
      <c r="DAT685" s="132"/>
      <c r="DAU685" s="132"/>
      <c r="DAV685" s="132"/>
      <c r="DAW685" s="132"/>
      <c r="DAX685" s="132"/>
      <c r="DAY685" s="132"/>
      <c r="DAZ685" s="132"/>
      <c r="DBA685" s="132"/>
      <c r="DBB685" s="132"/>
      <c r="DBC685" s="132"/>
      <c r="DBD685" s="132"/>
      <c r="DBE685" s="132"/>
      <c r="DBF685" s="132"/>
      <c r="DBG685" s="132"/>
      <c r="DBH685" s="132"/>
      <c r="DBI685" s="132"/>
      <c r="DBJ685" s="132"/>
      <c r="DBK685" s="132"/>
      <c r="DBL685" s="132"/>
      <c r="DBM685" s="132"/>
      <c r="DBN685" s="132"/>
      <c r="DBO685" s="132"/>
      <c r="DBP685" s="132"/>
      <c r="DBQ685" s="132"/>
      <c r="DBR685" s="132"/>
      <c r="DBS685" s="132"/>
      <c r="DBT685" s="132"/>
      <c r="DBU685" s="132"/>
      <c r="DBV685" s="132"/>
      <c r="DBW685" s="132"/>
      <c r="DBX685" s="132"/>
      <c r="DBY685" s="132"/>
      <c r="DBZ685" s="132"/>
      <c r="DCA685" s="132"/>
      <c r="DCB685" s="132"/>
      <c r="DCC685" s="132"/>
      <c r="DCD685" s="132"/>
      <c r="DCE685" s="132"/>
      <c r="DCF685" s="132"/>
      <c r="DCG685" s="132"/>
      <c r="DCH685" s="132"/>
      <c r="DCI685" s="132"/>
      <c r="DCJ685" s="132"/>
      <c r="DCK685" s="132"/>
      <c r="DCL685" s="132"/>
      <c r="DCM685" s="132"/>
      <c r="DCN685" s="132"/>
      <c r="DCO685" s="132"/>
      <c r="DCP685" s="132"/>
      <c r="DCQ685" s="132"/>
      <c r="DCR685" s="132"/>
      <c r="DCS685" s="132"/>
      <c r="DCT685" s="132"/>
      <c r="DCU685" s="132"/>
      <c r="DCV685" s="132"/>
      <c r="DCW685" s="132"/>
      <c r="DCX685" s="132"/>
      <c r="DCY685" s="132"/>
      <c r="DCZ685" s="132"/>
      <c r="DDA685" s="132"/>
      <c r="DDB685" s="132"/>
      <c r="DDC685" s="132"/>
      <c r="DDD685" s="132"/>
      <c r="DDE685" s="132"/>
      <c r="DDF685" s="132"/>
      <c r="DDG685" s="132"/>
      <c r="DDH685" s="132"/>
      <c r="DDI685" s="132"/>
      <c r="DDJ685" s="132"/>
      <c r="DDK685" s="132"/>
      <c r="DDL685" s="132"/>
      <c r="DDM685" s="132"/>
      <c r="DDN685" s="132"/>
      <c r="DDO685" s="132"/>
      <c r="DDP685" s="132"/>
      <c r="DDQ685" s="132"/>
      <c r="DDR685" s="132"/>
      <c r="DDS685" s="132"/>
      <c r="DDT685" s="132"/>
      <c r="DDU685" s="132"/>
      <c r="DDV685" s="132"/>
      <c r="DDW685" s="132"/>
      <c r="DDX685" s="132"/>
      <c r="DDY685" s="132"/>
      <c r="DDZ685" s="132"/>
      <c r="DEA685" s="132"/>
      <c r="DEB685" s="132"/>
      <c r="DEC685" s="132"/>
      <c r="DED685" s="132"/>
      <c r="DEE685" s="132"/>
      <c r="DEF685" s="132"/>
      <c r="DEG685" s="132"/>
      <c r="DEH685" s="132"/>
      <c r="DEI685" s="132"/>
      <c r="DEJ685" s="132"/>
      <c r="DEK685" s="132"/>
      <c r="DEL685" s="132"/>
      <c r="DEM685" s="132"/>
      <c r="DEN685" s="132"/>
      <c r="DEO685" s="132"/>
      <c r="DEP685" s="132"/>
      <c r="DEQ685" s="132"/>
      <c r="DER685" s="132"/>
      <c r="DES685" s="132"/>
      <c r="DET685" s="132"/>
      <c r="DEU685" s="132"/>
      <c r="DEV685" s="132"/>
      <c r="DEW685" s="132"/>
      <c r="DEX685" s="132"/>
      <c r="DEY685" s="132"/>
      <c r="DEZ685" s="132"/>
      <c r="DFA685" s="132"/>
      <c r="DFB685" s="132"/>
      <c r="DFC685" s="132"/>
      <c r="DFD685" s="132"/>
      <c r="DFE685" s="132"/>
      <c r="DFF685" s="132"/>
      <c r="DFG685" s="132"/>
      <c r="DFH685" s="132"/>
      <c r="DFI685" s="132"/>
      <c r="DFJ685" s="132"/>
      <c r="DFK685" s="132"/>
      <c r="DFL685" s="132"/>
      <c r="DFM685" s="132"/>
      <c r="DFN685" s="132"/>
      <c r="DFO685" s="132"/>
      <c r="DFP685" s="132"/>
      <c r="DFQ685" s="132"/>
      <c r="DFR685" s="132"/>
      <c r="DFS685" s="132"/>
      <c r="DFT685" s="132"/>
      <c r="DFU685" s="132"/>
      <c r="DFV685" s="132"/>
      <c r="DFW685" s="132"/>
      <c r="DFX685" s="132"/>
      <c r="DFY685" s="132"/>
      <c r="DFZ685" s="132"/>
      <c r="DGA685" s="132"/>
      <c r="DGB685" s="132"/>
      <c r="DGC685" s="132"/>
      <c r="DGD685" s="132"/>
      <c r="DGE685" s="132"/>
      <c r="DGF685" s="132"/>
      <c r="DGG685" s="132"/>
      <c r="DGH685" s="132"/>
      <c r="DGI685" s="132"/>
      <c r="DGJ685" s="132"/>
      <c r="DGK685" s="132"/>
      <c r="DGL685" s="132"/>
      <c r="DGM685" s="132"/>
      <c r="DGN685" s="132"/>
      <c r="DGO685" s="132"/>
      <c r="DGP685" s="132"/>
      <c r="DGQ685" s="132"/>
      <c r="DGR685" s="132"/>
      <c r="DGS685" s="132"/>
      <c r="DGT685" s="132"/>
      <c r="DGU685" s="132"/>
      <c r="DGV685" s="132"/>
      <c r="DGW685" s="132"/>
      <c r="DGX685" s="132"/>
      <c r="DGY685" s="132"/>
      <c r="DGZ685" s="132"/>
      <c r="DHA685" s="132"/>
      <c r="DHB685" s="132"/>
      <c r="DHC685" s="132"/>
      <c r="DHD685" s="132"/>
      <c r="DHE685" s="132"/>
      <c r="DHF685" s="132"/>
      <c r="DHG685" s="132"/>
      <c r="DHH685" s="132"/>
      <c r="DHI685" s="132"/>
      <c r="DHJ685" s="132"/>
      <c r="DHK685" s="132"/>
      <c r="DHL685" s="132"/>
      <c r="DHM685" s="132"/>
      <c r="DHN685" s="132"/>
      <c r="DHO685" s="132"/>
      <c r="DHP685" s="132"/>
      <c r="DHQ685" s="132"/>
      <c r="DHR685" s="132"/>
      <c r="DHS685" s="132"/>
      <c r="DHT685" s="132"/>
      <c r="DHU685" s="132"/>
      <c r="DHV685" s="132"/>
      <c r="DHW685" s="132"/>
      <c r="DHX685" s="132"/>
      <c r="DHY685" s="132"/>
      <c r="DHZ685" s="132"/>
      <c r="DIA685" s="132"/>
      <c r="DIB685" s="132"/>
      <c r="DIC685" s="132"/>
      <c r="DID685" s="132"/>
      <c r="DIE685" s="132"/>
      <c r="DIF685" s="132"/>
      <c r="DIG685" s="132"/>
      <c r="DIH685" s="132"/>
      <c r="DII685" s="132"/>
      <c r="DIJ685" s="132"/>
      <c r="DIK685" s="132"/>
      <c r="DIL685" s="132"/>
      <c r="DIM685" s="132"/>
      <c r="DIN685" s="132"/>
      <c r="DIO685" s="132"/>
      <c r="DIP685" s="132"/>
      <c r="DIQ685" s="132"/>
      <c r="DIR685" s="132"/>
      <c r="DIS685" s="132"/>
      <c r="DIT685" s="132"/>
      <c r="DIU685" s="132"/>
      <c r="DIV685" s="132"/>
      <c r="DIW685" s="132"/>
      <c r="DIX685" s="132"/>
      <c r="DIY685" s="132"/>
      <c r="DIZ685" s="132"/>
      <c r="DJA685" s="132"/>
      <c r="DJB685" s="132"/>
      <c r="DJC685" s="132"/>
      <c r="DJD685" s="132"/>
      <c r="DJE685" s="132"/>
      <c r="DJF685" s="132"/>
      <c r="DJG685" s="132"/>
      <c r="DJH685" s="132"/>
      <c r="DJI685" s="132"/>
      <c r="DJJ685" s="132"/>
      <c r="DJK685" s="132"/>
      <c r="DJL685" s="132"/>
      <c r="DJM685" s="132"/>
      <c r="DJN685" s="132"/>
      <c r="DJO685" s="132"/>
      <c r="DJP685" s="132"/>
      <c r="DJQ685" s="132"/>
      <c r="DJR685" s="132"/>
      <c r="DJS685" s="132"/>
      <c r="DJT685" s="132"/>
      <c r="DJU685" s="132"/>
      <c r="DJV685" s="132"/>
      <c r="DJW685" s="132"/>
      <c r="DJX685" s="132"/>
      <c r="DJY685" s="132"/>
      <c r="DJZ685" s="132"/>
      <c r="DKA685" s="132"/>
      <c r="DKB685" s="132"/>
      <c r="DKC685" s="132"/>
      <c r="DKD685" s="132"/>
      <c r="DKE685" s="132"/>
      <c r="DKF685" s="132"/>
      <c r="DKG685" s="132"/>
      <c r="DKH685" s="132"/>
      <c r="DKI685" s="132"/>
      <c r="DKJ685" s="132"/>
      <c r="DKK685" s="132"/>
      <c r="DKL685" s="132"/>
      <c r="DKM685" s="132"/>
      <c r="DKN685" s="132"/>
      <c r="DKO685" s="132"/>
      <c r="DKP685" s="132"/>
      <c r="DKQ685" s="132"/>
      <c r="DKR685" s="132"/>
      <c r="DKS685" s="132"/>
      <c r="DKT685" s="132"/>
      <c r="DKU685" s="132"/>
      <c r="DKV685" s="132"/>
      <c r="DKW685" s="132"/>
      <c r="DKX685" s="132"/>
      <c r="DKY685" s="132"/>
      <c r="DKZ685" s="132"/>
      <c r="DLA685" s="132"/>
      <c r="DLB685" s="132"/>
      <c r="DLC685" s="132"/>
      <c r="DLD685" s="132"/>
      <c r="DLE685" s="132"/>
      <c r="DLF685" s="132"/>
      <c r="DLG685" s="132"/>
      <c r="DLH685" s="132"/>
      <c r="DLI685" s="132"/>
      <c r="DLJ685" s="132"/>
      <c r="DLK685" s="132"/>
      <c r="DLL685" s="132"/>
      <c r="DLM685" s="132"/>
      <c r="DLN685" s="132"/>
      <c r="DLO685" s="132"/>
      <c r="DLP685" s="132"/>
      <c r="DLQ685" s="132"/>
      <c r="DLR685" s="132"/>
      <c r="DLS685" s="132"/>
      <c r="DLT685" s="132"/>
      <c r="DLU685" s="132"/>
      <c r="DLV685" s="132"/>
      <c r="DLW685" s="132"/>
      <c r="DLX685" s="132"/>
      <c r="DLY685" s="132"/>
      <c r="DLZ685" s="132"/>
      <c r="DMA685" s="132"/>
      <c r="DMB685" s="132"/>
      <c r="DMC685" s="132"/>
      <c r="DMD685" s="132"/>
      <c r="DME685" s="132"/>
      <c r="DMF685" s="132"/>
      <c r="DMG685" s="132"/>
      <c r="DMH685" s="132"/>
      <c r="DMI685" s="132"/>
      <c r="DMJ685" s="132"/>
      <c r="DMK685" s="132"/>
      <c r="DML685" s="132"/>
      <c r="DMM685" s="132"/>
      <c r="DMN685" s="132"/>
      <c r="DMO685" s="132"/>
      <c r="DMP685" s="132"/>
      <c r="DMQ685" s="132"/>
      <c r="DMR685" s="132"/>
      <c r="DMS685" s="132"/>
      <c r="DMT685" s="132"/>
      <c r="DMU685" s="132"/>
      <c r="DMV685" s="132"/>
      <c r="DMW685" s="132"/>
      <c r="DMX685" s="132"/>
      <c r="DMY685" s="132"/>
      <c r="DMZ685" s="132"/>
      <c r="DNA685" s="132"/>
      <c r="DNB685" s="132"/>
      <c r="DNC685" s="132"/>
      <c r="DND685" s="132"/>
      <c r="DNE685" s="132"/>
      <c r="DNF685" s="132"/>
      <c r="DNG685" s="132"/>
      <c r="DNH685" s="132"/>
      <c r="DNI685" s="132"/>
      <c r="DNJ685" s="132"/>
      <c r="DNK685" s="132"/>
      <c r="DNL685" s="132"/>
      <c r="DNM685" s="132"/>
      <c r="DNN685" s="132"/>
      <c r="DNO685" s="132"/>
      <c r="DNP685" s="132"/>
      <c r="DNQ685" s="132"/>
      <c r="DNR685" s="132"/>
      <c r="DNS685" s="132"/>
      <c r="DNT685" s="132"/>
      <c r="DNU685" s="132"/>
      <c r="DNV685" s="132"/>
      <c r="DNW685" s="132"/>
      <c r="DNX685" s="132"/>
      <c r="DNY685" s="132"/>
      <c r="DNZ685" s="132"/>
      <c r="DOA685" s="132"/>
      <c r="DOB685" s="132"/>
      <c r="DOC685" s="132"/>
      <c r="DOD685" s="132"/>
      <c r="DOE685" s="132"/>
      <c r="DOF685" s="132"/>
      <c r="DOG685" s="132"/>
      <c r="DOH685" s="132"/>
      <c r="DOI685" s="132"/>
      <c r="DOJ685" s="132"/>
      <c r="DOK685" s="132"/>
      <c r="DOL685" s="132"/>
      <c r="DOM685" s="132"/>
      <c r="DON685" s="132"/>
      <c r="DOO685" s="132"/>
      <c r="DOP685" s="132"/>
      <c r="DOQ685" s="132"/>
      <c r="DOR685" s="132"/>
      <c r="DOS685" s="132"/>
      <c r="DOT685" s="132"/>
      <c r="DOU685" s="132"/>
      <c r="DOV685" s="132"/>
      <c r="DOW685" s="132"/>
      <c r="DOX685" s="132"/>
      <c r="DOY685" s="132"/>
      <c r="DOZ685" s="132"/>
      <c r="DPA685" s="132"/>
      <c r="DPB685" s="132"/>
      <c r="DPC685" s="132"/>
      <c r="DPD685" s="132"/>
      <c r="DPE685" s="132"/>
      <c r="DPF685" s="132"/>
      <c r="DPG685" s="132"/>
      <c r="DPH685" s="132"/>
      <c r="DPI685" s="132"/>
      <c r="DPJ685" s="132"/>
      <c r="DPK685" s="132"/>
      <c r="DPL685" s="132"/>
      <c r="DPM685" s="132"/>
      <c r="DPN685" s="132"/>
      <c r="DPO685" s="132"/>
      <c r="DPP685" s="132"/>
      <c r="DPQ685" s="132"/>
      <c r="DPR685" s="132"/>
      <c r="DPS685" s="132"/>
      <c r="DPT685" s="132"/>
      <c r="DPU685" s="132"/>
      <c r="DPV685" s="132"/>
      <c r="DPW685" s="132"/>
      <c r="DPX685" s="132"/>
      <c r="DPY685" s="132"/>
      <c r="DPZ685" s="132"/>
      <c r="DQA685" s="132"/>
      <c r="DQB685" s="132"/>
      <c r="DQC685" s="132"/>
      <c r="DQD685" s="132"/>
      <c r="DQE685" s="132"/>
      <c r="DQF685" s="132"/>
      <c r="DQG685" s="132"/>
      <c r="DQH685" s="132"/>
      <c r="DQI685" s="132"/>
      <c r="DQJ685" s="132"/>
      <c r="DQK685" s="132"/>
      <c r="DQL685" s="132"/>
      <c r="DQM685" s="132"/>
      <c r="DQN685" s="132"/>
      <c r="DQO685" s="132"/>
      <c r="DQP685" s="132"/>
      <c r="DQQ685" s="132"/>
      <c r="DQR685" s="132"/>
      <c r="DQS685" s="132"/>
      <c r="DQT685" s="132"/>
      <c r="DQU685" s="132"/>
      <c r="DQV685" s="132"/>
      <c r="DQW685" s="132"/>
      <c r="DQX685" s="132"/>
      <c r="DQY685" s="132"/>
      <c r="DQZ685" s="132"/>
      <c r="DRA685" s="132"/>
      <c r="DRB685" s="132"/>
      <c r="DRC685" s="132"/>
      <c r="DRD685" s="132"/>
      <c r="DRE685" s="132"/>
      <c r="DRF685" s="132"/>
      <c r="DRG685" s="132"/>
      <c r="DRH685" s="132"/>
      <c r="DRI685" s="132"/>
      <c r="DRJ685" s="132"/>
      <c r="DRK685" s="132"/>
      <c r="DRL685" s="132"/>
      <c r="DRM685" s="132"/>
      <c r="DRN685" s="132"/>
      <c r="DRO685" s="132"/>
      <c r="DRP685" s="132"/>
      <c r="DRQ685" s="132"/>
      <c r="DRR685" s="132"/>
      <c r="DRS685" s="132"/>
      <c r="DRT685" s="132"/>
      <c r="DRU685" s="132"/>
      <c r="DRV685" s="132"/>
      <c r="DRW685" s="132"/>
      <c r="DRX685" s="132"/>
      <c r="DRY685" s="132"/>
      <c r="DRZ685" s="132"/>
      <c r="DSA685" s="132"/>
      <c r="DSB685" s="132"/>
      <c r="DSC685" s="132"/>
      <c r="DSD685" s="132"/>
      <c r="DSE685" s="132"/>
      <c r="DSF685" s="132"/>
      <c r="DSG685" s="132"/>
      <c r="DSH685" s="132"/>
      <c r="DSI685" s="132"/>
      <c r="DSJ685" s="132"/>
      <c r="DSK685" s="132"/>
      <c r="DSL685" s="132"/>
      <c r="DSM685" s="132"/>
      <c r="DSN685" s="132"/>
      <c r="DSO685" s="132"/>
      <c r="DSP685" s="132"/>
      <c r="DSQ685" s="132"/>
      <c r="DSR685" s="132"/>
      <c r="DSS685" s="132"/>
      <c r="DST685" s="132"/>
      <c r="DSU685" s="132"/>
      <c r="DSV685" s="132"/>
      <c r="DSW685" s="132"/>
      <c r="DSX685" s="132"/>
      <c r="DSY685" s="132"/>
      <c r="DSZ685" s="132"/>
      <c r="DTA685" s="132"/>
      <c r="DTB685" s="132"/>
      <c r="DTC685" s="132"/>
      <c r="DTD685" s="132"/>
      <c r="DTE685" s="132"/>
      <c r="DTF685" s="132"/>
      <c r="DTG685" s="132"/>
      <c r="DTH685" s="132"/>
      <c r="DTI685" s="132"/>
      <c r="DTJ685" s="132"/>
      <c r="DTK685" s="132"/>
      <c r="DTL685" s="132"/>
      <c r="DTM685" s="132"/>
      <c r="DTN685" s="132"/>
      <c r="DTO685" s="132"/>
      <c r="DTP685" s="132"/>
      <c r="DTQ685" s="132"/>
      <c r="DTR685" s="132"/>
      <c r="DTS685" s="132"/>
      <c r="DTT685" s="132"/>
      <c r="DTU685" s="132"/>
      <c r="DTV685" s="132"/>
      <c r="DTW685" s="132"/>
      <c r="DTX685" s="132"/>
      <c r="DTY685" s="132"/>
      <c r="DTZ685" s="132"/>
      <c r="DUA685" s="132"/>
      <c r="DUB685" s="132"/>
      <c r="DUC685" s="132"/>
      <c r="DUD685" s="132"/>
      <c r="DUE685" s="132"/>
      <c r="DUF685" s="132"/>
      <c r="DUG685" s="132"/>
      <c r="DUH685" s="132"/>
      <c r="DUI685" s="132"/>
      <c r="DUJ685" s="132"/>
      <c r="DUK685" s="132"/>
      <c r="DUL685" s="132"/>
      <c r="DUM685" s="132"/>
      <c r="DUN685" s="132"/>
      <c r="DUO685" s="132"/>
      <c r="DUP685" s="132"/>
      <c r="DUQ685" s="132"/>
      <c r="DUR685" s="132"/>
      <c r="DUS685" s="132"/>
      <c r="DUT685" s="132"/>
      <c r="DUU685" s="132"/>
      <c r="DUV685" s="132"/>
      <c r="DUW685" s="132"/>
      <c r="DUX685" s="132"/>
      <c r="DUY685" s="132"/>
      <c r="DUZ685" s="132"/>
      <c r="DVA685" s="132"/>
      <c r="DVB685" s="132"/>
      <c r="DVC685" s="132"/>
      <c r="DVD685" s="132"/>
      <c r="DVE685" s="132"/>
      <c r="DVF685" s="132"/>
      <c r="DVG685" s="132"/>
      <c r="DVH685" s="132"/>
      <c r="DVI685" s="132"/>
      <c r="DVJ685" s="132"/>
      <c r="DVK685" s="132"/>
      <c r="DVL685" s="132"/>
      <c r="DVM685" s="132"/>
      <c r="DVN685" s="132"/>
      <c r="DVO685" s="132"/>
      <c r="DVP685" s="132"/>
      <c r="DVQ685" s="132"/>
      <c r="DVR685" s="132"/>
      <c r="DVS685" s="132"/>
      <c r="DVT685" s="132"/>
      <c r="DVU685" s="132"/>
      <c r="DVV685" s="132"/>
      <c r="DVW685" s="132"/>
      <c r="DVX685" s="132"/>
      <c r="DVY685" s="132"/>
      <c r="DVZ685" s="132"/>
      <c r="DWA685" s="132"/>
      <c r="DWB685" s="132"/>
      <c r="DWC685" s="132"/>
      <c r="DWD685" s="132"/>
      <c r="DWE685" s="132"/>
      <c r="DWF685" s="132"/>
      <c r="DWG685" s="132"/>
      <c r="DWH685" s="132"/>
      <c r="DWI685" s="132"/>
      <c r="DWJ685" s="132"/>
      <c r="DWK685" s="132"/>
      <c r="DWL685" s="132"/>
      <c r="DWM685" s="132"/>
      <c r="DWN685" s="132"/>
      <c r="DWO685" s="132"/>
      <c r="DWP685" s="132"/>
      <c r="DWQ685" s="132"/>
      <c r="DWR685" s="132"/>
      <c r="DWS685" s="132"/>
      <c r="DWT685" s="132"/>
      <c r="DWU685" s="132"/>
      <c r="DWV685" s="132"/>
      <c r="DWW685" s="132"/>
      <c r="DWX685" s="132"/>
      <c r="DWY685" s="132"/>
      <c r="DWZ685" s="132"/>
      <c r="DXA685" s="132"/>
      <c r="DXB685" s="132"/>
      <c r="DXC685" s="132"/>
      <c r="DXD685" s="132"/>
      <c r="DXE685" s="132"/>
      <c r="DXF685" s="132"/>
      <c r="DXG685" s="132"/>
      <c r="DXH685" s="132"/>
      <c r="DXI685" s="132"/>
      <c r="DXJ685" s="132"/>
      <c r="DXK685" s="132"/>
      <c r="DXL685" s="132"/>
      <c r="DXM685" s="132"/>
      <c r="DXN685" s="132"/>
      <c r="DXO685" s="132"/>
      <c r="DXP685" s="132"/>
      <c r="DXQ685" s="132"/>
      <c r="DXR685" s="132"/>
      <c r="DXS685" s="132"/>
      <c r="DXT685" s="132"/>
      <c r="DXU685" s="132"/>
      <c r="DXV685" s="132"/>
      <c r="DXW685" s="132"/>
      <c r="DXX685" s="132"/>
      <c r="DXY685" s="132"/>
      <c r="DXZ685" s="132"/>
      <c r="DYA685" s="132"/>
      <c r="DYB685" s="132"/>
      <c r="DYC685" s="132"/>
      <c r="DYD685" s="132"/>
      <c r="DYE685" s="132"/>
      <c r="DYF685" s="132"/>
      <c r="DYG685" s="132"/>
      <c r="DYH685" s="132"/>
      <c r="DYI685" s="132"/>
      <c r="DYJ685" s="132"/>
      <c r="DYK685" s="132"/>
      <c r="DYL685" s="132"/>
      <c r="DYM685" s="132"/>
      <c r="DYN685" s="132"/>
      <c r="DYO685" s="132"/>
      <c r="DYP685" s="132"/>
      <c r="DYQ685" s="132"/>
      <c r="DYR685" s="132"/>
      <c r="DYS685" s="132"/>
      <c r="DYT685" s="132"/>
      <c r="DYU685" s="132"/>
      <c r="DYV685" s="132"/>
      <c r="DYW685" s="132"/>
      <c r="DYX685" s="132"/>
      <c r="DYY685" s="132"/>
      <c r="DYZ685" s="132"/>
      <c r="DZA685" s="132"/>
      <c r="DZB685" s="132"/>
      <c r="DZC685" s="132"/>
      <c r="DZD685" s="132"/>
      <c r="DZE685" s="132"/>
      <c r="DZF685" s="132"/>
      <c r="DZG685" s="132"/>
      <c r="DZH685" s="132"/>
      <c r="DZI685" s="132"/>
      <c r="DZJ685" s="132"/>
      <c r="DZK685" s="132"/>
      <c r="DZL685" s="132"/>
      <c r="DZM685" s="132"/>
      <c r="DZN685" s="132"/>
      <c r="DZO685" s="132"/>
      <c r="DZP685" s="132"/>
      <c r="DZQ685" s="132"/>
      <c r="DZR685" s="132"/>
      <c r="DZS685" s="132"/>
      <c r="DZT685" s="132"/>
      <c r="DZU685" s="132"/>
      <c r="DZV685" s="132"/>
      <c r="DZW685" s="132"/>
      <c r="DZX685" s="132"/>
      <c r="DZY685" s="132"/>
      <c r="DZZ685" s="132"/>
      <c r="EAA685" s="132"/>
      <c r="EAB685" s="132"/>
      <c r="EAC685" s="132"/>
      <c r="EAD685" s="132"/>
      <c r="EAE685" s="132"/>
      <c r="EAF685" s="132"/>
      <c r="EAG685" s="132"/>
      <c r="EAH685" s="132"/>
      <c r="EAI685" s="132"/>
      <c r="EAJ685" s="132"/>
      <c r="EAK685" s="132"/>
      <c r="EAL685" s="132"/>
      <c r="EAM685" s="132"/>
      <c r="EAN685" s="132"/>
      <c r="EAO685" s="132"/>
      <c r="EAP685" s="132"/>
      <c r="EAQ685" s="132"/>
      <c r="EAR685" s="132"/>
      <c r="EAS685" s="132"/>
      <c r="EAT685" s="132"/>
      <c r="EAU685" s="132"/>
      <c r="EAV685" s="132"/>
      <c r="EAW685" s="132"/>
      <c r="EAX685" s="132"/>
      <c r="EAY685" s="132"/>
      <c r="EAZ685" s="132"/>
      <c r="EBA685" s="132"/>
      <c r="EBB685" s="132"/>
      <c r="EBC685" s="132"/>
      <c r="EBD685" s="132"/>
      <c r="EBE685" s="132"/>
      <c r="EBF685" s="132"/>
      <c r="EBG685" s="132"/>
      <c r="EBH685" s="132"/>
      <c r="EBI685" s="132"/>
      <c r="EBJ685" s="132"/>
      <c r="EBK685" s="132"/>
      <c r="EBL685" s="132"/>
      <c r="EBM685" s="132"/>
      <c r="EBN685" s="132"/>
      <c r="EBO685" s="132"/>
      <c r="EBP685" s="132"/>
      <c r="EBQ685" s="132"/>
      <c r="EBR685" s="132"/>
      <c r="EBS685" s="132"/>
      <c r="EBT685" s="132"/>
      <c r="EBU685" s="132"/>
      <c r="EBV685" s="132"/>
      <c r="EBW685" s="132"/>
      <c r="EBX685" s="132"/>
      <c r="EBY685" s="132"/>
      <c r="EBZ685" s="132"/>
      <c r="ECA685" s="132"/>
      <c r="ECB685" s="132"/>
      <c r="ECC685" s="132"/>
      <c r="ECD685" s="132"/>
      <c r="ECE685" s="132"/>
      <c r="ECF685" s="132"/>
      <c r="ECG685" s="132"/>
      <c r="ECH685" s="132"/>
      <c r="ECI685" s="132"/>
      <c r="ECJ685" s="132"/>
      <c r="ECK685" s="132"/>
      <c r="ECL685" s="132"/>
      <c r="ECM685" s="132"/>
      <c r="ECN685" s="132"/>
      <c r="ECO685" s="132"/>
      <c r="ECP685" s="132"/>
      <c r="ECQ685" s="132"/>
      <c r="ECR685" s="132"/>
      <c r="ECS685" s="132"/>
      <c r="ECT685" s="132"/>
      <c r="ECU685" s="132"/>
      <c r="ECV685" s="132"/>
      <c r="ECW685" s="132"/>
      <c r="ECX685" s="132"/>
      <c r="ECY685" s="132"/>
      <c r="ECZ685" s="132"/>
      <c r="EDA685" s="132"/>
      <c r="EDB685" s="132"/>
      <c r="EDC685" s="132"/>
      <c r="EDD685" s="132"/>
      <c r="EDE685" s="132"/>
      <c r="EDF685" s="132"/>
      <c r="EDG685" s="132"/>
      <c r="EDH685" s="132"/>
      <c r="EDI685" s="132"/>
      <c r="EDJ685" s="132"/>
      <c r="EDK685" s="132"/>
      <c r="EDL685" s="132"/>
      <c r="EDM685" s="132"/>
      <c r="EDN685" s="132"/>
      <c r="EDO685" s="132"/>
      <c r="EDP685" s="132"/>
      <c r="EDQ685" s="132"/>
      <c r="EDR685" s="132"/>
      <c r="EDS685" s="132"/>
      <c r="EDT685" s="132"/>
      <c r="EDU685" s="132"/>
      <c r="EDV685" s="132"/>
      <c r="EDW685" s="132"/>
      <c r="EDX685" s="132"/>
      <c r="EDY685" s="132"/>
      <c r="EDZ685" s="132"/>
      <c r="EEA685" s="132"/>
      <c r="EEB685" s="132"/>
      <c r="EEC685" s="132"/>
      <c r="EED685" s="132"/>
      <c r="EEE685" s="132"/>
      <c r="EEF685" s="132"/>
      <c r="EEG685" s="132"/>
      <c r="EEH685" s="132"/>
      <c r="EEI685" s="132"/>
      <c r="EEJ685" s="132"/>
      <c r="EEK685" s="132"/>
      <c r="EEL685" s="132"/>
      <c r="EEM685" s="132"/>
      <c r="EEN685" s="132"/>
      <c r="EEO685" s="132"/>
      <c r="EEP685" s="132"/>
      <c r="EEQ685" s="132"/>
      <c r="EER685" s="132"/>
      <c r="EES685" s="132"/>
      <c r="EET685" s="132"/>
      <c r="EEU685" s="132"/>
      <c r="EEV685" s="132"/>
      <c r="EEW685" s="132"/>
      <c r="EEX685" s="132"/>
      <c r="EEY685" s="132"/>
      <c r="EEZ685" s="132"/>
      <c r="EFA685" s="132"/>
      <c r="EFB685" s="132"/>
      <c r="EFC685" s="132"/>
      <c r="EFD685" s="132"/>
      <c r="EFE685" s="132"/>
      <c r="EFF685" s="132"/>
      <c r="EFG685" s="132"/>
      <c r="EFH685" s="132"/>
      <c r="EFI685" s="132"/>
      <c r="EFJ685" s="132"/>
      <c r="EFK685" s="132"/>
      <c r="EFL685" s="132"/>
      <c r="EFM685" s="132"/>
      <c r="EFN685" s="132"/>
      <c r="EFO685" s="132"/>
      <c r="EFP685" s="132"/>
      <c r="EFQ685" s="132"/>
      <c r="EFR685" s="132"/>
      <c r="EFS685" s="132"/>
      <c r="EFT685" s="132"/>
      <c r="EFU685" s="132"/>
      <c r="EFV685" s="132"/>
      <c r="EFW685" s="132"/>
      <c r="EFX685" s="132"/>
      <c r="EFY685" s="132"/>
      <c r="EFZ685" s="132"/>
      <c r="EGA685" s="132"/>
      <c r="EGB685" s="132"/>
      <c r="EGC685" s="132"/>
      <c r="EGD685" s="132"/>
      <c r="EGE685" s="132"/>
      <c r="EGF685" s="132"/>
      <c r="EGG685" s="132"/>
      <c r="EGH685" s="132"/>
      <c r="EGI685" s="132"/>
      <c r="EGJ685" s="132"/>
      <c r="EGK685" s="132"/>
      <c r="EGL685" s="132"/>
      <c r="EGM685" s="132"/>
      <c r="EGN685" s="132"/>
      <c r="EGO685" s="132"/>
      <c r="EGP685" s="132"/>
      <c r="EGQ685" s="132"/>
      <c r="EGR685" s="132"/>
      <c r="EGS685" s="132"/>
      <c r="EGT685" s="132"/>
      <c r="EGU685" s="132"/>
      <c r="EGV685" s="132"/>
      <c r="EGW685" s="132"/>
      <c r="EGX685" s="132"/>
      <c r="EGY685" s="132"/>
      <c r="EGZ685" s="132"/>
      <c r="EHA685" s="132"/>
      <c r="EHB685" s="132"/>
      <c r="EHC685" s="132"/>
      <c r="EHD685" s="132"/>
      <c r="EHE685" s="132"/>
      <c r="EHF685" s="132"/>
      <c r="EHG685" s="132"/>
      <c r="EHH685" s="132"/>
      <c r="EHI685" s="132"/>
      <c r="EHJ685" s="132"/>
      <c r="EHK685" s="132"/>
      <c r="EHL685" s="132"/>
      <c r="EHM685" s="132"/>
      <c r="EHN685" s="132"/>
      <c r="EHO685" s="132"/>
      <c r="EHP685" s="132"/>
      <c r="EHQ685" s="132"/>
      <c r="EHR685" s="132"/>
      <c r="EHS685" s="132"/>
      <c r="EHT685" s="132"/>
      <c r="EHU685" s="132"/>
      <c r="EHV685" s="132"/>
      <c r="EHW685" s="132"/>
      <c r="EHX685" s="132"/>
      <c r="EHY685" s="132"/>
      <c r="EHZ685" s="132"/>
      <c r="EIA685" s="132"/>
      <c r="EIB685" s="132"/>
      <c r="EIC685" s="132"/>
      <c r="EID685" s="132"/>
      <c r="EIE685" s="132"/>
      <c r="EIF685" s="132"/>
      <c r="EIG685" s="132"/>
      <c r="EIH685" s="132"/>
      <c r="EII685" s="132"/>
      <c r="EIJ685" s="132"/>
      <c r="EIK685" s="132"/>
      <c r="EIL685" s="132"/>
      <c r="EIM685" s="132"/>
      <c r="EIN685" s="132"/>
      <c r="EIO685" s="132"/>
      <c r="EIP685" s="132"/>
      <c r="EIQ685" s="132"/>
      <c r="EIR685" s="132"/>
      <c r="EIS685" s="132"/>
      <c r="EIT685" s="132"/>
      <c r="EIU685" s="132"/>
      <c r="EIV685" s="132"/>
      <c r="EIW685" s="132"/>
      <c r="EIX685" s="132"/>
      <c r="EIY685" s="132"/>
      <c r="EIZ685" s="132"/>
      <c r="EJA685" s="132"/>
      <c r="EJB685" s="132"/>
      <c r="EJC685" s="132"/>
      <c r="EJD685" s="132"/>
      <c r="EJE685" s="132"/>
      <c r="EJF685" s="132"/>
      <c r="EJG685" s="132"/>
      <c r="EJH685" s="132"/>
      <c r="EJI685" s="132"/>
      <c r="EJJ685" s="132"/>
      <c r="EJK685" s="132"/>
      <c r="EJL685" s="132"/>
      <c r="EJM685" s="132"/>
      <c r="EJN685" s="132"/>
      <c r="EJO685" s="132"/>
      <c r="EJP685" s="132"/>
      <c r="EJQ685" s="132"/>
      <c r="EJR685" s="132"/>
      <c r="EJS685" s="132"/>
      <c r="EJT685" s="132"/>
      <c r="EJU685" s="132"/>
      <c r="EJV685" s="132"/>
      <c r="EJW685" s="132"/>
      <c r="EJX685" s="132"/>
      <c r="EJY685" s="132"/>
      <c r="EJZ685" s="132"/>
      <c r="EKA685" s="132"/>
      <c r="EKB685" s="132"/>
      <c r="EKC685" s="132"/>
      <c r="EKD685" s="132"/>
      <c r="EKE685" s="132"/>
      <c r="EKF685" s="132"/>
      <c r="EKG685" s="132"/>
      <c r="EKH685" s="132"/>
      <c r="EKI685" s="132"/>
      <c r="EKJ685" s="132"/>
      <c r="EKK685" s="132"/>
      <c r="EKL685" s="132"/>
      <c r="EKM685" s="132"/>
      <c r="EKN685" s="132"/>
      <c r="EKO685" s="132"/>
      <c r="EKP685" s="132"/>
      <c r="EKQ685" s="132"/>
      <c r="EKR685" s="132"/>
      <c r="EKS685" s="132"/>
      <c r="EKT685" s="132"/>
      <c r="EKU685" s="132"/>
      <c r="EKV685" s="132"/>
      <c r="EKW685" s="132"/>
      <c r="EKX685" s="132"/>
      <c r="EKY685" s="132"/>
      <c r="EKZ685" s="132"/>
      <c r="ELA685" s="132"/>
      <c r="ELB685" s="132"/>
      <c r="ELC685" s="132"/>
      <c r="ELD685" s="132"/>
      <c r="ELE685" s="132"/>
      <c r="ELF685" s="132"/>
      <c r="ELG685" s="132"/>
      <c r="ELH685" s="132"/>
      <c r="ELI685" s="132"/>
      <c r="ELJ685" s="132"/>
      <c r="ELK685" s="132"/>
      <c r="ELL685" s="132"/>
      <c r="ELM685" s="132"/>
      <c r="ELN685" s="132"/>
      <c r="ELO685" s="132"/>
      <c r="ELP685" s="132"/>
      <c r="ELQ685" s="132"/>
      <c r="ELR685" s="132"/>
      <c r="ELS685" s="132"/>
      <c r="ELT685" s="132"/>
      <c r="ELU685" s="132"/>
      <c r="ELV685" s="132"/>
      <c r="ELW685" s="132"/>
      <c r="ELX685" s="132"/>
      <c r="ELY685" s="132"/>
      <c r="ELZ685" s="132"/>
      <c r="EMA685" s="132"/>
      <c r="EMB685" s="132"/>
      <c r="EMC685" s="132"/>
      <c r="EMD685" s="132"/>
      <c r="EME685" s="132"/>
      <c r="EMF685" s="132"/>
      <c r="EMG685" s="132"/>
      <c r="EMH685" s="132"/>
      <c r="EMI685" s="132"/>
      <c r="EMJ685" s="132"/>
      <c r="EMK685" s="132"/>
      <c r="EML685" s="132"/>
      <c r="EMM685" s="132"/>
      <c r="EMN685" s="132"/>
      <c r="EMO685" s="132"/>
      <c r="EMP685" s="132"/>
      <c r="EMQ685" s="132"/>
      <c r="EMR685" s="132"/>
      <c r="EMS685" s="132"/>
      <c r="EMT685" s="132"/>
      <c r="EMU685" s="132"/>
      <c r="EMV685" s="132"/>
      <c r="EMW685" s="132"/>
      <c r="EMX685" s="132"/>
      <c r="EMY685" s="132"/>
      <c r="EMZ685" s="132"/>
      <c r="ENA685" s="132"/>
      <c r="ENB685" s="132"/>
      <c r="ENC685" s="132"/>
      <c r="END685" s="132"/>
      <c r="ENE685" s="132"/>
      <c r="ENF685" s="132"/>
      <c r="ENG685" s="132"/>
      <c r="ENH685" s="132"/>
      <c r="ENI685" s="132"/>
      <c r="ENJ685" s="132"/>
      <c r="ENK685" s="132"/>
      <c r="ENL685" s="132"/>
      <c r="ENM685" s="132"/>
      <c r="ENN685" s="132"/>
      <c r="ENO685" s="132"/>
      <c r="ENP685" s="132"/>
      <c r="ENQ685" s="132"/>
      <c r="ENR685" s="132"/>
      <c r="ENS685" s="132"/>
      <c r="ENT685" s="132"/>
      <c r="ENU685" s="132"/>
      <c r="ENV685" s="132"/>
      <c r="ENW685" s="132"/>
      <c r="ENX685" s="132"/>
      <c r="ENY685" s="132"/>
      <c r="ENZ685" s="132"/>
      <c r="EOA685" s="132"/>
      <c r="EOB685" s="132"/>
      <c r="EOC685" s="132"/>
      <c r="EOD685" s="132"/>
      <c r="EOE685" s="132"/>
      <c r="EOF685" s="132"/>
      <c r="EOG685" s="132"/>
      <c r="EOH685" s="132"/>
      <c r="EOI685" s="132"/>
      <c r="EOJ685" s="132"/>
      <c r="EOK685" s="132"/>
      <c r="EOL685" s="132"/>
      <c r="EOM685" s="132"/>
      <c r="EON685" s="132"/>
      <c r="EOO685" s="132"/>
      <c r="EOP685" s="132"/>
      <c r="EOQ685" s="132"/>
      <c r="EOR685" s="132"/>
      <c r="EOS685" s="132"/>
      <c r="EOT685" s="132"/>
      <c r="EOU685" s="132"/>
      <c r="EOV685" s="132"/>
      <c r="EOW685" s="132"/>
      <c r="EOX685" s="132"/>
      <c r="EOY685" s="132"/>
      <c r="EOZ685" s="132"/>
      <c r="EPA685" s="132"/>
      <c r="EPB685" s="132"/>
      <c r="EPC685" s="132"/>
      <c r="EPD685" s="132"/>
      <c r="EPE685" s="132"/>
      <c r="EPF685" s="132"/>
      <c r="EPG685" s="132"/>
      <c r="EPH685" s="132"/>
      <c r="EPI685" s="132"/>
      <c r="EPJ685" s="132"/>
      <c r="EPK685" s="132"/>
      <c r="EPL685" s="132"/>
      <c r="EPM685" s="132"/>
      <c r="EPN685" s="132"/>
      <c r="EPO685" s="132"/>
      <c r="EPP685" s="132"/>
      <c r="EPQ685" s="132"/>
      <c r="EPR685" s="132"/>
      <c r="EPS685" s="132"/>
      <c r="EPT685" s="132"/>
      <c r="EPU685" s="132"/>
      <c r="EPV685" s="132"/>
      <c r="EPW685" s="132"/>
      <c r="EPX685" s="132"/>
      <c r="EPY685" s="132"/>
      <c r="EPZ685" s="132"/>
      <c r="EQA685" s="132"/>
      <c r="EQB685" s="132"/>
      <c r="EQC685" s="132"/>
      <c r="EQD685" s="132"/>
      <c r="EQE685" s="132"/>
      <c r="EQF685" s="132"/>
      <c r="EQG685" s="132"/>
      <c r="EQH685" s="132"/>
      <c r="EQI685" s="132"/>
      <c r="EQJ685" s="132"/>
      <c r="EQK685" s="132"/>
      <c r="EQL685" s="132"/>
      <c r="EQM685" s="132"/>
      <c r="EQN685" s="132"/>
      <c r="EQO685" s="132"/>
      <c r="EQP685" s="132"/>
      <c r="EQQ685" s="132"/>
      <c r="EQR685" s="132"/>
      <c r="EQS685" s="132"/>
      <c r="EQT685" s="132"/>
      <c r="EQU685" s="132"/>
      <c r="EQV685" s="132"/>
      <c r="EQW685" s="132"/>
      <c r="EQX685" s="132"/>
      <c r="EQY685" s="132"/>
      <c r="EQZ685" s="132"/>
      <c r="ERA685" s="132"/>
      <c r="ERB685" s="132"/>
      <c r="ERC685" s="132"/>
      <c r="ERD685" s="132"/>
      <c r="ERE685" s="132"/>
      <c r="ERF685" s="132"/>
      <c r="ERG685" s="132"/>
      <c r="ERH685" s="132"/>
      <c r="ERI685" s="132"/>
      <c r="ERJ685" s="132"/>
      <c r="ERK685" s="132"/>
      <c r="ERL685" s="132"/>
      <c r="ERM685" s="132"/>
      <c r="ERN685" s="132"/>
      <c r="ERO685" s="132"/>
      <c r="ERP685" s="132"/>
      <c r="ERQ685" s="132"/>
      <c r="ERR685" s="132"/>
      <c r="ERS685" s="132"/>
      <c r="ERT685" s="132"/>
      <c r="ERU685" s="132"/>
      <c r="ERV685" s="132"/>
      <c r="ERW685" s="132"/>
      <c r="ERX685" s="132"/>
      <c r="ERY685" s="132"/>
      <c r="ERZ685" s="132"/>
      <c r="ESA685" s="132"/>
      <c r="ESB685" s="132"/>
      <c r="ESC685" s="132"/>
      <c r="ESD685" s="132"/>
      <c r="ESE685" s="132"/>
      <c r="ESF685" s="132"/>
      <c r="ESG685" s="132"/>
      <c r="ESH685" s="132"/>
      <c r="ESI685" s="132"/>
      <c r="ESJ685" s="132"/>
      <c r="ESK685" s="132"/>
      <c r="ESL685" s="132"/>
      <c r="ESM685" s="132"/>
      <c r="ESN685" s="132"/>
      <c r="ESO685" s="132"/>
      <c r="ESP685" s="132"/>
      <c r="ESQ685" s="132"/>
      <c r="ESR685" s="132"/>
      <c r="ESS685" s="132"/>
      <c r="EST685" s="132"/>
      <c r="ESU685" s="132"/>
      <c r="ESV685" s="132"/>
      <c r="ESW685" s="132"/>
      <c r="ESX685" s="132"/>
      <c r="ESY685" s="132"/>
      <c r="ESZ685" s="132"/>
      <c r="ETA685" s="132"/>
      <c r="ETB685" s="132"/>
      <c r="ETC685" s="132"/>
      <c r="ETD685" s="132"/>
      <c r="ETE685" s="132"/>
      <c r="ETF685" s="132"/>
      <c r="ETG685" s="132"/>
      <c r="ETH685" s="132"/>
      <c r="ETI685" s="132"/>
      <c r="ETJ685" s="132"/>
      <c r="ETK685" s="132"/>
      <c r="ETL685" s="132"/>
      <c r="ETM685" s="132"/>
      <c r="ETN685" s="132"/>
      <c r="ETO685" s="132"/>
      <c r="ETP685" s="132"/>
      <c r="ETQ685" s="132"/>
      <c r="ETR685" s="132"/>
      <c r="ETS685" s="132"/>
      <c r="ETT685" s="132"/>
      <c r="ETU685" s="132"/>
      <c r="ETV685" s="132"/>
      <c r="ETW685" s="132"/>
      <c r="ETX685" s="132"/>
      <c r="ETY685" s="132"/>
      <c r="ETZ685" s="132"/>
      <c r="EUA685" s="132"/>
      <c r="EUB685" s="132"/>
      <c r="EUC685" s="132"/>
      <c r="EUD685" s="132"/>
      <c r="EUE685" s="132"/>
      <c r="EUF685" s="132"/>
      <c r="EUG685" s="132"/>
      <c r="EUH685" s="132"/>
      <c r="EUI685" s="132"/>
      <c r="EUJ685" s="132"/>
      <c r="EUK685" s="132"/>
      <c r="EUL685" s="132"/>
      <c r="EUM685" s="132"/>
      <c r="EUN685" s="132"/>
      <c r="EUO685" s="132"/>
      <c r="EUP685" s="132"/>
      <c r="EUQ685" s="132"/>
      <c r="EUR685" s="132"/>
      <c r="EUS685" s="132"/>
      <c r="EUT685" s="132"/>
      <c r="EUU685" s="132"/>
      <c r="EUV685" s="132"/>
      <c r="EUW685" s="132"/>
      <c r="EUX685" s="132"/>
      <c r="EUY685" s="132"/>
      <c r="EUZ685" s="132"/>
      <c r="EVA685" s="132"/>
      <c r="EVB685" s="132"/>
      <c r="EVC685" s="132"/>
      <c r="EVD685" s="132"/>
      <c r="EVE685" s="132"/>
      <c r="EVF685" s="132"/>
      <c r="EVG685" s="132"/>
      <c r="EVH685" s="132"/>
      <c r="EVI685" s="132"/>
      <c r="EVJ685" s="132"/>
      <c r="EVK685" s="132"/>
      <c r="EVL685" s="132"/>
      <c r="EVM685" s="132"/>
      <c r="EVN685" s="132"/>
      <c r="EVO685" s="132"/>
      <c r="EVP685" s="132"/>
      <c r="EVQ685" s="132"/>
      <c r="EVR685" s="132"/>
      <c r="EVS685" s="132"/>
      <c r="EVT685" s="132"/>
      <c r="EVU685" s="132"/>
      <c r="EVV685" s="132"/>
      <c r="EVW685" s="132"/>
      <c r="EVX685" s="132"/>
      <c r="EVY685" s="132"/>
      <c r="EVZ685" s="132"/>
      <c r="EWA685" s="132"/>
      <c r="EWB685" s="132"/>
      <c r="EWC685" s="132"/>
      <c r="EWD685" s="132"/>
      <c r="EWE685" s="132"/>
      <c r="EWF685" s="132"/>
      <c r="EWG685" s="132"/>
      <c r="EWH685" s="132"/>
      <c r="EWI685" s="132"/>
      <c r="EWJ685" s="132"/>
      <c r="EWK685" s="132"/>
      <c r="EWL685" s="132"/>
      <c r="EWM685" s="132"/>
      <c r="EWN685" s="132"/>
      <c r="EWO685" s="132"/>
      <c r="EWP685" s="132"/>
      <c r="EWQ685" s="132"/>
      <c r="EWR685" s="132"/>
      <c r="EWS685" s="132"/>
      <c r="EWT685" s="132"/>
      <c r="EWU685" s="132"/>
      <c r="EWV685" s="132"/>
      <c r="EWW685" s="132"/>
      <c r="EWX685" s="132"/>
      <c r="EWY685" s="132"/>
      <c r="EWZ685" s="132"/>
      <c r="EXA685" s="132"/>
      <c r="EXB685" s="132"/>
      <c r="EXC685" s="132"/>
      <c r="EXD685" s="132"/>
      <c r="EXE685" s="132"/>
      <c r="EXF685" s="132"/>
      <c r="EXG685" s="132"/>
      <c r="EXH685" s="132"/>
      <c r="EXI685" s="132"/>
      <c r="EXJ685" s="132"/>
      <c r="EXK685" s="132"/>
      <c r="EXL685" s="132"/>
      <c r="EXM685" s="132"/>
      <c r="EXN685" s="132"/>
      <c r="EXO685" s="132"/>
      <c r="EXP685" s="132"/>
      <c r="EXQ685" s="132"/>
      <c r="EXR685" s="132"/>
      <c r="EXS685" s="132"/>
      <c r="EXT685" s="132"/>
      <c r="EXU685" s="132"/>
      <c r="EXV685" s="132"/>
      <c r="EXW685" s="132"/>
      <c r="EXX685" s="132"/>
      <c r="EXY685" s="132"/>
      <c r="EXZ685" s="132"/>
      <c r="EYA685" s="132"/>
      <c r="EYB685" s="132"/>
      <c r="EYC685" s="132"/>
      <c r="EYD685" s="132"/>
      <c r="EYE685" s="132"/>
      <c r="EYF685" s="132"/>
      <c r="EYG685" s="132"/>
      <c r="EYH685" s="132"/>
      <c r="EYI685" s="132"/>
      <c r="EYJ685" s="132"/>
      <c r="EYK685" s="132"/>
      <c r="EYL685" s="132"/>
      <c r="EYM685" s="132"/>
      <c r="EYN685" s="132"/>
      <c r="EYO685" s="132"/>
      <c r="EYP685" s="132"/>
      <c r="EYQ685" s="132"/>
      <c r="EYR685" s="132"/>
      <c r="EYS685" s="132"/>
      <c r="EYT685" s="132"/>
      <c r="EYU685" s="132"/>
      <c r="EYV685" s="132"/>
      <c r="EYW685" s="132"/>
      <c r="EYX685" s="132"/>
      <c r="EYY685" s="132"/>
      <c r="EYZ685" s="132"/>
      <c r="EZA685" s="132"/>
      <c r="EZB685" s="132"/>
      <c r="EZC685" s="132"/>
      <c r="EZD685" s="132"/>
      <c r="EZE685" s="132"/>
      <c r="EZF685" s="132"/>
      <c r="EZG685" s="132"/>
      <c r="EZH685" s="132"/>
      <c r="EZI685" s="132"/>
      <c r="EZJ685" s="132"/>
      <c r="EZK685" s="132"/>
      <c r="EZL685" s="132"/>
      <c r="EZM685" s="132"/>
      <c r="EZN685" s="132"/>
      <c r="EZO685" s="132"/>
      <c r="EZP685" s="132"/>
      <c r="EZQ685" s="132"/>
      <c r="EZR685" s="132"/>
      <c r="EZS685" s="132"/>
      <c r="EZT685" s="132"/>
      <c r="EZU685" s="132"/>
      <c r="EZV685" s="132"/>
      <c r="EZW685" s="132"/>
      <c r="EZX685" s="132"/>
      <c r="EZY685" s="132"/>
      <c r="EZZ685" s="132"/>
      <c r="FAA685" s="132"/>
      <c r="FAB685" s="132"/>
      <c r="FAC685" s="132"/>
      <c r="FAD685" s="132"/>
      <c r="FAE685" s="132"/>
      <c r="FAF685" s="132"/>
      <c r="FAG685" s="132"/>
      <c r="FAH685" s="132"/>
      <c r="FAI685" s="132"/>
      <c r="FAJ685" s="132"/>
      <c r="FAK685" s="132"/>
      <c r="FAL685" s="132"/>
      <c r="FAM685" s="132"/>
      <c r="FAN685" s="132"/>
      <c r="FAO685" s="132"/>
      <c r="FAP685" s="132"/>
      <c r="FAQ685" s="132"/>
      <c r="FAR685" s="132"/>
      <c r="FAS685" s="132"/>
      <c r="FAT685" s="132"/>
      <c r="FAU685" s="132"/>
      <c r="FAV685" s="132"/>
      <c r="FAW685" s="132"/>
      <c r="FAX685" s="132"/>
      <c r="FAY685" s="132"/>
      <c r="FAZ685" s="132"/>
      <c r="FBA685" s="132"/>
      <c r="FBB685" s="132"/>
      <c r="FBC685" s="132"/>
      <c r="FBD685" s="132"/>
      <c r="FBE685" s="132"/>
      <c r="FBF685" s="132"/>
      <c r="FBG685" s="132"/>
      <c r="FBH685" s="132"/>
      <c r="FBI685" s="132"/>
      <c r="FBJ685" s="132"/>
      <c r="FBK685" s="132"/>
      <c r="FBL685" s="132"/>
      <c r="FBM685" s="132"/>
      <c r="FBN685" s="132"/>
      <c r="FBO685" s="132"/>
      <c r="FBP685" s="132"/>
      <c r="FBQ685" s="132"/>
      <c r="FBR685" s="132"/>
      <c r="FBS685" s="132"/>
      <c r="FBT685" s="132"/>
      <c r="FBU685" s="132"/>
      <c r="FBV685" s="132"/>
      <c r="FBW685" s="132"/>
      <c r="FBX685" s="132"/>
      <c r="FBY685" s="132"/>
      <c r="FBZ685" s="132"/>
      <c r="FCA685" s="132"/>
      <c r="FCB685" s="132"/>
      <c r="FCC685" s="132"/>
      <c r="FCD685" s="132"/>
      <c r="FCE685" s="132"/>
      <c r="FCF685" s="132"/>
      <c r="FCG685" s="132"/>
      <c r="FCH685" s="132"/>
      <c r="FCI685" s="132"/>
      <c r="FCJ685" s="132"/>
      <c r="FCK685" s="132"/>
      <c r="FCL685" s="132"/>
      <c r="FCM685" s="132"/>
      <c r="FCN685" s="132"/>
      <c r="FCO685" s="132"/>
      <c r="FCP685" s="132"/>
      <c r="FCQ685" s="132"/>
      <c r="FCR685" s="132"/>
      <c r="FCS685" s="132"/>
      <c r="FCT685" s="132"/>
      <c r="FCU685" s="132"/>
      <c r="FCV685" s="132"/>
      <c r="FCW685" s="132"/>
      <c r="FCX685" s="132"/>
      <c r="FCY685" s="132"/>
      <c r="FCZ685" s="132"/>
      <c r="FDA685" s="132"/>
      <c r="FDB685" s="132"/>
      <c r="FDC685" s="132"/>
      <c r="FDD685" s="132"/>
      <c r="FDE685" s="132"/>
      <c r="FDF685" s="132"/>
      <c r="FDG685" s="132"/>
      <c r="FDH685" s="132"/>
      <c r="FDI685" s="132"/>
      <c r="FDJ685" s="132"/>
      <c r="FDK685" s="132"/>
      <c r="FDL685" s="132"/>
      <c r="FDM685" s="132"/>
      <c r="FDN685" s="132"/>
      <c r="FDO685" s="132"/>
      <c r="FDP685" s="132"/>
      <c r="FDQ685" s="132"/>
      <c r="FDR685" s="132"/>
      <c r="FDS685" s="132"/>
      <c r="FDT685" s="132"/>
      <c r="FDU685" s="132"/>
      <c r="FDV685" s="132"/>
      <c r="FDW685" s="132"/>
      <c r="FDX685" s="132"/>
      <c r="FDY685" s="132"/>
      <c r="FDZ685" s="132"/>
      <c r="FEA685" s="132"/>
      <c r="FEB685" s="132"/>
      <c r="FEC685" s="132"/>
      <c r="FED685" s="132"/>
      <c r="FEE685" s="132"/>
      <c r="FEF685" s="132"/>
      <c r="FEG685" s="132"/>
      <c r="FEH685" s="132"/>
      <c r="FEI685" s="132"/>
      <c r="FEJ685" s="132"/>
      <c r="FEK685" s="132"/>
      <c r="FEL685" s="132"/>
      <c r="FEM685" s="132"/>
      <c r="FEN685" s="132"/>
      <c r="FEO685" s="132"/>
      <c r="FEP685" s="132"/>
      <c r="FEQ685" s="132"/>
      <c r="FER685" s="132"/>
      <c r="FES685" s="132"/>
      <c r="FET685" s="132"/>
      <c r="FEU685" s="132"/>
      <c r="FEV685" s="132"/>
      <c r="FEW685" s="132"/>
      <c r="FEX685" s="132"/>
      <c r="FEY685" s="132"/>
      <c r="FEZ685" s="132"/>
      <c r="FFA685" s="132"/>
      <c r="FFB685" s="132"/>
      <c r="FFC685" s="132"/>
      <c r="FFD685" s="132"/>
      <c r="FFE685" s="132"/>
      <c r="FFF685" s="132"/>
      <c r="FFG685" s="132"/>
      <c r="FFH685" s="132"/>
      <c r="FFI685" s="132"/>
      <c r="FFJ685" s="132"/>
      <c r="FFK685" s="132"/>
      <c r="FFL685" s="132"/>
      <c r="FFM685" s="132"/>
      <c r="FFN685" s="132"/>
      <c r="FFO685" s="132"/>
      <c r="FFP685" s="132"/>
      <c r="FFQ685" s="132"/>
      <c r="FFR685" s="132"/>
      <c r="FFS685" s="132"/>
      <c r="FFT685" s="132"/>
      <c r="FFU685" s="132"/>
      <c r="FFV685" s="132"/>
      <c r="FFW685" s="132"/>
      <c r="FFX685" s="132"/>
      <c r="FFY685" s="132"/>
      <c r="FFZ685" s="132"/>
      <c r="FGA685" s="132"/>
      <c r="FGB685" s="132"/>
      <c r="FGC685" s="132"/>
      <c r="FGD685" s="132"/>
      <c r="FGE685" s="132"/>
      <c r="FGF685" s="132"/>
      <c r="FGG685" s="132"/>
      <c r="FGH685" s="132"/>
      <c r="FGI685" s="132"/>
      <c r="FGJ685" s="132"/>
      <c r="FGK685" s="132"/>
      <c r="FGL685" s="132"/>
      <c r="FGM685" s="132"/>
      <c r="FGN685" s="132"/>
      <c r="FGO685" s="132"/>
      <c r="FGP685" s="132"/>
      <c r="FGQ685" s="132"/>
      <c r="FGR685" s="132"/>
      <c r="FGS685" s="132"/>
      <c r="FGT685" s="132"/>
      <c r="FGU685" s="132"/>
      <c r="FGV685" s="132"/>
      <c r="FGW685" s="132"/>
      <c r="FGX685" s="132"/>
      <c r="FGY685" s="132"/>
      <c r="FGZ685" s="132"/>
      <c r="FHA685" s="132"/>
      <c r="FHB685" s="132"/>
      <c r="FHC685" s="132"/>
      <c r="FHD685" s="132"/>
      <c r="FHE685" s="132"/>
      <c r="FHF685" s="132"/>
      <c r="FHG685" s="132"/>
      <c r="FHH685" s="132"/>
      <c r="FHI685" s="132"/>
      <c r="FHJ685" s="132"/>
      <c r="FHK685" s="132"/>
      <c r="FHL685" s="132"/>
      <c r="FHM685" s="132"/>
      <c r="FHN685" s="132"/>
      <c r="FHO685" s="132"/>
      <c r="FHP685" s="132"/>
      <c r="FHQ685" s="132"/>
      <c r="FHR685" s="132"/>
      <c r="FHS685" s="132"/>
      <c r="FHT685" s="132"/>
      <c r="FHU685" s="132"/>
      <c r="FHV685" s="132"/>
      <c r="FHW685" s="132"/>
      <c r="FHX685" s="132"/>
      <c r="FHY685" s="132"/>
      <c r="FHZ685" s="132"/>
      <c r="FIA685" s="132"/>
      <c r="FIB685" s="132"/>
      <c r="FIC685" s="132"/>
      <c r="FID685" s="132"/>
      <c r="FIE685" s="132"/>
      <c r="FIF685" s="132"/>
      <c r="FIG685" s="132"/>
      <c r="FIH685" s="132"/>
      <c r="FII685" s="132"/>
      <c r="FIJ685" s="132"/>
      <c r="FIK685" s="132"/>
      <c r="FIL685" s="132"/>
      <c r="FIM685" s="132"/>
      <c r="FIN685" s="132"/>
      <c r="FIO685" s="132"/>
      <c r="FIP685" s="132"/>
      <c r="FIQ685" s="132"/>
      <c r="FIR685" s="132"/>
      <c r="FIS685" s="132"/>
      <c r="FIT685" s="132"/>
      <c r="FIU685" s="132"/>
      <c r="FIV685" s="132"/>
      <c r="FIW685" s="132"/>
      <c r="FIX685" s="132"/>
      <c r="FIY685" s="132"/>
      <c r="FIZ685" s="132"/>
      <c r="FJA685" s="132"/>
      <c r="FJB685" s="132"/>
      <c r="FJC685" s="132"/>
      <c r="FJD685" s="132"/>
      <c r="FJE685" s="132"/>
      <c r="FJF685" s="132"/>
      <c r="FJG685" s="132"/>
      <c r="FJH685" s="132"/>
      <c r="FJI685" s="132"/>
      <c r="FJJ685" s="132"/>
      <c r="FJK685" s="132"/>
      <c r="FJL685" s="132"/>
      <c r="FJM685" s="132"/>
      <c r="FJN685" s="132"/>
      <c r="FJO685" s="132"/>
      <c r="FJP685" s="132"/>
      <c r="FJQ685" s="132"/>
      <c r="FJR685" s="132"/>
      <c r="FJS685" s="132"/>
      <c r="FJT685" s="132"/>
      <c r="FJU685" s="132"/>
      <c r="FJV685" s="132"/>
      <c r="FJW685" s="132"/>
      <c r="FJX685" s="132"/>
      <c r="FJY685" s="132"/>
      <c r="FJZ685" s="132"/>
      <c r="FKA685" s="132"/>
      <c r="FKB685" s="132"/>
      <c r="FKC685" s="132"/>
      <c r="FKD685" s="132"/>
      <c r="FKE685" s="132"/>
      <c r="FKF685" s="132"/>
      <c r="FKG685" s="132"/>
      <c r="FKH685" s="132"/>
      <c r="FKI685" s="132"/>
      <c r="FKJ685" s="132"/>
      <c r="FKK685" s="132"/>
      <c r="FKL685" s="132"/>
      <c r="FKM685" s="132"/>
      <c r="FKN685" s="132"/>
      <c r="FKO685" s="132"/>
      <c r="FKP685" s="132"/>
      <c r="FKQ685" s="132"/>
      <c r="FKR685" s="132"/>
      <c r="FKS685" s="132"/>
      <c r="FKT685" s="132"/>
      <c r="FKU685" s="132"/>
      <c r="FKV685" s="132"/>
      <c r="FKW685" s="132"/>
      <c r="FKX685" s="132"/>
      <c r="FKY685" s="132"/>
      <c r="FKZ685" s="132"/>
      <c r="FLA685" s="132"/>
      <c r="FLB685" s="132"/>
      <c r="FLC685" s="132"/>
      <c r="FLD685" s="132"/>
      <c r="FLE685" s="132"/>
      <c r="FLF685" s="132"/>
      <c r="FLG685" s="132"/>
      <c r="FLH685" s="132"/>
      <c r="FLI685" s="132"/>
      <c r="FLJ685" s="132"/>
      <c r="FLK685" s="132"/>
      <c r="FLL685" s="132"/>
      <c r="FLM685" s="132"/>
      <c r="FLN685" s="132"/>
      <c r="FLO685" s="132"/>
      <c r="FLP685" s="132"/>
      <c r="FLQ685" s="132"/>
      <c r="FLR685" s="132"/>
      <c r="FLS685" s="132"/>
      <c r="FLT685" s="132"/>
      <c r="FLU685" s="132"/>
      <c r="FLV685" s="132"/>
      <c r="FLW685" s="132"/>
      <c r="FLX685" s="132"/>
      <c r="FLY685" s="132"/>
      <c r="FLZ685" s="132"/>
      <c r="FMA685" s="132"/>
      <c r="FMB685" s="132"/>
      <c r="FMC685" s="132"/>
      <c r="FMD685" s="132"/>
      <c r="FME685" s="132"/>
      <c r="FMF685" s="132"/>
      <c r="FMG685" s="132"/>
      <c r="FMH685" s="132"/>
      <c r="FMI685" s="132"/>
      <c r="FMJ685" s="132"/>
      <c r="FMK685" s="132"/>
      <c r="FML685" s="132"/>
      <c r="FMM685" s="132"/>
      <c r="FMN685" s="132"/>
      <c r="FMO685" s="132"/>
      <c r="FMP685" s="132"/>
      <c r="FMQ685" s="132"/>
      <c r="FMR685" s="132"/>
      <c r="FMS685" s="132"/>
      <c r="FMT685" s="132"/>
      <c r="FMU685" s="132"/>
      <c r="FMV685" s="132"/>
      <c r="FMW685" s="132"/>
      <c r="FMX685" s="132"/>
      <c r="FMY685" s="132"/>
      <c r="FMZ685" s="132"/>
      <c r="FNA685" s="132"/>
      <c r="FNB685" s="132"/>
      <c r="FNC685" s="132"/>
      <c r="FND685" s="132"/>
      <c r="FNE685" s="132"/>
      <c r="FNF685" s="132"/>
      <c r="FNG685" s="132"/>
      <c r="FNH685" s="132"/>
      <c r="FNI685" s="132"/>
      <c r="FNJ685" s="132"/>
      <c r="FNK685" s="132"/>
      <c r="FNL685" s="132"/>
      <c r="FNM685" s="132"/>
      <c r="FNN685" s="132"/>
      <c r="FNO685" s="132"/>
      <c r="FNP685" s="132"/>
      <c r="FNQ685" s="132"/>
      <c r="FNR685" s="132"/>
      <c r="FNS685" s="132"/>
      <c r="FNT685" s="132"/>
      <c r="FNU685" s="132"/>
      <c r="FNV685" s="132"/>
      <c r="FNW685" s="132"/>
      <c r="FNX685" s="132"/>
      <c r="FNY685" s="132"/>
      <c r="FNZ685" s="132"/>
      <c r="FOA685" s="132"/>
      <c r="FOB685" s="132"/>
      <c r="FOC685" s="132"/>
      <c r="FOD685" s="132"/>
      <c r="FOE685" s="132"/>
      <c r="FOF685" s="132"/>
      <c r="FOG685" s="132"/>
      <c r="FOH685" s="132"/>
      <c r="FOI685" s="132"/>
      <c r="FOJ685" s="132"/>
      <c r="FOK685" s="132"/>
      <c r="FOL685" s="132"/>
      <c r="FOM685" s="132"/>
      <c r="FON685" s="132"/>
      <c r="FOO685" s="132"/>
      <c r="FOP685" s="132"/>
      <c r="FOQ685" s="132"/>
      <c r="FOR685" s="132"/>
      <c r="FOS685" s="132"/>
      <c r="FOT685" s="132"/>
      <c r="FOU685" s="132"/>
      <c r="FOV685" s="132"/>
      <c r="FOW685" s="132"/>
      <c r="FOX685" s="132"/>
      <c r="FOY685" s="132"/>
      <c r="FOZ685" s="132"/>
      <c r="FPA685" s="132"/>
      <c r="FPB685" s="132"/>
      <c r="FPC685" s="132"/>
      <c r="FPD685" s="132"/>
      <c r="FPE685" s="132"/>
      <c r="FPF685" s="132"/>
      <c r="FPG685" s="132"/>
      <c r="FPH685" s="132"/>
      <c r="FPI685" s="132"/>
      <c r="FPJ685" s="132"/>
      <c r="FPK685" s="132"/>
      <c r="FPL685" s="132"/>
      <c r="FPM685" s="132"/>
      <c r="FPN685" s="132"/>
      <c r="FPO685" s="132"/>
      <c r="FPP685" s="132"/>
      <c r="FPQ685" s="132"/>
      <c r="FPR685" s="132"/>
      <c r="FPS685" s="132"/>
      <c r="FPT685" s="132"/>
      <c r="FPU685" s="132"/>
      <c r="FPV685" s="132"/>
      <c r="FPW685" s="132"/>
      <c r="FPX685" s="132"/>
      <c r="FPY685" s="132"/>
      <c r="FPZ685" s="132"/>
      <c r="FQA685" s="132"/>
      <c r="FQB685" s="132"/>
      <c r="FQC685" s="132"/>
      <c r="FQD685" s="132"/>
      <c r="FQE685" s="132"/>
      <c r="FQF685" s="132"/>
      <c r="FQG685" s="132"/>
      <c r="FQH685" s="132"/>
      <c r="FQI685" s="132"/>
      <c r="FQJ685" s="132"/>
      <c r="FQK685" s="132"/>
      <c r="FQL685" s="132"/>
      <c r="FQM685" s="132"/>
      <c r="FQN685" s="132"/>
      <c r="FQO685" s="132"/>
      <c r="FQP685" s="132"/>
      <c r="FQQ685" s="132"/>
      <c r="FQR685" s="132"/>
      <c r="FQS685" s="132"/>
      <c r="FQT685" s="132"/>
      <c r="FQU685" s="132"/>
      <c r="FQV685" s="132"/>
      <c r="FQW685" s="132"/>
      <c r="FQX685" s="132"/>
      <c r="FQY685" s="132"/>
      <c r="FQZ685" s="132"/>
      <c r="FRA685" s="132"/>
      <c r="FRB685" s="132"/>
      <c r="FRC685" s="132"/>
      <c r="FRD685" s="132"/>
      <c r="FRE685" s="132"/>
      <c r="FRF685" s="132"/>
      <c r="FRG685" s="132"/>
      <c r="FRH685" s="132"/>
      <c r="FRI685" s="132"/>
      <c r="FRJ685" s="132"/>
      <c r="FRK685" s="132"/>
      <c r="FRL685" s="132"/>
      <c r="FRM685" s="132"/>
      <c r="FRN685" s="132"/>
      <c r="FRO685" s="132"/>
      <c r="FRP685" s="132"/>
      <c r="FRQ685" s="132"/>
      <c r="FRR685" s="132"/>
      <c r="FRS685" s="132"/>
      <c r="FRT685" s="132"/>
      <c r="FRU685" s="132"/>
      <c r="FRV685" s="132"/>
      <c r="FRW685" s="132"/>
      <c r="FRX685" s="132"/>
      <c r="FRY685" s="132"/>
      <c r="FRZ685" s="132"/>
      <c r="FSA685" s="132"/>
      <c r="FSB685" s="132"/>
      <c r="FSC685" s="132"/>
      <c r="FSD685" s="132"/>
      <c r="FSE685" s="132"/>
      <c r="FSF685" s="132"/>
      <c r="FSG685" s="132"/>
      <c r="FSH685" s="132"/>
      <c r="FSI685" s="132"/>
      <c r="FSJ685" s="132"/>
      <c r="FSK685" s="132"/>
      <c r="FSL685" s="132"/>
      <c r="FSM685" s="132"/>
      <c r="FSN685" s="132"/>
      <c r="FSO685" s="132"/>
      <c r="FSP685" s="132"/>
      <c r="FSQ685" s="132"/>
      <c r="FSR685" s="132"/>
      <c r="FSS685" s="132"/>
      <c r="FST685" s="132"/>
      <c r="FSU685" s="132"/>
      <c r="FSV685" s="132"/>
      <c r="FSW685" s="132"/>
      <c r="FSX685" s="132"/>
      <c r="FSY685" s="132"/>
      <c r="FSZ685" s="132"/>
      <c r="FTA685" s="132"/>
      <c r="FTB685" s="132"/>
      <c r="FTC685" s="132"/>
      <c r="FTD685" s="132"/>
      <c r="FTE685" s="132"/>
      <c r="FTF685" s="132"/>
      <c r="FTG685" s="132"/>
      <c r="FTH685" s="132"/>
      <c r="FTI685" s="132"/>
      <c r="FTJ685" s="132"/>
      <c r="FTK685" s="132"/>
      <c r="FTL685" s="132"/>
      <c r="FTM685" s="132"/>
      <c r="FTN685" s="132"/>
      <c r="FTO685" s="132"/>
      <c r="FTP685" s="132"/>
      <c r="FTQ685" s="132"/>
      <c r="FTR685" s="132"/>
      <c r="FTS685" s="132"/>
      <c r="FTT685" s="132"/>
      <c r="FTU685" s="132"/>
      <c r="FTV685" s="132"/>
      <c r="FTW685" s="132"/>
      <c r="FTX685" s="132"/>
      <c r="FTY685" s="132"/>
      <c r="FTZ685" s="132"/>
      <c r="FUA685" s="132"/>
      <c r="FUB685" s="132"/>
      <c r="FUC685" s="132"/>
      <c r="FUD685" s="132"/>
      <c r="FUE685" s="132"/>
      <c r="FUF685" s="132"/>
      <c r="FUG685" s="132"/>
      <c r="FUH685" s="132"/>
      <c r="FUI685" s="132"/>
      <c r="FUJ685" s="132"/>
      <c r="FUK685" s="132"/>
      <c r="FUL685" s="132"/>
      <c r="FUM685" s="132"/>
      <c r="FUN685" s="132"/>
      <c r="FUO685" s="132"/>
      <c r="FUP685" s="132"/>
      <c r="FUQ685" s="132"/>
      <c r="FUR685" s="132"/>
      <c r="FUS685" s="132"/>
      <c r="FUT685" s="132"/>
      <c r="FUU685" s="132"/>
      <c r="FUV685" s="132"/>
      <c r="FUW685" s="132"/>
      <c r="FUX685" s="132"/>
      <c r="FUY685" s="132"/>
      <c r="FUZ685" s="132"/>
      <c r="FVA685" s="132"/>
      <c r="FVB685" s="132"/>
      <c r="FVC685" s="132"/>
      <c r="FVD685" s="132"/>
      <c r="FVE685" s="132"/>
      <c r="FVF685" s="132"/>
      <c r="FVG685" s="132"/>
      <c r="FVH685" s="132"/>
      <c r="FVI685" s="132"/>
      <c r="FVJ685" s="132"/>
      <c r="FVK685" s="132"/>
      <c r="FVL685" s="132"/>
      <c r="FVM685" s="132"/>
      <c r="FVN685" s="132"/>
      <c r="FVO685" s="132"/>
      <c r="FVP685" s="132"/>
      <c r="FVQ685" s="132"/>
      <c r="FVR685" s="132"/>
      <c r="FVS685" s="132"/>
      <c r="FVT685" s="132"/>
      <c r="FVU685" s="132"/>
      <c r="FVV685" s="132"/>
      <c r="FVW685" s="132"/>
      <c r="FVX685" s="132"/>
      <c r="FVY685" s="132"/>
      <c r="FVZ685" s="132"/>
      <c r="FWA685" s="132"/>
      <c r="FWB685" s="132"/>
      <c r="FWC685" s="132"/>
      <c r="FWD685" s="132"/>
      <c r="FWE685" s="132"/>
      <c r="FWF685" s="132"/>
      <c r="FWG685" s="132"/>
      <c r="FWH685" s="132"/>
      <c r="FWI685" s="132"/>
      <c r="FWJ685" s="132"/>
      <c r="FWK685" s="132"/>
      <c r="FWL685" s="132"/>
      <c r="FWM685" s="132"/>
      <c r="FWN685" s="132"/>
      <c r="FWO685" s="132"/>
      <c r="FWP685" s="132"/>
      <c r="FWQ685" s="132"/>
      <c r="FWR685" s="132"/>
      <c r="FWS685" s="132"/>
      <c r="FWT685" s="132"/>
      <c r="FWU685" s="132"/>
      <c r="FWV685" s="132"/>
      <c r="FWW685" s="132"/>
      <c r="FWX685" s="132"/>
      <c r="FWY685" s="132"/>
      <c r="FWZ685" s="132"/>
      <c r="FXA685" s="132"/>
      <c r="FXB685" s="132"/>
      <c r="FXC685" s="132"/>
      <c r="FXD685" s="132"/>
      <c r="FXE685" s="132"/>
      <c r="FXF685" s="132"/>
      <c r="FXG685" s="132"/>
      <c r="FXH685" s="132"/>
      <c r="FXI685" s="132"/>
      <c r="FXJ685" s="132"/>
      <c r="FXK685" s="132"/>
      <c r="FXL685" s="132"/>
      <c r="FXM685" s="132"/>
      <c r="FXN685" s="132"/>
      <c r="FXO685" s="132"/>
      <c r="FXP685" s="132"/>
      <c r="FXQ685" s="132"/>
      <c r="FXR685" s="132"/>
      <c r="FXS685" s="132"/>
      <c r="FXT685" s="132"/>
      <c r="FXU685" s="132"/>
      <c r="FXV685" s="132"/>
      <c r="FXW685" s="132"/>
      <c r="FXX685" s="132"/>
      <c r="FXY685" s="132"/>
      <c r="FXZ685" s="132"/>
      <c r="FYA685" s="132"/>
      <c r="FYB685" s="132"/>
      <c r="FYC685" s="132"/>
      <c r="FYD685" s="132"/>
      <c r="FYE685" s="132"/>
      <c r="FYF685" s="132"/>
      <c r="FYG685" s="132"/>
      <c r="FYH685" s="132"/>
      <c r="FYI685" s="132"/>
      <c r="FYJ685" s="132"/>
      <c r="FYK685" s="132"/>
      <c r="FYL685" s="132"/>
      <c r="FYM685" s="132"/>
      <c r="FYN685" s="132"/>
      <c r="FYO685" s="132"/>
      <c r="FYP685" s="132"/>
      <c r="FYQ685" s="132"/>
      <c r="FYR685" s="132"/>
      <c r="FYS685" s="132"/>
      <c r="FYT685" s="132"/>
      <c r="FYU685" s="132"/>
      <c r="FYV685" s="132"/>
      <c r="FYW685" s="132"/>
      <c r="FYX685" s="132"/>
      <c r="FYY685" s="132"/>
      <c r="FYZ685" s="132"/>
      <c r="FZA685" s="132"/>
      <c r="FZB685" s="132"/>
      <c r="FZC685" s="132"/>
      <c r="FZD685" s="132"/>
      <c r="FZE685" s="132"/>
      <c r="FZF685" s="132"/>
      <c r="FZG685" s="132"/>
      <c r="FZH685" s="132"/>
      <c r="FZI685" s="132"/>
      <c r="FZJ685" s="132"/>
      <c r="FZK685" s="132"/>
      <c r="FZL685" s="132"/>
      <c r="FZM685" s="132"/>
      <c r="FZN685" s="132"/>
      <c r="FZO685" s="132"/>
      <c r="FZP685" s="132"/>
      <c r="FZQ685" s="132"/>
      <c r="FZR685" s="132"/>
      <c r="FZS685" s="132"/>
      <c r="FZT685" s="132"/>
      <c r="FZU685" s="132"/>
      <c r="FZV685" s="132"/>
      <c r="FZW685" s="132"/>
      <c r="FZX685" s="132"/>
      <c r="FZY685" s="132"/>
      <c r="FZZ685" s="132"/>
      <c r="GAA685" s="132"/>
      <c r="GAB685" s="132"/>
      <c r="GAC685" s="132"/>
      <c r="GAD685" s="132"/>
      <c r="GAE685" s="132"/>
      <c r="GAF685" s="132"/>
      <c r="GAG685" s="132"/>
      <c r="GAH685" s="132"/>
      <c r="GAI685" s="132"/>
      <c r="GAJ685" s="132"/>
      <c r="GAK685" s="132"/>
      <c r="GAL685" s="132"/>
      <c r="GAM685" s="132"/>
      <c r="GAN685" s="132"/>
      <c r="GAO685" s="132"/>
      <c r="GAP685" s="132"/>
      <c r="GAQ685" s="132"/>
      <c r="GAR685" s="132"/>
      <c r="GAS685" s="132"/>
      <c r="GAT685" s="132"/>
      <c r="GAU685" s="132"/>
      <c r="GAV685" s="132"/>
      <c r="GAW685" s="132"/>
      <c r="GAX685" s="132"/>
      <c r="GAY685" s="132"/>
      <c r="GAZ685" s="132"/>
      <c r="GBA685" s="132"/>
      <c r="GBB685" s="132"/>
      <c r="GBC685" s="132"/>
      <c r="GBD685" s="132"/>
      <c r="GBE685" s="132"/>
      <c r="GBF685" s="132"/>
      <c r="GBG685" s="132"/>
      <c r="GBH685" s="132"/>
      <c r="GBI685" s="132"/>
      <c r="GBJ685" s="132"/>
      <c r="GBK685" s="132"/>
      <c r="GBL685" s="132"/>
      <c r="GBM685" s="132"/>
      <c r="GBN685" s="132"/>
      <c r="GBO685" s="132"/>
      <c r="GBP685" s="132"/>
      <c r="GBQ685" s="132"/>
      <c r="GBR685" s="132"/>
      <c r="GBS685" s="132"/>
      <c r="GBT685" s="132"/>
      <c r="GBU685" s="132"/>
      <c r="GBV685" s="132"/>
      <c r="GBW685" s="132"/>
      <c r="GBX685" s="132"/>
      <c r="GBY685" s="132"/>
      <c r="GBZ685" s="132"/>
      <c r="GCA685" s="132"/>
      <c r="GCB685" s="132"/>
      <c r="GCC685" s="132"/>
      <c r="GCD685" s="132"/>
      <c r="GCE685" s="132"/>
      <c r="GCF685" s="132"/>
      <c r="GCG685" s="132"/>
      <c r="GCH685" s="132"/>
      <c r="GCI685" s="132"/>
      <c r="GCJ685" s="132"/>
      <c r="GCK685" s="132"/>
      <c r="GCL685" s="132"/>
      <c r="GCM685" s="132"/>
      <c r="GCN685" s="132"/>
      <c r="GCO685" s="132"/>
      <c r="GCP685" s="132"/>
      <c r="GCQ685" s="132"/>
      <c r="GCR685" s="132"/>
      <c r="GCS685" s="132"/>
      <c r="GCT685" s="132"/>
      <c r="GCU685" s="132"/>
      <c r="GCV685" s="132"/>
      <c r="GCW685" s="132"/>
      <c r="GCX685" s="132"/>
      <c r="GCY685" s="132"/>
      <c r="GCZ685" s="132"/>
      <c r="GDA685" s="132"/>
      <c r="GDB685" s="132"/>
      <c r="GDC685" s="132"/>
      <c r="GDD685" s="132"/>
      <c r="GDE685" s="132"/>
      <c r="GDF685" s="132"/>
      <c r="GDG685" s="132"/>
      <c r="GDH685" s="132"/>
      <c r="GDI685" s="132"/>
      <c r="GDJ685" s="132"/>
      <c r="GDK685" s="132"/>
      <c r="GDL685" s="132"/>
      <c r="GDM685" s="132"/>
      <c r="GDN685" s="132"/>
      <c r="GDO685" s="132"/>
      <c r="GDP685" s="132"/>
      <c r="GDQ685" s="132"/>
      <c r="GDR685" s="132"/>
      <c r="GDS685" s="132"/>
      <c r="GDT685" s="132"/>
      <c r="GDU685" s="132"/>
      <c r="GDV685" s="132"/>
      <c r="GDW685" s="132"/>
      <c r="GDX685" s="132"/>
      <c r="GDY685" s="132"/>
      <c r="GDZ685" s="132"/>
      <c r="GEA685" s="132"/>
      <c r="GEB685" s="132"/>
      <c r="GEC685" s="132"/>
      <c r="GED685" s="132"/>
      <c r="GEE685" s="132"/>
      <c r="GEF685" s="132"/>
      <c r="GEG685" s="132"/>
      <c r="GEH685" s="132"/>
      <c r="GEI685" s="132"/>
      <c r="GEJ685" s="132"/>
      <c r="GEK685" s="132"/>
      <c r="GEL685" s="132"/>
      <c r="GEM685" s="132"/>
      <c r="GEN685" s="132"/>
      <c r="GEO685" s="132"/>
      <c r="GEP685" s="132"/>
      <c r="GEQ685" s="132"/>
      <c r="GER685" s="132"/>
      <c r="GES685" s="132"/>
      <c r="GET685" s="132"/>
      <c r="GEU685" s="132"/>
      <c r="GEV685" s="132"/>
      <c r="GEW685" s="132"/>
      <c r="GEX685" s="132"/>
      <c r="GEY685" s="132"/>
      <c r="GEZ685" s="132"/>
      <c r="GFA685" s="132"/>
      <c r="GFB685" s="132"/>
      <c r="GFC685" s="132"/>
      <c r="GFD685" s="132"/>
      <c r="GFE685" s="132"/>
      <c r="GFF685" s="132"/>
      <c r="GFG685" s="132"/>
      <c r="GFH685" s="132"/>
      <c r="GFI685" s="132"/>
      <c r="GFJ685" s="132"/>
      <c r="GFK685" s="132"/>
      <c r="GFL685" s="132"/>
      <c r="GFM685" s="132"/>
      <c r="GFN685" s="132"/>
      <c r="GFO685" s="132"/>
      <c r="GFP685" s="132"/>
      <c r="GFQ685" s="132"/>
      <c r="GFR685" s="132"/>
      <c r="GFS685" s="132"/>
      <c r="GFT685" s="132"/>
      <c r="GFU685" s="132"/>
      <c r="GFV685" s="132"/>
      <c r="GFW685" s="132"/>
      <c r="GFX685" s="132"/>
      <c r="GFY685" s="132"/>
      <c r="GFZ685" s="132"/>
      <c r="GGA685" s="132"/>
      <c r="GGB685" s="132"/>
      <c r="GGC685" s="132"/>
      <c r="GGD685" s="132"/>
      <c r="GGE685" s="132"/>
      <c r="GGF685" s="132"/>
      <c r="GGG685" s="132"/>
      <c r="GGH685" s="132"/>
      <c r="GGI685" s="132"/>
      <c r="GGJ685" s="132"/>
      <c r="GGK685" s="132"/>
      <c r="GGL685" s="132"/>
      <c r="GGM685" s="132"/>
      <c r="GGN685" s="132"/>
      <c r="GGO685" s="132"/>
      <c r="GGP685" s="132"/>
      <c r="GGQ685" s="132"/>
      <c r="GGR685" s="132"/>
      <c r="GGS685" s="132"/>
      <c r="GGT685" s="132"/>
      <c r="GGU685" s="132"/>
      <c r="GGV685" s="132"/>
      <c r="GGW685" s="132"/>
      <c r="GGX685" s="132"/>
      <c r="GGY685" s="132"/>
      <c r="GGZ685" s="132"/>
      <c r="GHA685" s="132"/>
      <c r="GHB685" s="132"/>
      <c r="GHC685" s="132"/>
      <c r="GHD685" s="132"/>
      <c r="GHE685" s="132"/>
      <c r="GHF685" s="132"/>
      <c r="GHG685" s="132"/>
      <c r="GHH685" s="132"/>
      <c r="GHI685" s="132"/>
      <c r="GHJ685" s="132"/>
      <c r="GHK685" s="132"/>
      <c r="GHL685" s="132"/>
      <c r="GHM685" s="132"/>
      <c r="GHN685" s="132"/>
      <c r="GHO685" s="132"/>
      <c r="GHP685" s="132"/>
      <c r="GHQ685" s="132"/>
      <c r="GHR685" s="132"/>
      <c r="GHS685" s="132"/>
      <c r="GHT685" s="132"/>
      <c r="GHU685" s="132"/>
      <c r="GHV685" s="132"/>
      <c r="GHW685" s="132"/>
      <c r="GHX685" s="132"/>
      <c r="GHY685" s="132"/>
      <c r="GHZ685" s="132"/>
      <c r="GIA685" s="132"/>
      <c r="GIB685" s="132"/>
      <c r="GIC685" s="132"/>
      <c r="GID685" s="132"/>
      <c r="GIE685" s="132"/>
      <c r="GIF685" s="132"/>
      <c r="GIG685" s="132"/>
      <c r="GIH685" s="132"/>
      <c r="GII685" s="132"/>
      <c r="GIJ685" s="132"/>
      <c r="GIK685" s="132"/>
      <c r="GIL685" s="132"/>
      <c r="GIM685" s="132"/>
      <c r="GIN685" s="132"/>
      <c r="GIO685" s="132"/>
      <c r="GIP685" s="132"/>
      <c r="GIQ685" s="132"/>
      <c r="GIR685" s="132"/>
      <c r="GIS685" s="132"/>
      <c r="GIT685" s="132"/>
      <c r="GIU685" s="132"/>
      <c r="GIV685" s="132"/>
      <c r="GIW685" s="132"/>
      <c r="GIX685" s="132"/>
      <c r="GIY685" s="132"/>
      <c r="GIZ685" s="132"/>
      <c r="GJA685" s="132"/>
      <c r="GJB685" s="132"/>
      <c r="GJC685" s="132"/>
      <c r="GJD685" s="132"/>
      <c r="GJE685" s="132"/>
      <c r="GJF685" s="132"/>
      <c r="GJG685" s="132"/>
      <c r="GJH685" s="132"/>
      <c r="GJI685" s="132"/>
      <c r="GJJ685" s="132"/>
      <c r="GJK685" s="132"/>
      <c r="GJL685" s="132"/>
      <c r="GJM685" s="132"/>
      <c r="GJN685" s="132"/>
      <c r="GJO685" s="132"/>
      <c r="GJP685" s="132"/>
      <c r="GJQ685" s="132"/>
      <c r="GJR685" s="132"/>
      <c r="GJS685" s="132"/>
      <c r="GJT685" s="132"/>
      <c r="GJU685" s="132"/>
      <c r="GJV685" s="132"/>
      <c r="GJW685" s="132"/>
      <c r="GJX685" s="132"/>
      <c r="GJY685" s="132"/>
      <c r="GJZ685" s="132"/>
      <c r="GKA685" s="132"/>
      <c r="GKB685" s="132"/>
      <c r="GKC685" s="132"/>
      <c r="GKD685" s="132"/>
      <c r="GKE685" s="132"/>
      <c r="GKF685" s="132"/>
      <c r="GKG685" s="132"/>
      <c r="GKH685" s="132"/>
      <c r="GKI685" s="132"/>
      <c r="GKJ685" s="132"/>
      <c r="GKK685" s="132"/>
      <c r="GKL685" s="132"/>
      <c r="GKM685" s="132"/>
      <c r="GKN685" s="132"/>
      <c r="GKO685" s="132"/>
      <c r="GKP685" s="132"/>
      <c r="GKQ685" s="132"/>
      <c r="GKR685" s="132"/>
      <c r="GKS685" s="132"/>
      <c r="GKT685" s="132"/>
      <c r="GKU685" s="132"/>
      <c r="GKV685" s="132"/>
      <c r="GKW685" s="132"/>
      <c r="GKX685" s="132"/>
      <c r="GKY685" s="132"/>
      <c r="GKZ685" s="132"/>
      <c r="GLA685" s="132"/>
      <c r="GLB685" s="132"/>
      <c r="GLC685" s="132"/>
      <c r="GLD685" s="132"/>
      <c r="GLE685" s="132"/>
      <c r="GLF685" s="132"/>
      <c r="GLG685" s="132"/>
      <c r="GLH685" s="132"/>
      <c r="GLI685" s="132"/>
      <c r="GLJ685" s="132"/>
      <c r="GLK685" s="132"/>
      <c r="GLL685" s="132"/>
      <c r="GLM685" s="132"/>
      <c r="GLN685" s="132"/>
      <c r="GLO685" s="132"/>
      <c r="GLP685" s="132"/>
      <c r="GLQ685" s="132"/>
      <c r="GLR685" s="132"/>
      <c r="GLS685" s="132"/>
      <c r="GLT685" s="132"/>
      <c r="GLU685" s="132"/>
      <c r="GLV685" s="132"/>
      <c r="GLW685" s="132"/>
      <c r="GLX685" s="132"/>
      <c r="GLY685" s="132"/>
      <c r="GLZ685" s="132"/>
      <c r="GMA685" s="132"/>
      <c r="GMB685" s="132"/>
      <c r="GMC685" s="132"/>
      <c r="GMD685" s="132"/>
      <c r="GME685" s="132"/>
      <c r="GMF685" s="132"/>
      <c r="GMG685" s="132"/>
      <c r="GMH685" s="132"/>
      <c r="GMI685" s="132"/>
      <c r="GMJ685" s="132"/>
      <c r="GMK685" s="132"/>
      <c r="GML685" s="132"/>
      <c r="GMM685" s="132"/>
      <c r="GMN685" s="132"/>
      <c r="GMO685" s="132"/>
      <c r="GMP685" s="132"/>
      <c r="GMQ685" s="132"/>
      <c r="GMR685" s="132"/>
      <c r="GMS685" s="132"/>
      <c r="GMT685" s="132"/>
      <c r="GMU685" s="132"/>
      <c r="GMV685" s="132"/>
      <c r="GMW685" s="132"/>
      <c r="GMX685" s="132"/>
      <c r="GMY685" s="132"/>
      <c r="GMZ685" s="132"/>
      <c r="GNA685" s="132"/>
      <c r="GNB685" s="132"/>
      <c r="GNC685" s="132"/>
      <c r="GND685" s="132"/>
      <c r="GNE685" s="132"/>
      <c r="GNF685" s="132"/>
      <c r="GNG685" s="132"/>
      <c r="GNH685" s="132"/>
      <c r="GNI685" s="132"/>
      <c r="GNJ685" s="132"/>
      <c r="GNK685" s="132"/>
      <c r="GNL685" s="132"/>
      <c r="GNM685" s="132"/>
      <c r="GNN685" s="132"/>
      <c r="GNO685" s="132"/>
      <c r="GNP685" s="132"/>
      <c r="GNQ685" s="132"/>
      <c r="GNR685" s="132"/>
      <c r="GNS685" s="132"/>
      <c r="GNT685" s="132"/>
      <c r="GNU685" s="132"/>
      <c r="GNV685" s="132"/>
      <c r="GNW685" s="132"/>
      <c r="GNX685" s="132"/>
      <c r="GNY685" s="132"/>
      <c r="GNZ685" s="132"/>
      <c r="GOA685" s="132"/>
      <c r="GOB685" s="132"/>
      <c r="GOC685" s="132"/>
      <c r="GOD685" s="132"/>
      <c r="GOE685" s="132"/>
      <c r="GOF685" s="132"/>
      <c r="GOG685" s="132"/>
      <c r="GOH685" s="132"/>
      <c r="GOI685" s="132"/>
      <c r="GOJ685" s="132"/>
      <c r="GOK685" s="132"/>
      <c r="GOL685" s="132"/>
      <c r="GOM685" s="132"/>
      <c r="GON685" s="132"/>
      <c r="GOO685" s="132"/>
      <c r="GOP685" s="132"/>
      <c r="GOQ685" s="132"/>
      <c r="GOR685" s="132"/>
      <c r="GOS685" s="132"/>
      <c r="GOT685" s="132"/>
      <c r="GOU685" s="132"/>
      <c r="GOV685" s="132"/>
      <c r="GOW685" s="132"/>
      <c r="GOX685" s="132"/>
      <c r="GOY685" s="132"/>
      <c r="GOZ685" s="132"/>
      <c r="GPA685" s="132"/>
      <c r="GPB685" s="132"/>
      <c r="GPC685" s="132"/>
      <c r="GPD685" s="132"/>
      <c r="GPE685" s="132"/>
      <c r="GPF685" s="132"/>
      <c r="GPG685" s="132"/>
      <c r="GPH685" s="132"/>
      <c r="GPI685" s="132"/>
      <c r="GPJ685" s="132"/>
      <c r="GPK685" s="132"/>
      <c r="GPL685" s="132"/>
      <c r="GPM685" s="132"/>
      <c r="GPN685" s="132"/>
      <c r="GPO685" s="132"/>
      <c r="GPP685" s="132"/>
      <c r="GPQ685" s="132"/>
      <c r="GPR685" s="132"/>
      <c r="GPS685" s="132"/>
      <c r="GPT685" s="132"/>
      <c r="GPU685" s="132"/>
      <c r="GPV685" s="132"/>
      <c r="GPW685" s="132"/>
      <c r="GPX685" s="132"/>
      <c r="GPY685" s="132"/>
      <c r="GPZ685" s="132"/>
      <c r="GQA685" s="132"/>
      <c r="GQB685" s="132"/>
      <c r="GQC685" s="132"/>
      <c r="GQD685" s="132"/>
      <c r="GQE685" s="132"/>
      <c r="GQF685" s="132"/>
      <c r="GQG685" s="132"/>
      <c r="GQH685" s="132"/>
      <c r="GQI685" s="132"/>
      <c r="GQJ685" s="132"/>
      <c r="GQK685" s="132"/>
      <c r="GQL685" s="132"/>
      <c r="GQM685" s="132"/>
      <c r="GQN685" s="132"/>
      <c r="GQO685" s="132"/>
      <c r="GQP685" s="132"/>
      <c r="GQQ685" s="132"/>
      <c r="GQR685" s="132"/>
      <c r="GQS685" s="132"/>
      <c r="GQT685" s="132"/>
      <c r="GQU685" s="132"/>
      <c r="GQV685" s="132"/>
      <c r="GQW685" s="132"/>
      <c r="GQX685" s="132"/>
      <c r="GQY685" s="132"/>
      <c r="GQZ685" s="132"/>
      <c r="GRA685" s="132"/>
      <c r="GRB685" s="132"/>
      <c r="GRC685" s="132"/>
      <c r="GRD685" s="132"/>
      <c r="GRE685" s="132"/>
      <c r="GRF685" s="132"/>
      <c r="GRG685" s="132"/>
      <c r="GRH685" s="132"/>
      <c r="GRI685" s="132"/>
      <c r="GRJ685" s="132"/>
      <c r="GRK685" s="132"/>
      <c r="GRL685" s="132"/>
      <c r="GRM685" s="132"/>
      <c r="GRN685" s="132"/>
      <c r="GRO685" s="132"/>
      <c r="GRP685" s="132"/>
      <c r="GRQ685" s="132"/>
      <c r="GRR685" s="132"/>
      <c r="GRS685" s="132"/>
      <c r="GRT685" s="132"/>
      <c r="GRU685" s="132"/>
      <c r="GRV685" s="132"/>
      <c r="GRW685" s="132"/>
      <c r="GRX685" s="132"/>
      <c r="GRY685" s="132"/>
      <c r="GRZ685" s="132"/>
      <c r="GSA685" s="132"/>
      <c r="GSB685" s="132"/>
      <c r="GSC685" s="132"/>
      <c r="GSD685" s="132"/>
      <c r="GSE685" s="132"/>
      <c r="GSF685" s="132"/>
      <c r="GSG685" s="132"/>
      <c r="GSH685" s="132"/>
      <c r="GSI685" s="132"/>
      <c r="GSJ685" s="132"/>
      <c r="GSK685" s="132"/>
      <c r="GSL685" s="132"/>
      <c r="GSM685" s="132"/>
      <c r="GSN685" s="132"/>
      <c r="GSO685" s="132"/>
      <c r="GSP685" s="132"/>
      <c r="GSQ685" s="132"/>
      <c r="GSR685" s="132"/>
      <c r="GSS685" s="132"/>
      <c r="GST685" s="132"/>
      <c r="GSU685" s="132"/>
      <c r="GSV685" s="132"/>
      <c r="GSW685" s="132"/>
      <c r="GSX685" s="132"/>
      <c r="GSY685" s="132"/>
      <c r="GSZ685" s="132"/>
      <c r="GTA685" s="132"/>
      <c r="GTB685" s="132"/>
      <c r="GTC685" s="132"/>
      <c r="GTD685" s="132"/>
      <c r="GTE685" s="132"/>
      <c r="GTF685" s="132"/>
      <c r="GTG685" s="132"/>
      <c r="GTH685" s="132"/>
      <c r="GTI685" s="132"/>
      <c r="GTJ685" s="132"/>
      <c r="GTK685" s="132"/>
      <c r="GTL685" s="132"/>
      <c r="GTM685" s="132"/>
      <c r="GTN685" s="132"/>
      <c r="GTO685" s="132"/>
      <c r="GTP685" s="132"/>
      <c r="GTQ685" s="132"/>
      <c r="GTR685" s="132"/>
      <c r="GTS685" s="132"/>
      <c r="GTT685" s="132"/>
      <c r="GTU685" s="132"/>
      <c r="GTV685" s="132"/>
      <c r="GTW685" s="132"/>
      <c r="GTX685" s="132"/>
      <c r="GTY685" s="132"/>
      <c r="GTZ685" s="132"/>
      <c r="GUA685" s="132"/>
      <c r="GUB685" s="132"/>
      <c r="GUC685" s="132"/>
      <c r="GUD685" s="132"/>
      <c r="GUE685" s="132"/>
      <c r="GUF685" s="132"/>
      <c r="GUG685" s="132"/>
      <c r="GUH685" s="132"/>
      <c r="GUI685" s="132"/>
      <c r="GUJ685" s="132"/>
      <c r="GUK685" s="132"/>
      <c r="GUL685" s="132"/>
      <c r="GUM685" s="132"/>
      <c r="GUN685" s="132"/>
      <c r="GUO685" s="132"/>
      <c r="GUP685" s="132"/>
      <c r="GUQ685" s="132"/>
      <c r="GUR685" s="132"/>
      <c r="GUS685" s="132"/>
      <c r="GUT685" s="132"/>
      <c r="GUU685" s="132"/>
      <c r="GUV685" s="132"/>
      <c r="GUW685" s="132"/>
      <c r="GUX685" s="132"/>
      <c r="GUY685" s="132"/>
      <c r="GUZ685" s="132"/>
      <c r="GVA685" s="132"/>
      <c r="GVB685" s="132"/>
      <c r="GVC685" s="132"/>
      <c r="GVD685" s="132"/>
      <c r="GVE685" s="132"/>
      <c r="GVF685" s="132"/>
      <c r="GVG685" s="132"/>
      <c r="GVH685" s="132"/>
      <c r="GVI685" s="132"/>
      <c r="GVJ685" s="132"/>
      <c r="GVK685" s="132"/>
      <c r="GVL685" s="132"/>
      <c r="GVM685" s="132"/>
      <c r="GVN685" s="132"/>
      <c r="GVO685" s="132"/>
      <c r="GVP685" s="132"/>
      <c r="GVQ685" s="132"/>
      <c r="GVR685" s="132"/>
      <c r="GVS685" s="132"/>
      <c r="GVT685" s="132"/>
      <c r="GVU685" s="132"/>
      <c r="GVV685" s="132"/>
      <c r="GVW685" s="132"/>
      <c r="GVX685" s="132"/>
      <c r="GVY685" s="132"/>
      <c r="GVZ685" s="132"/>
      <c r="GWA685" s="132"/>
      <c r="GWB685" s="132"/>
      <c r="GWC685" s="132"/>
      <c r="GWD685" s="132"/>
      <c r="GWE685" s="132"/>
      <c r="GWF685" s="132"/>
      <c r="GWG685" s="132"/>
      <c r="GWH685" s="132"/>
      <c r="GWI685" s="132"/>
      <c r="GWJ685" s="132"/>
      <c r="GWK685" s="132"/>
      <c r="GWL685" s="132"/>
      <c r="GWM685" s="132"/>
      <c r="GWN685" s="132"/>
      <c r="GWO685" s="132"/>
      <c r="GWP685" s="132"/>
      <c r="GWQ685" s="132"/>
      <c r="GWR685" s="132"/>
      <c r="GWS685" s="132"/>
      <c r="GWT685" s="132"/>
      <c r="GWU685" s="132"/>
      <c r="GWV685" s="132"/>
      <c r="GWW685" s="132"/>
      <c r="GWX685" s="132"/>
      <c r="GWY685" s="132"/>
      <c r="GWZ685" s="132"/>
      <c r="GXA685" s="132"/>
      <c r="GXB685" s="132"/>
      <c r="GXC685" s="132"/>
      <c r="GXD685" s="132"/>
      <c r="GXE685" s="132"/>
      <c r="GXF685" s="132"/>
      <c r="GXG685" s="132"/>
      <c r="GXH685" s="132"/>
      <c r="GXI685" s="132"/>
      <c r="GXJ685" s="132"/>
      <c r="GXK685" s="132"/>
      <c r="GXL685" s="132"/>
      <c r="GXM685" s="132"/>
      <c r="GXN685" s="132"/>
      <c r="GXO685" s="132"/>
      <c r="GXP685" s="132"/>
      <c r="GXQ685" s="132"/>
      <c r="GXR685" s="132"/>
      <c r="GXS685" s="132"/>
      <c r="GXT685" s="132"/>
      <c r="GXU685" s="132"/>
      <c r="GXV685" s="132"/>
      <c r="GXW685" s="132"/>
      <c r="GXX685" s="132"/>
      <c r="GXY685" s="132"/>
      <c r="GXZ685" s="132"/>
      <c r="GYA685" s="132"/>
      <c r="GYB685" s="132"/>
      <c r="GYC685" s="132"/>
      <c r="GYD685" s="132"/>
      <c r="GYE685" s="132"/>
      <c r="GYF685" s="132"/>
      <c r="GYG685" s="132"/>
      <c r="GYH685" s="132"/>
      <c r="GYI685" s="132"/>
      <c r="GYJ685" s="132"/>
      <c r="GYK685" s="132"/>
      <c r="GYL685" s="132"/>
      <c r="GYM685" s="132"/>
      <c r="GYN685" s="132"/>
      <c r="GYO685" s="132"/>
      <c r="GYP685" s="132"/>
      <c r="GYQ685" s="132"/>
      <c r="GYR685" s="132"/>
      <c r="GYS685" s="132"/>
      <c r="GYT685" s="132"/>
      <c r="GYU685" s="132"/>
      <c r="GYV685" s="132"/>
      <c r="GYW685" s="132"/>
      <c r="GYX685" s="132"/>
      <c r="GYY685" s="132"/>
      <c r="GYZ685" s="132"/>
      <c r="GZA685" s="132"/>
      <c r="GZB685" s="132"/>
      <c r="GZC685" s="132"/>
      <c r="GZD685" s="132"/>
      <c r="GZE685" s="132"/>
      <c r="GZF685" s="132"/>
      <c r="GZG685" s="132"/>
      <c r="GZH685" s="132"/>
      <c r="GZI685" s="132"/>
      <c r="GZJ685" s="132"/>
      <c r="GZK685" s="132"/>
      <c r="GZL685" s="132"/>
      <c r="GZM685" s="132"/>
      <c r="GZN685" s="132"/>
      <c r="GZO685" s="132"/>
      <c r="GZP685" s="132"/>
      <c r="GZQ685" s="132"/>
      <c r="GZR685" s="132"/>
      <c r="GZS685" s="132"/>
      <c r="GZT685" s="132"/>
      <c r="GZU685" s="132"/>
      <c r="GZV685" s="132"/>
      <c r="GZW685" s="132"/>
      <c r="GZX685" s="132"/>
      <c r="GZY685" s="132"/>
      <c r="GZZ685" s="132"/>
      <c r="HAA685" s="132"/>
      <c r="HAB685" s="132"/>
      <c r="HAC685" s="132"/>
      <c r="HAD685" s="132"/>
      <c r="HAE685" s="132"/>
      <c r="HAF685" s="132"/>
      <c r="HAG685" s="132"/>
      <c r="HAH685" s="132"/>
      <c r="HAI685" s="132"/>
      <c r="HAJ685" s="132"/>
      <c r="HAK685" s="132"/>
      <c r="HAL685" s="132"/>
      <c r="HAM685" s="132"/>
      <c r="HAN685" s="132"/>
      <c r="HAO685" s="132"/>
      <c r="HAP685" s="132"/>
      <c r="HAQ685" s="132"/>
      <c r="HAR685" s="132"/>
      <c r="HAS685" s="132"/>
      <c r="HAT685" s="132"/>
      <c r="HAU685" s="132"/>
      <c r="HAV685" s="132"/>
      <c r="HAW685" s="132"/>
      <c r="HAX685" s="132"/>
      <c r="HAY685" s="132"/>
      <c r="HAZ685" s="132"/>
      <c r="HBA685" s="132"/>
      <c r="HBB685" s="132"/>
      <c r="HBC685" s="132"/>
      <c r="HBD685" s="132"/>
      <c r="HBE685" s="132"/>
      <c r="HBF685" s="132"/>
      <c r="HBG685" s="132"/>
      <c r="HBH685" s="132"/>
      <c r="HBI685" s="132"/>
      <c r="HBJ685" s="132"/>
      <c r="HBK685" s="132"/>
      <c r="HBL685" s="132"/>
      <c r="HBM685" s="132"/>
      <c r="HBN685" s="132"/>
      <c r="HBO685" s="132"/>
      <c r="HBP685" s="132"/>
      <c r="HBQ685" s="132"/>
      <c r="HBR685" s="132"/>
      <c r="HBS685" s="132"/>
      <c r="HBT685" s="132"/>
      <c r="HBU685" s="132"/>
      <c r="HBV685" s="132"/>
      <c r="HBW685" s="132"/>
      <c r="HBX685" s="132"/>
      <c r="HBY685" s="132"/>
      <c r="HBZ685" s="132"/>
      <c r="HCA685" s="132"/>
      <c r="HCB685" s="132"/>
      <c r="HCC685" s="132"/>
      <c r="HCD685" s="132"/>
      <c r="HCE685" s="132"/>
      <c r="HCF685" s="132"/>
      <c r="HCG685" s="132"/>
      <c r="HCH685" s="132"/>
      <c r="HCI685" s="132"/>
      <c r="HCJ685" s="132"/>
      <c r="HCK685" s="132"/>
      <c r="HCL685" s="132"/>
      <c r="HCM685" s="132"/>
      <c r="HCN685" s="132"/>
      <c r="HCO685" s="132"/>
      <c r="HCP685" s="132"/>
      <c r="HCQ685" s="132"/>
      <c r="HCR685" s="132"/>
      <c r="HCS685" s="132"/>
      <c r="HCT685" s="132"/>
      <c r="HCU685" s="132"/>
      <c r="HCV685" s="132"/>
      <c r="HCW685" s="132"/>
      <c r="HCX685" s="132"/>
      <c r="HCY685" s="132"/>
      <c r="HCZ685" s="132"/>
      <c r="HDA685" s="132"/>
      <c r="HDB685" s="132"/>
      <c r="HDC685" s="132"/>
      <c r="HDD685" s="132"/>
      <c r="HDE685" s="132"/>
      <c r="HDF685" s="132"/>
      <c r="HDG685" s="132"/>
      <c r="HDH685" s="132"/>
      <c r="HDI685" s="132"/>
      <c r="HDJ685" s="132"/>
      <c r="HDK685" s="132"/>
      <c r="HDL685" s="132"/>
      <c r="HDM685" s="132"/>
      <c r="HDN685" s="132"/>
      <c r="HDO685" s="132"/>
      <c r="HDP685" s="132"/>
      <c r="HDQ685" s="132"/>
      <c r="HDR685" s="132"/>
      <c r="HDS685" s="132"/>
      <c r="HDT685" s="132"/>
      <c r="HDU685" s="132"/>
      <c r="HDV685" s="132"/>
      <c r="HDW685" s="132"/>
      <c r="HDX685" s="132"/>
      <c r="HDY685" s="132"/>
      <c r="HDZ685" s="132"/>
      <c r="HEA685" s="132"/>
      <c r="HEB685" s="132"/>
      <c r="HEC685" s="132"/>
      <c r="HED685" s="132"/>
      <c r="HEE685" s="132"/>
      <c r="HEF685" s="132"/>
      <c r="HEG685" s="132"/>
      <c r="HEH685" s="132"/>
      <c r="HEI685" s="132"/>
      <c r="HEJ685" s="132"/>
      <c r="HEK685" s="132"/>
      <c r="HEL685" s="132"/>
      <c r="HEM685" s="132"/>
      <c r="HEN685" s="132"/>
      <c r="HEO685" s="132"/>
      <c r="HEP685" s="132"/>
      <c r="HEQ685" s="132"/>
      <c r="HER685" s="132"/>
      <c r="HES685" s="132"/>
      <c r="HET685" s="132"/>
      <c r="HEU685" s="132"/>
      <c r="HEV685" s="132"/>
      <c r="HEW685" s="132"/>
      <c r="HEX685" s="132"/>
      <c r="HEY685" s="132"/>
      <c r="HEZ685" s="132"/>
      <c r="HFA685" s="132"/>
      <c r="HFB685" s="132"/>
      <c r="HFC685" s="132"/>
      <c r="HFD685" s="132"/>
      <c r="HFE685" s="132"/>
      <c r="HFF685" s="132"/>
      <c r="HFG685" s="132"/>
      <c r="HFH685" s="132"/>
      <c r="HFI685" s="132"/>
      <c r="HFJ685" s="132"/>
      <c r="HFK685" s="132"/>
      <c r="HFL685" s="132"/>
      <c r="HFM685" s="132"/>
      <c r="HFN685" s="132"/>
      <c r="HFO685" s="132"/>
      <c r="HFP685" s="132"/>
      <c r="HFQ685" s="132"/>
      <c r="HFR685" s="132"/>
      <c r="HFS685" s="132"/>
      <c r="HFT685" s="132"/>
      <c r="HFU685" s="132"/>
      <c r="HFV685" s="132"/>
      <c r="HFW685" s="132"/>
      <c r="HFX685" s="132"/>
      <c r="HFY685" s="132"/>
      <c r="HFZ685" s="132"/>
      <c r="HGA685" s="132"/>
      <c r="HGB685" s="132"/>
      <c r="HGC685" s="132"/>
      <c r="HGD685" s="132"/>
      <c r="HGE685" s="132"/>
      <c r="HGF685" s="132"/>
      <c r="HGG685" s="132"/>
      <c r="HGH685" s="132"/>
      <c r="HGI685" s="132"/>
      <c r="HGJ685" s="132"/>
      <c r="HGK685" s="132"/>
      <c r="HGL685" s="132"/>
      <c r="HGM685" s="132"/>
      <c r="HGN685" s="132"/>
      <c r="HGO685" s="132"/>
      <c r="HGP685" s="132"/>
      <c r="HGQ685" s="132"/>
      <c r="HGR685" s="132"/>
      <c r="HGS685" s="132"/>
      <c r="HGT685" s="132"/>
      <c r="HGU685" s="132"/>
      <c r="HGV685" s="132"/>
      <c r="HGW685" s="132"/>
      <c r="HGX685" s="132"/>
      <c r="HGY685" s="132"/>
      <c r="HGZ685" s="132"/>
      <c r="HHA685" s="132"/>
      <c r="HHB685" s="132"/>
      <c r="HHC685" s="132"/>
      <c r="HHD685" s="132"/>
      <c r="HHE685" s="132"/>
      <c r="HHF685" s="132"/>
      <c r="HHG685" s="132"/>
      <c r="HHH685" s="132"/>
      <c r="HHI685" s="132"/>
      <c r="HHJ685" s="132"/>
      <c r="HHK685" s="132"/>
      <c r="HHL685" s="132"/>
      <c r="HHM685" s="132"/>
      <c r="HHN685" s="132"/>
      <c r="HHO685" s="132"/>
      <c r="HHP685" s="132"/>
      <c r="HHQ685" s="132"/>
      <c r="HHR685" s="132"/>
      <c r="HHS685" s="132"/>
      <c r="HHT685" s="132"/>
      <c r="HHU685" s="132"/>
      <c r="HHV685" s="132"/>
      <c r="HHW685" s="132"/>
      <c r="HHX685" s="132"/>
      <c r="HHY685" s="132"/>
      <c r="HHZ685" s="132"/>
      <c r="HIA685" s="132"/>
      <c r="HIB685" s="132"/>
      <c r="HIC685" s="132"/>
      <c r="HID685" s="132"/>
      <c r="HIE685" s="132"/>
      <c r="HIF685" s="132"/>
      <c r="HIG685" s="132"/>
      <c r="HIH685" s="132"/>
      <c r="HII685" s="132"/>
      <c r="HIJ685" s="132"/>
      <c r="HIK685" s="132"/>
      <c r="HIL685" s="132"/>
      <c r="HIM685" s="132"/>
      <c r="HIN685" s="132"/>
      <c r="HIO685" s="132"/>
      <c r="HIP685" s="132"/>
      <c r="HIQ685" s="132"/>
      <c r="HIR685" s="132"/>
      <c r="HIS685" s="132"/>
      <c r="HIT685" s="132"/>
      <c r="HIU685" s="132"/>
      <c r="HIV685" s="132"/>
      <c r="HIW685" s="132"/>
      <c r="HIX685" s="132"/>
      <c r="HIY685" s="132"/>
      <c r="HIZ685" s="132"/>
      <c r="HJA685" s="132"/>
      <c r="HJB685" s="132"/>
      <c r="HJC685" s="132"/>
      <c r="HJD685" s="132"/>
      <c r="HJE685" s="132"/>
      <c r="HJF685" s="132"/>
      <c r="HJG685" s="132"/>
      <c r="HJH685" s="132"/>
      <c r="HJI685" s="132"/>
      <c r="HJJ685" s="132"/>
      <c r="HJK685" s="132"/>
      <c r="HJL685" s="132"/>
      <c r="HJM685" s="132"/>
      <c r="HJN685" s="132"/>
      <c r="HJO685" s="132"/>
      <c r="HJP685" s="132"/>
      <c r="HJQ685" s="132"/>
      <c r="HJR685" s="132"/>
      <c r="HJS685" s="132"/>
      <c r="HJT685" s="132"/>
      <c r="HJU685" s="132"/>
      <c r="HJV685" s="132"/>
      <c r="HJW685" s="132"/>
      <c r="HJX685" s="132"/>
      <c r="HJY685" s="132"/>
      <c r="HJZ685" s="132"/>
      <c r="HKA685" s="132"/>
      <c r="HKB685" s="132"/>
      <c r="HKC685" s="132"/>
      <c r="HKD685" s="132"/>
      <c r="HKE685" s="132"/>
      <c r="HKF685" s="132"/>
      <c r="HKG685" s="132"/>
      <c r="HKH685" s="132"/>
      <c r="HKI685" s="132"/>
      <c r="HKJ685" s="132"/>
      <c r="HKK685" s="132"/>
      <c r="HKL685" s="132"/>
      <c r="HKM685" s="132"/>
      <c r="HKN685" s="132"/>
      <c r="HKO685" s="132"/>
      <c r="HKP685" s="132"/>
      <c r="HKQ685" s="132"/>
      <c r="HKR685" s="132"/>
      <c r="HKS685" s="132"/>
      <c r="HKT685" s="132"/>
      <c r="HKU685" s="132"/>
      <c r="HKV685" s="132"/>
      <c r="HKW685" s="132"/>
      <c r="HKX685" s="132"/>
      <c r="HKY685" s="132"/>
      <c r="HKZ685" s="132"/>
      <c r="HLA685" s="132"/>
      <c r="HLB685" s="132"/>
      <c r="HLC685" s="132"/>
      <c r="HLD685" s="132"/>
      <c r="HLE685" s="132"/>
      <c r="HLF685" s="132"/>
      <c r="HLG685" s="132"/>
      <c r="HLH685" s="132"/>
      <c r="HLI685" s="132"/>
      <c r="HLJ685" s="132"/>
      <c r="HLK685" s="132"/>
      <c r="HLL685" s="132"/>
      <c r="HLM685" s="132"/>
      <c r="HLN685" s="132"/>
      <c r="HLO685" s="132"/>
      <c r="HLP685" s="132"/>
      <c r="HLQ685" s="132"/>
      <c r="HLR685" s="132"/>
      <c r="HLS685" s="132"/>
      <c r="HLT685" s="132"/>
      <c r="HLU685" s="132"/>
      <c r="HLV685" s="132"/>
      <c r="HLW685" s="132"/>
      <c r="HLX685" s="132"/>
      <c r="HLY685" s="132"/>
      <c r="HLZ685" s="132"/>
      <c r="HMA685" s="132"/>
      <c r="HMB685" s="132"/>
      <c r="HMC685" s="132"/>
      <c r="HMD685" s="132"/>
      <c r="HME685" s="132"/>
      <c r="HMF685" s="132"/>
      <c r="HMG685" s="132"/>
      <c r="HMH685" s="132"/>
      <c r="HMI685" s="132"/>
      <c r="HMJ685" s="132"/>
      <c r="HMK685" s="132"/>
      <c r="HML685" s="132"/>
      <c r="HMM685" s="132"/>
      <c r="HMN685" s="132"/>
      <c r="HMO685" s="132"/>
      <c r="HMP685" s="132"/>
      <c r="HMQ685" s="132"/>
      <c r="HMR685" s="132"/>
      <c r="HMS685" s="132"/>
      <c r="HMT685" s="132"/>
      <c r="HMU685" s="132"/>
      <c r="HMV685" s="132"/>
      <c r="HMW685" s="132"/>
      <c r="HMX685" s="132"/>
      <c r="HMY685" s="132"/>
      <c r="HMZ685" s="132"/>
      <c r="HNA685" s="132"/>
      <c r="HNB685" s="132"/>
      <c r="HNC685" s="132"/>
      <c r="HND685" s="132"/>
      <c r="HNE685" s="132"/>
      <c r="HNF685" s="132"/>
      <c r="HNG685" s="132"/>
      <c r="HNH685" s="132"/>
      <c r="HNI685" s="132"/>
      <c r="HNJ685" s="132"/>
      <c r="HNK685" s="132"/>
      <c r="HNL685" s="132"/>
      <c r="HNM685" s="132"/>
      <c r="HNN685" s="132"/>
      <c r="HNO685" s="132"/>
      <c r="HNP685" s="132"/>
      <c r="HNQ685" s="132"/>
      <c r="HNR685" s="132"/>
      <c r="HNS685" s="132"/>
      <c r="HNT685" s="132"/>
      <c r="HNU685" s="132"/>
      <c r="HNV685" s="132"/>
      <c r="HNW685" s="132"/>
      <c r="HNX685" s="132"/>
      <c r="HNY685" s="132"/>
      <c r="HNZ685" s="132"/>
      <c r="HOA685" s="132"/>
      <c r="HOB685" s="132"/>
      <c r="HOC685" s="132"/>
      <c r="HOD685" s="132"/>
      <c r="HOE685" s="132"/>
      <c r="HOF685" s="132"/>
      <c r="HOG685" s="132"/>
      <c r="HOH685" s="132"/>
      <c r="HOI685" s="132"/>
      <c r="HOJ685" s="132"/>
      <c r="HOK685" s="132"/>
      <c r="HOL685" s="132"/>
      <c r="HOM685" s="132"/>
      <c r="HON685" s="132"/>
      <c r="HOO685" s="132"/>
      <c r="HOP685" s="132"/>
      <c r="HOQ685" s="132"/>
      <c r="HOR685" s="132"/>
      <c r="HOS685" s="132"/>
      <c r="HOT685" s="132"/>
      <c r="HOU685" s="132"/>
      <c r="HOV685" s="132"/>
      <c r="HOW685" s="132"/>
      <c r="HOX685" s="132"/>
      <c r="HOY685" s="132"/>
      <c r="HOZ685" s="132"/>
      <c r="HPA685" s="132"/>
      <c r="HPB685" s="132"/>
      <c r="HPC685" s="132"/>
      <c r="HPD685" s="132"/>
      <c r="HPE685" s="132"/>
      <c r="HPF685" s="132"/>
      <c r="HPG685" s="132"/>
      <c r="HPH685" s="132"/>
      <c r="HPI685" s="132"/>
      <c r="HPJ685" s="132"/>
      <c r="HPK685" s="132"/>
      <c r="HPL685" s="132"/>
      <c r="HPM685" s="132"/>
      <c r="HPN685" s="132"/>
      <c r="HPO685" s="132"/>
      <c r="HPP685" s="132"/>
      <c r="HPQ685" s="132"/>
      <c r="HPR685" s="132"/>
      <c r="HPS685" s="132"/>
      <c r="HPT685" s="132"/>
      <c r="HPU685" s="132"/>
      <c r="HPV685" s="132"/>
      <c r="HPW685" s="132"/>
      <c r="HPX685" s="132"/>
      <c r="HPY685" s="132"/>
      <c r="HPZ685" s="132"/>
      <c r="HQA685" s="132"/>
      <c r="HQB685" s="132"/>
      <c r="HQC685" s="132"/>
      <c r="HQD685" s="132"/>
      <c r="HQE685" s="132"/>
      <c r="HQF685" s="132"/>
      <c r="HQG685" s="132"/>
      <c r="HQH685" s="132"/>
      <c r="HQI685" s="132"/>
      <c r="HQJ685" s="132"/>
      <c r="HQK685" s="132"/>
      <c r="HQL685" s="132"/>
      <c r="HQM685" s="132"/>
      <c r="HQN685" s="132"/>
      <c r="HQO685" s="132"/>
      <c r="HQP685" s="132"/>
      <c r="HQQ685" s="132"/>
      <c r="HQR685" s="132"/>
      <c r="HQS685" s="132"/>
      <c r="HQT685" s="132"/>
      <c r="HQU685" s="132"/>
      <c r="HQV685" s="132"/>
      <c r="HQW685" s="132"/>
      <c r="HQX685" s="132"/>
      <c r="HQY685" s="132"/>
      <c r="HQZ685" s="132"/>
      <c r="HRA685" s="132"/>
      <c r="HRB685" s="132"/>
      <c r="HRC685" s="132"/>
      <c r="HRD685" s="132"/>
      <c r="HRE685" s="132"/>
      <c r="HRF685" s="132"/>
      <c r="HRG685" s="132"/>
      <c r="HRH685" s="132"/>
      <c r="HRI685" s="132"/>
      <c r="HRJ685" s="132"/>
      <c r="HRK685" s="132"/>
      <c r="HRL685" s="132"/>
      <c r="HRM685" s="132"/>
      <c r="HRN685" s="132"/>
      <c r="HRO685" s="132"/>
      <c r="HRP685" s="132"/>
      <c r="HRQ685" s="132"/>
      <c r="HRR685" s="132"/>
      <c r="HRS685" s="132"/>
      <c r="HRT685" s="132"/>
      <c r="HRU685" s="132"/>
      <c r="HRV685" s="132"/>
      <c r="HRW685" s="132"/>
      <c r="HRX685" s="132"/>
      <c r="HRY685" s="132"/>
      <c r="HRZ685" s="132"/>
      <c r="HSA685" s="132"/>
      <c r="HSB685" s="132"/>
      <c r="HSC685" s="132"/>
      <c r="HSD685" s="132"/>
      <c r="HSE685" s="132"/>
      <c r="HSF685" s="132"/>
      <c r="HSG685" s="132"/>
      <c r="HSH685" s="132"/>
      <c r="HSI685" s="132"/>
      <c r="HSJ685" s="132"/>
      <c r="HSK685" s="132"/>
      <c r="HSL685" s="132"/>
      <c r="HSM685" s="132"/>
      <c r="HSN685" s="132"/>
      <c r="HSO685" s="132"/>
      <c r="HSP685" s="132"/>
      <c r="HSQ685" s="132"/>
      <c r="HSR685" s="132"/>
      <c r="HSS685" s="132"/>
      <c r="HST685" s="132"/>
      <c r="HSU685" s="132"/>
      <c r="HSV685" s="132"/>
      <c r="HSW685" s="132"/>
      <c r="HSX685" s="132"/>
      <c r="HSY685" s="132"/>
      <c r="HSZ685" s="132"/>
      <c r="HTA685" s="132"/>
      <c r="HTB685" s="132"/>
      <c r="HTC685" s="132"/>
      <c r="HTD685" s="132"/>
      <c r="HTE685" s="132"/>
      <c r="HTF685" s="132"/>
      <c r="HTG685" s="132"/>
      <c r="HTH685" s="132"/>
      <c r="HTI685" s="132"/>
      <c r="HTJ685" s="132"/>
      <c r="HTK685" s="132"/>
      <c r="HTL685" s="132"/>
      <c r="HTM685" s="132"/>
      <c r="HTN685" s="132"/>
      <c r="HTO685" s="132"/>
      <c r="HTP685" s="132"/>
      <c r="HTQ685" s="132"/>
      <c r="HTR685" s="132"/>
      <c r="HTS685" s="132"/>
      <c r="HTT685" s="132"/>
      <c r="HTU685" s="132"/>
      <c r="HTV685" s="132"/>
      <c r="HTW685" s="132"/>
      <c r="HTX685" s="132"/>
      <c r="HTY685" s="132"/>
      <c r="HTZ685" s="132"/>
      <c r="HUA685" s="132"/>
      <c r="HUB685" s="132"/>
      <c r="HUC685" s="132"/>
      <c r="HUD685" s="132"/>
      <c r="HUE685" s="132"/>
      <c r="HUF685" s="132"/>
      <c r="HUG685" s="132"/>
      <c r="HUH685" s="132"/>
      <c r="HUI685" s="132"/>
      <c r="HUJ685" s="132"/>
      <c r="HUK685" s="132"/>
      <c r="HUL685" s="132"/>
      <c r="HUM685" s="132"/>
      <c r="HUN685" s="132"/>
      <c r="HUO685" s="132"/>
      <c r="HUP685" s="132"/>
      <c r="HUQ685" s="132"/>
      <c r="HUR685" s="132"/>
      <c r="HUS685" s="132"/>
      <c r="HUT685" s="132"/>
      <c r="HUU685" s="132"/>
      <c r="HUV685" s="132"/>
      <c r="HUW685" s="132"/>
      <c r="HUX685" s="132"/>
      <c r="HUY685" s="132"/>
      <c r="HUZ685" s="132"/>
      <c r="HVA685" s="132"/>
      <c r="HVB685" s="132"/>
      <c r="HVC685" s="132"/>
      <c r="HVD685" s="132"/>
      <c r="HVE685" s="132"/>
      <c r="HVF685" s="132"/>
      <c r="HVG685" s="132"/>
      <c r="HVH685" s="132"/>
      <c r="HVI685" s="132"/>
      <c r="HVJ685" s="132"/>
      <c r="HVK685" s="132"/>
      <c r="HVL685" s="132"/>
      <c r="HVM685" s="132"/>
      <c r="HVN685" s="132"/>
      <c r="HVO685" s="132"/>
      <c r="HVP685" s="132"/>
      <c r="HVQ685" s="132"/>
      <c r="HVR685" s="132"/>
      <c r="HVS685" s="132"/>
      <c r="HVT685" s="132"/>
      <c r="HVU685" s="132"/>
      <c r="HVV685" s="132"/>
      <c r="HVW685" s="132"/>
      <c r="HVX685" s="132"/>
      <c r="HVY685" s="132"/>
      <c r="HVZ685" s="132"/>
      <c r="HWA685" s="132"/>
      <c r="HWB685" s="132"/>
      <c r="HWC685" s="132"/>
      <c r="HWD685" s="132"/>
      <c r="HWE685" s="132"/>
      <c r="HWF685" s="132"/>
      <c r="HWG685" s="132"/>
      <c r="HWH685" s="132"/>
      <c r="HWI685" s="132"/>
      <c r="HWJ685" s="132"/>
      <c r="HWK685" s="132"/>
      <c r="HWL685" s="132"/>
      <c r="HWM685" s="132"/>
      <c r="HWN685" s="132"/>
      <c r="HWO685" s="132"/>
      <c r="HWP685" s="132"/>
      <c r="HWQ685" s="132"/>
      <c r="HWR685" s="132"/>
      <c r="HWS685" s="132"/>
      <c r="HWT685" s="132"/>
      <c r="HWU685" s="132"/>
      <c r="HWV685" s="132"/>
      <c r="HWW685" s="132"/>
      <c r="HWX685" s="132"/>
      <c r="HWY685" s="132"/>
      <c r="HWZ685" s="132"/>
      <c r="HXA685" s="132"/>
      <c r="HXB685" s="132"/>
      <c r="HXC685" s="132"/>
      <c r="HXD685" s="132"/>
      <c r="HXE685" s="132"/>
      <c r="HXF685" s="132"/>
      <c r="HXG685" s="132"/>
      <c r="HXH685" s="132"/>
      <c r="HXI685" s="132"/>
      <c r="HXJ685" s="132"/>
      <c r="HXK685" s="132"/>
      <c r="HXL685" s="132"/>
      <c r="HXM685" s="132"/>
      <c r="HXN685" s="132"/>
      <c r="HXO685" s="132"/>
      <c r="HXP685" s="132"/>
      <c r="HXQ685" s="132"/>
      <c r="HXR685" s="132"/>
      <c r="HXS685" s="132"/>
      <c r="HXT685" s="132"/>
      <c r="HXU685" s="132"/>
      <c r="HXV685" s="132"/>
      <c r="HXW685" s="132"/>
      <c r="HXX685" s="132"/>
      <c r="HXY685" s="132"/>
      <c r="HXZ685" s="132"/>
      <c r="HYA685" s="132"/>
      <c r="HYB685" s="132"/>
      <c r="HYC685" s="132"/>
      <c r="HYD685" s="132"/>
      <c r="HYE685" s="132"/>
      <c r="HYF685" s="132"/>
      <c r="HYG685" s="132"/>
      <c r="HYH685" s="132"/>
      <c r="HYI685" s="132"/>
      <c r="HYJ685" s="132"/>
      <c r="HYK685" s="132"/>
      <c r="HYL685" s="132"/>
      <c r="HYM685" s="132"/>
      <c r="HYN685" s="132"/>
      <c r="HYO685" s="132"/>
      <c r="HYP685" s="132"/>
      <c r="HYQ685" s="132"/>
      <c r="HYR685" s="132"/>
      <c r="HYS685" s="132"/>
      <c r="HYT685" s="132"/>
      <c r="HYU685" s="132"/>
      <c r="HYV685" s="132"/>
      <c r="HYW685" s="132"/>
      <c r="HYX685" s="132"/>
      <c r="HYY685" s="132"/>
      <c r="HYZ685" s="132"/>
      <c r="HZA685" s="132"/>
      <c r="HZB685" s="132"/>
      <c r="HZC685" s="132"/>
      <c r="HZD685" s="132"/>
      <c r="HZE685" s="132"/>
      <c r="HZF685" s="132"/>
      <c r="HZG685" s="132"/>
      <c r="HZH685" s="132"/>
      <c r="HZI685" s="132"/>
      <c r="HZJ685" s="132"/>
      <c r="HZK685" s="132"/>
      <c r="HZL685" s="132"/>
      <c r="HZM685" s="132"/>
      <c r="HZN685" s="132"/>
      <c r="HZO685" s="132"/>
      <c r="HZP685" s="132"/>
      <c r="HZQ685" s="132"/>
      <c r="HZR685" s="132"/>
      <c r="HZS685" s="132"/>
      <c r="HZT685" s="132"/>
      <c r="HZU685" s="132"/>
      <c r="HZV685" s="132"/>
      <c r="HZW685" s="132"/>
      <c r="HZX685" s="132"/>
      <c r="HZY685" s="132"/>
      <c r="HZZ685" s="132"/>
      <c r="IAA685" s="132"/>
      <c r="IAB685" s="132"/>
      <c r="IAC685" s="132"/>
      <c r="IAD685" s="132"/>
      <c r="IAE685" s="132"/>
      <c r="IAF685" s="132"/>
      <c r="IAG685" s="132"/>
      <c r="IAH685" s="132"/>
      <c r="IAI685" s="132"/>
      <c r="IAJ685" s="132"/>
      <c r="IAK685" s="132"/>
      <c r="IAL685" s="132"/>
      <c r="IAM685" s="132"/>
      <c r="IAN685" s="132"/>
      <c r="IAO685" s="132"/>
      <c r="IAP685" s="132"/>
      <c r="IAQ685" s="132"/>
      <c r="IAR685" s="132"/>
      <c r="IAS685" s="132"/>
      <c r="IAT685" s="132"/>
      <c r="IAU685" s="132"/>
      <c r="IAV685" s="132"/>
      <c r="IAW685" s="132"/>
      <c r="IAX685" s="132"/>
      <c r="IAY685" s="132"/>
      <c r="IAZ685" s="132"/>
      <c r="IBA685" s="132"/>
      <c r="IBB685" s="132"/>
      <c r="IBC685" s="132"/>
      <c r="IBD685" s="132"/>
      <c r="IBE685" s="132"/>
      <c r="IBF685" s="132"/>
      <c r="IBG685" s="132"/>
      <c r="IBH685" s="132"/>
      <c r="IBI685" s="132"/>
      <c r="IBJ685" s="132"/>
      <c r="IBK685" s="132"/>
      <c r="IBL685" s="132"/>
      <c r="IBM685" s="132"/>
      <c r="IBN685" s="132"/>
      <c r="IBO685" s="132"/>
      <c r="IBP685" s="132"/>
      <c r="IBQ685" s="132"/>
      <c r="IBR685" s="132"/>
      <c r="IBS685" s="132"/>
      <c r="IBT685" s="132"/>
      <c r="IBU685" s="132"/>
      <c r="IBV685" s="132"/>
      <c r="IBW685" s="132"/>
      <c r="IBX685" s="132"/>
      <c r="IBY685" s="132"/>
      <c r="IBZ685" s="132"/>
      <c r="ICA685" s="132"/>
      <c r="ICB685" s="132"/>
      <c r="ICC685" s="132"/>
      <c r="ICD685" s="132"/>
      <c r="ICE685" s="132"/>
      <c r="ICF685" s="132"/>
      <c r="ICG685" s="132"/>
      <c r="ICH685" s="132"/>
      <c r="ICI685" s="132"/>
      <c r="ICJ685" s="132"/>
      <c r="ICK685" s="132"/>
      <c r="ICL685" s="132"/>
      <c r="ICM685" s="132"/>
      <c r="ICN685" s="132"/>
      <c r="ICO685" s="132"/>
      <c r="ICP685" s="132"/>
      <c r="ICQ685" s="132"/>
      <c r="ICR685" s="132"/>
      <c r="ICS685" s="132"/>
      <c r="ICT685" s="132"/>
      <c r="ICU685" s="132"/>
      <c r="ICV685" s="132"/>
      <c r="ICW685" s="132"/>
      <c r="ICX685" s="132"/>
      <c r="ICY685" s="132"/>
      <c r="ICZ685" s="132"/>
      <c r="IDA685" s="132"/>
      <c r="IDB685" s="132"/>
      <c r="IDC685" s="132"/>
      <c r="IDD685" s="132"/>
      <c r="IDE685" s="132"/>
      <c r="IDF685" s="132"/>
      <c r="IDG685" s="132"/>
      <c r="IDH685" s="132"/>
      <c r="IDI685" s="132"/>
      <c r="IDJ685" s="132"/>
      <c r="IDK685" s="132"/>
      <c r="IDL685" s="132"/>
      <c r="IDM685" s="132"/>
      <c r="IDN685" s="132"/>
      <c r="IDO685" s="132"/>
      <c r="IDP685" s="132"/>
      <c r="IDQ685" s="132"/>
      <c r="IDR685" s="132"/>
      <c r="IDS685" s="132"/>
      <c r="IDT685" s="132"/>
      <c r="IDU685" s="132"/>
      <c r="IDV685" s="132"/>
      <c r="IDW685" s="132"/>
      <c r="IDX685" s="132"/>
      <c r="IDY685" s="132"/>
      <c r="IDZ685" s="132"/>
      <c r="IEA685" s="132"/>
      <c r="IEB685" s="132"/>
      <c r="IEC685" s="132"/>
      <c r="IED685" s="132"/>
      <c r="IEE685" s="132"/>
      <c r="IEF685" s="132"/>
      <c r="IEG685" s="132"/>
      <c r="IEH685" s="132"/>
      <c r="IEI685" s="132"/>
      <c r="IEJ685" s="132"/>
      <c r="IEK685" s="132"/>
      <c r="IEL685" s="132"/>
      <c r="IEM685" s="132"/>
      <c r="IEN685" s="132"/>
      <c r="IEO685" s="132"/>
      <c r="IEP685" s="132"/>
      <c r="IEQ685" s="132"/>
      <c r="IER685" s="132"/>
      <c r="IES685" s="132"/>
      <c r="IET685" s="132"/>
      <c r="IEU685" s="132"/>
      <c r="IEV685" s="132"/>
      <c r="IEW685" s="132"/>
      <c r="IEX685" s="132"/>
      <c r="IEY685" s="132"/>
      <c r="IEZ685" s="132"/>
      <c r="IFA685" s="132"/>
      <c r="IFB685" s="132"/>
      <c r="IFC685" s="132"/>
      <c r="IFD685" s="132"/>
      <c r="IFE685" s="132"/>
      <c r="IFF685" s="132"/>
      <c r="IFG685" s="132"/>
      <c r="IFH685" s="132"/>
      <c r="IFI685" s="132"/>
      <c r="IFJ685" s="132"/>
      <c r="IFK685" s="132"/>
      <c r="IFL685" s="132"/>
      <c r="IFM685" s="132"/>
      <c r="IFN685" s="132"/>
      <c r="IFO685" s="132"/>
      <c r="IFP685" s="132"/>
      <c r="IFQ685" s="132"/>
      <c r="IFR685" s="132"/>
      <c r="IFS685" s="132"/>
      <c r="IFT685" s="132"/>
      <c r="IFU685" s="132"/>
      <c r="IFV685" s="132"/>
      <c r="IFW685" s="132"/>
      <c r="IFX685" s="132"/>
      <c r="IFY685" s="132"/>
      <c r="IFZ685" s="132"/>
      <c r="IGA685" s="132"/>
      <c r="IGB685" s="132"/>
      <c r="IGC685" s="132"/>
      <c r="IGD685" s="132"/>
      <c r="IGE685" s="132"/>
      <c r="IGF685" s="132"/>
      <c r="IGG685" s="132"/>
      <c r="IGH685" s="132"/>
      <c r="IGI685" s="132"/>
      <c r="IGJ685" s="132"/>
      <c r="IGK685" s="132"/>
      <c r="IGL685" s="132"/>
      <c r="IGM685" s="132"/>
      <c r="IGN685" s="132"/>
      <c r="IGO685" s="132"/>
      <c r="IGP685" s="132"/>
      <c r="IGQ685" s="132"/>
      <c r="IGR685" s="132"/>
      <c r="IGS685" s="132"/>
      <c r="IGT685" s="132"/>
      <c r="IGU685" s="132"/>
      <c r="IGV685" s="132"/>
      <c r="IGW685" s="132"/>
      <c r="IGX685" s="132"/>
      <c r="IGY685" s="132"/>
      <c r="IGZ685" s="132"/>
      <c r="IHA685" s="132"/>
      <c r="IHB685" s="132"/>
      <c r="IHC685" s="132"/>
      <c r="IHD685" s="132"/>
      <c r="IHE685" s="132"/>
      <c r="IHF685" s="132"/>
      <c r="IHG685" s="132"/>
      <c r="IHH685" s="132"/>
      <c r="IHI685" s="132"/>
      <c r="IHJ685" s="132"/>
      <c r="IHK685" s="132"/>
      <c r="IHL685" s="132"/>
      <c r="IHM685" s="132"/>
      <c r="IHN685" s="132"/>
      <c r="IHO685" s="132"/>
      <c r="IHP685" s="132"/>
      <c r="IHQ685" s="132"/>
      <c r="IHR685" s="132"/>
      <c r="IHS685" s="132"/>
      <c r="IHT685" s="132"/>
      <c r="IHU685" s="132"/>
      <c r="IHV685" s="132"/>
      <c r="IHW685" s="132"/>
      <c r="IHX685" s="132"/>
      <c r="IHY685" s="132"/>
      <c r="IHZ685" s="132"/>
      <c r="IIA685" s="132"/>
      <c r="IIB685" s="132"/>
      <c r="IIC685" s="132"/>
      <c r="IID685" s="132"/>
      <c r="IIE685" s="132"/>
      <c r="IIF685" s="132"/>
      <c r="IIG685" s="132"/>
      <c r="IIH685" s="132"/>
      <c r="III685" s="132"/>
      <c r="IIJ685" s="132"/>
      <c r="IIK685" s="132"/>
      <c r="IIL685" s="132"/>
      <c r="IIM685" s="132"/>
      <c r="IIN685" s="132"/>
      <c r="IIO685" s="132"/>
      <c r="IIP685" s="132"/>
      <c r="IIQ685" s="132"/>
      <c r="IIR685" s="132"/>
      <c r="IIS685" s="132"/>
      <c r="IIT685" s="132"/>
      <c r="IIU685" s="132"/>
      <c r="IIV685" s="132"/>
      <c r="IIW685" s="132"/>
      <c r="IIX685" s="132"/>
      <c r="IIY685" s="132"/>
      <c r="IIZ685" s="132"/>
      <c r="IJA685" s="132"/>
      <c r="IJB685" s="132"/>
      <c r="IJC685" s="132"/>
      <c r="IJD685" s="132"/>
      <c r="IJE685" s="132"/>
      <c r="IJF685" s="132"/>
      <c r="IJG685" s="132"/>
      <c r="IJH685" s="132"/>
      <c r="IJI685" s="132"/>
      <c r="IJJ685" s="132"/>
      <c r="IJK685" s="132"/>
      <c r="IJL685" s="132"/>
      <c r="IJM685" s="132"/>
      <c r="IJN685" s="132"/>
      <c r="IJO685" s="132"/>
      <c r="IJP685" s="132"/>
      <c r="IJQ685" s="132"/>
      <c r="IJR685" s="132"/>
      <c r="IJS685" s="132"/>
      <c r="IJT685" s="132"/>
      <c r="IJU685" s="132"/>
      <c r="IJV685" s="132"/>
      <c r="IJW685" s="132"/>
      <c r="IJX685" s="132"/>
      <c r="IJY685" s="132"/>
      <c r="IJZ685" s="132"/>
      <c r="IKA685" s="132"/>
      <c r="IKB685" s="132"/>
      <c r="IKC685" s="132"/>
      <c r="IKD685" s="132"/>
      <c r="IKE685" s="132"/>
      <c r="IKF685" s="132"/>
      <c r="IKG685" s="132"/>
      <c r="IKH685" s="132"/>
      <c r="IKI685" s="132"/>
      <c r="IKJ685" s="132"/>
      <c r="IKK685" s="132"/>
      <c r="IKL685" s="132"/>
      <c r="IKM685" s="132"/>
      <c r="IKN685" s="132"/>
      <c r="IKO685" s="132"/>
      <c r="IKP685" s="132"/>
      <c r="IKQ685" s="132"/>
      <c r="IKR685" s="132"/>
      <c r="IKS685" s="132"/>
      <c r="IKT685" s="132"/>
      <c r="IKU685" s="132"/>
      <c r="IKV685" s="132"/>
      <c r="IKW685" s="132"/>
      <c r="IKX685" s="132"/>
      <c r="IKY685" s="132"/>
      <c r="IKZ685" s="132"/>
      <c r="ILA685" s="132"/>
      <c r="ILB685" s="132"/>
      <c r="ILC685" s="132"/>
      <c r="ILD685" s="132"/>
      <c r="ILE685" s="132"/>
      <c r="ILF685" s="132"/>
      <c r="ILG685" s="132"/>
      <c r="ILH685" s="132"/>
      <c r="ILI685" s="132"/>
      <c r="ILJ685" s="132"/>
      <c r="ILK685" s="132"/>
      <c r="ILL685" s="132"/>
      <c r="ILM685" s="132"/>
      <c r="ILN685" s="132"/>
      <c r="ILO685" s="132"/>
      <c r="ILP685" s="132"/>
      <c r="ILQ685" s="132"/>
      <c r="ILR685" s="132"/>
      <c r="ILS685" s="132"/>
      <c r="ILT685" s="132"/>
      <c r="ILU685" s="132"/>
      <c r="ILV685" s="132"/>
      <c r="ILW685" s="132"/>
      <c r="ILX685" s="132"/>
      <c r="ILY685" s="132"/>
      <c r="ILZ685" s="132"/>
      <c r="IMA685" s="132"/>
      <c r="IMB685" s="132"/>
      <c r="IMC685" s="132"/>
      <c r="IMD685" s="132"/>
      <c r="IME685" s="132"/>
      <c r="IMF685" s="132"/>
      <c r="IMG685" s="132"/>
      <c r="IMH685" s="132"/>
      <c r="IMI685" s="132"/>
      <c r="IMJ685" s="132"/>
      <c r="IMK685" s="132"/>
      <c r="IML685" s="132"/>
      <c r="IMM685" s="132"/>
      <c r="IMN685" s="132"/>
      <c r="IMO685" s="132"/>
      <c r="IMP685" s="132"/>
      <c r="IMQ685" s="132"/>
      <c r="IMR685" s="132"/>
      <c r="IMS685" s="132"/>
      <c r="IMT685" s="132"/>
      <c r="IMU685" s="132"/>
      <c r="IMV685" s="132"/>
      <c r="IMW685" s="132"/>
      <c r="IMX685" s="132"/>
      <c r="IMY685" s="132"/>
      <c r="IMZ685" s="132"/>
      <c r="INA685" s="132"/>
      <c r="INB685" s="132"/>
      <c r="INC685" s="132"/>
      <c r="IND685" s="132"/>
      <c r="INE685" s="132"/>
      <c r="INF685" s="132"/>
      <c r="ING685" s="132"/>
      <c r="INH685" s="132"/>
      <c r="INI685" s="132"/>
      <c r="INJ685" s="132"/>
      <c r="INK685" s="132"/>
      <c r="INL685" s="132"/>
      <c r="INM685" s="132"/>
      <c r="INN685" s="132"/>
      <c r="INO685" s="132"/>
      <c r="INP685" s="132"/>
      <c r="INQ685" s="132"/>
      <c r="INR685" s="132"/>
      <c r="INS685" s="132"/>
      <c r="INT685" s="132"/>
      <c r="INU685" s="132"/>
      <c r="INV685" s="132"/>
      <c r="INW685" s="132"/>
      <c r="INX685" s="132"/>
      <c r="INY685" s="132"/>
      <c r="INZ685" s="132"/>
      <c r="IOA685" s="132"/>
      <c r="IOB685" s="132"/>
      <c r="IOC685" s="132"/>
      <c r="IOD685" s="132"/>
      <c r="IOE685" s="132"/>
      <c r="IOF685" s="132"/>
      <c r="IOG685" s="132"/>
      <c r="IOH685" s="132"/>
      <c r="IOI685" s="132"/>
      <c r="IOJ685" s="132"/>
      <c r="IOK685" s="132"/>
      <c r="IOL685" s="132"/>
      <c r="IOM685" s="132"/>
      <c r="ION685" s="132"/>
      <c r="IOO685" s="132"/>
      <c r="IOP685" s="132"/>
      <c r="IOQ685" s="132"/>
      <c r="IOR685" s="132"/>
      <c r="IOS685" s="132"/>
      <c r="IOT685" s="132"/>
      <c r="IOU685" s="132"/>
      <c r="IOV685" s="132"/>
      <c r="IOW685" s="132"/>
      <c r="IOX685" s="132"/>
      <c r="IOY685" s="132"/>
      <c r="IOZ685" s="132"/>
      <c r="IPA685" s="132"/>
      <c r="IPB685" s="132"/>
      <c r="IPC685" s="132"/>
      <c r="IPD685" s="132"/>
      <c r="IPE685" s="132"/>
      <c r="IPF685" s="132"/>
      <c r="IPG685" s="132"/>
      <c r="IPH685" s="132"/>
      <c r="IPI685" s="132"/>
      <c r="IPJ685" s="132"/>
      <c r="IPK685" s="132"/>
      <c r="IPL685" s="132"/>
      <c r="IPM685" s="132"/>
      <c r="IPN685" s="132"/>
      <c r="IPO685" s="132"/>
      <c r="IPP685" s="132"/>
      <c r="IPQ685" s="132"/>
      <c r="IPR685" s="132"/>
      <c r="IPS685" s="132"/>
      <c r="IPT685" s="132"/>
      <c r="IPU685" s="132"/>
      <c r="IPV685" s="132"/>
      <c r="IPW685" s="132"/>
      <c r="IPX685" s="132"/>
      <c r="IPY685" s="132"/>
      <c r="IPZ685" s="132"/>
      <c r="IQA685" s="132"/>
      <c r="IQB685" s="132"/>
      <c r="IQC685" s="132"/>
      <c r="IQD685" s="132"/>
      <c r="IQE685" s="132"/>
      <c r="IQF685" s="132"/>
      <c r="IQG685" s="132"/>
      <c r="IQH685" s="132"/>
      <c r="IQI685" s="132"/>
      <c r="IQJ685" s="132"/>
      <c r="IQK685" s="132"/>
      <c r="IQL685" s="132"/>
      <c r="IQM685" s="132"/>
      <c r="IQN685" s="132"/>
      <c r="IQO685" s="132"/>
      <c r="IQP685" s="132"/>
      <c r="IQQ685" s="132"/>
      <c r="IQR685" s="132"/>
      <c r="IQS685" s="132"/>
      <c r="IQT685" s="132"/>
      <c r="IQU685" s="132"/>
      <c r="IQV685" s="132"/>
      <c r="IQW685" s="132"/>
      <c r="IQX685" s="132"/>
      <c r="IQY685" s="132"/>
      <c r="IQZ685" s="132"/>
      <c r="IRA685" s="132"/>
      <c r="IRB685" s="132"/>
      <c r="IRC685" s="132"/>
      <c r="IRD685" s="132"/>
      <c r="IRE685" s="132"/>
      <c r="IRF685" s="132"/>
      <c r="IRG685" s="132"/>
      <c r="IRH685" s="132"/>
      <c r="IRI685" s="132"/>
      <c r="IRJ685" s="132"/>
      <c r="IRK685" s="132"/>
      <c r="IRL685" s="132"/>
      <c r="IRM685" s="132"/>
      <c r="IRN685" s="132"/>
      <c r="IRO685" s="132"/>
      <c r="IRP685" s="132"/>
      <c r="IRQ685" s="132"/>
      <c r="IRR685" s="132"/>
      <c r="IRS685" s="132"/>
      <c r="IRT685" s="132"/>
      <c r="IRU685" s="132"/>
      <c r="IRV685" s="132"/>
      <c r="IRW685" s="132"/>
      <c r="IRX685" s="132"/>
      <c r="IRY685" s="132"/>
      <c r="IRZ685" s="132"/>
      <c r="ISA685" s="132"/>
      <c r="ISB685" s="132"/>
      <c r="ISC685" s="132"/>
      <c r="ISD685" s="132"/>
      <c r="ISE685" s="132"/>
      <c r="ISF685" s="132"/>
      <c r="ISG685" s="132"/>
      <c r="ISH685" s="132"/>
      <c r="ISI685" s="132"/>
      <c r="ISJ685" s="132"/>
      <c r="ISK685" s="132"/>
      <c r="ISL685" s="132"/>
      <c r="ISM685" s="132"/>
      <c r="ISN685" s="132"/>
      <c r="ISO685" s="132"/>
      <c r="ISP685" s="132"/>
      <c r="ISQ685" s="132"/>
      <c r="ISR685" s="132"/>
      <c r="ISS685" s="132"/>
      <c r="IST685" s="132"/>
      <c r="ISU685" s="132"/>
      <c r="ISV685" s="132"/>
      <c r="ISW685" s="132"/>
      <c r="ISX685" s="132"/>
      <c r="ISY685" s="132"/>
      <c r="ISZ685" s="132"/>
      <c r="ITA685" s="132"/>
      <c r="ITB685" s="132"/>
      <c r="ITC685" s="132"/>
      <c r="ITD685" s="132"/>
      <c r="ITE685" s="132"/>
      <c r="ITF685" s="132"/>
      <c r="ITG685" s="132"/>
      <c r="ITH685" s="132"/>
      <c r="ITI685" s="132"/>
      <c r="ITJ685" s="132"/>
      <c r="ITK685" s="132"/>
      <c r="ITL685" s="132"/>
      <c r="ITM685" s="132"/>
      <c r="ITN685" s="132"/>
      <c r="ITO685" s="132"/>
      <c r="ITP685" s="132"/>
      <c r="ITQ685" s="132"/>
      <c r="ITR685" s="132"/>
      <c r="ITS685" s="132"/>
      <c r="ITT685" s="132"/>
      <c r="ITU685" s="132"/>
      <c r="ITV685" s="132"/>
      <c r="ITW685" s="132"/>
      <c r="ITX685" s="132"/>
      <c r="ITY685" s="132"/>
      <c r="ITZ685" s="132"/>
      <c r="IUA685" s="132"/>
      <c r="IUB685" s="132"/>
      <c r="IUC685" s="132"/>
      <c r="IUD685" s="132"/>
      <c r="IUE685" s="132"/>
      <c r="IUF685" s="132"/>
      <c r="IUG685" s="132"/>
      <c r="IUH685" s="132"/>
      <c r="IUI685" s="132"/>
      <c r="IUJ685" s="132"/>
      <c r="IUK685" s="132"/>
      <c r="IUL685" s="132"/>
      <c r="IUM685" s="132"/>
      <c r="IUN685" s="132"/>
      <c r="IUO685" s="132"/>
      <c r="IUP685" s="132"/>
      <c r="IUQ685" s="132"/>
      <c r="IUR685" s="132"/>
      <c r="IUS685" s="132"/>
      <c r="IUT685" s="132"/>
      <c r="IUU685" s="132"/>
      <c r="IUV685" s="132"/>
      <c r="IUW685" s="132"/>
      <c r="IUX685" s="132"/>
      <c r="IUY685" s="132"/>
      <c r="IUZ685" s="132"/>
      <c r="IVA685" s="132"/>
      <c r="IVB685" s="132"/>
      <c r="IVC685" s="132"/>
      <c r="IVD685" s="132"/>
      <c r="IVE685" s="132"/>
      <c r="IVF685" s="132"/>
      <c r="IVG685" s="132"/>
      <c r="IVH685" s="132"/>
      <c r="IVI685" s="132"/>
      <c r="IVJ685" s="132"/>
      <c r="IVK685" s="132"/>
      <c r="IVL685" s="132"/>
      <c r="IVM685" s="132"/>
      <c r="IVN685" s="132"/>
      <c r="IVO685" s="132"/>
      <c r="IVP685" s="132"/>
      <c r="IVQ685" s="132"/>
      <c r="IVR685" s="132"/>
      <c r="IVS685" s="132"/>
      <c r="IVT685" s="132"/>
      <c r="IVU685" s="132"/>
      <c r="IVV685" s="132"/>
      <c r="IVW685" s="132"/>
      <c r="IVX685" s="132"/>
      <c r="IVY685" s="132"/>
      <c r="IVZ685" s="132"/>
      <c r="IWA685" s="132"/>
      <c r="IWB685" s="132"/>
      <c r="IWC685" s="132"/>
      <c r="IWD685" s="132"/>
      <c r="IWE685" s="132"/>
      <c r="IWF685" s="132"/>
      <c r="IWG685" s="132"/>
      <c r="IWH685" s="132"/>
      <c r="IWI685" s="132"/>
      <c r="IWJ685" s="132"/>
      <c r="IWK685" s="132"/>
      <c r="IWL685" s="132"/>
      <c r="IWM685" s="132"/>
      <c r="IWN685" s="132"/>
      <c r="IWO685" s="132"/>
      <c r="IWP685" s="132"/>
      <c r="IWQ685" s="132"/>
      <c r="IWR685" s="132"/>
      <c r="IWS685" s="132"/>
      <c r="IWT685" s="132"/>
      <c r="IWU685" s="132"/>
      <c r="IWV685" s="132"/>
      <c r="IWW685" s="132"/>
      <c r="IWX685" s="132"/>
      <c r="IWY685" s="132"/>
      <c r="IWZ685" s="132"/>
      <c r="IXA685" s="132"/>
      <c r="IXB685" s="132"/>
      <c r="IXC685" s="132"/>
      <c r="IXD685" s="132"/>
      <c r="IXE685" s="132"/>
      <c r="IXF685" s="132"/>
      <c r="IXG685" s="132"/>
      <c r="IXH685" s="132"/>
      <c r="IXI685" s="132"/>
      <c r="IXJ685" s="132"/>
      <c r="IXK685" s="132"/>
      <c r="IXL685" s="132"/>
      <c r="IXM685" s="132"/>
      <c r="IXN685" s="132"/>
      <c r="IXO685" s="132"/>
      <c r="IXP685" s="132"/>
      <c r="IXQ685" s="132"/>
      <c r="IXR685" s="132"/>
      <c r="IXS685" s="132"/>
      <c r="IXT685" s="132"/>
      <c r="IXU685" s="132"/>
      <c r="IXV685" s="132"/>
      <c r="IXW685" s="132"/>
      <c r="IXX685" s="132"/>
      <c r="IXY685" s="132"/>
      <c r="IXZ685" s="132"/>
      <c r="IYA685" s="132"/>
      <c r="IYB685" s="132"/>
      <c r="IYC685" s="132"/>
      <c r="IYD685" s="132"/>
      <c r="IYE685" s="132"/>
      <c r="IYF685" s="132"/>
      <c r="IYG685" s="132"/>
      <c r="IYH685" s="132"/>
      <c r="IYI685" s="132"/>
      <c r="IYJ685" s="132"/>
      <c r="IYK685" s="132"/>
      <c r="IYL685" s="132"/>
      <c r="IYM685" s="132"/>
      <c r="IYN685" s="132"/>
      <c r="IYO685" s="132"/>
      <c r="IYP685" s="132"/>
      <c r="IYQ685" s="132"/>
      <c r="IYR685" s="132"/>
      <c r="IYS685" s="132"/>
      <c r="IYT685" s="132"/>
      <c r="IYU685" s="132"/>
      <c r="IYV685" s="132"/>
      <c r="IYW685" s="132"/>
      <c r="IYX685" s="132"/>
      <c r="IYY685" s="132"/>
      <c r="IYZ685" s="132"/>
      <c r="IZA685" s="132"/>
      <c r="IZB685" s="132"/>
      <c r="IZC685" s="132"/>
      <c r="IZD685" s="132"/>
      <c r="IZE685" s="132"/>
      <c r="IZF685" s="132"/>
      <c r="IZG685" s="132"/>
      <c r="IZH685" s="132"/>
      <c r="IZI685" s="132"/>
      <c r="IZJ685" s="132"/>
      <c r="IZK685" s="132"/>
      <c r="IZL685" s="132"/>
      <c r="IZM685" s="132"/>
      <c r="IZN685" s="132"/>
      <c r="IZO685" s="132"/>
      <c r="IZP685" s="132"/>
      <c r="IZQ685" s="132"/>
      <c r="IZR685" s="132"/>
      <c r="IZS685" s="132"/>
      <c r="IZT685" s="132"/>
      <c r="IZU685" s="132"/>
      <c r="IZV685" s="132"/>
      <c r="IZW685" s="132"/>
      <c r="IZX685" s="132"/>
      <c r="IZY685" s="132"/>
      <c r="IZZ685" s="132"/>
      <c r="JAA685" s="132"/>
      <c r="JAB685" s="132"/>
      <c r="JAC685" s="132"/>
      <c r="JAD685" s="132"/>
      <c r="JAE685" s="132"/>
      <c r="JAF685" s="132"/>
      <c r="JAG685" s="132"/>
      <c r="JAH685" s="132"/>
      <c r="JAI685" s="132"/>
      <c r="JAJ685" s="132"/>
      <c r="JAK685" s="132"/>
      <c r="JAL685" s="132"/>
      <c r="JAM685" s="132"/>
      <c r="JAN685" s="132"/>
      <c r="JAO685" s="132"/>
      <c r="JAP685" s="132"/>
      <c r="JAQ685" s="132"/>
      <c r="JAR685" s="132"/>
      <c r="JAS685" s="132"/>
      <c r="JAT685" s="132"/>
      <c r="JAU685" s="132"/>
      <c r="JAV685" s="132"/>
      <c r="JAW685" s="132"/>
      <c r="JAX685" s="132"/>
      <c r="JAY685" s="132"/>
      <c r="JAZ685" s="132"/>
      <c r="JBA685" s="132"/>
      <c r="JBB685" s="132"/>
      <c r="JBC685" s="132"/>
      <c r="JBD685" s="132"/>
      <c r="JBE685" s="132"/>
      <c r="JBF685" s="132"/>
      <c r="JBG685" s="132"/>
      <c r="JBH685" s="132"/>
      <c r="JBI685" s="132"/>
      <c r="JBJ685" s="132"/>
      <c r="JBK685" s="132"/>
      <c r="JBL685" s="132"/>
      <c r="JBM685" s="132"/>
      <c r="JBN685" s="132"/>
      <c r="JBO685" s="132"/>
      <c r="JBP685" s="132"/>
      <c r="JBQ685" s="132"/>
      <c r="JBR685" s="132"/>
      <c r="JBS685" s="132"/>
      <c r="JBT685" s="132"/>
      <c r="JBU685" s="132"/>
      <c r="JBV685" s="132"/>
      <c r="JBW685" s="132"/>
      <c r="JBX685" s="132"/>
      <c r="JBY685" s="132"/>
      <c r="JBZ685" s="132"/>
      <c r="JCA685" s="132"/>
      <c r="JCB685" s="132"/>
      <c r="JCC685" s="132"/>
      <c r="JCD685" s="132"/>
      <c r="JCE685" s="132"/>
      <c r="JCF685" s="132"/>
      <c r="JCG685" s="132"/>
      <c r="JCH685" s="132"/>
      <c r="JCI685" s="132"/>
      <c r="JCJ685" s="132"/>
      <c r="JCK685" s="132"/>
      <c r="JCL685" s="132"/>
      <c r="JCM685" s="132"/>
      <c r="JCN685" s="132"/>
      <c r="JCO685" s="132"/>
      <c r="JCP685" s="132"/>
      <c r="JCQ685" s="132"/>
      <c r="JCR685" s="132"/>
      <c r="JCS685" s="132"/>
      <c r="JCT685" s="132"/>
      <c r="JCU685" s="132"/>
      <c r="JCV685" s="132"/>
      <c r="JCW685" s="132"/>
      <c r="JCX685" s="132"/>
      <c r="JCY685" s="132"/>
      <c r="JCZ685" s="132"/>
      <c r="JDA685" s="132"/>
      <c r="JDB685" s="132"/>
      <c r="JDC685" s="132"/>
      <c r="JDD685" s="132"/>
      <c r="JDE685" s="132"/>
      <c r="JDF685" s="132"/>
      <c r="JDG685" s="132"/>
      <c r="JDH685" s="132"/>
      <c r="JDI685" s="132"/>
      <c r="JDJ685" s="132"/>
      <c r="JDK685" s="132"/>
      <c r="JDL685" s="132"/>
      <c r="JDM685" s="132"/>
      <c r="JDN685" s="132"/>
      <c r="JDO685" s="132"/>
      <c r="JDP685" s="132"/>
      <c r="JDQ685" s="132"/>
      <c r="JDR685" s="132"/>
      <c r="JDS685" s="132"/>
      <c r="JDT685" s="132"/>
      <c r="JDU685" s="132"/>
      <c r="JDV685" s="132"/>
      <c r="JDW685" s="132"/>
      <c r="JDX685" s="132"/>
      <c r="JDY685" s="132"/>
      <c r="JDZ685" s="132"/>
      <c r="JEA685" s="132"/>
      <c r="JEB685" s="132"/>
      <c r="JEC685" s="132"/>
      <c r="JED685" s="132"/>
      <c r="JEE685" s="132"/>
      <c r="JEF685" s="132"/>
      <c r="JEG685" s="132"/>
      <c r="JEH685" s="132"/>
      <c r="JEI685" s="132"/>
      <c r="JEJ685" s="132"/>
      <c r="JEK685" s="132"/>
      <c r="JEL685" s="132"/>
      <c r="JEM685" s="132"/>
      <c r="JEN685" s="132"/>
      <c r="JEO685" s="132"/>
      <c r="JEP685" s="132"/>
      <c r="JEQ685" s="132"/>
      <c r="JER685" s="132"/>
      <c r="JES685" s="132"/>
      <c r="JET685" s="132"/>
      <c r="JEU685" s="132"/>
      <c r="JEV685" s="132"/>
      <c r="JEW685" s="132"/>
      <c r="JEX685" s="132"/>
      <c r="JEY685" s="132"/>
      <c r="JEZ685" s="132"/>
      <c r="JFA685" s="132"/>
      <c r="JFB685" s="132"/>
      <c r="JFC685" s="132"/>
      <c r="JFD685" s="132"/>
      <c r="JFE685" s="132"/>
      <c r="JFF685" s="132"/>
      <c r="JFG685" s="132"/>
      <c r="JFH685" s="132"/>
      <c r="JFI685" s="132"/>
      <c r="JFJ685" s="132"/>
      <c r="JFK685" s="132"/>
      <c r="JFL685" s="132"/>
      <c r="JFM685" s="132"/>
      <c r="JFN685" s="132"/>
      <c r="JFO685" s="132"/>
      <c r="JFP685" s="132"/>
      <c r="JFQ685" s="132"/>
      <c r="JFR685" s="132"/>
      <c r="JFS685" s="132"/>
      <c r="JFT685" s="132"/>
      <c r="JFU685" s="132"/>
      <c r="JFV685" s="132"/>
      <c r="JFW685" s="132"/>
      <c r="JFX685" s="132"/>
      <c r="JFY685" s="132"/>
      <c r="JFZ685" s="132"/>
      <c r="JGA685" s="132"/>
      <c r="JGB685" s="132"/>
      <c r="JGC685" s="132"/>
      <c r="JGD685" s="132"/>
      <c r="JGE685" s="132"/>
      <c r="JGF685" s="132"/>
      <c r="JGG685" s="132"/>
      <c r="JGH685" s="132"/>
      <c r="JGI685" s="132"/>
      <c r="JGJ685" s="132"/>
      <c r="JGK685" s="132"/>
      <c r="JGL685" s="132"/>
      <c r="JGM685" s="132"/>
      <c r="JGN685" s="132"/>
      <c r="JGO685" s="132"/>
      <c r="JGP685" s="132"/>
      <c r="JGQ685" s="132"/>
      <c r="JGR685" s="132"/>
      <c r="JGS685" s="132"/>
      <c r="JGT685" s="132"/>
      <c r="JGU685" s="132"/>
      <c r="JGV685" s="132"/>
      <c r="JGW685" s="132"/>
      <c r="JGX685" s="132"/>
      <c r="JGY685" s="132"/>
      <c r="JGZ685" s="132"/>
      <c r="JHA685" s="132"/>
      <c r="JHB685" s="132"/>
      <c r="JHC685" s="132"/>
      <c r="JHD685" s="132"/>
      <c r="JHE685" s="132"/>
      <c r="JHF685" s="132"/>
      <c r="JHG685" s="132"/>
      <c r="JHH685" s="132"/>
      <c r="JHI685" s="132"/>
      <c r="JHJ685" s="132"/>
      <c r="JHK685" s="132"/>
      <c r="JHL685" s="132"/>
      <c r="JHM685" s="132"/>
      <c r="JHN685" s="132"/>
      <c r="JHO685" s="132"/>
      <c r="JHP685" s="132"/>
      <c r="JHQ685" s="132"/>
      <c r="JHR685" s="132"/>
      <c r="JHS685" s="132"/>
      <c r="JHT685" s="132"/>
      <c r="JHU685" s="132"/>
      <c r="JHV685" s="132"/>
      <c r="JHW685" s="132"/>
      <c r="JHX685" s="132"/>
      <c r="JHY685" s="132"/>
      <c r="JHZ685" s="132"/>
      <c r="JIA685" s="132"/>
      <c r="JIB685" s="132"/>
      <c r="JIC685" s="132"/>
      <c r="JID685" s="132"/>
      <c r="JIE685" s="132"/>
      <c r="JIF685" s="132"/>
      <c r="JIG685" s="132"/>
      <c r="JIH685" s="132"/>
      <c r="JII685" s="132"/>
      <c r="JIJ685" s="132"/>
      <c r="JIK685" s="132"/>
      <c r="JIL685" s="132"/>
      <c r="JIM685" s="132"/>
      <c r="JIN685" s="132"/>
      <c r="JIO685" s="132"/>
      <c r="JIP685" s="132"/>
      <c r="JIQ685" s="132"/>
      <c r="JIR685" s="132"/>
      <c r="JIS685" s="132"/>
      <c r="JIT685" s="132"/>
      <c r="JIU685" s="132"/>
      <c r="JIV685" s="132"/>
      <c r="JIW685" s="132"/>
      <c r="JIX685" s="132"/>
      <c r="JIY685" s="132"/>
      <c r="JIZ685" s="132"/>
      <c r="JJA685" s="132"/>
      <c r="JJB685" s="132"/>
      <c r="JJC685" s="132"/>
      <c r="JJD685" s="132"/>
      <c r="JJE685" s="132"/>
      <c r="JJF685" s="132"/>
      <c r="JJG685" s="132"/>
      <c r="JJH685" s="132"/>
      <c r="JJI685" s="132"/>
      <c r="JJJ685" s="132"/>
      <c r="JJK685" s="132"/>
      <c r="JJL685" s="132"/>
      <c r="JJM685" s="132"/>
      <c r="JJN685" s="132"/>
      <c r="JJO685" s="132"/>
      <c r="JJP685" s="132"/>
      <c r="JJQ685" s="132"/>
      <c r="JJR685" s="132"/>
      <c r="JJS685" s="132"/>
      <c r="JJT685" s="132"/>
      <c r="JJU685" s="132"/>
      <c r="JJV685" s="132"/>
      <c r="JJW685" s="132"/>
      <c r="JJX685" s="132"/>
      <c r="JJY685" s="132"/>
      <c r="JJZ685" s="132"/>
      <c r="JKA685" s="132"/>
      <c r="JKB685" s="132"/>
      <c r="JKC685" s="132"/>
      <c r="JKD685" s="132"/>
      <c r="JKE685" s="132"/>
      <c r="JKF685" s="132"/>
      <c r="JKG685" s="132"/>
      <c r="JKH685" s="132"/>
      <c r="JKI685" s="132"/>
      <c r="JKJ685" s="132"/>
      <c r="JKK685" s="132"/>
      <c r="JKL685" s="132"/>
      <c r="JKM685" s="132"/>
      <c r="JKN685" s="132"/>
      <c r="JKO685" s="132"/>
      <c r="JKP685" s="132"/>
      <c r="JKQ685" s="132"/>
      <c r="JKR685" s="132"/>
      <c r="JKS685" s="132"/>
      <c r="JKT685" s="132"/>
      <c r="JKU685" s="132"/>
      <c r="JKV685" s="132"/>
      <c r="JKW685" s="132"/>
      <c r="JKX685" s="132"/>
      <c r="JKY685" s="132"/>
      <c r="JKZ685" s="132"/>
      <c r="JLA685" s="132"/>
      <c r="JLB685" s="132"/>
      <c r="JLC685" s="132"/>
      <c r="JLD685" s="132"/>
      <c r="JLE685" s="132"/>
      <c r="JLF685" s="132"/>
      <c r="JLG685" s="132"/>
      <c r="JLH685" s="132"/>
      <c r="JLI685" s="132"/>
      <c r="JLJ685" s="132"/>
      <c r="JLK685" s="132"/>
      <c r="JLL685" s="132"/>
      <c r="JLM685" s="132"/>
      <c r="JLN685" s="132"/>
      <c r="JLO685" s="132"/>
      <c r="JLP685" s="132"/>
      <c r="JLQ685" s="132"/>
      <c r="JLR685" s="132"/>
      <c r="JLS685" s="132"/>
      <c r="JLT685" s="132"/>
      <c r="JLU685" s="132"/>
      <c r="JLV685" s="132"/>
      <c r="JLW685" s="132"/>
      <c r="JLX685" s="132"/>
      <c r="JLY685" s="132"/>
      <c r="JLZ685" s="132"/>
      <c r="JMA685" s="132"/>
      <c r="JMB685" s="132"/>
      <c r="JMC685" s="132"/>
      <c r="JMD685" s="132"/>
      <c r="JME685" s="132"/>
      <c r="JMF685" s="132"/>
      <c r="JMG685" s="132"/>
      <c r="JMH685" s="132"/>
      <c r="JMI685" s="132"/>
      <c r="JMJ685" s="132"/>
      <c r="JMK685" s="132"/>
      <c r="JML685" s="132"/>
      <c r="JMM685" s="132"/>
      <c r="JMN685" s="132"/>
      <c r="JMO685" s="132"/>
      <c r="JMP685" s="132"/>
      <c r="JMQ685" s="132"/>
      <c r="JMR685" s="132"/>
      <c r="JMS685" s="132"/>
      <c r="JMT685" s="132"/>
      <c r="JMU685" s="132"/>
      <c r="JMV685" s="132"/>
      <c r="JMW685" s="132"/>
      <c r="JMX685" s="132"/>
      <c r="JMY685" s="132"/>
      <c r="JMZ685" s="132"/>
      <c r="JNA685" s="132"/>
      <c r="JNB685" s="132"/>
      <c r="JNC685" s="132"/>
      <c r="JND685" s="132"/>
      <c r="JNE685" s="132"/>
      <c r="JNF685" s="132"/>
      <c r="JNG685" s="132"/>
      <c r="JNH685" s="132"/>
      <c r="JNI685" s="132"/>
      <c r="JNJ685" s="132"/>
      <c r="JNK685" s="132"/>
      <c r="JNL685" s="132"/>
      <c r="JNM685" s="132"/>
      <c r="JNN685" s="132"/>
      <c r="JNO685" s="132"/>
      <c r="JNP685" s="132"/>
      <c r="JNQ685" s="132"/>
      <c r="JNR685" s="132"/>
      <c r="JNS685" s="132"/>
      <c r="JNT685" s="132"/>
      <c r="JNU685" s="132"/>
      <c r="JNV685" s="132"/>
      <c r="JNW685" s="132"/>
      <c r="JNX685" s="132"/>
      <c r="JNY685" s="132"/>
      <c r="JNZ685" s="132"/>
      <c r="JOA685" s="132"/>
      <c r="JOB685" s="132"/>
      <c r="JOC685" s="132"/>
      <c r="JOD685" s="132"/>
      <c r="JOE685" s="132"/>
      <c r="JOF685" s="132"/>
      <c r="JOG685" s="132"/>
      <c r="JOH685" s="132"/>
      <c r="JOI685" s="132"/>
      <c r="JOJ685" s="132"/>
      <c r="JOK685" s="132"/>
      <c r="JOL685" s="132"/>
      <c r="JOM685" s="132"/>
      <c r="JON685" s="132"/>
      <c r="JOO685" s="132"/>
      <c r="JOP685" s="132"/>
      <c r="JOQ685" s="132"/>
      <c r="JOR685" s="132"/>
      <c r="JOS685" s="132"/>
      <c r="JOT685" s="132"/>
      <c r="JOU685" s="132"/>
      <c r="JOV685" s="132"/>
      <c r="JOW685" s="132"/>
      <c r="JOX685" s="132"/>
      <c r="JOY685" s="132"/>
      <c r="JOZ685" s="132"/>
      <c r="JPA685" s="132"/>
      <c r="JPB685" s="132"/>
      <c r="JPC685" s="132"/>
      <c r="JPD685" s="132"/>
      <c r="JPE685" s="132"/>
      <c r="JPF685" s="132"/>
      <c r="JPG685" s="132"/>
      <c r="JPH685" s="132"/>
      <c r="JPI685" s="132"/>
      <c r="JPJ685" s="132"/>
      <c r="JPK685" s="132"/>
      <c r="JPL685" s="132"/>
      <c r="JPM685" s="132"/>
      <c r="JPN685" s="132"/>
      <c r="JPO685" s="132"/>
      <c r="JPP685" s="132"/>
      <c r="JPQ685" s="132"/>
      <c r="JPR685" s="132"/>
      <c r="JPS685" s="132"/>
      <c r="JPT685" s="132"/>
      <c r="JPU685" s="132"/>
      <c r="JPV685" s="132"/>
      <c r="JPW685" s="132"/>
      <c r="JPX685" s="132"/>
      <c r="JPY685" s="132"/>
      <c r="JPZ685" s="132"/>
      <c r="JQA685" s="132"/>
      <c r="JQB685" s="132"/>
      <c r="JQC685" s="132"/>
      <c r="JQD685" s="132"/>
      <c r="JQE685" s="132"/>
      <c r="JQF685" s="132"/>
      <c r="JQG685" s="132"/>
      <c r="JQH685" s="132"/>
      <c r="JQI685" s="132"/>
      <c r="JQJ685" s="132"/>
      <c r="JQK685" s="132"/>
      <c r="JQL685" s="132"/>
      <c r="JQM685" s="132"/>
      <c r="JQN685" s="132"/>
      <c r="JQO685" s="132"/>
      <c r="JQP685" s="132"/>
      <c r="JQQ685" s="132"/>
      <c r="JQR685" s="132"/>
      <c r="JQS685" s="132"/>
      <c r="JQT685" s="132"/>
      <c r="JQU685" s="132"/>
      <c r="JQV685" s="132"/>
      <c r="JQW685" s="132"/>
      <c r="JQX685" s="132"/>
      <c r="JQY685" s="132"/>
      <c r="JQZ685" s="132"/>
      <c r="JRA685" s="132"/>
      <c r="JRB685" s="132"/>
      <c r="JRC685" s="132"/>
      <c r="JRD685" s="132"/>
      <c r="JRE685" s="132"/>
      <c r="JRF685" s="132"/>
      <c r="JRG685" s="132"/>
      <c r="JRH685" s="132"/>
      <c r="JRI685" s="132"/>
      <c r="JRJ685" s="132"/>
      <c r="JRK685" s="132"/>
      <c r="JRL685" s="132"/>
      <c r="JRM685" s="132"/>
      <c r="JRN685" s="132"/>
      <c r="JRO685" s="132"/>
      <c r="JRP685" s="132"/>
      <c r="JRQ685" s="132"/>
      <c r="JRR685" s="132"/>
      <c r="JRS685" s="132"/>
      <c r="JRT685" s="132"/>
      <c r="JRU685" s="132"/>
      <c r="JRV685" s="132"/>
      <c r="JRW685" s="132"/>
      <c r="JRX685" s="132"/>
      <c r="JRY685" s="132"/>
      <c r="JRZ685" s="132"/>
      <c r="JSA685" s="132"/>
      <c r="JSB685" s="132"/>
      <c r="JSC685" s="132"/>
      <c r="JSD685" s="132"/>
      <c r="JSE685" s="132"/>
      <c r="JSF685" s="132"/>
      <c r="JSG685" s="132"/>
      <c r="JSH685" s="132"/>
      <c r="JSI685" s="132"/>
      <c r="JSJ685" s="132"/>
      <c r="JSK685" s="132"/>
      <c r="JSL685" s="132"/>
      <c r="JSM685" s="132"/>
      <c r="JSN685" s="132"/>
      <c r="JSO685" s="132"/>
      <c r="JSP685" s="132"/>
      <c r="JSQ685" s="132"/>
      <c r="JSR685" s="132"/>
      <c r="JSS685" s="132"/>
      <c r="JST685" s="132"/>
      <c r="JSU685" s="132"/>
      <c r="JSV685" s="132"/>
      <c r="JSW685" s="132"/>
      <c r="JSX685" s="132"/>
      <c r="JSY685" s="132"/>
      <c r="JSZ685" s="132"/>
      <c r="JTA685" s="132"/>
      <c r="JTB685" s="132"/>
      <c r="JTC685" s="132"/>
      <c r="JTD685" s="132"/>
      <c r="JTE685" s="132"/>
      <c r="JTF685" s="132"/>
      <c r="JTG685" s="132"/>
      <c r="JTH685" s="132"/>
      <c r="JTI685" s="132"/>
      <c r="JTJ685" s="132"/>
      <c r="JTK685" s="132"/>
      <c r="JTL685" s="132"/>
      <c r="JTM685" s="132"/>
      <c r="JTN685" s="132"/>
      <c r="JTO685" s="132"/>
      <c r="JTP685" s="132"/>
      <c r="JTQ685" s="132"/>
      <c r="JTR685" s="132"/>
      <c r="JTS685" s="132"/>
      <c r="JTT685" s="132"/>
      <c r="JTU685" s="132"/>
      <c r="JTV685" s="132"/>
      <c r="JTW685" s="132"/>
      <c r="JTX685" s="132"/>
      <c r="JTY685" s="132"/>
      <c r="JTZ685" s="132"/>
      <c r="JUA685" s="132"/>
      <c r="JUB685" s="132"/>
      <c r="JUC685" s="132"/>
      <c r="JUD685" s="132"/>
      <c r="JUE685" s="132"/>
      <c r="JUF685" s="132"/>
      <c r="JUG685" s="132"/>
      <c r="JUH685" s="132"/>
      <c r="JUI685" s="132"/>
      <c r="JUJ685" s="132"/>
      <c r="JUK685" s="132"/>
      <c r="JUL685" s="132"/>
      <c r="JUM685" s="132"/>
      <c r="JUN685" s="132"/>
      <c r="JUO685" s="132"/>
      <c r="JUP685" s="132"/>
      <c r="JUQ685" s="132"/>
      <c r="JUR685" s="132"/>
      <c r="JUS685" s="132"/>
      <c r="JUT685" s="132"/>
      <c r="JUU685" s="132"/>
      <c r="JUV685" s="132"/>
      <c r="JUW685" s="132"/>
      <c r="JUX685" s="132"/>
      <c r="JUY685" s="132"/>
      <c r="JUZ685" s="132"/>
      <c r="JVA685" s="132"/>
      <c r="JVB685" s="132"/>
      <c r="JVC685" s="132"/>
      <c r="JVD685" s="132"/>
      <c r="JVE685" s="132"/>
      <c r="JVF685" s="132"/>
      <c r="JVG685" s="132"/>
      <c r="JVH685" s="132"/>
      <c r="JVI685" s="132"/>
      <c r="JVJ685" s="132"/>
      <c r="JVK685" s="132"/>
      <c r="JVL685" s="132"/>
      <c r="JVM685" s="132"/>
      <c r="JVN685" s="132"/>
      <c r="JVO685" s="132"/>
      <c r="JVP685" s="132"/>
      <c r="JVQ685" s="132"/>
      <c r="JVR685" s="132"/>
      <c r="JVS685" s="132"/>
      <c r="JVT685" s="132"/>
      <c r="JVU685" s="132"/>
      <c r="JVV685" s="132"/>
      <c r="JVW685" s="132"/>
      <c r="JVX685" s="132"/>
      <c r="JVY685" s="132"/>
      <c r="JVZ685" s="132"/>
      <c r="JWA685" s="132"/>
      <c r="JWB685" s="132"/>
      <c r="JWC685" s="132"/>
      <c r="JWD685" s="132"/>
      <c r="JWE685" s="132"/>
      <c r="JWF685" s="132"/>
      <c r="JWG685" s="132"/>
      <c r="JWH685" s="132"/>
      <c r="JWI685" s="132"/>
      <c r="JWJ685" s="132"/>
      <c r="JWK685" s="132"/>
      <c r="JWL685" s="132"/>
      <c r="JWM685" s="132"/>
      <c r="JWN685" s="132"/>
      <c r="JWO685" s="132"/>
      <c r="JWP685" s="132"/>
      <c r="JWQ685" s="132"/>
      <c r="JWR685" s="132"/>
      <c r="JWS685" s="132"/>
      <c r="JWT685" s="132"/>
      <c r="JWU685" s="132"/>
      <c r="JWV685" s="132"/>
      <c r="JWW685" s="132"/>
      <c r="JWX685" s="132"/>
      <c r="JWY685" s="132"/>
      <c r="JWZ685" s="132"/>
      <c r="JXA685" s="132"/>
      <c r="JXB685" s="132"/>
      <c r="JXC685" s="132"/>
      <c r="JXD685" s="132"/>
      <c r="JXE685" s="132"/>
      <c r="JXF685" s="132"/>
      <c r="JXG685" s="132"/>
      <c r="JXH685" s="132"/>
      <c r="JXI685" s="132"/>
      <c r="JXJ685" s="132"/>
      <c r="JXK685" s="132"/>
      <c r="JXL685" s="132"/>
      <c r="JXM685" s="132"/>
      <c r="JXN685" s="132"/>
      <c r="JXO685" s="132"/>
      <c r="JXP685" s="132"/>
      <c r="JXQ685" s="132"/>
      <c r="JXR685" s="132"/>
      <c r="JXS685" s="132"/>
      <c r="JXT685" s="132"/>
      <c r="JXU685" s="132"/>
      <c r="JXV685" s="132"/>
      <c r="JXW685" s="132"/>
      <c r="JXX685" s="132"/>
      <c r="JXY685" s="132"/>
      <c r="JXZ685" s="132"/>
      <c r="JYA685" s="132"/>
      <c r="JYB685" s="132"/>
      <c r="JYC685" s="132"/>
      <c r="JYD685" s="132"/>
      <c r="JYE685" s="132"/>
      <c r="JYF685" s="132"/>
      <c r="JYG685" s="132"/>
      <c r="JYH685" s="132"/>
      <c r="JYI685" s="132"/>
      <c r="JYJ685" s="132"/>
      <c r="JYK685" s="132"/>
      <c r="JYL685" s="132"/>
      <c r="JYM685" s="132"/>
      <c r="JYN685" s="132"/>
      <c r="JYO685" s="132"/>
      <c r="JYP685" s="132"/>
      <c r="JYQ685" s="132"/>
      <c r="JYR685" s="132"/>
      <c r="JYS685" s="132"/>
      <c r="JYT685" s="132"/>
      <c r="JYU685" s="132"/>
      <c r="JYV685" s="132"/>
      <c r="JYW685" s="132"/>
      <c r="JYX685" s="132"/>
      <c r="JYY685" s="132"/>
      <c r="JYZ685" s="132"/>
      <c r="JZA685" s="132"/>
      <c r="JZB685" s="132"/>
      <c r="JZC685" s="132"/>
      <c r="JZD685" s="132"/>
      <c r="JZE685" s="132"/>
      <c r="JZF685" s="132"/>
      <c r="JZG685" s="132"/>
      <c r="JZH685" s="132"/>
      <c r="JZI685" s="132"/>
      <c r="JZJ685" s="132"/>
      <c r="JZK685" s="132"/>
      <c r="JZL685" s="132"/>
      <c r="JZM685" s="132"/>
      <c r="JZN685" s="132"/>
      <c r="JZO685" s="132"/>
      <c r="JZP685" s="132"/>
      <c r="JZQ685" s="132"/>
      <c r="JZR685" s="132"/>
      <c r="JZS685" s="132"/>
      <c r="JZT685" s="132"/>
      <c r="JZU685" s="132"/>
      <c r="JZV685" s="132"/>
      <c r="JZW685" s="132"/>
      <c r="JZX685" s="132"/>
      <c r="JZY685" s="132"/>
      <c r="JZZ685" s="132"/>
      <c r="KAA685" s="132"/>
      <c r="KAB685" s="132"/>
      <c r="KAC685" s="132"/>
      <c r="KAD685" s="132"/>
      <c r="KAE685" s="132"/>
      <c r="KAF685" s="132"/>
      <c r="KAG685" s="132"/>
      <c r="KAH685" s="132"/>
      <c r="KAI685" s="132"/>
      <c r="KAJ685" s="132"/>
      <c r="KAK685" s="132"/>
      <c r="KAL685" s="132"/>
      <c r="KAM685" s="132"/>
      <c r="KAN685" s="132"/>
      <c r="KAO685" s="132"/>
      <c r="KAP685" s="132"/>
      <c r="KAQ685" s="132"/>
      <c r="KAR685" s="132"/>
      <c r="KAS685" s="132"/>
      <c r="KAT685" s="132"/>
      <c r="KAU685" s="132"/>
      <c r="KAV685" s="132"/>
      <c r="KAW685" s="132"/>
      <c r="KAX685" s="132"/>
      <c r="KAY685" s="132"/>
      <c r="KAZ685" s="132"/>
      <c r="KBA685" s="132"/>
      <c r="KBB685" s="132"/>
      <c r="KBC685" s="132"/>
      <c r="KBD685" s="132"/>
      <c r="KBE685" s="132"/>
      <c r="KBF685" s="132"/>
      <c r="KBG685" s="132"/>
      <c r="KBH685" s="132"/>
      <c r="KBI685" s="132"/>
      <c r="KBJ685" s="132"/>
      <c r="KBK685" s="132"/>
      <c r="KBL685" s="132"/>
      <c r="KBM685" s="132"/>
      <c r="KBN685" s="132"/>
      <c r="KBO685" s="132"/>
      <c r="KBP685" s="132"/>
      <c r="KBQ685" s="132"/>
      <c r="KBR685" s="132"/>
      <c r="KBS685" s="132"/>
      <c r="KBT685" s="132"/>
      <c r="KBU685" s="132"/>
      <c r="KBV685" s="132"/>
      <c r="KBW685" s="132"/>
      <c r="KBX685" s="132"/>
      <c r="KBY685" s="132"/>
      <c r="KBZ685" s="132"/>
      <c r="KCA685" s="132"/>
      <c r="KCB685" s="132"/>
      <c r="KCC685" s="132"/>
      <c r="KCD685" s="132"/>
      <c r="KCE685" s="132"/>
      <c r="KCF685" s="132"/>
      <c r="KCG685" s="132"/>
      <c r="KCH685" s="132"/>
      <c r="KCI685" s="132"/>
      <c r="KCJ685" s="132"/>
      <c r="KCK685" s="132"/>
      <c r="KCL685" s="132"/>
      <c r="KCM685" s="132"/>
      <c r="KCN685" s="132"/>
      <c r="KCO685" s="132"/>
      <c r="KCP685" s="132"/>
      <c r="KCQ685" s="132"/>
      <c r="KCR685" s="132"/>
      <c r="KCS685" s="132"/>
      <c r="KCT685" s="132"/>
      <c r="KCU685" s="132"/>
      <c r="KCV685" s="132"/>
      <c r="KCW685" s="132"/>
      <c r="KCX685" s="132"/>
      <c r="KCY685" s="132"/>
      <c r="KCZ685" s="132"/>
      <c r="KDA685" s="132"/>
      <c r="KDB685" s="132"/>
      <c r="KDC685" s="132"/>
      <c r="KDD685" s="132"/>
      <c r="KDE685" s="132"/>
      <c r="KDF685" s="132"/>
      <c r="KDG685" s="132"/>
      <c r="KDH685" s="132"/>
      <c r="KDI685" s="132"/>
      <c r="KDJ685" s="132"/>
      <c r="KDK685" s="132"/>
      <c r="KDL685" s="132"/>
      <c r="KDM685" s="132"/>
      <c r="KDN685" s="132"/>
      <c r="KDO685" s="132"/>
      <c r="KDP685" s="132"/>
      <c r="KDQ685" s="132"/>
      <c r="KDR685" s="132"/>
      <c r="KDS685" s="132"/>
      <c r="KDT685" s="132"/>
      <c r="KDU685" s="132"/>
      <c r="KDV685" s="132"/>
      <c r="KDW685" s="132"/>
      <c r="KDX685" s="132"/>
      <c r="KDY685" s="132"/>
      <c r="KDZ685" s="132"/>
      <c r="KEA685" s="132"/>
      <c r="KEB685" s="132"/>
      <c r="KEC685" s="132"/>
      <c r="KED685" s="132"/>
      <c r="KEE685" s="132"/>
      <c r="KEF685" s="132"/>
      <c r="KEG685" s="132"/>
      <c r="KEH685" s="132"/>
      <c r="KEI685" s="132"/>
      <c r="KEJ685" s="132"/>
      <c r="KEK685" s="132"/>
      <c r="KEL685" s="132"/>
      <c r="KEM685" s="132"/>
      <c r="KEN685" s="132"/>
      <c r="KEO685" s="132"/>
      <c r="KEP685" s="132"/>
      <c r="KEQ685" s="132"/>
      <c r="KER685" s="132"/>
      <c r="KES685" s="132"/>
      <c r="KET685" s="132"/>
      <c r="KEU685" s="132"/>
      <c r="KEV685" s="132"/>
      <c r="KEW685" s="132"/>
      <c r="KEX685" s="132"/>
      <c r="KEY685" s="132"/>
      <c r="KEZ685" s="132"/>
      <c r="KFA685" s="132"/>
      <c r="KFB685" s="132"/>
      <c r="KFC685" s="132"/>
      <c r="KFD685" s="132"/>
      <c r="KFE685" s="132"/>
      <c r="KFF685" s="132"/>
      <c r="KFG685" s="132"/>
      <c r="KFH685" s="132"/>
      <c r="KFI685" s="132"/>
      <c r="KFJ685" s="132"/>
      <c r="KFK685" s="132"/>
      <c r="KFL685" s="132"/>
      <c r="KFM685" s="132"/>
      <c r="KFN685" s="132"/>
      <c r="KFO685" s="132"/>
      <c r="KFP685" s="132"/>
      <c r="KFQ685" s="132"/>
      <c r="KFR685" s="132"/>
      <c r="KFS685" s="132"/>
      <c r="KFT685" s="132"/>
      <c r="KFU685" s="132"/>
      <c r="KFV685" s="132"/>
      <c r="KFW685" s="132"/>
      <c r="KFX685" s="132"/>
      <c r="KFY685" s="132"/>
      <c r="KFZ685" s="132"/>
      <c r="KGA685" s="132"/>
      <c r="KGB685" s="132"/>
      <c r="KGC685" s="132"/>
      <c r="KGD685" s="132"/>
      <c r="KGE685" s="132"/>
      <c r="KGF685" s="132"/>
      <c r="KGG685" s="132"/>
      <c r="KGH685" s="132"/>
      <c r="KGI685" s="132"/>
      <c r="KGJ685" s="132"/>
      <c r="KGK685" s="132"/>
      <c r="KGL685" s="132"/>
      <c r="KGM685" s="132"/>
      <c r="KGN685" s="132"/>
      <c r="KGO685" s="132"/>
      <c r="KGP685" s="132"/>
      <c r="KGQ685" s="132"/>
      <c r="KGR685" s="132"/>
      <c r="KGS685" s="132"/>
      <c r="KGT685" s="132"/>
      <c r="KGU685" s="132"/>
      <c r="KGV685" s="132"/>
      <c r="KGW685" s="132"/>
      <c r="KGX685" s="132"/>
      <c r="KGY685" s="132"/>
      <c r="KGZ685" s="132"/>
      <c r="KHA685" s="132"/>
      <c r="KHB685" s="132"/>
      <c r="KHC685" s="132"/>
      <c r="KHD685" s="132"/>
      <c r="KHE685" s="132"/>
      <c r="KHF685" s="132"/>
      <c r="KHG685" s="132"/>
      <c r="KHH685" s="132"/>
      <c r="KHI685" s="132"/>
      <c r="KHJ685" s="132"/>
      <c r="KHK685" s="132"/>
      <c r="KHL685" s="132"/>
      <c r="KHM685" s="132"/>
      <c r="KHN685" s="132"/>
      <c r="KHO685" s="132"/>
      <c r="KHP685" s="132"/>
      <c r="KHQ685" s="132"/>
      <c r="KHR685" s="132"/>
      <c r="KHS685" s="132"/>
      <c r="KHT685" s="132"/>
      <c r="KHU685" s="132"/>
      <c r="KHV685" s="132"/>
      <c r="KHW685" s="132"/>
      <c r="KHX685" s="132"/>
      <c r="KHY685" s="132"/>
      <c r="KHZ685" s="132"/>
      <c r="KIA685" s="132"/>
      <c r="KIB685" s="132"/>
      <c r="KIC685" s="132"/>
      <c r="KID685" s="132"/>
      <c r="KIE685" s="132"/>
      <c r="KIF685" s="132"/>
      <c r="KIG685" s="132"/>
      <c r="KIH685" s="132"/>
      <c r="KII685" s="132"/>
      <c r="KIJ685" s="132"/>
      <c r="KIK685" s="132"/>
      <c r="KIL685" s="132"/>
      <c r="KIM685" s="132"/>
      <c r="KIN685" s="132"/>
      <c r="KIO685" s="132"/>
      <c r="KIP685" s="132"/>
      <c r="KIQ685" s="132"/>
      <c r="KIR685" s="132"/>
      <c r="KIS685" s="132"/>
      <c r="KIT685" s="132"/>
      <c r="KIU685" s="132"/>
      <c r="KIV685" s="132"/>
      <c r="KIW685" s="132"/>
      <c r="KIX685" s="132"/>
      <c r="KIY685" s="132"/>
      <c r="KIZ685" s="132"/>
      <c r="KJA685" s="132"/>
      <c r="KJB685" s="132"/>
      <c r="KJC685" s="132"/>
      <c r="KJD685" s="132"/>
      <c r="KJE685" s="132"/>
      <c r="KJF685" s="132"/>
      <c r="KJG685" s="132"/>
      <c r="KJH685" s="132"/>
      <c r="KJI685" s="132"/>
      <c r="KJJ685" s="132"/>
      <c r="KJK685" s="132"/>
      <c r="KJL685" s="132"/>
      <c r="KJM685" s="132"/>
      <c r="KJN685" s="132"/>
      <c r="KJO685" s="132"/>
      <c r="KJP685" s="132"/>
      <c r="KJQ685" s="132"/>
      <c r="KJR685" s="132"/>
      <c r="KJS685" s="132"/>
      <c r="KJT685" s="132"/>
      <c r="KJU685" s="132"/>
      <c r="KJV685" s="132"/>
      <c r="KJW685" s="132"/>
      <c r="KJX685" s="132"/>
      <c r="KJY685" s="132"/>
      <c r="KJZ685" s="132"/>
      <c r="KKA685" s="132"/>
      <c r="KKB685" s="132"/>
      <c r="KKC685" s="132"/>
      <c r="KKD685" s="132"/>
      <c r="KKE685" s="132"/>
      <c r="KKF685" s="132"/>
      <c r="KKG685" s="132"/>
      <c r="KKH685" s="132"/>
      <c r="KKI685" s="132"/>
      <c r="KKJ685" s="132"/>
      <c r="KKK685" s="132"/>
      <c r="KKL685" s="132"/>
      <c r="KKM685" s="132"/>
      <c r="KKN685" s="132"/>
      <c r="KKO685" s="132"/>
      <c r="KKP685" s="132"/>
      <c r="KKQ685" s="132"/>
      <c r="KKR685" s="132"/>
      <c r="KKS685" s="132"/>
      <c r="KKT685" s="132"/>
      <c r="KKU685" s="132"/>
      <c r="KKV685" s="132"/>
      <c r="KKW685" s="132"/>
      <c r="KKX685" s="132"/>
      <c r="KKY685" s="132"/>
      <c r="KKZ685" s="132"/>
      <c r="KLA685" s="132"/>
      <c r="KLB685" s="132"/>
      <c r="KLC685" s="132"/>
      <c r="KLD685" s="132"/>
      <c r="KLE685" s="132"/>
      <c r="KLF685" s="132"/>
      <c r="KLG685" s="132"/>
      <c r="KLH685" s="132"/>
      <c r="KLI685" s="132"/>
      <c r="KLJ685" s="132"/>
      <c r="KLK685" s="132"/>
      <c r="KLL685" s="132"/>
      <c r="KLM685" s="132"/>
      <c r="KLN685" s="132"/>
      <c r="KLO685" s="132"/>
      <c r="KLP685" s="132"/>
      <c r="KLQ685" s="132"/>
      <c r="KLR685" s="132"/>
      <c r="KLS685" s="132"/>
      <c r="KLT685" s="132"/>
      <c r="KLU685" s="132"/>
      <c r="KLV685" s="132"/>
      <c r="KLW685" s="132"/>
      <c r="KLX685" s="132"/>
      <c r="KLY685" s="132"/>
      <c r="KLZ685" s="132"/>
      <c r="KMA685" s="132"/>
      <c r="KMB685" s="132"/>
      <c r="KMC685" s="132"/>
      <c r="KMD685" s="132"/>
      <c r="KME685" s="132"/>
      <c r="KMF685" s="132"/>
      <c r="KMG685" s="132"/>
      <c r="KMH685" s="132"/>
      <c r="KMI685" s="132"/>
      <c r="KMJ685" s="132"/>
      <c r="KMK685" s="132"/>
      <c r="KML685" s="132"/>
      <c r="KMM685" s="132"/>
      <c r="KMN685" s="132"/>
      <c r="KMO685" s="132"/>
      <c r="KMP685" s="132"/>
      <c r="KMQ685" s="132"/>
      <c r="KMR685" s="132"/>
      <c r="KMS685" s="132"/>
      <c r="KMT685" s="132"/>
      <c r="KMU685" s="132"/>
      <c r="KMV685" s="132"/>
      <c r="KMW685" s="132"/>
      <c r="KMX685" s="132"/>
      <c r="KMY685" s="132"/>
      <c r="KMZ685" s="132"/>
      <c r="KNA685" s="132"/>
      <c r="KNB685" s="132"/>
      <c r="KNC685" s="132"/>
      <c r="KND685" s="132"/>
      <c r="KNE685" s="132"/>
      <c r="KNF685" s="132"/>
      <c r="KNG685" s="132"/>
      <c r="KNH685" s="132"/>
      <c r="KNI685" s="132"/>
      <c r="KNJ685" s="132"/>
      <c r="KNK685" s="132"/>
      <c r="KNL685" s="132"/>
      <c r="KNM685" s="132"/>
      <c r="KNN685" s="132"/>
      <c r="KNO685" s="132"/>
      <c r="KNP685" s="132"/>
      <c r="KNQ685" s="132"/>
      <c r="KNR685" s="132"/>
      <c r="KNS685" s="132"/>
      <c r="KNT685" s="132"/>
      <c r="KNU685" s="132"/>
      <c r="KNV685" s="132"/>
      <c r="KNW685" s="132"/>
      <c r="KNX685" s="132"/>
      <c r="KNY685" s="132"/>
      <c r="KNZ685" s="132"/>
      <c r="KOA685" s="132"/>
      <c r="KOB685" s="132"/>
      <c r="KOC685" s="132"/>
      <c r="KOD685" s="132"/>
      <c r="KOE685" s="132"/>
      <c r="KOF685" s="132"/>
      <c r="KOG685" s="132"/>
      <c r="KOH685" s="132"/>
      <c r="KOI685" s="132"/>
      <c r="KOJ685" s="132"/>
      <c r="KOK685" s="132"/>
      <c r="KOL685" s="132"/>
      <c r="KOM685" s="132"/>
      <c r="KON685" s="132"/>
      <c r="KOO685" s="132"/>
      <c r="KOP685" s="132"/>
      <c r="KOQ685" s="132"/>
      <c r="KOR685" s="132"/>
      <c r="KOS685" s="132"/>
      <c r="KOT685" s="132"/>
      <c r="KOU685" s="132"/>
      <c r="KOV685" s="132"/>
      <c r="KOW685" s="132"/>
      <c r="KOX685" s="132"/>
      <c r="KOY685" s="132"/>
      <c r="KOZ685" s="132"/>
      <c r="KPA685" s="132"/>
      <c r="KPB685" s="132"/>
      <c r="KPC685" s="132"/>
      <c r="KPD685" s="132"/>
      <c r="KPE685" s="132"/>
      <c r="KPF685" s="132"/>
      <c r="KPG685" s="132"/>
      <c r="KPH685" s="132"/>
      <c r="KPI685" s="132"/>
      <c r="KPJ685" s="132"/>
      <c r="KPK685" s="132"/>
      <c r="KPL685" s="132"/>
      <c r="KPM685" s="132"/>
      <c r="KPN685" s="132"/>
      <c r="KPO685" s="132"/>
      <c r="KPP685" s="132"/>
      <c r="KPQ685" s="132"/>
      <c r="KPR685" s="132"/>
      <c r="KPS685" s="132"/>
      <c r="KPT685" s="132"/>
      <c r="KPU685" s="132"/>
      <c r="KPV685" s="132"/>
      <c r="KPW685" s="132"/>
      <c r="KPX685" s="132"/>
      <c r="KPY685" s="132"/>
      <c r="KPZ685" s="132"/>
      <c r="KQA685" s="132"/>
      <c r="KQB685" s="132"/>
      <c r="KQC685" s="132"/>
      <c r="KQD685" s="132"/>
      <c r="KQE685" s="132"/>
      <c r="KQF685" s="132"/>
      <c r="KQG685" s="132"/>
      <c r="KQH685" s="132"/>
      <c r="KQI685" s="132"/>
      <c r="KQJ685" s="132"/>
      <c r="KQK685" s="132"/>
      <c r="KQL685" s="132"/>
      <c r="KQM685" s="132"/>
      <c r="KQN685" s="132"/>
      <c r="KQO685" s="132"/>
      <c r="KQP685" s="132"/>
      <c r="KQQ685" s="132"/>
      <c r="KQR685" s="132"/>
      <c r="KQS685" s="132"/>
      <c r="KQT685" s="132"/>
      <c r="KQU685" s="132"/>
      <c r="KQV685" s="132"/>
      <c r="KQW685" s="132"/>
      <c r="KQX685" s="132"/>
      <c r="KQY685" s="132"/>
      <c r="KQZ685" s="132"/>
      <c r="KRA685" s="132"/>
      <c r="KRB685" s="132"/>
      <c r="KRC685" s="132"/>
      <c r="KRD685" s="132"/>
      <c r="KRE685" s="132"/>
      <c r="KRF685" s="132"/>
      <c r="KRG685" s="132"/>
      <c r="KRH685" s="132"/>
      <c r="KRI685" s="132"/>
      <c r="KRJ685" s="132"/>
      <c r="KRK685" s="132"/>
      <c r="KRL685" s="132"/>
      <c r="KRM685" s="132"/>
      <c r="KRN685" s="132"/>
      <c r="KRO685" s="132"/>
      <c r="KRP685" s="132"/>
      <c r="KRQ685" s="132"/>
      <c r="KRR685" s="132"/>
      <c r="KRS685" s="132"/>
      <c r="KRT685" s="132"/>
      <c r="KRU685" s="132"/>
      <c r="KRV685" s="132"/>
      <c r="KRW685" s="132"/>
      <c r="KRX685" s="132"/>
      <c r="KRY685" s="132"/>
      <c r="KRZ685" s="132"/>
      <c r="KSA685" s="132"/>
      <c r="KSB685" s="132"/>
      <c r="KSC685" s="132"/>
      <c r="KSD685" s="132"/>
      <c r="KSE685" s="132"/>
      <c r="KSF685" s="132"/>
      <c r="KSG685" s="132"/>
      <c r="KSH685" s="132"/>
      <c r="KSI685" s="132"/>
      <c r="KSJ685" s="132"/>
      <c r="KSK685" s="132"/>
      <c r="KSL685" s="132"/>
      <c r="KSM685" s="132"/>
      <c r="KSN685" s="132"/>
      <c r="KSO685" s="132"/>
      <c r="KSP685" s="132"/>
      <c r="KSQ685" s="132"/>
      <c r="KSR685" s="132"/>
      <c r="KSS685" s="132"/>
      <c r="KST685" s="132"/>
      <c r="KSU685" s="132"/>
      <c r="KSV685" s="132"/>
      <c r="KSW685" s="132"/>
      <c r="KSX685" s="132"/>
      <c r="KSY685" s="132"/>
      <c r="KSZ685" s="132"/>
      <c r="KTA685" s="132"/>
      <c r="KTB685" s="132"/>
      <c r="KTC685" s="132"/>
      <c r="KTD685" s="132"/>
      <c r="KTE685" s="132"/>
      <c r="KTF685" s="132"/>
      <c r="KTG685" s="132"/>
      <c r="KTH685" s="132"/>
      <c r="KTI685" s="132"/>
      <c r="KTJ685" s="132"/>
      <c r="KTK685" s="132"/>
      <c r="KTL685" s="132"/>
      <c r="KTM685" s="132"/>
      <c r="KTN685" s="132"/>
      <c r="KTO685" s="132"/>
      <c r="KTP685" s="132"/>
      <c r="KTQ685" s="132"/>
      <c r="KTR685" s="132"/>
      <c r="KTS685" s="132"/>
      <c r="KTT685" s="132"/>
      <c r="KTU685" s="132"/>
      <c r="KTV685" s="132"/>
      <c r="KTW685" s="132"/>
      <c r="KTX685" s="132"/>
      <c r="KTY685" s="132"/>
      <c r="KTZ685" s="132"/>
      <c r="KUA685" s="132"/>
      <c r="KUB685" s="132"/>
      <c r="KUC685" s="132"/>
      <c r="KUD685" s="132"/>
      <c r="KUE685" s="132"/>
      <c r="KUF685" s="132"/>
      <c r="KUG685" s="132"/>
      <c r="KUH685" s="132"/>
      <c r="KUI685" s="132"/>
      <c r="KUJ685" s="132"/>
      <c r="KUK685" s="132"/>
      <c r="KUL685" s="132"/>
      <c r="KUM685" s="132"/>
      <c r="KUN685" s="132"/>
      <c r="KUO685" s="132"/>
      <c r="KUP685" s="132"/>
      <c r="KUQ685" s="132"/>
      <c r="KUR685" s="132"/>
      <c r="KUS685" s="132"/>
      <c r="KUT685" s="132"/>
      <c r="KUU685" s="132"/>
      <c r="KUV685" s="132"/>
      <c r="KUW685" s="132"/>
      <c r="KUX685" s="132"/>
      <c r="KUY685" s="132"/>
      <c r="KUZ685" s="132"/>
      <c r="KVA685" s="132"/>
      <c r="KVB685" s="132"/>
      <c r="KVC685" s="132"/>
      <c r="KVD685" s="132"/>
      <c r="KVE685" s="132"/>
      <c r="KVF685" s="132"/>
      <c r="KVG685" s="132"/>
      <c r="KVH685" s="132"/>
      <c r="KVI685" s="132"/>
      <c r="KVJ685" s="132"/>
      <c r="KVK685" s="132"/>
      <c r="KVL685" s="132"/>
      <c r="KVM685" s="132"/>
      <c r="KVN685" s="132"/>
      <c r="KVO685" s="132"/>
      <c r="KVP685" s="132"/>
      <c r="KVQ685" s="132"/>
      <c r="KVR685" s="132"/>
      <c r="KVS685" s="132"/>
      <c r="KVT685" s="132"/>
      <c r="KVU685" s="132"/>
      <c r="KVV685" s="132"/>
      <c r="KVW685" s="132"/>
      <c r="KVX685" s="132"/>
      <c r="KVY685" s="132"/>
      <c r="KVZ685" s="132"/>
      <c r="KWA685" s="132"/>
      <c r="KWB685" s="132"/>
      <c r="KWC685" s="132"/>
      <c r="KWD685" s="132"/>
      <c r="KWE685" s="132"/>
      <c r="KWF685" s="132"/>
      <c r="KWG685" s="132"/>
      <c r="KWH685" s="132"/>
      <c r="KWI685" s="132"/>
      <c r="KWJ685" s="132"/>
      <c r="KWK685" s="132"/>
      <c r="KWL685" s="132"/>
      <c r="KWM685" s="132"/>
      <c r="KWN685" s="132"/>
      <c r="KWO685" s="132"/>
      <c r="KWP685" s="132"/>
      <c r="KWQ685" s="132"/>
      <c r="KWR685" s="132"/>
      <c r="KWS685" s="132"/>
      <c r="KWT685" s="132"/>
      <c r="KWU685" s="132"/>
      <c r="KWV685" s="132"/>
      <c r="KWW685" s="132"/>
      <c r="KWX685" s="132"/>
      <c r="KWY685" s="132"/>
      <c r="KWZ685" s="132"/>
      <c r="KXA685" s="132"/>
      <c r="KXB685" s="132"/>
      <c r="KXC685" s="132"/>
      <c r="KXD685" s="132"/>
      <c r="KXE685" s="132"/>
      <c r="KXF685" s="132"/>
      <c r="KXG685" s="132"/>
      <c r="KXH685" s="132"/>
      <c r="KXI685" s="132"/>
      <c r="KXJ685" s="132"/>
      <c r="KXK685" s="132"/>
      <c r="KXL685" s="132"/>
      <c r="KXM685" s="132"/>
      <c r="KXN685" s="132"/>
      <c r="KXO685" s="132"/>
      <c r="KXP685" s="132"/>
      <c r="KXQ685" s="132"/>
      <c r="KXR685" s="132"/>
      <c r="KXS685" s="132"/>
      <c r="KXT685" s="132"/>
      <c r="KXU685" s="132"/>
      <c r="KXV685" s="132"/>
      <c r="KXW685" s="132"/>
      <c r="KXX685" s="132"/>
      <c r="KXY685" s="132"/>
      <c r="KXZ685" s="132"/>
      <c r="KYA685" s="132"/>
      <c r="KYB685" s="132"/>
      <c r="KYC685" s="132"/>
      <c r="KYD685" s="132"/>
      <c r="KYE685" s="132"/>
      <c r="KYF685" s="132"/>
      <c r="KYG685" s="132"/>
      <c r="KYH685" s="132"/>
      <c r="KYI685" s="132"/>
      <c r="KYJ685" s="132"/>
      <c r="KYK685" s="132"/>
      <c r="KYL685" s="132"/>
      <c r="KYM685" s="132"/>
      <c r="KYN685" s="132"/>
      <c r="KYO685" s="132"/>
      <c r="KYP685" s="132"/>
      <c r="KYQ685" s="132"/>
      <c r="KYR685" s="132"/>
      <c r="KYS685" s="132"/>
      <c r="KYT685" s="132"/>
      <c r="KYU685" s="132"/>
      <c r="KYV685" s="132"/>
      <c r="KYW685" s="132"/>
      <c r="KYX685" s="132"/>
      <c r="KYY685" s="132"/>
      <c r="KYZ685" s="132"/>
      <c r="KZA685" s="132"/>
      <c r="KZB685" s="132"/>
      <c r="KZC685" s="132"/>
      <c r="KZD685" s="132"/>
      <c r="KZE685" s="132"/>
      <c r="KZF685" s="132"/>
      <c r="KZG685" s="132"/>
      <c r="KZH685" s="132"/>
      <c r="KZI685" s="132"/>
      <c r="KZJ685" s="132"/>
      <c r="KZK685" s="132"/>
      <c r="KZL685" s="132"/>
      <c r="KZM685" s="132"/>
      <c r="KZN685" s="132"/>
      <c r="KZO685" s="132"/>
      <c r="KZP685" s="132"/>
      <c r="KZQ685" s="132"/>
      <c r="KZR685" s="132"/>
      <c r="KZS685" s="132"/>
      <c r="KZT685" s="132"/>
      <c r="KZU685" s="132"/>
      <c r="KZV685" s="132"/>
      <c r="KZW685" s="132"/>
      <c r="KZX685" s="132"/>
      <c r="KZY685" s="132"/>
      <c r="KZZ685" s="132"/>
      <c r="LAA685" s="132"/>
      <c r="LAB685" s="132"/>
      <c r="LAC685" s="132"/>
      <c r="LAD685" s="132"/>
      <c r="LAE685" s="132"/>
      <c r="LAF685" s="132"/>
      <c r="LAG685" s="132"/>
      <c r="LAH685" s="132"/>
      <c r="LAI685" s="132"/>
      <c r="LAJ685" s="132"/>
      <c r="LAK685" s="132"/>
      <c r="LAL685" s="132"/>
      <c r="LAM685" s="132"/>
      <c r="LAN685" s="132"/>
      <c r="LAO685" s="132"/>
      <c r="LAP685" s="132"/>
      <c r="LAQ685" s="132"/>
      <c r="LAR685" s="132"/>
      <c r="LAS685" s="132"/>
      <c r="LAT685" s="132"/>
      <c r="LAU685" s="132"/>
      <c r="LAV685" s="132"/>
      <c r="LAW685" s="132"/>
      <c r="LAX685" s="132"/>
      <c r="LAY685" s="132"/>
      <c r="LAZ685" s="132"/>
      <c r="LBA685" s="132"/>
      <c r="LBB685" s="132"/>
      <c r="LBC685" s="132"/>
      <c r="LBD685" s="132"/>
      <c r="LBE685" s="132"/>
      <c r="LBF685" s="132"/>
      <c r="LBG685" s="132"/>
      <c r="LBH685" s="132"/>
      <c r="LBI685" s="132"/>
      <c r="LBJ685" s="132"/>
      <c r="LBK685" s="132"/>
      <c r="LBL685" s="132"/>
      <c r="LBM685" s="132"/>
      <c r="LBN685" s="132"/>
      <c r="LBO685" s="132"/>
      <c r="LBP685" s="132"/>
      <c r="LBQ685" s="132"/>
      <c r="LBR685" s="132"/>
      <c r="LBS685" s="132"/>
      <c r="LBT685" s="132"/>
      <c r="LBU685" s="132"/>
      <c r="LBV685" s="132"/>
      <c r="LBW685" s="132"/>
      <c r="LBX685" s="132"/>
      <c r="LBY685" s="132"/>
      <c r="LBZ685" s="132"/>
      <c r="LCA685" s="132"/>
      <c r="LCB685" s="132"/>
      <c r="LCC685" s="132"/>
      <c r="LCD685" s="132"/>
      <c r="LCE685" s="132"/>
      <c r="LCF685" s="132"/>
      <c r="LCG685" s="132"/>
      <c r="LCH685" s="132"/>
      <c r="LCI685" s="132"/>
      <c r="LCJ685" s="132"/>
      <c r="LCK685" s="132"/>
      <c r="LCL685" s="132"/>
      <c r="LCM685" s="132"/>
      <c r="LCN685" s="132"/>
      <c r="LCO685" s="132"/>
      <c r="LCP685" s="132"/>
      <c r="LCQ685" s="132"/>
      <c r="LCR685" s="132"/>
      <c r="LCS685" s="132"/>
      <c r="LCT685" s="132"/>
      <c r="LCU685" s="132"/>
      <c r="LCV685" s="132"/>
      <c r="LCW685" s="132"/>
      <c r="LCX685" s="132"/>
      <c r="LCY685" s="132"/>
      <c r="LCZ685" s="132"/>
      <c r="LDA685" s="132"/>
      <c r="LDB685" s="132"/>
      <c r="LDC685" s="132"/>
      <c r="LDD685" s="132"/>
      <c r="LDE685" s="132"/>
      <c r="LDF685" s="132"/>
      <c r="LDG685" s="132"/>
      <c r="LDH685" s="132"/>
      <c r="LDI685" s="132"/>
      <c r="LDJ685" s="132"/>
      <c r="LDK685" s="132"/>
      <c r="LDL685" s="132"/>
      <c r="LDM685" s="132"/>
      <c r="LDN685" s="132"/>
      <c r="LDO685" s="132"/>
      <c r="LDP685" s="132"/>
      <c r="LDQ685" s="132"/>
      <c r="LDR685" s="132"/>
      <c r="LDS685" s="132"/>
      <c r="LDT685" s="132"/>
      <c r="LDU685" s="132"/>
      <c r="LDV685" s="132"/>
      <c r="LDW685" s="132"/>
      <c r="LDX685" s="132"/>
      <c r="LDY685" s="132"/>
      <c r="LDZ685" s="132"/>
      <c r="LEA685" s="132"/>
      <c r="LEB685" s="132"/>
      <c r="LEC685" s="132"/>
      <c r="LED685" s="132"/>
      <c r="LEE685" s="132"/>
      <c r="LEF685" s="132"/>
      <c r="LEG685" s="132"/>
      <c r="LEH685" s="132"/>
      <c r="LEI685" s="132"/>
      <c r="LEJ685" s="132"/>
      <c r="LEK685" s="132"/>
      <c r="LEL685" s="132"/>
      <c r="LEM685" s="132"/>
      <c r="LEN685" s="132"/>
      <c r="LEO685" s="132"/>
      <c r="LEP685" s="132"/>
      <c r="LEQ685" s="132"/>
      <c r="LER685" s="132"/>
      <c r="LES685" s="132"/>
      <c r="LET685" s="132"/>
      <c r="LEU685" s="132"/>
      <c r="LEV685" s="132"/>
      <c r="LEW685" s="132"/>
      <c r="LEX685" s="132"/>
      <c r="LEY685" s="132"/>
      <c r="LEZ685" s="132"/>
      <c r="LFA685" s="132"/>
      <c r="LFB685" s="132"/>
      <c r="LFC685" s="132"/>
      <c r="LFD685" s="132"/>
      <c r="LFE685" s="132"/>
      <c r="LFF685" s="132"/>
      <c r="LFG685" s="132"/>
      <c r="LFH685" s="132"/>
      <c r="LFI685" s="132"/>
      <c r="LFJ685" s="132"/>
      <c r="LFK685" s="132"/>
      <c r="LFL685" s="132"/>
      <c r="LFM685" s="132"/>
      <c r="LFN685" s="132"/>
      <c r="LFO685" s="132"/>
      <c r="LFP685" s="132"/>
      <c r="LFQ685" s="132"/>
      <c r="LFR685" s="132"/>
      <c r="LFS685" s="132"/>
      <c r="LFT685" s="132"/>
      <c r="LFU685" s="132"/>
      <c r="LFV685" s="132"/>
      <c r="LFW685" s="132"/>
      <c r="LFX685" s="132"/>
      <c r="LFY685" s="132"/>
      <c r="LFZ685" s="132"/>
      <c r="LGA685" s="132"/>
      <c r="LGB685" s="132"/>
      <c r="LGC685" s="132"/>
      <c r="LGD685" s="132"/>
      <c r="LGE685" s="132"/>
      <c r="LGF685" s="132"/>
      <c r="LGG685" s="132"/>
      <c r="LGH685" s="132"/>
      <c r="LGI685" s="132"/>
      <c r="LGJ685" s="132"/>
      <c r="LGK685" s="132"/>
      <c r="LGL685" s="132"/>
      <c r="LGM685" s="132"/>
      <c r="LGN685" s="132"/>
      <c r="LGO685" s="132"/>
      <c r="LGP685" s="132"/>
      <c r="LGQ685" s="132"/>
      <c r="LGR685" s="132"/>
      <c r="LGS685" s="132"/>
      <c r="LGT685" s="132"/>
      <c r="LGU685" s="132"/>
      <c r="LGV685" s="132"/>
      <c r="LGW685" s="132"/>
      <c r="LGX685" s="132"/>
      <c r="LGY685" s="132"/>
      <c r="LGZ685" s="132"/>
      <c r="LHA685" s="132"/>
      <c r="LHB685" s="132"/>
      <c r="LHC685" s="132"/>
      <c r="LHD685" s="132"/>
      <c r="LHE685" s="132"/>
      <c r="LHF685" s="132"/>
      <c r="LHG685" s="132"/>
      <c r="LHH685" s="132"/>
      <c r="LHI685" s="132"/>
      <c r="LHJ685" s="132"/>
      <c r="LHK685" s="132"/>
      <c r="LHL685" s="132"/>
      <c r="LHM685" s="132"/>
      <c r="LHN685" s="132"/>
      <c r="LHO685" s="132"/>
      <c r="LHP685" s="132"/>
      <c r="LHQ685" s="132"/>
      <c r="LHR685" s="132"/>
      <c r="LHS685" s="132"/>
      <c r="LHT685" s="132"/>
      <c r="LHU685" s="132"/>
      <c r="LHV685" s="132"/>
      <c r="LHW685" s="132"/>
      <c r="LHX685" s="132"/>
      <c r="LHY685" s="132"/>
      <c r="LHZ685" s="132"/>
      <c r="LIA685" s="132"/>
      <c r="LIB685" s="132"/>
      <c r="LIC685" s="132"/>
      <c r="LID685" s="132"/>
      <c r="LIE685" s="132"/>
      <c r="LIF685" s="132"/>
      <c r="LIG685" s="132"/>
      <c r="LIH685" s="132"/>
      <c r="LII685" s="132"/>
      <c r="LIJ685" s="132"/>
      <c r="LIK685" s="132"/>
      <c r="LIL685" s="132"/>
      <c r="LIM685" s="132"/>
      <c r="LIN685" s="132"/>
      <c r="LIO685" s="132"/>
      <c r="LIP685" s="132"/>
      <c r="LIQ685" s="132"/>
      <c r="LIR685" s="132"/>
      <c r="LIS685" s="132"/>
      <c r="LIT685" s="132"/>
      <c r="LIU685" s="132"/>
      <c r="LIV685" s="132"/>
      <c r="LIW685" s="132"/>
      <c r="LIX685" s="132"/>
      <c r="LIY685" s="132"/>
      <c r="LIZ685" s="132"/>
      <c r="LJA685" s="132"/>
      <c r="LJB685" s="132"/>
      <c r="LJC685" s="132"/>
      <c r="LJD685" s="132"/>
      <c r="LJE685" s="132"/>
      <c r="LJF685" s="132"/>
      <c r="LJG685" s="132"/>
      <c r="LJH685" s="132"/>
      <c r="LJI685" s="132"/>
      <c r="LJJ685" s="132"/>
      <c r="LJK685" s="132"/>
      <c r="LJL685" s="132"/>
      <c r="LJM685" s="132"/>
      <c r="LJN685" s="132"/>
      <c r="LJO685" s="132"/>
      <c r="LJP685" s="132"/>
      <c r="LJQ685" s="132"/>
      <c r="LJR685" s="132"/>
      <c r="LJS685" s="132"/>
      <c r="LJT685" s="132"/>
      <c r="LJU685" s="132"/>
      <c r="LJV685" s="132"/>
      <c r="LJW685" s="132"/>
      <c r="LJX685" s="132"/>
      <c r="LJY685" s="132"/>
      <c r="LJZ685" s="132"/>
      <c r="LKA685" s="132"/>
      <c r="LKB685" s="132"/>
      <c r="LKC685" s="132"/>
      <c r="LKD685" s="132"/>
      <c r="LKE685" s="132"/>
      <c r="LKF685" s="132"/>
      <c r="LKG685" s="132"/>
      <c r="LKH685" s="132"/>
      <c r="LKI685" s="132"/>
      <c r="LKJ685" s="132"/>
      <c r="LKK685" s="132"/>
      <c r="LKL685" s="132"/>
      <c r="LKM685" s="132"/>
      <c r="LKN685" s="132"/>
      <c r="LKO685" s="132"/>
      <c r="LKP685" s="132"/>
      <c r="LKQ685" s="132"/>
      <c r="LKR685" s="132"/>
      <c r="LKS685" s="132"/>
      <c r="LKT685" s="132"/>
      <c r="LKU685" s="132"/>
      <c r="LKV685" s="132"/>
      <c r="LKW685" s="132"/>
      <c r="LKX685" s="132"/>
      <c r="LKY685" s="132"/>
      <c r="LKZ685" s="132"/>
      <c r="LLA685" s="132"/>
      <c r="LLB685" s="132"/>
      <c r="LLC685" s="132"/>
      <c r="LLD685" s="132"/>
      <c r="LLE685" s="132"/>
      <c r="LLF685" s="132"/>
      <c r="LLG685" s="132"/>
      <c r="LLH685" s="132"/>
      <c r="LLI685" s="132"/>
      <c r="LLJ685" s="132"/>
      <c r="LLK685" s="132"/>
      <c r="LLL685" s="132"/>
      <c r="LLM685" s="132"/>
      <c r="LLN685" s="132"/>
      <c r="LLO685" s="132"/>
      <c r="LLP685" s="132"/>
      <c r="LLQ685" s="132"/>
      <c r="LLR685" s="132"/>
      <c r="LLS685" s="132"/>
      <c r="LLT685" s="132"/>
      <c r="LLU685" s="132"/>
      <c r="LLV685" s="132"/>
      <c r="LLW685" s="132"/>
      <c r="LLX685" s="132"/>
      <c r="LLY685" s="132"/>
      <c r="LLZ685" s="132"/>
      <c r="LMA685" s="132"/>
      <c r="LMB685" s="132"/>
      <c r="LMC685" s="132"/>
      <c r="LMD685" s="132"/>
      <c r="LME685" s="132"/>
      <c r="LMF685" s="132"/>
      <c r="LMG685" s="132"/>
      <c r="LMH685" s="132"/>
      <c r="LMI685" s="132"/>
      <c r="LMJ685" s="132"/>
      <c r="LMK685" s="132"/>
      <c r="LML685" s="132"/>
      <c r="LMM685" s="132"/>
      <c r="LMN685" s="132"/>
      <c r="LMO685" s="132"/>
      <c r="LMP685" s="132"/>
      <c r="LMQ685" s="132"/>
      <c r="LMR685" s="132"/>
      <c r="LMS685" s="132"/>
      <c r="LMT685" s="132"/>
      <c r="LMU685" s="132"/>
      <c r="LMV685" s="132"/>
      <c r="LMW685" s="132"/>
      <c r="LMX685" s="132"/>
      <c r="LMY685" s="132"/>
      <c r="LMZ685" s="132"/>
      <c r="LNA685" s="132"/>
      <c r="LNB685" s="132"/>
      <c r="LNC685" s="132"/>
      <c r="LND685" s="132"/>
      <c r="LNE685" s="132"/>
      <c r="LNF685" s="132"/>
      <c r="LNG685" s="132"/>
      <c r="LNH685" s="132"/>
      <c r="LNI685" s="132"/>
      <c r="LNJ685" s="132"/>
      <c r="LNK685" s="132"/>
      <c r="LNL685" s="132"/>
      <c r="LNM685" s="132"/>
      <c r="LNN685" s="132"/>
      <c r="LNO685" s="132"/>
      <c r="LNP685" s="132"/>
      <c r="LNQ685" s="132"/>
      <c r="LNR685" s="132"/>
      <c r="LNS685" s="132"/>
      <c r="LNT685" s="132"/>
      <c r="LNU685" s="132"/>
      <c r="LNV685" s="132"/>
      <c r="LNW685" s="132"/>
      <c r="LNX685" s="132"/>
      <c r="LNY685" s="132"/>
      <c r="LNZ685" s="132"/>
      <c r="LOA685" s="132"/>
      <c r="LOB685" s="132"/>
      <c r="LOC685" s="132"/>
      <c r="LOD685" s="132"/>
      <c r="LOE685" s="132"/>
      <c r="LOF685" s="132"/>
      <c r="LOG685" s="132"/>
      <c r="LOH685" s="132"/>
      <c r="LOI685" s="132"/>
      <c r="LOJ685" s="132"/>
      <c r="LOK685" s="132"/>
      <c r="LOL685" s="132"/>
      <c r="LOM685" s="132"/>
      <c r="LON685" s="132"/>
      <c r="LOO685" s="132"/>
      <c r="LOP685" s="132"/>
      <c r="LOQ685" s="132"/>
      <c r="LOR685" s="132"/>
      <c r="LOS685" s="132"/>
      <c r="LOT685" s="132"/>
      <c r="LOU685" s="132"/>
      <c r="LOV685" s="132"/>
      <c r="LOW685" s="132"/>
      <c r="LOX685" s="132"/>
      <c r="LOY685" s="132"/>
      <c r="LOZ685" s="132"/>
      <c r="LPA685" s="132"/>
      <c r="LPB685" s="132"/>
      <c r="LPC685" s="132"/>
      <c r="LPD685" s="132"/>
      <c r="LPE685" s="132"/>
      <c r="LPF685" s="132"/>
      <c r="LPG685" s="132"/>
      <c r="LPH685" s="132"/>
      <c r="LPI685" s="132"/>
      <c r="LPJ685" s="132"/>
      <c r="LPK685" s="132"/>
      <c r="LPL685" s="132"/>
      <c r="LPM685" s="132"/>
      <c r="LPN685" s="132"/>
      <c r="LPO685" s="132"/>
      <c r="LPP685" s="132"/>
      <c r="LPQ685" s="132"/>
      <c r="LPR685" s="132"/>
      <c r="LPS685" s="132"/>
      <c r="LPT685" s="132"/>
      <c r="LPU685" s="132"/>
      <c r="LPV685" s="132"/>
      <c r="LPW685" s="132"/>
      <c r="LPX685" s="132"/>
      <c r="LPY685" s="132"/>
      <c r="LPZ685" s="132"/>
      <c r="LQA685" s="132"/>
      <c r="LQB685" s="132"/>
      <c r="LQC685" s="132"/>
      <c r="LQD685" s="132"/>
      <c r="LQE685" s="132"/>
      <c r="LQF685" s="132"/>
      <c r="LQG685" s="132"/>
      <c r="LQH685" s="132"/>
      <c r="LQI685" s="132"/>
      <c r="LQJ685" s="132"/>
      <c r="LQK685" s="132"/>
      <c r="LQL685" s="132"/>
      <c r="LQM685" s="132"/>
      <c r="LQN685" s="132"/>
      <c r="LQO685" s="132"/>
      <c r="LQP685" s="132"/>
      <c r="LQQ685" s="132"/>
      <c r="LQR685" s="132"/>
      <c r="LQS685" s="132"/>
      <c r="LQT685" s="132"/>
      <c r="LQU685" s="132"/>
      <c r="LQV685" s="132"/>
      <c r="LQW685" s="132"/>
      <c r="LQX685" s="132"/>
      <c r="LQY685" s="132"/>
      <c r="LQZ685" s="132"/>
      <c r="LRA685" s="132"/>
      <c r="LRB685" s="132"/>
      <c r="LRC685" s="132"/>
      <c r="LRD685" s="132"/>
      <c r="LRE685" s="132"/>
      <c r="LRF685" s="132"/>
      <c r="LRG685" s="132"/>
      <c r="LRH685" s="132"/>
      <c r="LRI685" s="132"/>
      <c r="LRJ685" s="132"/>
      <c r="LRK685" s="132"/>
      <c r="LRL685" s="132"/>
      <c r="LRM685" s="132"/>
      <c r="LRN685" s="132"/>
      <c r="LRO685" s="132"/>
      <c r="LRP685" s="132"/>
      <c r="LRQ685" s="132"/>
      <c r="LRR685" s="132"/>
      <c r="LRS685" s="132"/>
      <c r="LRT685" s="132"/>
      <c r="LRU685" s="132"/>
      <c r="LRV685" s="132"/>
      <c r="LRW685" s="132"/>
      <c r="LRX685" s="132"/>
      <c r="LRY685" s="132"/>
      <c r="LRZ685" s="132"/>
      <c r="LSA685" s="132"/>
      <c r="LSB685" s="132"/>
      <c r="LSC685" s="132"/>
      <c r="LSD685" s="132"/>
      <c r="LSE685" s="132"/>
      <c r="LSF685" s="132"/>
      <c r="LSG685" s="132"/>
      <c r="LSH685" s="132"/>
      <c r="LSI685" s="132"/>
      <c r="LSJ685" s="132"/>
      <c r="LSK685" s="132"/>
      <c r="LSL685" s="132"/>
      <c r="LSM685" s="132"/>
      <c r="LSN685" s="132"/>
      <c r="LSO685" s="132"/>
      <c r="LSP685" s="132"/>
      <c r="LSQ685" s="132"/>
      <c r="LSR685" s="132"/>
      <c r="LSS685" s="132"/>
      <c r="LST685" s="132"/>
      <c r="LSU685" s="132"/>
      <c r="LSV685" s="132"/>
      <c r="LSW685" s="132"/>
      <c r="LSX685" s="132"/>
      <c r="LSY685" s="132"/>
      <c r="LSZ685" s="132"/>
      <c r="LTA685" s="132"/>
      <c r="LTB685" s="132"/>
      <c r="LTC685" s="132"/>
      <c r="LTD685" s="132"/>
      <c r="LTE685" s="132"/>
      <c r="LTF685" s="132"/>
      <c r="LTG685" s="132"/>
      <c r="LTH685" s="132"/>
      <c r="LTI685" s="132"/>
      <c r="LTJ685" s="132"/>
      <c r="LTK685" s="132"/>
      <c r="LTL685" s="132"/>
      <c r="LTM685" s="132"/>
      <c r="LTN685" s="132"/>
      <c r="LTO685" s="132"/>
      <c r="LTP685" s="132"/>
      <c r="LTQ685" s="132"/>
      <c r="LTR685" s="132"/>
      <c r="LTS685" s="132"/>
      <c r="LTT685" s="132"/>
      <c r="LTU685" s="132"/>
      <c r="LTV685" s="132"/>
      <c r="LTW685" s="132"/>
      <c r="LTX685" s="132"/>
      <c r="LTY685" s="132"/>
      <c r="LTZ685" s="132"/>
      <c r="LUA685" s="132"/>
      <c r="LUB685" s="132"/>
      <c r="LUC685" s="132"/>
      <c r="LUD685" s="132"/>
      <c r="LUE685" s="132"/>
      <c r="LUF685" s="132"/>
      <c r="LUG685" s="132"/>
      <c r="LUH685" s="132"/>
      <c r="LUI685" s="132"/>
      <c r="LUJ685" s="132"/>
      <c r="LUK685" s="132"/>
      <c r="LUL685" s="132"/>
      <c r="LUM685" s="132"/>
      <c r="LUN685" s="132"/>
      <c r="LUO685" s="132"/>
      <c r="LUP685" s="132"/>
      <c r="LUQ685" s="132"/>
      <c r="LUR685" s="132"/>
      <c r="LUS685" s="132"/>
      <c r="LUT685" s="132"/>
      <c r="LUU685" s="132"/>
      <c r="LUV685" s="132"/>
      <c r="LUW685" s="132"/>
      <c r="LUX685" s="132"/>
      <c r="LUY685" s="132"/>
      <c r="LUZ685" s="132"/>
      <c r="LVA685" s="132"/>
      <c r="LVB685" s="132"/>
      <c r="LVC685" s="132"/>
      <c r="LVD685" s="132"/>
      <c r="LVE685" s="132"/>
      <c r="LVF685" s="132"/>
      <c r="LVG685" s="132"/>
      <c r="LVH685" s="132"/>
      <c r="LVI685" s="132"/>
      <c r="LVJ685" s="132"/>
      <c r="LVK685" s="132"/>
      <c r="LVL685" s="132"/>
      <c r="LVM685" s="132"/>
      <c r="LVN685" s="132"/>
      <c r="LVO685" s="132"/>
      <c r="LVP685" s="132"/>
      <c r="LVQ685" s="132"/>
      <c r="LVR685" s="132"/>
      <c r="LVS685" s="132"/>
      <c r="LVT685" s="132"/>
      <c r="LVU685" s="132"/>
      <c r="LVV685" s="132"/>
      <c r="LVW685" s="132"/>
      <c r="LVX685" s="132"/>
      <c r="LVY685" s="132"/>
      <c r="LVZ685" s="132"/>
      <c r="LWA685" s="132"/>
      <c r="LWB685" s="132"/>
      <c r="LWC685" s="132"/>
      <c r="LWD685" s="132"/>
      <c r="LWE685" s="132"/>
      <c r="LWF685" s="132"/>
      <c r="LWG685" s="132"/>
      <c r="LWH685" s="132"/>
      <c r="LWI685" s="132"/>
      <c r="LWJ685" s="132"/>
      <c r="LWK685" s="132"/>
      <c r="LWL685" s="132"/>
      <c r="LWM685" s="132"/>
      <c r="LWN685" s="132"/>
      <c r="LWO685" s="132"/>
      <c r="LWP685" s="132"/>
      <c r="LWQ685" s="132"/>
      <c r="LWR685" s="132"/>
      <c r="LWS685" s="132"/>
      <c r="LWT685" s="132"/>
      <c r="LWU685" s="132"/>
      <c r="LWV685" s="132"/>
      <c r="LWW685" s="132"/>
      <c r="LWX685" s="132"/>
      <c r="LWY685" s="132"/>
      <c r="LWZ685" s="132"/>
      <c r="LXA685" s="132"/>
      <c r="LXB685" s="132"/>
      <c r="LXC685" s="132"/>
      <c r="LXD685" s="132"/>
      <c r="LXE685" s="132"/>
      <c r="LXF685" s="132"/>
      <c r="LXG685" s="132"/>
      <c r="LXH685" s="132"/>
      <c r="LXI685" s="132"/>
      <c r="LXJ685" s="132"/>
      <c r="LXK685" s="132"/>
      <c r="LXL685" s="132"/>
      <c r="LXM685" s="132"/>
      <c r="LXN685" s="132"/>
      <c r="LXO685" s="132"/>
      <c r="LXP685" s="132"/>
      <c r="LXQ685" s="132"/>
      <c r="LXR685" s="132"/>
      <c r="LXS685" s="132"/>
      <c r="LXT685" s="132"/>
      <c r="LXU685" s="132"/>
      <c r="LXV685" s="132"/>
      <c r="LXW685" s="132"/>
      <c r="LXX685" s="132"/>
      <c r="LXY685" s="132"/>
      <c r="LXZ685" s="132"/>
      <c r="LYA685" s="132"/>
      <c r="LYB685" s="132"/>
      <c r="LYC685" s="132"/>
      <c r="LYD685" s="132"/>
      <c r="LYE685" s="132"/>
      <c r="LYF685" s="132"/>
      <c r="LYG685" s="132"/>
      <c r="LYH685" s="132"/>
      <c r="LYI685" s="132"/>
      <c r="LYJ685" s="132"/>
      <c r="LYK685" s="132"/>
      <c r="LYL685" s="132"/>
      <c r="LYM685" s="132"/>
      <c r="LYN685" s="132"/>
      <c r="LYO685" s="132"/>
      <c r="LYP685" s="132"/>
      <c r="LYQ685" s="132"/>
      <c r="LYR685" s="132"/>
      <c r="LYS685" s="132"/>
      <c r="LYT685" s="132"/>
      <c r="LYU685" s="132"/>
      <c r="LYV685" s="132"/>
      <c r="LYW685" s="132"/>
      <c r="LYX685" s="132"/>
      <c r="LYY685" s="132"/>
      <c r="LYZ685" s="132"/>
      <c r="LZA685" s="132"/>
      <c r="LZB685" s="132"/>
      <c r="LZC685" s="132"/>
      <c r="LZD685" s="132"/>
      <c r="LZE685" s="132"/>
      <c r="LZF685" s="132"/>
      <c r="LZG685" s="132"/>
      <c r="LZH685" s="132"/>
      <c r="LZI685" s="132"/>
      <c r="LZJ685" s="132"/>
      <c r="LZK685" s="132"/>
      <c r="LZL685" s="132"/>
      <c r="LZM685" s="132"/>
      <c r="LZN685" s="132"/>
      <c r="LZO685" s="132"/>
      <c r="LZP685" s="132"/>
      <c r="LZQ685" s="132"/>
      <c r="LZR685" s="132"/>
      <c r="LZS685" s="132"/>
      <c r="LZT685" s="132"/>
      <c r="LZU685" s="132"/>
      <c r="LZV685" s="132"/>
      <c r="LZW685" s="132"/>
      <c r="LZX685" s="132"/>
      <c r="LZY685" s="132"/>
      <c r="LZZ685" s="132"/>
      <c r="MAA685" s="132"/>
      <c r="MAB685" s="132"/>
      <c r="MAC685" s="132"/>
      <c r="MAD685" s="132"/>
      <c r="MAE685" s="132"/>
      <c r="MAF685" s="132"/>
      <c r="MAG685" s="132"/>
      <c r="MAH685" s="132"/>
      <c r="MAI685" s="132"/>
      <c r="MAJ685" s="132"/>
      <c r="MAK685" s="132"/>
      <c r="MAL685" s="132"/>
      <c r="MAM685" s="132"/>
      <c r="MAN685" s="132"/>
      <c r="MAO685" s="132"/>
      <c r="MAP685" s="132"/>
      <c r="MAQ685" s="132"/>
      <c r="MAR685" s="132"/>
      <c r="MAS685" s="132"/>
      <c r="MAT685" s="132"/>
      <c r="MAU685" s="132"/>
      <c r="MAV685" s="132"/>
      <c r="MAW685" s="132"/>
      <c r="MAX685" s="132"/>
      <c r="MAY685" s="132"/>
      <c r="MAZ685" s="132"/>
      <c r="MBA685" s="132"/>
      <c r="MBB685" s="132"/>
      <c r="MBC685" s="132"/>
      <c r="MBD685" s="132"/>
      <c r="MBE685" s="132"/>
      <c r="MBF685" s="132"/>
      <c r="MBG685" s="132"/>
      <c r="MBH685" s="132"/>
      <c r="MBI685" s="132"/>
      <c r="MBJ685" s="132"/>
      <c r="MBK685" s="132"/>
      <c r="MBL685" s="132"/>
      <c r="MBM685" s="132"/>
      <c r="MBN685" s="132"/>
      <c r="MBO685" s="132"/>
      <c r="MBP685" s="132"/>
      <c r="MBQ685" s="132"/>
      <c r="MBR685" s="132"/>
      <c r="MBS685" s="132"/>
      <c r="MBT685" s="132"/>
      <c r="MBU685" s="132"/>
      <c r="MBV685" s="132"/>
      <c r="MBW685" s="132"/>
      <c r="MBX685" s="132"/>
      <c r="MBY685" s="132"/>
      <c r="MBZ685" s="132"/>
      <c r="MCA685" s="132"/>
      <c r="MCB685" s="132"/>
      <c r="MCC685" s="132"/>
      <c r="MCD685" s="132"/>
      <c r="MCE685" s="132"/>
      <c r="MCF685" s="132"/>
      <c r="MCG685" s="132"/>
      <c r="MCH685" s="132"/>
      <c r="MCI685" s="132"/>
      <c r="MCJ685" s="132"/>
      <c r="MCK685" s="132"/>
      <c r="MCL685" s="132"/>
      <c r="MCM685" s="132"/>
      <c r="MCN685" s="132"/>
      <c r="MCO685" s="132"/>
      <c r="MCP685" s="132"/>
      <c r="MCQ685" s="132"/>
      <c r="MCR685" s="132"/>
      <c r="MCS685" s="132"/>
      <c r="MCT685" s="132"/>
      <c r="MCU685" s="132"/>
      <c r="MCV685" s="132"/>
      <c r="MCW685" s="132"/>
      <c r="MCX685" s="132"/>
      <c r="MCY685" s="132"/>
      <c r="MCZ685" s="132"/>
      <c r="MDA685" s="132"/>
      <c r="MDB685" s="132"/>
      <c r="MDC685" s="132"/>
      <c r="MDD685" s="132"/>
      <c r="MDE685" s="132"/>
      <c r="MDF685" s="132"/>
      <c r="MDG685" s="132"/>
      <c r="MDH685" s="132"/>
      <c r="MDI685" s="132"/>
      <c r="MDJ685" s="132"/>
      <c r="MDK685" s="132"/>
      <c r="MDL685" s="132"/>
      <c r="MDM685" s="132"/>
      <c r="MDN685" s="132"/>
      <c r="MDO685" s="132"/>
      <c r="MDP685" s="132"/>
      <c r="MDQ685" s="132"/>
      <c r="MDR685" s="132"/>
      <c r="MDS685" s="132"/>
      <c r="MDT685" s="132"/>
      <c r="MDU685" s="132"/>
      <c r="MDV685" s="132"/>
      <c r="MDW685" s="132"/>
      <c r="MDX685" s="132"/>
      <c r="MDY685" s="132"/>
      <c r="MDZ685" s="132"/>
      <c r="MEA685" s="132"/>
      <c r="MEB685" s="132"/>
      <c r="MEC685" s="132"/>
      <c r="MED685" s="132"/>
      <c r="MEE685" s="132"/>
      <c r="MEF685" s="132"/>
      <c r="MEG685" s="132"/>
      <c r="MEH685" s="132"/>
      <c r="MEI685" s="132"/>
      <c r="MEJ685" s="132"/>
      <c r="MEK685" s="132"/>
      <c r="MEL685" s="132"/>
      <c r="MEM685" s="132"/>
      <c r="MEN685" s="132"/>
      <c r="MEO685" s="132"/>
      <c r="MEP685" s="132"/>
      <c r="MEQ685" s="132"/>
      <c r="MER685" s="132"/>
      <c r="MES685" s="132"/>
      <c r="MET685" s="132"/>
      <c r="MEU685" s="132"/>
      <c r="MEV685" s="132"/>
      <c r="MEW685" s="132"/>
      <c r="MEX685" s="132"/>
      <c r="MEY685" s="132"/>
      <c r="MEZ685" s="132"/>
      <c r="MFA685" s="132"/>
      <c r="MFB685" s="132"/>
      <c r="MFC685" s="132"/>
      <c r="MFD685" s="132"/>
      <c r="MFE685" s="132"/>
      <c r="MFF685" s="132"/>
      <c r="MFG685" s="132"/>
      <c r="MFH685" s="132"/>
      <c r="MFI685" s="132"/>
      <c r="MFJ685" s="132"/>
      <c r="MFK685" s="132"/>
      <c r="MFL685" s="132"/>
      <c r="MFM685" s="132"/>
      <c r="MFN685" s="132"/>
      <c r="MFO685" s="132"/>
      <c r="MFP685" s="132"/>
      <c r="MFQ685" s="132"/>
      <c r="MFR685" s="132"/>
      <c r="MFS685" s="132"/>
      <c r="MFT685" s="132"/>
      <c r="MFU685" s="132"/>
      <c r="MFV685" s="132"/>
      <c r="MFW685" s="132"/>
      <c r="MFX685" s="132"/>
      <c r="MFY685" s="132"/>
      <c r="MFZ685" s="132"/>
      <c r="MGA685" s="132"/>
      <c r="MGB685" s="132"/>
      <c r="MGC685" s="132"/>
      <c r="MGD685" s="132"/>
      <c r="MGE685" s="132"/>
      <c r="MGF685" s="132"/>
      <c r="MGG685" s="132"/>
      <c r="MGH685" s="132"/>
      <c r="MGI685" s="132"/>
      <c r="MGJ685" s="132"/>
      <c r="MGK685" s="132"/>
      <c r="MGL685" s="132"/>
      <c r="MGM685" s="132"/>
      <c r="MGN685" s="132"/>
      <c r="MGO685" s="132"/>
      <c r="MGP685" s="132"/>
      <c r="MGQ685" s="132"/>
      <c r="MGR685" s="132"/>
      <c r="MGS685" s="132"/>
      <c r="MGT685" s="132"/>
      <c r="MGU685" s="132"/>
      <c r="MGV685" s="132"/>
      <c r="MGW685" s="132"/>
      <c r="MGX685" s="132"/>
      <c r="MGY685" s="132"/>
      <c r="MGZ685" s="132"/>
      <c r="MHA685" s="132"/>
      <c r="MHB685" s="132"/>
      <c r="MHC685" s="132"/>
      <c r="MHD685" s="132"/>
      <c r="MHE685" s="132"/>
      <c r="MHF685" s="132"/>
      <c r="MHG685" s="132"/>
      <c r="MHH685" s="132"/>
      <c r="MHI685" s="132"/>
      <c r="MHJ685" s="132"/>
      <c r="MHK685" s="132"/>
      <c r="MHL685" s="132"/>
      <c r="MHM685" s="132"/>
      <c r="MHN685" s="132"/>
      <c r="MHO685" s="132"/>
      <c r="MHP685" s="132"/>
      <c r="MHQ685" s="132"/>
      <c r="MHR685" s="132"/>
      <c r="MHS685" s="132"/>
      <c r="MHT685" s="132"/>
      <c r="MHU685" s="132"/>
      <c r="MHV685" s="132"/>
      <c r="MHW685" s="132"/>
      <c r="MHX685" s="132"/>
      <c r="MHY685" s="132"/>
      <c r="MHZ685" s="132"/>
      <c r="MIA685" s="132"/>
      <c r="MIB685" s="132"/>
      <c r="MIC685" s="132"/>
      <c r="MID685" s="132"/>
      <c r="MIE685" s="132"/>
      <c r="MIF685" s="132"/>
      <c r="MIG685" s="132"/>
      <c r="MIH685" s="132"/>
      <c r="MII685" s="132"/>
      <c r="MIJ685" s="132"/>
      <c r="MIK685" s="132"/>
      <c r="MIL685" s="132"/>
      <c r="MIM685" s="132"/>
      <c r="MIN685" s="132"/>
      <c r="MIO685" s="132"/>
      <c r="MIP685" s="132"/>
      <c r="MIQ685" s="132"/>
      <c r="MIR685" s="132"/>
      <c r="MIS685" s="132"/>
      <c r="MIT685" s="132"/>
      <c r="MIU685" s="132"/>
      <c r="MIV685" s="132"/>
      <c r="MIW685" s="132"/>
      <c r="MIX685" s="132"/>
      <c r="MIY685" s="132"/>
      <c r="MIZ685" s="132"/>
      <c r="MJA685" s="132"/>
      <c r="MJB685" s="132"/>
      <c r="MJC685" s="132"/>
      <c r="MJD685" s="132"/>
      <c r="MJE685" s="132"/>
      <c r="MJF685" s="132"/>
      <c r="MJG685" s="132"/>
      <c r="MJH685" s="132"/>
      <c r="MJI685" s="132"/>
      <c r="MJJ685" s="132"/>
      <c r="MJK685" s="132"/>
      <c r="MJL685" s="132"/>
      <c r="MJM685" s="132"/>
      <c r="MJN685" s="132"/>
      <c r="MJO685" s="132"/>
      <c r="MJP685" s="132"/>
      <c r="MJQ685" s="132"/>
      <c r="MJR685" s="132"/>
      <c r="MJS685" s="132"/>
      <c r="MJT685" s="132"/>
      <c r="MJU685" s="132"/>
      <c r="MJV685" s="132"/>
      <c r="MJW685" s="132"/>
      <c r="MJX685" s="132"/>
      <c r="MJY685" s="132"/>
      <c r="MJZ685" s="132"/>
      <c r="MKA685" s="132"/>
      <c r="MKB685" s="132"/>
      <c r="MKC685" s="132"/>
      <c r="MKD685" s="132"/>
      <c r="MKE685" s="132"/>
      <c r="MKF685" s="132"/>
      <c r="MKG685" s="132"/>
      <c r="MKH685" s="132"/>
      <c r="MKI685" s="132"/>
      <c r="MKJ685" s="132"/>
      <c r="MKK685" s="132"/>
      <c r="MKL685" s="132"/>
      <c r="MKM685" s="132"/>
      <c r="MKN685" s="132"/>
      <c r="MKO685" s="132"/>
      <c r="MKP685" s="132"/>
      <c r="MKQ685" s="132"/>
      <c r="MKR685" s="132"/>
      <c r="MKS685" s="132"/>
      <c r="MKT685" s="132"/>
      <c r="MKU685" s="132"/>
      <c r="MKV685" s="132"/>
      <c r="MKW685" s="132"/>
      <c r="MKX685" s="132"/>
      <c r="MKY685" s="132"/>
      <c r="MKZ685" s="132"/>
      <c r="MLA685" s="132"/>
      <c r="MLB685" s="132"/>
      <c r="MLC685" s="132"/>
      <c r="MLD685" s="132"/>
      <c r="MLE685" s="132"/>
      <c r="MLF685" s="132"/>
      <c r="MLG685" s="132"/>
      <c r="MLH685" s="132"/>
      <c r="MLI685" s="132"/>
      <c r="MLJ685" s="132"/>
      <c r="MLK685" s="132"/>
      <c r="MLL685" s="132"/>
      <c r="MLM685" s="132"/>
      <c r="MLN685" s="132"/>
      <c r="MLO685" s="132"/>
      <c r="MLP685" s="132"/>
      <c r="MLQ685" s="132"/>
      <c r="MLR685" s="132"/>
      <c r="MLS685" s="132"/>
      <c r="MLT685" s="132"/>
      <c r="MLU685" s="132"/>
      <c r="MLV685" s="132"/>
      <c r="MLW685" s="132"/>
      <c r="MLX685" s="132"/>
      <c r="MLY685" s="132"/>
      <c r="MLZ685" s="132"/>
      <c r="MMA685" s="132"/>
      <c r="MMB685" s="132"/>
      <c r="MMC685" s="132"/>
      <c r="MMD685" s="132"/>
      <c r="MME685" s="132"/>
      <c r="MMF685" s="132"/>
      <c r="MMG685" s="132"/>
      <c r="MMH685" s="132"/>
      <c r="MMI685" s="132"/>
      <c r="MMJ685" s="132"/>
      <c r="MMK685" s="132"/>
      <c r="MML685" s="132"/>
      <c r="MMM685" s="132"/>
      <c r="MMN685" s="132"/>
      <c r="MMO685" s="132"/>
      <c r="MMP685" s="132"/>
      <c r="MMQ685" s="132"/>
      <c r="MMR685" s="132"/>
      <c r="MMS685" s="132"/>
      <c r="MMT685" s="132"/>
      <c r="MMU685" s="132"/>
      <c r="MMV685" s="132"/>
      <c r="MMW685" s="132"/>
      <c r="MMX685" s="132"/>
      <c r="MMY685" s="132"/>
      <c r="MMZ685" s="132"/>
      <c r="MNA685" s="132"/>
      <c r="MNB685" s="132"/>
      <c r="MNC685" s="132"/>
      <c r="MND685" s="132"/>
      <c r="MNE685" s="132"/>
      <c r="MNF685" s="132"/>
      <c r="MNG685" s="132"/>
      <c r="MNH685" s="132"/>
      <c r="MNI685" s="132"/>
      <c r="MNJ685" s="132"/>
      <c r="MNK685" s="132"/>
      <c r="MNL685" s="132"/>
      <c r="MNM685" s="132"/>
      <c r="MNN685" s="132"/>
      <c r="MNO685" s="132"/>
      <c r="MNP685" s="132"/>
      <c r="MNQ685" s="132"/>
      <c r="MNR685" s="132"/>
      <c r="MNS685" s="132"/>
      <c r="MNT685" s="132"/>
      <c r="MNU685" s="132"/>
      <c r="MNV685" s="132"/>
      <c r="MNW685" s="132"/>
      <c r="MNX685" s="132"/>
      <c r="MNY685" s="132"/>
      <c r="MNZ685" s="132"/>
      <c r="MOA685" s="132"/>
      <c r="MOB685" s="132"/>
      <c r="MOC685" s="132"/>
      <c r="MOD685" s="132"/>
      <c r="MOE685" s="132"/>
      <c r="MOF685" s="132"/>
      <c r="MOG685" s="132"/>
      <c r="MOH685" s="132"/>
      <c r="MOI685" s="132"/>
      <c r="MOJ685" s="132"/>
      <c r="MOK685" s="132"/>
      <c r="MOL685" s="132"/>
      <c r="MOM685" s="132"/>
      <c r="MON685" s="132"/>
      <c r="MOO685" s="132"/>
      <c r="MOP685" s="132"/>
      <c r="MOQ685" s="132"/>
      <c r="MOR685" s="132"/>
      <c r="MOS685" s="132"/>
      <c r="MOT685" s="132"/>
      <c r="MOU685" s="132"/>
      <c r="MOV685" s="132"/>
      <c r="MOW685" s="132"/>
      <c r="MOX685" s="132"/>
      <c r="MOY685" s="132"/>
      <c r="MOZ685" s="132"/>
      <c r="MPA685" s="132"/>
      <c r="MPB685" s="132"/>
      <c r="MPC685" s="132"/>
      <c r="MPD685" s="132"/>
      <c r="MPE685" s="132"/>
      <c r="MPF685" s="132"/>
      <c r="MPG685" s="132"/>
      <c r="MPH685" s="132"/>
      <c r="MPI685" s="132"/>
      <c r="MPJ685" s="132"/>
      <c r="MPK685" s="132"/>
      <c r="MPL685" s="132"/>
      <c r="MPM685" s="132"/>
      <c r="MPN685" s="132"/>
      <c r="MPO685" s="132"/>
      <c r="MPP685" s="132"/>
      <c r="MPQ685" s="132"/>
      <c r="MPR685" s="132"/>
      <c r="MPS685" s="132"/>
      <c r="MPT685" s="132"/>
      <c r="MPU685" s="132"/>
      <c r="MPV685" s="132"/>
      <c r="MPW685" s="132"/>
      <c r="MPX685" s="132"/>
      <c r="MPY685" s="132"/>
      <c r="MPZ685" s="132"/>
      <c r="MQA685" s="132"/>
      <c r="MQB685" s="132"/>
      <c r="MQC685" s="132"/>
      <c r="MQD685" s="132"/>
      <c r="MQE685" s="132"/>
      <c r="MQF685" s="132"/>
      <c r="MQG685" s="132"/>
      <c r="MQH685" s="132"/>
      <c r="MQI685" s="132"/>
      <c r="MQJ685" s="132"/>
      <c r="MQK685" s="132"/>
      <c r="MQL685" s="132"/>
      <c r="MQM685" s="132"/>
      <c r="MQN685" s="132"/>
      <c r="MQO685" s="132"/>
      <c r="MQP685" s="132"/>
      <c r="MQQ685" s="132"/>
      <c r="MQR685" s="132"/>
      <c r="MQS685" s="132"/>
      <c r="MQT685" s="132"/>
      <c r="MQU685" s="132"/>
      <c r="MQV685" s="132"/>
      <c r="MQW685" s="132"/>
      <c r="MQX685" s="132"/>
      <c r="MQY685" s="132"/>
      <c r="MQZ685" s="132"/>
      <c r="MRA685" s="132"/>
      <c r="MRB685" s="132"/>
      <c r="MRC685" s="132"/>
      <c r="MRD685" s="132"/>
      <c r="MRE685" s="132"/>
      <c r="MRF685" s="132"/>
      <c r="MRG685" s="132"/>
      <c r="MRH685" s="132"/>
      <c r="MRI685" s="132"/>
      <c r="MRJ685" s="132"/>
      <c r="MRK685" s="132"/>
      <c r="MRL685" s="132"/>
      <c r="MRM685" s="132"/>
      <c r="MRN685" s="132"/>
      <c r="MRO685" s="132"/>
      <c r="MRP685" s="132"/>
      <c r="MRQ685" s="132"/>
      <c r="MRR685" s="132"/>
      <c r="MRS685" s="132"/>
      <c r="MRT685" s="132"/>
      <c r="MRU685" s="132"/>
      <c r="MRV685" s="132"/>
      <c r="MRW685" s="132"/>
      <c r="MRX685" s="132"/>
      <c r="MRY685" s="132"/>
      <c r="MRZ685" s="132"/>
      <c r="MSA685" s="132"/>
      <c r="MSB685" s="132"/>
      <c r="MSC685" s="132"/>
      <c r="MSD685" s="132"/>
      <c r="MSE685" s="132"/>
      <c r="MSF685" s="132"/>
      <c r="MSG685" s="132"/>
      <c r="MSH685" s="132"/>
      <c r="MSI685" s="132"/>
      <c r="MSJ685" s="132"/>
      <c r="MSK685" s="132"/>
      <c r="MSL685" s="132"/>
      <c r="MSM685" s="132"/>
      <c r="MSN685" s="132"/>
      <c r="MSO685" s="132"/>
      <c r="MSP685" s="132"/>
      <c r="MSQ685" s="132"/>
      <c r="MSR685" s="132"/>
      <c r="MSS685" s="132"/>
      <c r="MST685" s="132"/>
      <c r="MSU685" s="132"/>
      <c r="MSV685" s="132"/>
      <c r="MSW685" s="132"/>
      <c r="MSX685" s="132"/>
      <c r="MSY685" s="132"/>
      <c r="MSZ685" s="132"/>
      <c r="MTA685" s="132"/>
      <c r="MTB685" s="132"/>
      <c r="MTC685" s="132"/>
      <c r="MTD685" s="132"/>
      <c r="MTE685" s="132"/>
      <c r="MTF685" s="132"/>
      <c r="MTG685" s="132"/>
      <c r="MTH685" s="132"/>
      <c r="MTI685" s="132"/>
      <c r="MTJ685" s="132"/>
      <c r="MTK685" s="132"/>
      <c r="MTL685" s="132"/>
      <c r="MTM685" s="132"/>
      <c r="MTN685" s="132"/>
      <c r="MTO685" s="132"/>
      <c r="MTP685" s="132"/>
      <c r="MTQ685" s="132"/>
      <c r="MTR685" s="132"/>
      <c r="MTS685" s="132"/>
      <c r="MTT685" s="132"/>
      <c r="MTU685" s="132"/>
      <c r="MTV685" s="132"/>
      <c r="MTW685" s="132"/>
      <c r="MTX685" s="132"/>
      <c r="MTY685" s="132"/>
      <c r="MTZ685" s="132"/>
      <c r="MUA685" s="132"/>
      <c r="MUB685" s="132"/>
      <c r="MUC685" s="132"/>
      <c r="MUD685" s="132"/>
      <c r="MUE685" s="132"/>
      <c r="MUF685" s="132"/>
      <c r="MUG685" s="132"/>
      <c r="MUH685" s="132"/>
      <c r="MUI685" s="132"/>
      <c r="MUJ685" s="132"/>
      <c r="MUK685" s="132"/>
      <c r="MUL685" s="132"/>
      <c r="MUM685" s="132"/>
      <c r="MUN685" s="132"/>
      <c r="MUO685" s="132"/>
      <c r="MUP685" s="132"/>
      <c r="MUQ685" s="132"/>
      <c r="MUR685" s="132"/>
      <c r="MUS685" s="132"/>
      <c r="MUT685" s="132"/>
      <c r="MUU685" s="132"/>
      <c r="MUV685" s="132"/>
      <c r="MUW685" s="132"/>
      <c r="MUX685" s="132"/>
      <c r="MUY685" s="132"/>
      <c r="MUZ685" s="132"/>
      <c r="MVA685" s="132"/>
      <c r="MVB685" s="132"/>
      <c r="MVC685" s="132"/>
      <c r="MVD685" s="132"/>
      <c r="MVE685" s="132"/>
      <c r="MVF685" s="132"/>
      <c r="MVG685" s="132"/>
      <c r="MVH685" s="132"/>
      <c r="MVI685" s="132"/>
      <c r="MVJ685" s="132"/>
      <c r="MVK685" s="132"/>
      <c r="MVL685" s="132"/>
      <c r="MVM685" s="132"/>
      <c r="MVN685" s="132"/>
      <c r="MVO685" s="132"/>
      <c r="MVP685" s="132"/>
      <c r="MVQ685" s="132"/>
      <c r="MVR685" s="132"/>
      <c r="MVS685" s="132"/>
      <c r="MVT685" s="132"/>
      <c r="MVU685" s="132"/>
      <c r="MVV685" s="132"/>
      <c r="MVW685" s="132"/>
      <c r="MVX685" s="132"/>
      <c r="MVY685" s="132"/>
      <c r="MVZ685" s="132"/>
      <c r="MWA685" s="132"/>
      <c r="MWB685" s="132"/>
      <c r="MWC685" s="132"/>
      <c r="MWD685" s="132"/>
      <c r="MWE685" s="132"/>
      <c r="MWF685" s="132"/>
      <c r="MWG685" s="132"/>
      <c r="MWH685" s="132"/>
      <c r="MWI685" s="132"/>
      <c r="MWJ685" s="132"/>
      <c r="MWK685" s="132"/>
      <c r="MWL685" s="132"/>
      <c r="MWM685" s="132"/>
      <c r="MWN685" s="132"/>
      <c r="MWO685" s="132"/>
      <c r="MWP685" s="132"/>
      <c r="MWQ685" s="132"/>
      <c r="MWR685" s="132"/>
      <c r="MWS685" s="132"/>
      <c r="MWT685" s="132"/>
      <c r="MWU685" s="132"/>
      <c r="MWV685" s="132"/>
      <c r="MWW685" s="132"/>
      <c r="MWX685" s="132"/>
      <c r="MWY685" s="132"/>
      <c r="MWZ685" s="132"/>
      <c r="MXA685" s="132"/>
      <c r="MXB685" s="132"/>
      <c r="MXC685" s="132"/>
      <c r="MXD685" s="132"/>
      <c r="MXE685" s="132"/>
      <c r="MXF685" s="132"/>
      <c r="MXG685" s="132"/>
      <c r="MXH685" s="132"/>
      <c r="MXI685" s="132"/>
      <c r="MXJ685" s="132"/>
      <c r="MXK685" s="132"/>
      <c r="MXL685" s="132"/>
      <c r="MXM685" s="132"/>
      <c r="MXN685" s="132"/>
      <c r="MXO685" s="132"/>
      <c r="MXP685" s="132"/>
      <c r="MXQ685" s="132"/>
      <c r="MXR685" s="132"/>
      <c r="MXS685" s="132"/>
      <c r="MXT685" s="132"/>
      <c r="MXU685" s="132"/>
      <c r="MXV685" s="132"/>
      <c r="MXW685" s="132"/>
      <c r="MXX685" s="132"/>
      <c r="MXY685" s="132"/>
      <c r="MXZ685" s="132"/>
      <c r="MYA685" s="132"/>
      <c r="MYB685" s="132"/>
      <c r="MYC685" s="132"/>
      <c r="MYD685" s="132"/>
      <c r="MYE685" s="132"/>
      <c r="MYF685" s="132"/>
      <c r="MYG685" s="132"/>
      <c r="MYH685" s="132"/>
      <c r="MYI685" s="132"/>
      <c r="MYJ685" s="132"/>
      <c r="MYK685" s="132"/>
      <c r="MYL685" s="132"/>
      <c r="MYM685" s="132"/>
      <c r="MYN685" s="132"/>
      <c r="MYO685" s="132"/>
      <c r="MYP685" s="132"/>
      <c r="MYQ685" s="132"/>
      <c r="MYR685" s="132"/>
      <c r="MYS685" s="132"/>
      <c r="MYT685" s="132"/>
      <c r="MYU685" s="132"/>
      <c r="MYV685" s="132"/>
      <c r="MYW685" s="132"/>
      <c r="MYX685" s="132"/>
      <c r="MYY685" s="132"/>
      <c r="MYZ685" s="132"/>
      <c r="MZA685" s="132"/>
      <c r="MZB685" s="132"/>
      <c r="MZC685" s="132"/>
      <c r="MZD685" s="132"/>
      <c r="MZE685" s="132"/>
      <c r="MZF685" s="132"/>
      <c r="MZG685" s="132"/>
      <c r="MZH685" s="132"/>
      <c r="MZI685" s="132"/>
      <c r="MZJ685" s="132"/>
      <c r="MZK685" s="132"/>
      <c r="MZL685" s="132"/>
      <c r="MZM685" s="132"/>
      <c r="MZN685" s="132"/>
      <c r="MZO685" s="132"/>
      <c r="MZP685" s="132"/>
      <c r="MZQ685" s="132"/>
      <c r="MZR685" s="132"/>
      <c r="MZS685" s="132"/>
      <c r="MZT685" s="132"/>
      <c r="MZU685" s="132"/>
      <c r="MZV685" s="132"/>
      <c r="MZW685" s="132"/>
      <c r="MZX685" s="132"/>
      <c r="MZY685" s="132"/>
      <c r="MZZ685" s="132"/>
      <c r="NAA685" s="132"/>
      <c r="NAB685" s="132"/>
      <c r="NAC685" s="132"/>
      <c r="NAD685" s="132"/>
      <c r="NAE685" s="132"/>
      <c r="NAF685" s="132"/>
      <c r="NAG685" s="132"/>
      <c r="NAH685" s="132"/>
      <c r="NAI685" s="132"/>
      <c r="NAJ685" s="132"/>
      <c r="NAK685" s="132"/>
      <c r="NAL685" s="132"/>
      <c r="NAM685" s="132"/>
      <c r="NAN685" s="132"/>
      <c r="NAO685" s="132"/>
      <c r="NAP685" s="132"/>
      <c r="NAQ685" s="132"/>
      <c r="NAR685" s="132"/>
      <c r="NAS685" s="132"/>
      <c r="NAT685" s="132"/>
      <c r="NAU685" s="132"/>
      <c r="NAV685" s="132"/>
      <c r="NAW685" s="132"/>
      <c r="NAX685" s="132"/>
      <c r="NAY685" s="132"/>
      <c r="NAZ685" s="132"/>
      <c r="NBA685" s="132"/>
      <c r="NBB685" s="132"/>
      <c r="NBC685" s="132"/>
      <c r="NBD685" s="132"/>
      <c r="NBE685" s="132"/>
      <c r="NBF685" s="132"/>
      <c r="NBG685" s="132"/>
      <c r="NBH685" s="132"/>
      <c r="NBI685" s="132"/>
      <c r="NBJ685" s="132"/>
      <c r="NBK685" s="132"/>
      <c r="NBL685" s="132"/>
      <c r="NBM685" s="132"/>
      <c r="NBN685" s="132"/>
      <c r="NBO685" s="132"/>
      <c r="NBP685" s="132"/>
      <c r="NBQ685" s="132"/>
      <c r="NBR685" s="132"/>
      <c r="NBS685" s="132"/>
      <c r="NBT685" s="132"/>
      <c r="NBU685" s="132"/>
      <c r="NBV685" s="132"/>
      <c r="NBW685" s="132"/>
      <c r="NBX685" s="132"/>
      <c r="NBY685" s="132"/>
      <c r="NBZ685" s="132"/>
      <c r="NCA685" s="132"/>
      <c r="NCB685" s="132"/>
      <c r="NCC685" s="132"/>
      <c r="NCD685" s="132"/>
      <c r="NCE685" s="132"/>
      <c r="NCF685" s="132"/>
      <c r="NCG685" s="132"/>
      <c r="NCH685" s="132"/>
      <c r="NCI685" s="132"/>
      <c r="NCJ685" s="132"/>
      <c r="NCK685" s="132"/>
      <c r="NCL685" s="132"/>
      <c r="NCM685" s="132"/>
      <c r="NCN685" s="132"/>
      <c r="NCO685" s="132"/>
      <c r="NCP685" s="132"/>
      <c r="NCQ685" s="132"/>
      <c r="NCR685" s="132"/>
      <c r="NCS685" s="132"/>
      <c r="NCT685" s="132"/>
      <c r="NCU685" s="132"/>
      <c r="NCV685" s="132"/>
      <c r="NCW685" s="132"/>
      <c r="NCX685" s="132"/>
      <c r="NCY685" s="132"/>
      <c r="NCZ685" s="132"/>
      <c r="NDA685" s="132"/>
      <c r="NDB685" s="132"/>
      <c r="NDC685" s="132"/>
      <c r="NDD685" s="132"/>
      <c r="NDE685" s="132"/>
      <c r="NDF685" s="132"/>
      <c r="NDG685" s="132"/>
      <c r="NDH685" s="132"/>
      <c r="NDI685" s="132"/>
      <c r="NDJ685" s="132"/>
      <c r="NDK685" s="132"/>
      <c r="NDL685" s="132"/>
      <c r="NDM685" s="132"/>
      <c r="NDN685" s="132"/>
      <c r="NDO685" s="132"/>
      <c r="NDP685" s="132"/>
      <c r="NDQ685" s="132"/>
      <c r="NDR685" s="132"/>
      <c r="NDS685" s="132"/>
      <c r="NDT685" s="132"/>
      <c r="NDU685" s="132"/>
      <c r="NDV685" s="132"/>
      <c r="NDW685" s="132"/>
      <c r="NDX685" s="132"/>
      <c r="NDY685" s="132"/>
      <c r="NDZ685" s="132"/>
      <c r="NEA685" s="132"/>
      <c r="NEB685" s="132"/>
      <c r="NEC685" s="132"/>
      <c r="NED685" s="132"/>
      <c r="NEE685" s="132"/>
      <c r="NEF685" s="132"/>
      <c r="NEG685" s="132"/>
      <c r="NEH685" s="132"/>
      <c r="NEI685" s="132"/>
      <c r="NEJ685" s="132"/>
      <c r="NEK685" s="132"/>
      <c r="NEL685" s="132"/>
      <c r="NEM685" s="132"/>
      <c r="NEN685" s="132"/>
      <c r="NEO685" s="132"/>
      <c r="NEP685" s="132"/>
      <c r="NEQ685" s="132"/>
      <c r="NER685" s="132"/>
      <c r="NES685" s="132"/>
      <c r="NET685" s="132"/>
      <c r="NEU685" s="132"/>
      <c r="NEV685" s="132"/>
      <c r="NEW685" s="132"/>
      <c r="NEX685" s="132"/>
      <c r="NEY685" s="132"/>
      <c r="NEZ685" s="132"/>
      <c r="NFA685" s="132"/>
      <c r="NFB685" s="132"/>
      <c r="NFC685" s="132"/>
      <c r="NFD685" s="132"/>
      <c r="NFE685" s="132"/>
      <c r="NFF685" s="132"/>
      <c r="NFG685" s="132"/>
      <c r="NFH685" s="132"/>
      <c r="NFI685" s="132"/>
      <c r="NFJ685" s="132"/>
      <c r="NFK685" s="132"/>
      <c r="NFL685" s="132"/>
      <c r="NFM685" s="132"/>
      <c r="NFN685" s="132"/>
      <c r="NFO685" s="132"/>
      <c r="NFP685" s="132"/>
      <c r="NFQ685" s="132"/>
      <c r="NFR685" s="132"/>
      <c r="NFS685" s="132"/>
      <c r="NFT685" s="132"/>
      <c r="NFU685" s="132"/>
      <c r="NFV685" s="132"/>
      <c r="NFW685" s="132"/>
      <c r="NFX685" s="132"/>
      <c r="NFY685" s="132"/>
      <c r="NFZ685" s="132"/>
      <c r="NGA685" s="132"/>
      <c r="NGB685" s="132"/>
      <c r="NGC685" s="132"/>
      <c r="NGD685" s="132"/>
      <c r="NGE685" s="132"/>
      <c r="NGF685" s="132"/>
      <c r="NGG685" s="132"/>
      <c r="NGH685" s="132"/>
      <c r="NGI685" s="132"/>
      <c r="NGJ685" s="132"/>
      <c r="NGK685" s="132"/>
      <c r="NGL685" s="132"/>
      <c r="NGM685" s="132"/>
      <c r="NGN685" s="132"/>
      <c r="NGO685" s="132"/>
      <c r="NGP685" s="132"/>
      <c r="NGQ685" s="132"/>
      <c r="NGR685" s="132"/>
      <c r="NGS685" s="132"/>
      <c r="NGT685" s="132"/>
      <c r="NGU685" s="132"/>
      <c r="NGV685" s="132"/>
      <c r="NGW685" s="132"/>
      <c r="NGX685" s="132"/>
      <c r="NGY685" s="132"/>
      <c r="NGZ685" s="132"/>
      <c r="NHA685" s="132"/>
      <c r="NHB685" s="132"/>
      <c r="NHC685" s="132"/>
      <c r="NHD685" s="132"/>
      <c r="NHE685" s="132"/>
      <c r="NHF685" s="132"/>
      <c r="NHG685" s="132"/>
      <c r="NHH685" s="132"/>
      <c r="NHI685" s="132"/>
      <c r="NHJ685" s="132"/>
      <c r="NHK685" s="132"/>
      <c r="NHL685" s="132"/>
      <c r="NHM685" s="132"/>
      <c r="NHN685" s="132"/>
      <c r="NHO685" s="132"/>
      <c r="NHP685" s="132"/>
      <c r="NHQ685" s="132"/>
      <c r="NHR685" s="132"/>
      <c r="NHS685" s="132"/>
      <c r="NHT685" s="132"/>
      <c r="NHU685" s="132"/>
      <c r="NHV685" s="132"/>
      <c r="NHW685" s="132"/>
      <c r="NHX685" s="132"/>
      <c r="NHY685" s="132"/>
      <c r="NHZ685" s="132"/>
      <c r="NIA685" s="132"/>
      <c r="NIB685" s="132"/>
      <c r="NIC685" s="132"/>
      <c r="NID685" s="132"/>
      <c r="NIE685" s="132"/>
      <c r="NIF685" s="132"/>
      <c r="NIG685" s="132"/>
      <c r="NIH685" s="132"/>
      <c r="NII685" s="132"/>
      <c r="NIJ685" s="132"/>
      <c r="NIK685" s="132"/>
      <c r="NIL685" s="132"/>
      <c r="NIM685" s="132"/>
      <c r="NIN685" s="132"/>
      <c r="NIO685" s="132"/>
      <c r="NIP685" s="132"/>
      <c r="NIQ685" s="132"/>
      <c r="NIR685" s="132"/>
      <c r="NIS685" s="132"/>
      <c r="NIT685" s="132"/>
      <c r="NIU685" s="132"/>
      <c r="NIV685" s="132"/>
      <c r="NIW685" s="132"/>
      <c r="NIX685" s="132"/>
      <c r="NIY685" s="132"/>
      <c r="NIZ685" s="132"/>
      <c r="NJA685" s="132"/>
      <c r="NJB685" s="132"/>
      <c r="NJC685" s="132"/>
      <c r="NJD685" s="132"/>
      <c r="NJE685" s="132"/>
      <c r="NJF685" s="132"/>
      <c r="NJG685" s="132"/>
      <c r="NJH685" s="132"/>
      <c r="NJI685" s="132"/>
      <c r="NJJ685" s="132"/>
      <c r="NJK685" s="132"/>
      <c r="NJL685" s="132"/>
      <c r="NJM685" s="132"/>
      <c r="NJN685" s="132"/>
      <c r="NJO685" s="132"/>
      <c r="NJP685" s="132"/>
      <c r="NJQ685" s="132"/>
      <c r="NJR685" s="132"/>
      <c r="NJS685" s="132"/>
      <c r="NJT685" s="132"/>
      <c r="NJU685" s="132"/>
      <c r="NJV685" s="132"/>
      <c r="NJW685" s="132"/>
      <c r="NJX685" s="132"/>
      <c r="NJY685" s="132"/>
      <c r="NJZ685" s="132"/>
      <c r="NKA685" s="132"/>
      <c r="NKB685" s="132"/>
      <c r="NKC685" s="132"/>
      <c r="NKD685" s="132"/>
      <c r="NKE685" s="132"/>
      <c r="NKF685" s="132"/>
      <c r="NKG685" s="132"/>
      <c r="NKH685" s="132"/>
      <c r="NKI685" s="132"/>
      <c r="NKJ685" s="132"/>
      <c r="NKK685" s="132"/>
      <c r="NKL685" s="132"/>
      <c r="NKM685" s="132"/>
      <c r="NKN685" s="132"/>
      <c r="NKO685" s="132"/>
      <c r="NKP685" s="132"/>
      <c r="NKQ685" s="132"/>
      <c r="NKR685" s="132"/>
      <c r="NKS685" s="132"/>
      <c r="NKT685" s="132"/>
      <c r="NKU685" s="132"/>
      <c r="NKV685" s="132"/>
      <c r="NKW685" s="132"/>
      <c r="NKX685" s="132"/>
      <c r="NKY685" s="132"/>
      <c r="NKZ685" s="132"/>
      <c r="NLA685" s="132"/>
      <c r="NLB685" s="132"/>
      <c r="NLC685" s="132"/>
      <c r="NLD685" s="132"/>
      <c r="NLE685" s="132"/>
      <c r="NLF685" s="132"/>
      <c r="NLG685" s="132"/>
      <c r="NLH685" s="132"/>
      <c r="NLI685" s="132"/>
      <c r="NLJ685" s="132"/>
      <c r="NLK685" s="132"/>
      <c r="NLL685" s="132"/>
      <c r="NLM685" s="132"/>
      <c r="NLN685" s="132"/>
      <c r="NLO685" s="132"/>
      <c r="NLP685" s="132"/>
      <c r="NLQ685" s="132"/>
      <c r="NLR685" s="132"/>
      <c r="NLS685" s="132"/>
      <c r="NLT685" s="132"/>
      <c r="NLU685" s="132"/>
      <c r="NLV685" s="132"/>
      <c r="NLW685" s="132"/>
      <c r="NLX685" s="132"/>
      <c r="NLY685" s="132"/>
      <c r="NLZ685" s="132"/>
      <c r="NMA685" s="132"/>
      <c r="NMB685" s="132"/>
      <c r="NMC685" s="132"/>
      <c r="NMD685" s="132"/>
      <c r="NME685" s="132"/>
      <c r="NMF685" s="132"/>
      <c r="NMG685" s="132"/>
      <c r="NMH685" s="132"/>
      <c r="NMI685" s="132"/>
      <c r="NMJ685" s="132"/>
      <c r="NMK685" s="132"/>
      <c r="NML685" s="132"/>
      <c r="NMM685" s="132"/>
      <c r="NMN685" s="132"/>
      <c r="NMO685" s="132"/>
      <c r="NMP685" s="132"/>
      <c r="NMQ685" s="132"/>
      <c r="NMR685" s="132"/>
      <c r="NMS685" s="132"/>
      <c r="NMT685" s="132"/>
      <c r="NMU685" s="132"/>
      <c r="NMV685" s="132"/>
      <c r="NMW685" s="132"/>
      <c r="NMX685" s="132"/>
      <c r="NMY685" s="132"/>
      <c r="NMZ685" s="132"/>
      <c r="NNA685" s="132"/>
      <c r="NNB685" s="132"/>
      <c r="NNC685" s="132"/>
      <c r="NND685" s="132"/>
      <c r="NNE685" s="132"/>
      <c r="NNF685" s="132"/>
      <c r="NNG685" s="132"/>
      <c r="NNH685" s="132"/>
      <c r="NNI685" s="132"/>
      <c r="NNJ685" s="132"/>
      <c r="NNK685" s="132"/>
      <c r="NNL685" s="132"/>
      <c r="NNM685" s="132"/>
      <c r="NNN685" s="132"/>
      <c r="NNO685" s="132"/>
      <c r="NNP685" s="132"/>
      <c r="NNQ685" s="132"/>
      <c r="NNR685" s="132"/>
      <c r="NNS685" s="132"/>
      <c r="NNT685" s="132"/>
      <c r="NNU685" s="132"/>
      <c r="NNV685" s="132"/>
      <c r="NNW685" s="132"/>
      <c r="NNX685" s="132"/>
      <c r="NNY685" s="132"/>
      <c r="NNZ685" s="132"/>
      <c r="NOA685" s="132"/>
      <c r="NOB685" s="132"/>
      <c r="NOC685" s="132"/>
      <c r="NOD685" s="132"/>
      <c r="NOE685" s="132"/>
      <c r="NOF685" s="132"/>
      <c r="NOG685" s="132"/>
      <c r="NOH685" s="132"/>
      <c r="NOI685" s="132"/>
      <c r="NOJ685" s="132"/>
      <c r="NOK685" s="132"/>
      <c r="NOL685" s="132"/>
      <c r="NOM685" s="132"/>
      <c r="NON685" s="132"/>
      <c r="NOO685" s="132"/>
      <c r="NOP685" s="132"/>
      <c r="NOQ685" s="132"/>
      <c r="NOR685" s="132"/>
      <c r="NOS685" s="132"/>
      <c r="NOT685" s="132"/>
      <c r="NOU685" s="132"/>
      <c r="NOV685" s="132"/>
      <c r="NOW685" s="132"/>
      <c r="NOX685" s="132"/>
      <c r="NOY685" s="132"/>
      <c r="NOZ685" s="132"/>
      <c r="NPA685" s="132"/>
      <c r="NPB685" s="132"/>
      <c r="NPC685" s="132"/>
      <c r="NPD685" s="132"/>
      <c r="NPE685" s="132"/>
      <c r="NPF685" s="132"/>
      <c r="NPG685" s="132"/>
      <c r="NPH685" s="132"/>
      <c r="NPI685" s="132"/>
      <c r="NPJ685" s="132"/>
      <c r="NPK685" s="132"/>
      <c r="NPL685" s="132"/>
      <c r="NPM685" s="132"/>
      <c r="NPN685" s="132"/>
      <c r="NPO685" s="132"/>
      <c r="NPP685" s="132"/>
      <c r="NPQ685" s="132"/>
      <c r="NPR685" s="132"/>
      <c r="NPS685" s="132"/>
      <c r="NPT685" s="132"/>
      <c r="NPU685" s="132"/>
      <c r="NPV685" s="132"/>
      <c r="NPW685" s="132"/>
      <c r="NPX685" s="132"/>
      <c r="NPY685" s="132"/>
      <c r="NPZ685" s="132"/>
      <c r="NQA685" s="132"/>
      <c r="NQB685" s="132"/>
      <c r="NQC685" s="132"/>
      <c r="NQD685" s="132"/>
      <c r="NQE685" s="132"/>
      <c r="NQF685" s="132"/>
      <c r="NQG685" s="132"/>
      <c r="NQH685" s="132"/>
      <c r="NQI685" s="132"/>
      <c r="NQJ685" s="132"/>
      <c r="NQK685" s="132"/>
      <c r="NQL685" s="132"/>
      <c r="NQM685" s="132"/>
      <c r="NQN685" s="132"/>
      <c r="NQO685" s="132"/>
      <c r="NQP685" s="132"/>
      <c r="NQQ685" s="132"/>
      <c r="NQR685" s="132"/>
      <c r="NQS685" s="132"/>
      <c r="NQT685" s="132"/>
      <c r="NQU685" s="132"/>
      <c r="NQV685" s="132"/>
      <c r="NQW685" s="132"/>
      <c r="NQX685" s="132"/>
      <c r="NQY685" s="132"/>
      <c r="NQZ685" s="132"/>
      <c r="NRA685" s="132"/>
      <c r="NRB685" s="132"/>
      <c r="NRC685" s="132"/>
      <c r="NRD685" s="132"/>
      <c r="NRE685" s="132"/>
      <c r="NRF685" s="132"/>
      <c r="NRG685" s="132"/>
      <c r="NRH685" s="132"/>
      <c r="NRI685" s="132"/>
      <c r="NRJ685" s="132"/>
      <c r="NRK685" s="132"/>
      <c r="NRL685" s="132"/>
      <c r="NRM685" s="132"/>
      <c r="NRN685" s="132"/>
      <c r="NRO685" s="132"/>
      <c r="NRP685" s="132"/>
      <c r="NRQ685" s="132"/>
      <c r="NRR685" s="132"/>
      <c r="NRS685" s="132"/>
      <c r="NRT685" s="132"/>
      <c r="NRU685" s="132"/>
      <c r="NRV685" s="132"/>
      <c r="NRW685" s="132"/>
      <c r="NRX685" s="132"/>
      <c r="NRY685" s="132"/>
      <c r="NRZ685" s="132"/>
      <c r="NSA685" s="132"/>
      <c r="NSB685" s="132"/>
      <c r="NSC685" s="132"/>
      <c r="NSD685" s="132"/>
      <c r="NSE685" s="132"/>
      <c r="NSF685" s="132"/>
      <c r="NSG685" s="132"/>
      <c r="NSH685" s="132"/>
      <c r="NSI685" s="132"/>
      <c r="NSJ685" s="132"/>
      <c r="NSK685" s="132"/>
      <c r="NSL685" s="132"/>
      <c r="NSM685" s="132"/>
      <c r="NSN685" s="132"/>
      <c r="NSO685" s="132"/>
      <c r="NSP685" s="132"/>
      <c r="NSQ685" s="132"/>
      <c r="NSR685" s="132"/>
      <c r="NSS685" s="132"/>
      <c r="NST685" s="132"/>
      <c r="NSU685" s="132"/>
      <c r="NSV685" s="132"/>
      <c r="NSW685" s="132"/>
      <c r="NSX685" s="132"/>
      <c r="NSY685" s="132"/>
      <c r="NSZ685" s="132"/>
      <c r="NTA685" s="132"/>
      <c r="NTB685" s="132"/>
      <c r="NTC685" s="132"/>
      <c r="NTD685" s="132"/>
      <c r="NTE685" s="132"/>
      <c r="NTF685" s="132"/>
      <c r="NTG685" s="132"/>
      <c r="NTH685" s="132"/>
      <c r="NTI685" s="132"/>
      <c r="NTJ685" s="132"/>
      <c r="NTK685" s="132"/>
      <c r="NTL685" s="132"/>
      <c r="NTM685" s="132"/>
      <c r="NTN685" s="132"/>
      <c r="NTO685" s="132"/>
      <c r="NTP685" s="132"/>
      <c r="NTQ685" s="132"/>
      <c r="NTR685" s="132"/>
      <c r="NTS685" s="132"/>
      <c r="NTT685" s="132"/>
      <c r="NTU685" s="132"/>
      <c r="NTV685" s="132"/>
      <c r="NTW685" s="132"/>
      <c r="NTX685" s="132"/>
      <c r="NTY685" s="132"/>
      <c r="NTZ685" s="132"/>
      <c r="NUA685" s="132"/>
      <c r="NUB685" s="132"/>
      <c r="NUC685" s="132"/>
      <c r="NUD685" s="132"/>
      <c r="NUE685" s="132"/>
      <c r="NUF685" s="132"/>
      <c r="NUG685" s="132"/>
      <c r="NUH685" s="132"/>
      <c r="NUI685" s="132"/>
      <c r="NUJ685" s="132"/>
      <c r="NUK685" s="132"/>
      <c r="NUL685" s="132"/>
      <c r="NUM685" s="132"/>
      <c r="NUN685" s="132"/>
      <c r="NUO685" s="132"/>
      <c r="NUP685" s="132"/>
      <c r="NUQ685" s="132"/>
      <c r="NUR685" s="132"/>
      <c r="NUS685" s="132"/>
      <c r="NUT685" s="132"/>
      <c r="NUU685" s="132"/>
      <c r="NUV685" s="132"/>
      <c r="NUW685" s="132"/>
      <c r="NUX685" s="132"/>
      <c r="NUY685" s="132"/>
      <c r="NUZ685" s="132"/>
      <c r="NVA685" s="132"/>
      <c r="NVB685" s="132"/>
      <c r="NVC685" s="132"/>
      <c r="NVD685" s="132"/>
      <c r="NVE685" s="132"/>
      <c r="NVF685" s="132"/>
      <c r="NVG685" s="132"/>
      <c r="NVH685" s="132"/>
      <c r="NVI685" s="132"/>
      <c r="NVJ685" s="132"/>
      <c r="NVK685" s="132"/>
      <c r="NVL685" s="132"/>
      <c r="NVM685" s="132"/>
      <c r="NVN685" s="132"/>
      <c r="NVO685" s="132"/>
      <c r="NVP685" s="132"/>
      <c r="NVQ685" s="132"/>
      <c r="NVR685" s="132"/>
      <c r="NVS685" s="132"/>
      <c r="NVT685" s="132"/>
      <c r="NVU685" s="132"/>
      <c r="NVV685" s="132"/>
      <c r="NVW685" s="132"/>
      <c r="NVX685" s="132"/>
      <c r="NVY685" s="132"/>
      <c r="NVZ685" s="132"/>
      <c r="NWA685" s="132"/>
      <c r="NWB685" s="132"/>
      <c r="NWC685" s="132"/>
      <c r="NWD685" s="132"/>
      <c r="NWE685" s="132"/>
      <c r="NWF685" s="132"/>
      <c r="NWG685" s="132"/>
      <c r="NWH685" s="132"/>
      <c r="NWI685" s="132"/>
      <c r="NWJ685" s="132"/>
      <c r="NWK685" s="132"/>
      <c r="NWL685" s="132"/>
      <c r="NWM685" s="132"/>
      <c r="NWN685" s="132"/>
      <c r="NWO685" s="132"/>
      <c r="NWP685" s="132"/>
      <c r="NWQ685" s="132"/>
      <c r="NWR685" s="132"/>
      <c r="NWS685" s="132"/>
      <c r="NWT685" s="132"/>
      <c r="NWU685" s="132"/>
      <c r="NWV685" s="132"/>
      <c r="NWW685" s="132"/>
      <c r="NWX685" s="132"/>
      <c r="NWY685" s="132"/>
      <c r="NWZ685" s="132"/>
      <c r="NXA685" s="132"/>
      <c r="NXB685" s="132"/>
      <c r="NXC685" s="132"/>
      <c r="NXD685" s="132"/>
      <c r="NXE685" s="132"/>
      <c r="NXF685" s="132"/>
      <c r="NXG685" s="132"/>
      <c r="NXH685" s="132"/>
      <c r="NXI685" s="132"/>
      <c r="NXJ685" s="132"/>
      <c r="NXK685" s="132"/>
      <c r="NXL685" s="132"/>
      <c r="NXM685" s="132"/>
      <c r="NXN685" s="132"/>
      <c r="NXO685" s="132"/>
      <c r="NXP685" s="132"/>
      <c r="NXQ685" s="132"/>
      <c r="NXR685" s="132"/>
      <c r="NXS685" s="132"/>
      <c r="NXT685" s="132"/>
      <c r="NXU685" s="132"/>
      <c r="NXV685" s="132"/>
      <c r="NXW685" s="132"/>
      <c r="NXX685" s="132"/>
      <c r="NXY685" s="132"/>
      <c r="NXZ685" s="132"/>
      <c r="NYA685" s="132"/>
      <c r="NYB685" s="132"/>
      <c r="NYC685" s="132"/>
      <c r="NYD685" s="132"/>
      <c r="NYE685" s="132"/>
      <c r="NYF685" s="132"/>
      <c r="NYG685" s="132"/>
      <c r="NYH685" s="132"/>
      <c r="NYI685" s="132"/>
      <c r="NYJ685" s="132"/>
      <c r="NYK685" s="132"/>
      <c r="NYL685" s="132"/>
      <c r="NYM685" s="132"/>
      <c r="NYN685" s="132"/>
      <c r="NYO685" s="132"/>
      <c r="NYP685" s="132"/>
      <c r="NYQ685" s="132"/>
      <c r="NYR685" s="132"/>
      <c r="NYS685" s="132"/>
      <c r="NYT685" s="132"/>
      <c r="NYU685" s="132"/>
      <c r="NYV685" s="132"/>
      <c r="NYW685" s="132"/>
      <c r="NYX685" s="132"/>
      <c r="NYY685" s="132"/>
      <c r="NYZ685" s="132"/>
      <c r="NZA685" s="132"/>
      <c r="NZB685" s="132"/>
      <c r="NZC685" s="132"/>
      <c r="NZD685" s="132"/>
      <c r="NZE685" s="132"/>
      <c r="NZF685" s="132"/>
      <c r="NZG685" s="132"/>
      <c r="NZH685" s="132"/>
      <c r="NZI685" s="132"/>
      <c r="NZJ685" s="132"/>
      <c r="NZK685" s="132"/>
      <c r="NZL685" s="132"/>
      <c r="NZM685" s="132"/>
      <c r="NZN685" s="132"/>
      <c r="NZO685" s="132"/>
      <c r="NZP685" s="132"/>
      <c r="NZQ685" s="132"/>
      <c r="NZR685" s="132"/>
      <c r="NZS685" s="132"/>
      <c r="NZT685" s="132"/>
      <c r="NZU685" s="132"/>
      <c r="NZV685" s="132"/>
      <c r="NZW685" s="132"/>
      <c r="NZX685" s="132"/>
      <c r="NZY685" s="132"/>
      <c r="NZZ685" s="132"/>
      <c r="OAA685" s="132"/>
      <c r="OAB685" s="132"/>
      <c r="OAC685" s="132"/>
      <c r="OAD685" s="132"/>
      <c r="OAE685" s="132"/>
      <c r="OAF685" s="132"/>
      <c r="OAG685" s="132"/>
      <c r="OAH685" s="132"/>
      <c r="OAI685" s="132"/>
      <c r="OAJ685" s="132"/>
      <c r="OAK685" s="132"/>
      <c r="OAL685" s="132"/>
      <c r="OAM685" s="132"/>
      <c r="OAN685" s="132"/>
      <c r="OAO685" s="132"/>
      <c r="OAP685" s="132"/>
      <c r="OAQ685" s="132"/>
      <c r="OAR685" s="132"/>
      <c r="OAS685" s="132"/>
      <c r="OAT685" s="132"/>
      <c r="OAU685" s="132"/>
      <c r="OAV685" s="132"/>
      <c r="OAW685" s="132"/>
      <c r="OAX685" s="132"/>
      <c r="OAY685" s="132"/>
      <c r="OAZ685" s="132"/>
      <c r="OBA685" s="132"/>
      <c r="OBB685" s="132"/>
      <c r="OBC685" s="132"/>
      <c r="OBD685" s="132"/>
      <c r="OBE685" s="132"/>
      <c r="OBF685" s="132"/>
      <c r="OBG685" s="132"/>
      <c r="OBH685" s="132"/>
      <c r="OBI685" s="132"/>
      <c r="OBJ685" s="132"/>
      <c r="OBK685" s="132"/>
      <c r="OBL685" s="132"/>
      <c r="OBM685" s="132"/>
      <c r="OBN685" s="132"/>
      <c r="OBO685" s="132"/>
      <c r="OBP685" s="132"/>
      <c r="OBQ685" s="132"/>
      <c r="OBR685" s="132"/>
      <c r="OBS685" s="132"/>
      <c r="OBT685" s="132"/>
      <c r="OBU685" s="132"/>
      <c r="OBV685" s="132"/>
      <c r="OBW685" s="132"/>
      <c r="OBX685" s="132"/>
      <c r="OBY685" s="132"/>
      <c r="OBZ685" s="132"/>
      <c r="OCA685" s="132"/>
      <c r="OCB685" s="132"/>
      <c r="OCC685" s="132"/>
      <c r="OCD685" s="132"/>
      <c r="OCE685" s="132"/>
      <c r="OCF685" s="132"/>
      <c r="OCG685" s="132"/>
      <c r="OCH685" s="132"/>
      <c r="OCI685" s="132"/>
      <c r="OCJ685" s="132"/>
      <c r="OCK685" s="132"/>
      <c r="OCL685" s="132"/>
      <c r="OCM685" s="132"/>
      <c r="OCN685" s="132"/>
      <c r="OCO685" s="132"/>
      <c r="OCP685" s="132"/>
      <c r="OCQ685" s="132"/>
      <c r="OCR685" s="132"/>
      <c r="OCS685" s="132"/>
      <c r="OCT685" s="132"/>
      <c r="OCU685" s="132"/>
      <c r="OCV685" s="132"/>
      <c r="OCW685" s="132"/>
      <c r="OCX685" s="132"/>
      <c r="OCY685" s="132"/>
      <c r="OCZ685" s="132"/>
      <c r="ODA685" s="132"/>
      <c r="ODB685" s="132"/>
      <c r="ODC685" s="132"/>
      <c r="ODD685" s="132"/>
      <c r="ODE685" s="132"/>
      <c r="ODF685" s="132"/>
      <c r="ODG685" s="132"/>
      <c r="ODH685" s="132"/>
      <c r="ODI685" s="132"/>
      <c r="ODJ685" s="132"/>
      <c r="ODK685" s="132"/>
      <c r="ODL685" s="132"/>
      <c r="ODM685" s="132"/>
      <c r="ODN685" s="132"/>
      <c r="ODO685" s="132"/>
      <c r="ODP685" s="132"/>
      <c r="ODQ685" s="132"/>
      <c r="ODR685" s="132"/>
      <c r="ODS685" s="132"/>
      <c r="ODT685" s="132"/>
      <c r="ODU685" s="132"/>
      <c r="ODV685" s="132"/>
      <c r="ODW685" s="132"/>
      <c r="ODX685" s="132"/>
      <c r="ODY685" s="132"/>
      <c r="ODZ685" s="132"/>
      <c r="OEA685" s="132"/>
      <c r="OEB685" s="132"/>
      <c r="OEC685" s="132"/>
      <c r="OED685" s="132"/>
      <c r="OEE685" s="132"/>
      <c r="OEF685" s="132"/>
      <c r="OEG685" s="132"/>
      <c r="OEH685" s="132"/>
      <c r="OEI685" s="132"/>
      <c r="OEJ685" s="132"/>
      <c r="OEK685" s="132"/>
      <c r="OEL685" s="132"/>
      <c r="OEM685" s="132"/>
      <c r="OEN685" s="132"/>
      <c r="OEO685" s="132"/>
      <c r="OEP685" s="132"/>
      <c r="OEQ685" s="132"/>
      <c r="OER685" s="132"/>
      <c r="OES685" s="132"/>
      <c r="OET685" s="132"/>
      <c r="OEU685" s="132"/>
      <c r="OEV685" s="132"/>
      <c r="OEW685" s="132"/>
      <c r="OEX685" s="132"/>
      <c r="OEY685" s="132"/>
      <c r="OEZ685" s="132"/>
      <c r="OFA685" s="132"/>
      <c r="OFB685" s="132"/>
      <c r="OFC685" s="132"/>
      <c r="OFD685" s="132"/>
      <c r="OFE685" s="132"/>
      <c r="OFF685" s="132"/>
      <c r="OFG685" s="132"/>
      <c r="OFH685" s="132"/>
      <c r="OFI685" s="132"/>
      <c r="OFJ685" s="132"/>
      <c r="OFK685" s="132"/>
      <c r="OFL685" s="132"/>
      <c r="OFM685" s="132"/>
      <c r="OFN685" s="132"/>
      <c r="OFO685" s="132"/>
      <c r="OFP685" s="132"/>
      <c r="OFQ685" s="132"/>
      <c r="OFR685" s="132"/>
      <c r="OFS685" s="132"/>
      <c r="OFT685" s="132"/>
      <c r="OFU685" s="132"/>
      <c r="OFV685" s="132"/>
      <c r="OFW685" s="132"/>
      <c r="OFX685" s="132"/>
      <c r="OFY685" s="132"/>
      <c r="OFZ685" s="132"/>
      <c r="OGA685" s="132"/>
      <c r="OGB685" s="132"/>
      <c r="OGC685" s="132"/>
      <c r="OGD685" s="132"/>
      <c r="OGE685" s="132"/>
      <c r="OGF685" s="132"/>
      <c r="OGG685" s="132"/>
      <c r="OGH685" s="132"/>
      <c r="OGI685" s="132"/>
      <c r="OGJ685" s="132"/>
      <c r="OGK685" s="132"/>
      <c r="OGL685" s="132"/>
      <c r="OGM685" s="132"/>
      <c r="OGN685" s="132"/>
      <c r="OGO685" s="132"/>
      <c r="OGP685" s="132"/>
      <c r="OGQ685" s="132"/>
      <c r="OGR685" s="132"/>
      <c r="OGS685" s="132"/>
      <c r="OGT685" s="132"/>
      <c r="OGU685" s="132"/>
      <c r="OGV685" s="132"/>
      <c r="OGW685" s="132"/>
      <c r="OGX685" s="132"/>
      <c r="OGY685" s="132"/>
      <c r="OGZ685" s="132"/>
      <c r="OHA685" s="132"/>
      <c r="OHB685" s="132"/>
      <c r="OHC685" s="132"/>
      <c r="OHD685" s="132"/>
      <c r="OHE685" s="132"/>
      <c r="OHF685" s="132"/>
      <c r="OHG685" s="132"/>
      <c r="OHH685" s="132"/>
      <c r="OHI685" s="132"/>
      <c r="OHJ685" s="132"/>
      <c r="OHK685" s="132"/>
      <c r="OHL685" s="132"/>
      <c r="OHM685" s="132"/>
      <c r="OHN685" s="132"/>
      <c r="OHO685" s="132"/>
      <c r="OHP685" s="132"/>
      <c r="OHQ685" s="132"/>
      <c r="OHR685" s="132"/>
      <c r="OHS685" s="132"/>
      <c r="OHT685" s="132"/>
      <c r="OHU685" s="132"/>
      <c r="OHV685" s="132"/>
      <c r="OHW685" s="132"/>
      <c r="OHX685" s="132"/>
      <c r="OHY685" s="132"/>
      <c r="OHZ685" s="132"/>
      <c r="OIA685" s="132"/>
      <c r="OIB685" s="132"/>
      <c r="OIC685" s="132"/>
      <c r="OID685" s="132"/>
      <c r="OIE685" s="132"/>
      <c r="OIF685" s="132"/>
      <c r="OIG685" s="132"/>
      <c r="OIH685" s="132"/>
      <c r="OII685" s="132"/>
      <c r="OIJ685" s="132"/>
      <c r="OIK685" s="132"/>
      <c r="OIL685" s="132"/>
      <c r="OIM685" s="132"/>
      <c r="OIN685" s="132"/>
      <c r="OIO685" s="132"/>
      <c r="OIP685" s="132"/>
      <c r="OIQ685" s="132"/>
      <c r="OIR685" s="132"/>
      <c r="OIS685" s="132"/>
      <c r="OIT685" s="132"/>
      <c r="OIU685" s="132"/>
      <c r="OIV685" s="132"/>
      <c r="OIW685" s="132"/>
      <c r="OIX685" s="132"/>
      <c r="OIY685" s="132"/>
      <c r="OIZ685" s="132"/>
      <c r="OJA685" s="132"/>
      <c r="OJB685" s="132"/>
      <c r="OJC685" s="132"/>
      <c r="OJD685" s="132"/>
      <c r="OJE685" s="132"/>
      <c r="OJF685" s="132"/>
      <c r="OJG685" s="132"/>
      <c r="OJH685" s="132"/>
      <c r="OJI685" s="132"/>
      <c r="OJJ685" s="132"/>
      <c r="OJK685" s="132"/>
      <c r="OJL685" s="132"/>
      <c r="OJM685" s="132"/>
      <c r="OJN685" s="132"/>
      <c r="OJO685" s="132"/>
      <c r="OJP685" s="132"/>
      <c r="OJQ685" s="132"/>
      <c r="OJR685" s="132"/>
      <c r="OJS685" s="132"/>
      <c r="OJT685" s="132"/>
      <c r="OJU685" s="132"/>
      <c r="OJV685" s="132"/>
      <c r="OJW685" s="132"/>
      <c r="OJX685" s="132"/>
      <c r="OJY685" s="132"/>
      <c r="OJZ685" s="132"/>
      <c r="OKA685" s="132"/>
      <c r="OKB685" s="132"/>
      <c r="OKC685" s="132"/>
      <c r="OKD685" s="132"/>
      <c r="OKE685" s="132"/>
      <c r="OKF685" s="132"/>
      <c r="OKG685" s="132"/>
      <c r="OKH685" s="132"/>
      <c r="OKI685" s="132"/>
      <c r="OKJ685" s="132"/>
      <c r="OKK685" s="132"/>
      <c r="OKL685" s="132"/>
      <c r="OKM685" s="132"/>
      <c r="OKN685" s="132"/>
      <c r="OKO685" s="132"/>
      <c r="OKP685" s="132"/>
      <c r="OKQ685" s="132"/>
      <c r="OKR685" s="132"/>
      <c r="OKS685" s="132"/>
      <c r="OKT685" s="132"/>
      <c r="OKU685" s="132"/>
      <c r="OKV685" s="132"/>
      <c r="OKW685" s="132"/>
      <c r="OKX685" s="132"/>
      <c r="OKY685" s="132"/>
      <c r="OKZ685" s="132"/>
      <c r="OLA685" s="132"/>
      <c r="OLB685" s="132"/>
      <c r="OLC685" s="132"/>
      <c r="OLD685" s="132"/>
      <c r="OLE685" s="132"/>
      <c r="OLF685" s="132"/>
      <c r="OLG685" s="132"/>
      <c r="OLH685" s="132"/>
      <c r="OLI685" s="132"/>
      <c r="OLJ685" s="132"/>
      <c r="OLK685" s="132"/>
      <c r="OLL685" s="132"/>
      <c r="OLM685" s="132"/>
      <c r="OLN685" s="132"/>
      <c r="OLO685" s="132"/>
      <c r="OLP685" s="132"/>
      <c r="OLQ685" s="132"/>
      <c r="OLR685" s="132"/>
      <c r="OLS685" s="132"/>
      <c r="OLT685" s="132"/>
      <c r="OLU685" s="132"/>
      <c r="OLV685" s="132"/>
      <c r="OLW685" s="132"/>
      <c r="OLX685" s="132"/>
      <c r="OLY685" s="132"/>
      <c r="OLZ685" s="132"/>
      <c r="OMA685" s="132"/>
      <c r="OMB685" s="132"/>
      <c r="OMC685" s="132"/>
      <c r="OMD685" s="132"/>
      <c r="OME685" s="132"/>
      <c r="OMF685" s="132"/>
      <c r="OMG685" s="132"/>
      <c r="OMH685" s="132"/>
      <c r="OMI685" s="132"/>
      <c r="OMJ685" s="132"/>
      <c r="OMK685" s="132"/>
      <c r="OML685" s="132"/>
      <c r="OMM685" s="132"/>
      <c r="OMN685" s="132"/>
      <c r="OMO685" s="132"/>
      <c r="OMP685" s="132"/>
      <c r="OMQ685" s="132"/>
      <c r="OMR685" s="132"/>
      <c r="OMS685" s="132"/>
      <c r="OMT685" s="132"/>
      <c r="OMU685" s="132"/>
      <c r="OMV685" s="132"/>
      <c r="OMW685" s="132"/>
      <c r="OMX685" s="132"/>
      <c r="OMY685" s="132"/>
      <c r="OMZ685" s="132"/>
      <c r="ONA685" s="132"/>
      <c r="ONB685" s="132"/>
      <c r="ONC685" s="132"/>
      <c r="OND685" s="132"/>
      <c r="ONE685" s="132"/>
      <c r="ONF685" s="132"/>
      <c r="ONG685" s="132"/>
      <c r="ONH685" s="132"/>
      <c r="ONI685" s="132"/>
      <c r="ONJ685" s="132"/>
      <c r="ONK685" s="132"/>
      <c r="ONL685" s="132"/>
      <c r="ONM685" s="132"/>
      <c r="ONN685" s="132"/>
      <c r="ONO685" s="132"/>
      <c r="ONP685" s="132"/>
      <c r="ONQ685" s="132"/>
      <c r="ONR685" s="132"/>
      <c r="ONS685" s="132"/>
      <c r="ONT685" s="132"/>
      <c r="ONU685" s="132"/>
      <c r="ONV685" s="132"/>
      <c r="ONW685" s="132"/>
      <c r="ONX685" s="132"/>
      <c r="ONY685" s="132"/>
      <c r="ONZ685" s="132"/>
      <c r="OOA685" s="132"/>
      <c r="OOB685" s="132"/>
      <c r="OOC685" s="132"/>
      <c r="OOD685" s="132"/>
      <c r="OOE685" s="132"/>
      <c r="OOF685" s="132"/>
      <c r="OOG685" s="132"/>
      <c r="OOH685" s="132"/>
      <c r="OOI685" s="132"/>
      <c r="OOJ685" s="132"/>
      <c r="OOK685" s="132"/>
      <c r="OOL685" s="132"/>
      <c r="OOM685" s="132"/>
      <c r="OON685" s="132"/>
      <c r="OOO685" s="132"/>
      <c r="OOP685" s="132"/>
      <c r="OOQ685" s="132"/>
      <c r="OOR685" s="132"/>
      <c r="OOS685" s="132"/>
      <c r="OOT685" s="132"/>
      <c r="OOU685" s="132"/>
      <c r="OOV685" s="132"/>
      <c r="OOW685" s="132"/>
      <c r="OOX685" s="132"/>
      <c r="OOY685" s="132"/>
      <c r="OOZ685" s="132"/>
      <c r="OPA685" s="132"/>
      <c r="OPB685" s="132"/>
      <c r="OPC685" s="132"/>
      <c r="OPD685" s="132"/>
      <c r="OPE685" s="132"/>
      <c r="OPF685" s="132"/>
      <c r="OPG685" s="132"/>
      <c r="OPH685" s="132"/>
      <c r="OPI685" s="132"/>
      <c r="OPJ685" s="132"/>
      <c r="OPK685" s="132"/>
      <c r="OPL685" s="132"/>
      <c r="OPM685" s="132"/>
      <c r="OPN685" s="132"/>
      <c r="OPO685" s="132"/>
      <c r="OPP685" s="132"/>
      <c r="OPQ685" s="132"/>
      <c r="OPR685" s="132"/>
      <c r="OPS685" s="132"/>
      <c r="OPT685" s="132"/>
      <c r="OPU685" s="132"/>
      <c r="OPV685" s="132"/>
      <c r="OPW685" s="132"/>
      <c r="OPX685" s="132"/>
      <c r="OPY685" s="132"/>
      <c r="OPZ685" s="132"/>
      <c r="OQA685" s="132"/>
      <c r="OQB685" s="132"/>
      <c r="OQC685" s="132"/>
      <c r="OQD685" s="132"/>
      <c r="OQE685" s="132"/>
      <c r="OQF685" s="132"/>
      <c r="OQG685" s="132"/>
      <c r="OQH685" s="132"/>
      <c r="OQI685" s="132"/>
      <c r="OQJ685" s="132"/>
      <c r="OQK685" s="132"/>
      <c r="OQL685" s="132"/>
      <c r="OQM685" s="132"/>
      <c r="OQN685" s="132"/>
      <c r="OQO685" s="132"/>
      <c r="OQP685" s="132"/>
      <c r="OQQ685" s="132"/>
      <c r="OQR685" s="132"/>
      <c r="OQS685" s="132"/>
      <c r="OQT685" s="132"/>
      <c r="OQU685" s="132"/>
      <c r="OQV685" s="132"/>
      <c r="OQW685" s="132"/>
      <c r="OQX685" s="132"/>
      <c r="OQY685" s="132"/>
      <c r="OQZ685" s="132"/>
      <c r="ORA685" s="132"/>
      <c r="ORB685" s="132"/>
      <c r="ORC685" s="132"/>
      <c r="ORD685" s="132"/>
      <c r="ORE685" s="132"/>
      <c r="ORF685" s="132"/>
      <c r="ORG685" s="132"/>
      <c r="ORH685" s="132"/>
      <c r="ORI685" s="132"/>
      <c r="ORJ685" s="132"/>
      <c r="ORK685" s="132"/>
      <c r="ORL685" s="132"/>
      <c r="ORM685" s="132"/>
      <c r="ORN685" s="132"/>
      <c r="ORO685" s="132"/>
      <c r="ORP685" s="132"/>
      <c r="ORQ685" s="132"/>
      <c r="ORR685" s="132"/>
      <c r="ORS685" s="132"/>
      <c r="ORT685" s="132"/>
      <c r="ORU685" s="132"/>
      <c r="ORV685" s="132"/>
      <c r="ORW685" s="132"/>
      <c r="ORX685" s="132"/>
      <c r="ORY685" s="132"/>
      <c r="ORZ685" s="132"/>
      <c r="OSA685" s="132"/>
      <c r="OSB685" s="132"/>
      <c r="OSC685" s="132"/>
      <c r="OSD685" s="132"/>
      <c r="OSE685" s="132"/>
      <c r="OSF685" s="132"/>
      <c r="OSG685" s="132"/>
      <c r="OSH685" s="132"/>
      <c r="OSI685" s="132"/>
      <c r="OSJ685" s="132"/>
      <c r="OSK685" s="132"/>
      <c r="OSL685" s="132"/>
      <c r="OSM685" s="132"/>
      <c r="OSN685" s="132"/>
      <c r="OSO685" s="132"/>
      <c r="OSP685" s="132"/>
      <c r="OSQ685" s="132"/>
      <c r="OSR685" s="132"/>
      <c r="OSS685" s="132"/>
      <c r="OST685" s="132"/>
      <c r="OSU685" s="132"/>
      <c r="OSV685" s="132"/>
      <c r="OSW685" s="132"/>
      <c r="OSX685" s="132"/>
      <c r="OSY685" s="132"/>
      <c r="OSZ685" s="132"/>
      <c r="OTA685" s="132"/>
      <c r="OTB685" s="132"/>
      <c r="OTC685" s="132"/>
      <c r="OTD685" s="132"/>
      <c r="OTE685" s="132"/>
      <c r="OTF685" s="132"/>
      <c r="OTG685" s="132"/>
      <c r="OTH685" s="132"/>
      <c r="OTI685" s="132"/>
      <c r="OTJ685" s="132"/>
      <c r="OTK685" s="132"/>
      <c r="OTL685" s="132"/>
      <c r="OTM685" s="132"/>
      <c r="OTN685" s="132"/>
      <c r="OTO685" s="132"/>
      <c r="OTP685" s="132"/>
      <c r="OTQ685" s="132"/>
      <c r="OTR685" s="132"/>
      <c r="OTS685" s="132"/>
      <c r="OTT685" s="132"/>
      <c r="OTU685" s="132"/>
      <c r="OTV685" s="132"/>
      <c r="OTW685" s="132"/>
      <c r="OTX685" s="132"/>
      <c r="OTY685" s="132"/>
      <c r="OTZ685" s="132"/>
      <c r="OUA685" s="132"/>
      <c r="OUB685" s="132"/>
      <c r="OUC685" s="132"/>
      <c r="OUD685" s="132"/>
      <c r="OUE685" s="132"/>
      <c r="OUF685" s="132"/>
      <c r="OUG685" s="132"/>
      <c r="OUH685" s="132"/>
      <c r="OUI685" s="132"/>
      <c r="OUJ685" s="132"/>
      <c r="OUK685" s="132"/>
      <c r="OUL685" s="132"/>
      <c r="OUM685" s="132"/>
      <c r="OUN685" s="132"/>
      <c r="OUO685" s="132"/>
      <c r="OUP685" s="132"/>
      <c r="OUQ685" s="132"/>
      <c r="OUR685" s="132"/>
      <c r="OUS685" s="132"/>
      <c r="OUT685" s="132"/>
      <c r="OUU685" s="132"/>
      <c r="OUV685" s="132"/>
      <c r="OUW685" s="132"/>
      <c r="OUX685" s="132"/>
      <c r="OUY685" s="132"/>
      <c r="OUZ685" s="132"/>
      <c r="OVA685" s="132"/>
      <c r="OVB685" s="132"/>
      <c r="OVC685" s="132"/>
      <c r="OVD685" s="132"/>
      <c r="OVE685" s="132"/>
      <c r="OVF685" s="132"/>
      <c r="OVG685" s="132"/>
      <c r="OVH685" s="132"/>
      <c r="OVI685" s="132"/>
      <c r="OVJ685" s="132"/>
      <c r="OVK685" s="132"/>
      <c r="OVL685" s="132"/>
      <c r="OVM685" s="132"/>
      <c r="OVN685" s="132"/>
      <c r="OVO685" s="132"/>
      <c r="OVP685" s="132"/>
      <c r="OVQ685" s="132"/>
      <c r="OVR685" s="132"/>
      <c r="OVS685" s="132"/>
      <c r="OVT685" s="132"/>
      <c r="OVU685" s="132"/>
      <c r="OVV685" s="132"/>
      <c r="OVW685" s="132"/>
      <c r="OVX685" s="132"/>
      <c r="OVY685" s="132"/>
      <c r="OVZ685" s="132"/>
      <c r="OWA685" s="132"/>
      <c r="OWB685" s="132"/>
      <c r="OWC685" s="132"/>
      <c r="OWD685" s="132"/>
      <c r="OWE685" s="132"/>
      <c r="OWF685" s="132"/>
      <c r="OWG685" s="132"/>
      <c r="OWH685" s="132"/>
      <c r="OWI685" s="132"/>
      <c r="OWJ685" s="132"/>
      <c r="OWK685" s="132"/>
      <c r="OWL685" s="132"/>
      <c r="OWM685" s="132"/>
      <c r="OWN685" s="132"/>
      <c r="OWO685" s="132"/>
      <c r="OWP685" s="132"/>
      <c r="OWQ685" s="132"/>
      <c r="OWR685" s="132"/>
      <c r="OWS685" s="132"/>
      <c r="OWT685" s="132"/>
      <c r="OWU685" s="132"/>
      <c r="OWV685" s="132"/>
      <c r="OWW685" s="132"/>
      <c r="OWX685" s="132"/>
      <c r="OWY685" s="132"/>
      <c r="OWZ685" s="132"/>
      <c r="OXA685" s="132"/>
      <c r="OXB685" s="132"/>
      <c r="OXC685" s="132"/>
      <c r="OXD685" s="132"/>
      <c r="OXE685" s="132"/>
      <c r="OXF685" s="132"/>
      <c r="OXG685" s="132"/>
      <c r="OXH685" s="132"/>
      <c r="OXI685" s="132"/>
      <c r="OXJ685" s="132"/>
      <c r="OXK685" s="132"/>
      <c r="OXL685" s="132"/>
      <c r="OXM685" s="132"/>
      <c r="OXN685" s="132"/>
      <c r="OXO685" s="132"/>
      <c r="OXP685" s="132"/>
      <c r="OXQ685" s="132"/>
      <c r="OXR685" s="132"/>
      <c r="OXS685" s="132"/>
      <c r="OXT685" s="132"/>
      <c r="OXU685" s="132"/>
      <c r="OXV685" s="132"/>
      <c r="OXW685" s="132"/>
      <c r="OXX685" s="132"/>
      <c r="OXY685" s="132"/>
      <c r="OXZ685" s="132"/>
      <c r="OYA685" s="132"/>
      <c r="OYB685" s="132"/>
      <c r="OYC685" s="132"/>
      <c r="OYD685" s="132"/>
      <c r="OYE685" s="132"/>
      <c r="OYF685" s="132"/>
      <c r="OYG685" s="132"/>
      <c r="OYH685" s="132"/>
      <c r="OYI685" s="132"/>
      <c r="OYJ685" s="132"/>
      <c r="OYK685" s="132"/>
      <c r="OYL685" s="132"/>
      <c r="OYM685" s="132"/>
      <c r="OYN685" s="132"/>
      <c r="OYO685" s="132"/>
      <c r="OYP685" s="132"/>
      <c r="OYQ685" s="132"/>
      <c r="OYR685" s="132"/>
      <c r="OYS685" s="132"/>
      <c r="OYT685" s="132"/>
      <c r="OYU685" s="132"/>
      <c r="OYV685" s="132"/>
      <c r="OYW685" s="132"/>
      <c r="OYX685" s="132"/>
      <c r="OYY685" s="132"/>
      <c r="OYZ685" s="132"/>
      <c r="OZA685" s="132"/>
      <c r="OZB685" s="132"/>
      <c r="OZC685" s="132"/>
      <c r="OZD685" s="132"/>
      <c r="OZE685" s="132"/>
      <c r="OZF685" s="132"/>
      <c r="OZG685" s="132"/>
      <c r="OZH685" s="132"/>
      <c r="OZI685" s="132"/>
      <c r="OZJ685" s="132"/>
      <c r="OZK685" s="132"/>
      <c r="OZL685" s="132"/>
      <c r="OZM685" s="132"/>
      <c r="OZN685" s="132"/>
      <c r="OZO685" s="132"/>
      <c r="OZP685" s="132"/>
      <c r="OZQ685" s="132"/>
      <c r="OZR685" s="132"/>
      <c r="OZS685" s="132"/>
      <c r="OZT685" s="132"/>
      <c r="OZU685" s="132"/>
      <c r="OZV685" s="132"/>
      <c r="OZW685" s="132"/>
      <c r="OZX685" s="132"/>
      <c r="OZY685" s="132"/>
      <c r="OZZ685" s="132"/>
      <c r="PAA685" s="132"/>
      <c r="PAB685" s="132"/>
      <c r="PAC685" s="132"/>
      <c r="PAD685" s="132"/>
      <c r="PAE685" s="132"/>
      <c r="PAF685" s="132"/>
      <c r="PAG685" s="132"/>
      <c r="PAH685" s="132"/>
      <c r="PAI685" s="132"/>
      <c r="PAJ685" s="132"/>
      <c r="PAK685" s="132"/>
      <c r="PAL685" s="132"/>
      <c r="PAM685" s="132"/>
      <c r="PAN685" s="132"/>
      <c r="PAO685" s="132"/>
      <c r="PAP685" s="132"/>
      <c r="PAQ685" s="132"/>
      <c r="PAR685" s="132"/>
      <c r="PAS685" s="132"/>
      <c r="PAT685" s="132"/>
      <c r="PAU685" s="132"/>
      <c r="PAV685" s="132"/>
      <c r="PAW685" s="132"/>
      <c r="PAX685" s="132"/>
      <c r="PAY685" s="132"/>
      <c r="PAZ685" s="132"/>
      <c r="PBA685" s="132"/>
      <c r="PBB685" s="132"/>
      <c r="PBC685" s="132"/>
      <c r="PBD685" s="132"/>
      <c r="PBE685" s="132"/>
      <c r="PBF685" s="132"/>
      <c r="PBG685" s="132"/>
      <c r="PBH685" s="132"/>
      <c r="PBI685" s="132"/>
      <c r="PBJ685" s="132"/>
      <c r="PBK685" s="132"/>
      <c r="PBL685" s="132"/>
      <c r="PBM685" s="132"/>
      <c r="PBN685" s="132"/>
      <c r="PBO685" s="132"/>
      <c r="PBP685" s="132"/>
      <c r="PBQ685" s="132"/>
      <c r="PBR685" s="132"/>
      <c r="PBS685" s="132"/>
      <c r="PBT685" s="132"/>
      <c r="PBU685" s="132"/>
      <c r="PBV685" s="132"/>
      <c r="PBW685" s="132"/>
      <c r="PBX685" s="132"/>
      <c r="PBY685" s="132"/>
      <c r="PBZ685" s="132"/>
      <c r="PCA685" s="132"/>
      <c r="PCB685" s="132"/>
      <c r="PCC685" s="132"/>
      <c r="PCD685" s="132"/>
      <c r="PCE685" s="132"/>
      <c r="PCF685" s="132"/>
      <c r="PCG685" s="132"/>
      <c r="PCH685" s="132"/>
      <c r="PCI685" s="132"/>
      <c r="PCJ685" s="132"/>
      <c r="PCK685" s="132"/>
      <c r="PCL685" s="132"/>
      <c r="PCM685" s="132"/>
      <c r="PCN685" s="132"/>
      <c r="PCO685" s="132"/>
      <c r="PCP685" s="132"/>
      <c r="PCQ685" s="132"/>
      <c r="PCR685" s="132"/>
      <c r="PCS685" s="132"/>
      <c r="PCT685" s="132"/>
      <c r="PCU685" s="132"/>
      <c r="PCV685" s="132"/>
      <c r="PCW685" s="132"/>
      <c r="PCX685" s="132"/>
      <c r="PCY685" s="132"/>
      <c r="PCZ685" s="132"/>
      <c r="PDA685" s="132"/>
      <c r="PDB685" s="132"/>
      <c r="PDC685" s="132"/>
      <c r="PDD685" s="132"/>
      <c r="PDE685" s="132"/>
      <c r="PDF685" s="132"/>
      <c r="PDG685" s="132"/>
      <c r="PDH685" s="132"/>
      <c r="PDI685" s="132"/>
      <c r="PDJ685" s="132"/>
      <c r="PDK685" s="132"/>
      <c r="PDL685" s="132"/>
      <c r="PDM685" s="132"/>
      <c r="PDN685" s="132"/>
      <c r="PDO685" s="132"/>
      <c r="PDP685" s="132"/>
      <c r="PDQ685" s="132"/>
      <c r="PDR685" s="132"/>
      <c r="PDS685" s="132"/>
      <c r="PDT685" s="132"/>
      <c r="PDU685" s="132"/>
      <c r="PDV685" s="132"/>
      <c r="PDW685" s="132"/>
      <c r="PDX685" s="132"/>
      <c r="PDY685" s="132"/>
      <c r="PDZ685" s="132"/>
      <c r="PEA685" s="132"/>
      <c r="PEB685" s="132"/>
      <c r="PEC685" s="132"/>
      <c r="PED685" s="132"/>
      <c r="PEE685" s="132"/>
      <c r="PEF685" s="132"/>
      <c r="PEG685" s="132"/>
      <c r="PEH685" s="132"/>
      <c r="PEI685" s="132"/>
      <c r="PEJ685" s="132"/>
      <c r="PEK685" s="132"/>
      <c r="PEL685" s="132"/>
      <c r="PEM685" s="132"/>
      <c r="PEN685" s="132"/>
      <c r="PEO685" s="132"/>
      <c r="PEP685" s="132"/>
      <c r="PEQ685" s="132"/>
      <c r="PER685" s="132"/>
      <c r="PES685" s="132"/>
      <c r="PET685" s="132"/>
      <c r="PEU685" s="132"/>
      <c r="PEV685" s="132"/>
      <c r="PEW685" s="132"/>
      <c r="PEX685" s="132"/>
      <c r="PEY685" s="132"/>
      <c r="PEZ685" s="132"/>
      <c r="PFA685" s="132"/>
      <c r="PFB685" s="132"/>
      <c r="PFC685" s="132"/>
      <c r="PFD685" s="132"/>
      <c r="PFE685" s="132"/>
      <c r="PFF685" s="132"/>
      <c r="PFG685" s="132"/>
      <c r="PFH685" s="132"/>
      <c r="PFI685" s="132"/>
      <c r="PFJ685" s="132"/>
      <c r="PFK685" s="132"/>
      <c r="PFL685" s="132"/>
      <c r="PFM685" s="132"/>
      <c r="PFN685" s="132"/>
      <c r="PFO685" s="132"/>
      <c r="PFP685" s="132"/>
      <c r="PFQ685" s="132"/>
      <c r="PFR685" s="132"/>
      <c r="PFS685" s="132"/>
      <c r="PFT685" s="132"/>
      <c r="PFU685" s="132"/>
      <c r="PFV685" s="132"/>
      <c r="PFW685" s="132"/>
      <c r="PFX685" s="132"/>
      <c r="PFY685" s="132"/>
      <c r="PFZ685" s="132"/>
      <c r="PGA685" s="132"/>
      <c r="PGB685" s="132"/>
      <c r="PGC685" s="132"/>
      <c r="PGD685" s="132"/>
      <c r="PGE685" s="132"/>
      <c r="PGF685" s="132"/>
      <c r="PGG685" s="132"/>
      <c r="PGH685" s="132"/>
      <c r="PGI685" s="132"/>
      <c r="PGJ685" s="132"/>
      <c r="PGK685" s="132"/>
      <c r="PGL685" s="132"/>
      <c r="PGM685" s="132"/>
      <c r="PGN685" s="132"/>
      <c r="PGO685" s="132"/>
      <c r="PGP685" s="132"/>
      <c r="PGQ685" s="132"/>
      <c r="PGR685" s="132"/>
      <c r="PGS685" s="132"/>
      <c r="PGT685" s="132"/>
      <c r="PGU685" s="132"/>
      <c r="PGV685" s="132"/>
      <c r="PGW685" s="132"/>
      <c r="PGX685" s="132"/>
      <c r="PGY685" s="132"/>
      <c r="PGZ685" s="132"/>
      <c r="PHA685" s="132"/>
      <c r="PHB685" s="132"/>
      <c r="PHC685" s="132"/>
      <c r="PHD685" s="132"/>
      <c r="PHE685" s="132"/>
      <c r="PHF685" s="132"/>
      <c r="PHG685" s="132"/>
      <c r="PHH685" s="132"/>
      <c r="PHI685" s="132"/>
      <c r="PHJ685" s="132"/>
      <c r="PHK685" s="132"/>
      <c r="PHL685" s="132"/>
      <c r="PHM685" s="132"/>
      <c r="PHN685" s="132"/>
      <c r="PHO685" s="132"/>
      <c r="PHP685" s="132"/>
      <c r="PHQ685" s="132"/>
      <c r="PHR685" s="132"/>
      <c r="PHS685" s="132"/>
      <c r="PHT685" s="132"/>
      <c r="PHU685" s="132"/>
      <c r="PHV685" s="132"/>
      <c r="PHW685" s="132"/>
      <c r="PHX685" s="132"/>
      <c r="PHY685" s="132"/>
      <c r="PHZ685" s="132"/>
      <c r="PIA685" s="132"/>
      <c r="PIB685" s="132"/>
      <c r="PIC685" s="132"/>
      <c r="PID685" s="132"/>
      <c r="PIE685" s="132"/>
      <c r="PIF685" s="132"/>
      <c r="PIG685" s="132"/>
      <c r="PIH685" s="132"/>
      <c r="PII685" s="132"/>
      <c r="PIJ685" s="132"/>
      <c r="PIK685" s="132"/>
      <c r="PIL685" s="132"/>
      <c r="PIM685" s="132"/>
      <c r="PIN685" s="132"/>
      <c r="PIO685" s="132"/>
      <c r="PIP685" s="132"/>
      <c r="PIQ685" s="132"/>
      <c r="PIR685" s="132"/>
      <c r="PIS685" s="132"/>
      <c r="PIT685" s="132"/>
      <c r="PIU685" s="132"/>
      <c r="PIV685" s="132"/>
      <c r="PIW685" s="132"/>
      <c r="PIX685" s="132"/>
      <c r="PIY685" s="132"/>
      <c r="PIZ685" s="132"/>
      <c r="PJA685" s="132"/>
      <c r="PJB685" s="132"/>
      <c r="PJC685" s="132"/>
      <c r="PJD685" s="132"/>
      <c r="PJE685" s="132"/>
      <c r="PJF685" s="132"/>
      <c r="PJG685" s="132"/>
      <c r="PJH685" s="132"/>
      <c r="PJI685" s="132"/>
      <c r="PJJ685" s="132"/>
      <c r="PJK685" s="132"/>
      <c r="PJL685" s="132"/>
      <c r="PJM685" s="132"/>
      <c r="PJN685" s="132"/>
      <c r="PJO685" s="132"/>
      <c r="PJP685" s="132"/>
      <c r="PJQ685" s="132"/>
      <c r="PJR685" s="132"/>
      <c r="PJS685" s="132"/>
      <c r="PJT685" s="132"/>
      <c r="PJU685" s="132"/>
      <c r="PJV685" s="132"/>
      <c r="PJW685" s="132"/>
      <c r="PJX685" s="132"/>
      <c r="PJY685" s="132"/>
      <c r="PJZ685" s="132"/>
      <c r="PKA685" s="132"/>
      <c r="PKB685" s="132"/>
      <c r="PKC685" s="132"/>
      <c r="PKD685" s="132"/>
      <c r="PKE685" s="132"/>
      <c r="PKF685" s="132"/>
      <c r="PKG685" s="132"/>
      <c r="PKH685" s="132"/>
      <c r="PKI685" s="132"/>
      <c r="PKJ685" s="132"/>
      <c r="PKK685" s="132"/>
      <c r="PKL685" s="132"/>
      <c r="PKM685" s="132"/>
      <c r="PKN685" s="132"/>
      <c r="PKO685" s="132"/>
      <c r="PKP685" s="132"/>
      <c r="PKQ685" s="132"/>
      <c r="PKR685" s="132"/>
      <c r="PKS685" s="132"/>
      <c r="PKT685" s="132"/>
      <c r="PKU685" s="132"/>
      <c r="PKV685" s="132"/>
      <c r="PKW685" s="132"/>
      <c r="PKX685" s="132"/>
      <c r="PKY685" s="132"/>
      <c r="PKZ685" s="132"/>
      <c r="PLA685" s="132"/>
      <c r="PLB685" s="132"/>
      <c r="PLC685" s="132"/>
      <c r="PLD685" s="132"/>
      <c r="PLE685" s="132"/>
      <c r="PLF685" s="132"/>
      <c r="PLG685" s="132"/>
      <c r="PLH685" s="132"/>
      <c r="PLI685" s="132"/>
      <c r="PLJ685" s="132"/>
      <c r="PLK685" s="132"/>
      <c r="PLL685" s="132"/>
      <c r="PLM685" s="132"/>
      <c r="PLN685" s="132"/>
      <c r="PLO685" s="132"/>
      <c r="PLP685" s="132"/>
      <c r="PLQ685" s="132"/>
      <c r="PLR685" s="132"/>
      <c r="PLS685" s="132"/>
      <c r="PLT685" s="132"/>
      <c r="PLU685" s="132"/>
      <c r="PLV685" s="132"/>
      <c r="PLW685" s="132"/>
      <c r="PLX685" s="132"/>
      <c r="PLY685" s="132"/>
      <c r="PLZ685" s="132"/>
      <c r="PMA685" s="132"/>
      <c r="PMB685" s="132"/>
      <c r="PMC685" s="132"/>
      <c r="PMD685" s="132"/>
      <c r="PME685" s="132"/>
      <c r="PMF685" s="132"/>
      <c r="PMG685" s="132"/>
      <c r="PMH685" s="132"/>
      <c r="PMI685" s="132"/>
      <c r="PMJ685" s="132"/>
      <c r="PMK685" s="132"/>
      <c r="PML685" s="132"/>
      <c r="PMM685" s="132"/>
      <c r="PMN685" s="132"/>
      <c r="PMO685" s="132"/>
      <c r="PMP685" s="132"/>
      <c r="PMQ685" s="132"/>
      <c r="PMR685" s="132"/>
      <c r="PMS685" s="132"/>
      <c r="PMT685" s="132"/>
      <c r="PMU685" s="132"/>
      <c r="PMV685" s="132"/>
      <c r="PMW685" s="132"/>
      <c r="PMX685" s="132"/>
      <c r="PMY685" s="132"/>
      <c r="PMZ685" s="132"/>
      <c r="PNA685" s="132"/>
      <c r="PNB685" s="132"/>
      <c r="PNC685" s="132"/>
      <c r="PND685" s="132"/>
      <c r="PNE685" s="132"/>
      <c r="PNF685" s="132"/>
      <c r="PNG685" s="132"/>
      <c r="PNH685" s="132"/>
      <c r="PNI685" s="132"/>
      <c r="PNJ685" s="132"/>
      <c r="PNK685" s="132"/>
      <c r="PNL685" s="132"/>
      <c r="PNM685" s="132"/>
      <c r="PNN685" s="132"/>
      <c r="PNO685" s="132"/>
      <c r="PNP685" s="132"/>
      <c r="PNQ685" s="132"/>
      <c r="PNR685" s="132"/>
      <c r="PNS685" s="132"/>
      <c r="PNT685" s="132"/>
      <c r="PNU685" s="132"/>
      <c r="PNV685" s="132"/>
      <c r="PNW685" s="132"/>
      <c r="PNX685" s="132"/>
      <c r="PNY685" s="132"/>
      <c r="PNZ685" s="132"/>
      <c r="POA685" s="132"/>
      <c r="POB685" s="132"/>
      <c r="POC685" s="132"/>
      <c r="POD685" s="132"/>
      <c r="POE685" s="132"/>
      <c r="POF685" s="132"/>
      <c r="POG685" s="132"/>
      <c r="POH685" s="132"/>
      <c r="POI685" s="132"/>
      <c r="POJ685" s="132"/>
      <c r="POK685" s="132"/>
      <c r="POL685" s="132"/>
      <c r="POM685" s="132"/>
      <c r="PON685" s="132"/>
      <c r="POO685" s="132"/>
      <c r="POP685" s="132"/>
      <c r="POQ685" s="132"/>
      <c r="POR685" s="132"/>
      <c r="POS685" s="132"/>
      <c r="POT685" s="132"/>
      <c r="POU685" s="132"/>
      <c r="POV685" s="132"/>
      <c r="POW685" s="132"/>
      <c r="POX685" s="132"/>
      <c r="POY685" s="132"/>
      <c r="POZ685" s="132"/>
      <c r="PPA685" s="132"/>
      <c r="PPB685" s="132"/>
      <c r="PPC685" s="132"/>
      <c r="PPD685" s="132"/>
      <c r="PPE685" s="132"/>
      <c r="PPF685" s="132"/>
      <c r="PPG685" s="132"/>
      <c r="PPH685" s="132"/>
      <c r="PPI685" s="132"/>
      <c r="PPJ685" s="132"/>
      <c r="PPK685" s="132"/>
      <c r="PPL685" s="132"/>
      <c r="PPM685" s="132"/>
      <c r="PPN685" s="132"/>
      <c r="PPO685" s="132"/>
      <c r="PPP685" s="132"/>
      <c r="PPQ685" s="132"/>
      <c r="PPR685" s="132"/>
      <c r="PPS685" s="132"/>
      <c r="PPT685" s="132"/>
      <c r="PPU685" s="132"/>
      <c r="PPV685" s="132"/>
      <c r="PPW685" s="132"/>
      <c r="PPX685" s="132"/>
      <c r="PPY685" s="132"/>
      <c r="PPZ685" s="132"/>
      <c r="PQA685" s="132"/>
      <c r="PQB685" s="132"/>
      <c r="PQC685" s="132"/>
      <c r="PQD685" s="132"/>
      <c r="PQE685" s="132"/>
      <c r="PQF685" s="132"/>
      <c r="PQG685" s="132"/>
      <c r="PQH685" s="132"/>
      <c r="PQI685" s="132"/>
      <c r="PQJ685" s="132"/>
      <c r="PQK685" s="132"/>
      <c r="PQL685" s="132"/>
      <c r="PQM685" s="132"/>
      <c r="PQN685" s="132"/>
      <c r="PQO685" s="132"/>
      <c r="PQP685" s="132"/>
      <c r="PQQ685" s="132"/>
      <c r="PQR685" s="132"/>
      <c r="PQS685" s="132"/>
      <c r="PQT685" s="132"/>
      <c r="PQU685" s="132"/>
      <c r="PQV685" s="132"/>
      <c r="PQW685" s="132"/>
      <c r="PQX685" s="132"/>
      <c r="PQY685" s="132"/>
      <c r="PQZ685" s="132"/>
      <c r="PRA685" s="132"/>
      <c r="PRB685" s="132"/>
      <c r="PRC685" s="132"/>
      <c r="PRD685" s="132"/>
      <c r="PRE685" s="132"/>
      <c r="PRF685" s="132"/>
      <c r="PRG685" s="132"/>
      <c r="PRH685" s="132"/>
      <c r="PRI685" s="132"/>
      <c r="PRJ685" s="132"/>
      <c r="PRK685" s="132"/>
      <c r="PRL685" s="132"/>
      <c r="PRM685" s="132"/>
      <c r="PRN685" s="132"/>
      <c r="PRO685" s="132"/>
      <c r="PRP685" s="132"/>
      <c r="PRQ685" s="132"/>
      <c r="PRR685" s="132"/>
      <c r="PRS685" s="132"/>
      <c r="PRT685" s="132"/>
      <c r="PRU685" s="132"/>
      <c r="PRV685" s="132"/>
      <c r="PRW685" s="132"/>
      <c r="PRX685" s="132"/>
      <c r="PRY685" s="132"/>
      <c r="PRZ685" s="132"/>
      <c r="PSA685" s="132"/>
      <c r="PSB685" s="132"/>
      <c r="PSC685" s="132"/>
      <c r="PSD685" s="132"/>
      <c r="PSE685" s="132"/>
      <c r="PSF685" s="132"/>
      <c r="PSG685" s="132"/>
      <c r="PSH685" s="132"/>
      <c r="PSI685" s="132"/>
      <c r="PSJ685" s="132"/>
      <c r="PSK685" s="132"/>
      <c r="PSL685" s="132"/>
      <c r="PSM685" s="132"/>
      <c r="PSN685" s="132"/>
      <c r="PSO685" s="132"/>
      <c r="PSP685" s="132"/>
      <c r="PSQ685" s="132"/>
      <c r="PSR685" s="132"/>
      <c r="PSS685" s="132"/>
      <c r="PST685" s="132"/>
      <c r="PSU685" s="132"/>
      <c r="PSV685" s="132"/>
      <c r="PSW685" s="132"/>
      <c r="PSX685" s="132"/>
      <c r="PSY685" s="132"/>
      <c r="PSZ685" s="132"/>
      <c r="PTA685" s="132"/>
      <c r="PTB685" s="132"/>
      <c r="PTC685" s="132"/>
      <c r="PTD685" s="132"/>
      <c r="PTE685" s="132"/>
      <c r="PTF685" s="132"/>
      <c r="PTG685" s="132"/>
      <c r="PTH685" s="132"/>
      <c r="PTI685" s="132"/>
      <c r="PTJ685" s="132"/>
      <c r="PTK685" s="132"/>
      <c r="PTL685" s="132"/>
      <c r="PTM685" s="132"/>
      <c r="PTN685" s="132"/>
      <c r="PTO685" s="132"/>
      <c r="PTP685" s="132"/>
      <c r="PTQ685" s="132"/>
      <c r="PTR685" s="132"/>
      <c r="PTS685" s="132"/>
      <c r="PTT685" s="132"/>
      <c r="PTU685" s="132"/>
      <c r="PTV685" s="132"/>
      <c r="PTW685" s="132"/>
      <c r="PTX685" s="132"/>
      <c r="PTY685" s="132"/>
      <c r="PTZ685" s="132"/>
      <c r="PUA685" s="132"/>
      <c r="PUB685" s="132"/>
      <c r="PUC685" s="132"/>
      <c r="PUD685" s="132"/>
      <c r="PUE685" s="132"/>
      <c r="PUF685" s="132"/>
      <c r="PUG685" s="132"/>
      <c r="PUH685" s="132"/>
      <c r="PUI685" s="132"/>
      <c r="PUJ685" s="132"/>
      <c r="PUK685" s="132"/>
      <c r="PUL685" s="132"/>
      <c r="PUM685" s="132"/>
      <c r="PUN685" s="132"/>
      <c r="PUO685" s="132"/>
      <c r="PUP685" s="132"/>
      <c r="PUQ685" s="132"/>
      <c r="PUR685" s="132"/>
      <c r="PUS685" s="132"/>
      <c r="PUT685" s="132"/>
      <c r="PUU685" s="132"/>
      <c r="PUV685" s="132"/>
      <c r="PUW685" s="132"/>
      <c r="PUX685" s="132"/>
      <c r="PUY685" s="132"/>
      <c r="PUZ685" s="132"/>
      <c r="PVA685" s="132"/>
      <c r="PVB685" s="132"/>
      <c r="PVC685" s="132"/>
      <c r="PVD685" s="132"/>
      <c r="PVE685" s="132"/>
      <c r="PVF685" s="132"/>
      <c r="PVG685" s="132"/>
      <c r="PVH685" s="132"/>
      <c r="PVI685" s="132"/>
      <c r="PVJ685" s="132"/>
      <c r="PVK685" s="132"/>
      <c r="PVL685" s="132"/>
      <c r="PVM685" s="132"/>
      <c r="PVN685" s="132"/>
      <c r="PVO685" s="132"/>
      <c r="PVP685" s="132"/>
      <c r="PVQ685" s="132"/>
      <c r="PVR685" s="132"/>
      <c r="PVS685" s="132"/>
      <c r="PVT685" s="132"/>
      <c r="PVU685" s="132"/>
      <c r="PVV685" s="132"/>
      <c r="PVW685" s="132"/>
      <c r="PVX685" s="132"/>
      <c r="PVY685" s="132"/>
      <c r="PVZ685" s="132"/>
      <c r="PWA685" s="132"/>
      <c r="PWB685" s="132"/>
      <c r="PWC685" s="132"/>
      <c r="PWD685" s="132"/>
      <c r="PWE685" s="132"/>
      <c r="PWF685" s="132"/>
      <c r="PWG685" s="132"/>
      <c r="PWH685" s="132"/>
      <c r="PWI685" s="132"/>
      <c r="PWJ685" s="132"/>
      <c r="PWK685" s="132"/>
      <c r="PWL685" s="132"/>
      <c r="PWM685" s="132"/>
      <c r="PWN685" s="132"/>
      <c r="PWO685" s="132"/>
      <c r="PWP685" s="132"/>
      <c r="PWQ685" s="132"/>
      <c r="PWR685" s="132"/>
      <c r="PWS685" s="132"/>
      <c r="PWT685" s="132"/>
      <c r="PWU685" s="132"/>
      <c r="PWV685" s="132"/>
      <c r="PWW685" s="132"/>
      <c r="PWX685" s="132"/>
      <c r="PWY685" s="132"/>
      <c r="PWZ685" s="132"/>
      <c r="PXA685" s="132"/>
      <c r="PXB685" s="132"/>
      <c r="PXC685" s="132"/>
      <c r="PXD685" s="132"/>
      <c r="PXE685" s="132"/>
      <c r="PXF685" s="132"/>
      <c r="PXG685" s="132"/>
      <c r="PXH685" s="132"/>
      <c r="PXI685" s="132"/>
      <c r="PXJ685" s="132"/>
      <c r="PXK685" s="132"/>
      <c r="PXL685" s="132"/>
      <c r="PXM685" s="132"/>
      <c r="PXN685" s="132"/>
      <c r="PXO685" s="132"/>
      <c r="PXP685" s="132"/>
      <c r="PXQ685" s="132"/>
      <c r="PXR685" s="132"/>
      <c r="PXS685" s="132"/>
      <c r="PXT685" s="132"/>
      <c r="PXU685" s="132"/>
      <c r="PXV685" s="132"/>
      <c r="PXW685" s="132"/>
      <c r="PXX685" s="132"/>
      <c r="PXY685" s="132"/>
      <c r="PXZ685" s="132"/>
      <c r="PYA685" s="132"/>
      <c r="PYB685" s="132"/>
      <c r="PYC685" s="132"/>
      <c r="PYD685" s="132"/>
      <c r="PYE685" s="132"/>
      <c r="PYF685" s="132"/>
      <c r="PYG685" s="132"/>
      <c r="PYH685" s="132"/>
      <c r="PYI685" s="132"/>
      <c r="PYJ685" s="132"/>
      <c r="PYK685" s="132"/>
      <c r="PYL685" s="132"/>
      <c r="PYM685" s="132"/>
      <c r="PYN685" s="132"/>
      <c r="PYO685" s="132"/>
      <c r="PYP685" s="132"/>
      <c r="PYQ685" s="132"/>
      <c r="PYR685" s="132"/>
      <c r="PYS685" s="132"/>
      <c r="PYT685" s="132"/>
      <c r="PYU685" s="132"/>
      <c r="PYV685" s="132"/>
      <c r="PYW685" s="132"/>
      <c r="PYX685" s="132"/>
      <c r="PYY685" s="132"/>
      <c r="PYZ685" s="132"/>
      <c r="PZA685" s="132"/>
      <c r="PZB685" s="132"/>
      <c r="PZC685" s="132"/>
      <c r="PZD685" s="132"/>
      <c r="PZE685" s="132"/>
      <c r="PZF685" s="132"/>
      <c r="PZG685" s="132"/>
      <c r="PZH685" s="132"/>
      <c r="PZI685" s="132"/>
      <c r="PZJ685" s="132"/>
      <c r="PZK685" s="132"/>
      <c r="PZL685" s="132"/>
      <c r="PZM685" s="132"/>
      <c r="PZN685" s="132"/>
      <c r="PZO685" s="132"/>
      <c r="PZP685" s="132"/>
      <c r="PZQ685" s="132"/>
      <c r="PZR685" s="132"/>
      <c r="PZS685" s="132"/>
      <c r="PZT685" s="132"/>
      <c r="PZU685" s="132"/>
      <c r="PZV685" s="132"/>
      <c r="PZW685" s="132"/>
      <c r="PZX685" s="132"/>
      <c r="PZY685" s="132"/>
      <c r="PZZ685" s="132"/>
      <c r="QAA685" s="132"/>
      <c r="QAB685" s="132"/>
      <c r="QAC685" s="132"/>
      <c r="QAD685" s="132"/>
      <c r="QAE685" s="132"/>
      <c r="QAF685" s="132"/>
      <c r="QAG685" s="132"/>
      <c r="QAH685" s="132"/>
      <c r="QAI685" s="132"/>
      <c r="QAJ685" s="132"/>
      <c r="QAK685" s="132"/>
      <c r="QAL685" s="132"/>
      <c r="QAM685" s="132"/>
      <c r="QAN685" s="132"/>
      <c r="QAO685" s="132"/>
      <c r="QAP685" s="132"/>
      <c r="QAQ685" s="132"/>
      <c r="QAR685" s="132"/>
      <c r="QAS685" s="132"/>
      <c r="QAT685" s="132"/>
      <c r="QAU685" s="132"/>
      <c r="QAV685" s="132"/>
      <c r="QAW685" s="132"/>
      <c r="QAX685" s="132"/>
      <c r="QAY685" s="132"/>
      <c r="QAZ685" s="132"/>
      <c r="QBA685" s="132"/>
      <c r="QBB685" s="132"/>
      <c r="QBC685" s="132"/>
      <c r="QBD685" s="132"/>
      <c r="QBE685" s="132"/>
      <c r="QBF685" s="132"/>
      <c r="QBG685" s="132"/>
      <c r="QBH685" s="132"/>
      <c r="QBI685" s="132"/>
      <c r="QBJ685" s="132"/>
      <c r="QBK685" s="132"/>
      <c r="QBL685" s="132"/>
      <c r="QBM685" s="132"/>
      <c r="QBN685" s="132"/>
      <c r="QBO685" s="132"/>
      <c r="QBP685" s="132"/>
      <c r="QBQ685" s="132"/>
      <c r="QBR685" s="132"/>
      <c r="QBS685" s="132"/>
      <c r="QBT685" s="132"/>
      <c r="QBU685" s="132"/>
      <c r="QBV685" s="132"/>
      <c r="QBW685" s="132"/>
      <c r="QBX685" s="132"/>
      <c r="QBY685" s="132"/>
      <c r="QBZ685" s="132"/>
      <c r="QCA685" s="132"/>
      <c r="QCB685" s="132"/>
      <c r="QCC685" s="132"/>
      <c r="QCD685" s="132"/>
      <c r="QCE685" s="132"/>
      <c r="QCF685" s="132"/>
      <c r="QCG685" s="132"/>
      <c r="QCH685" s="132"/>
      <c r="QCI685" s="132"/>
      <c r="QCJ685" s="132"/>
      <c r="QCK685" s="132"/>
      <c r="QCL685" s="132"/>
      <c r="QCM685" s="132"/>
      <c r="QCN685" s="132"/>
      <c r="QCO685" s="132"/>
      <c r="QCP685" s="132"/>
      <c r="QCQ685" s="132"/>
      <c r="QCR685" s="132"/>
      <c r="QCS685" s="132"/>
      <c r="QCT685" s="132"/>
      <c r="QCU685" s="132"/>
      <c r="QCV685" s="132"/>
      <c r="QCW685" s="132"/>
      <c r="QCX685" s="132"/>
      <c r="QCY685" s="132"/>
      <c r="QCZ685" s="132"/>
      <c r="QDA685" s="132"/>
      <c r="QDB685" s="132"/>
      <c r="QDC685" s="132"/>
      <c r="QDD685" s="132"/>
      <c r="QDE685" s="132"/>
      <c r="QDF685" s="132"/>
      <c r="QDG685" s="132"/>
      <c r="QDH685" s="132"/>
      <c r="QDI685" s="132"/>
      <c r="QDJ685" s="132"/>
      <c r="QDK685" s="132"/>
      <c r="QDL685" s="132"/>
      <c r="QDM685" s="132"/>
      <c r="QDN685" s="132"/>
      <c r="QDO685" s="132"/>
      <c r="QDP685" s="132"/>
      <c r="QDQ685" s="132"/>
      <c r="QDR685" s="132"/>
      <c r="QDS685" s="132"/>
      <c r="QDT685" s="132"/>
      <c r="QDU685" s="132"/>
      <c r="QDV685" s="132"/>
      <c r="QDW685" s="132"/>
      <c r="QDX685" s="132"/>
      <c r="QDY685" s="132"/>
      <c r="QDZ685" s="132"/>
      <c r="QEA685" s="132"/>
      <c r="QEB685" s="132"/>
      <c r="QEC685" s="132"/>
      <c r="QED685" s="132"/>
      <c r="QEE685" s="132"/>
      <c r="QEF685" s="132"/>
      <c r="QEG685" s="132"/>
      <c r="QEH685" s="132"/>
      <c r="QEI685" s="132"/>
      <c r="QEJ685" s="132"/>
      <c r="QEK685" s="132"/>
      <c r="QEL685" s="132"/>
      <c r="QEM685" s="132"/>
      <c r="QEN685" s="132"/>
      <c r="QEO685" s="132"/>
      <c r="QEP685" s="132"/>
      <c r="QEQ685" s="132"/>
      <c r="QER685" s="132"/>
      <c r="QES685" s="132"/>
      <c r="QET685" s="132"/>
      <c r="QEU685" s="132"/>
      <c r="QEV685" s="132"/>
      <c r="QEW685" s="132"/>
      <c r="QEX685" s="132"/>
      <c r="QEY685" s="132"/>
      <c r="QEZ685" s="132"/>
      <c r="QFA685" s="132"/>
      <c r="QFB685" s="132"/>
      <c r="QFC685" s="132"/>
      <c r="QFD685" s="132"/>
      <c r="QFE685" s="132"/>
      <c r="QFF685" s="132"/>
      <c r="QFG685" s="132"/>
      <c r="QFH685" s="132"/>
      <c r="QFI685" s="132"/>
      <c r="QFJ685" s="132"/>
      <c r="QFK685" s="132"/>
      <c r="QFL685" s="132"/>
      <c r="QFM685" s="132"/>
      <c r="QFN685" s="132"/>
      <c r="QFO685" s="132"/>
      <c r="QFP685" s="132"/>
      <c r="QFQ685" s="132"/>
      <c r="QFR685" s="132"/>
      <c r="QFS685" s="132"/>
      <c r="QFT685" s="132"/>
      <c r="QFU685" s="132"/>
      <c r="QFV685" s="132"/>
      <c r="QFW685" s="132"/>
      <c r="QFX685" s="132"/>
      <c r="QFY685" s="132"/>
      <c r="QFZ685" s="132"/>
      <c r="QGA685" s="132"/>
      <c r="QGB685" s="132"/>
      <c r="QGC685" s="132"/>
      <c r="QGD685" s="132"/>
      <c r="QGE685" s="132"/>
      <c r="QGF685" s="132"/>
      <c r="QGG685" s="132"/>
      <c r="QGH685" s="132"/>
      <c r="QGI685" s="132"/>
      <c r="QGJ685" s="132"/>
      <c r="QGK685" s="132"/>
      <c r="QGL685" s="132"/>
      <c r="QGM685" s="132"/>
      <c r="QGN685" s="132"/>
      <c r="QGO685" s="132"/>
      <c r="QGP685" s="132"/>
      <c r="QGQ685" s="132"/>
      <c r="QGR685" s="132"/>
      <c r="QGS685" s="132"/>
      <c r="QGT685" s="132"/>
      <c r="QGU685" s="132"/>
      <c r="QGV685" s="132"/>
      <c r="QGW685" s="132"/>
      <c r="QGX685" s="132"/>
      <c r="QGY685" s="132"/>
      <c r="QGZ685" s="132"/>
      <c r="QHA685" s="132"/>
      <c r="QHB685" s="132"/>
      <c r="QHC685" s="132"/>
      <c r="QHD685" s="132"/>
      <c r="QHE685" s="132"/>
      <c r="QHF685" s="132"/>
      <c r="QHG685" s="132"/>
      <c r="QHH685" s="132"/>
      <c r="QHI685" s="132"/>
      <c r="QHJ685" s="132"/>
      <c r="QHK685" s="132"/>
      <c r="QHL685" s="132"/>
      <c r="QHM685" s="132"/>
      <c r="QHN685" s="132"/>
      <c r="QHO685" s="132"/>
      <c r="QHP685" s="132"/>
      <c r="QHQ685" s="132"/>
      <c r="QHR685" s="132"/>
      <c r="QHS685" s="132"/>
      <c r="QHT685" s="132"/>
      <c r="QHU685" s="132"/>
      <c r="QHV685" s="132"/>
      <c r="QHW685" s="132"/>
      <c r="QHX685" s="132"/>
      <c r="QHY685" s="132"/>
      <c r="QHZ685" s="132"/>
      <c r="QIA685" s="132"/>
      <c r="QIB685" s="132"/>
      <c r="QIC685" s="132"/>
      <c r="QID685" s="132"/>
      <c r="QIE685" s="132"/>
      <c r="QIF685" s="132"/>
      <c r="QIG685" s="132"/>
      <c r="QIH685" s="132"/>
      <c r="QII685" s="132"/>
      <c r="QIJ685" s="132"/>
      <c r="QIK685" s="132"/>
      <c r="QIL685" s="132"/>
      <c r="QIM685" s="132"/>
      <c r="QIN685" s="132"/>
      <c r="QIO685" s="132"/>
      <c r="QIP685" s="132"/>
      <c r="QIQ685" s="132"/>
      <c r="QIR685" s="132"/>
      <c r="QIS685" s="132"/>
      <c r="QIT685" s="132"/>
      <c r="QIU685" s="132"/>
      <c r="QIV685" s="132"/>
      <c r="QIW685" s="132"/>
      <c r="QIX685" s="132"/>
      <c r="QIY685" s="132"/>
      <c r="QIZ685" s="132"/>
      <c r="QJA685" s="132"/>
      <c r="QJB685" s="132"/>
      <c r="QJC685" s="132"/>
      <c r="QJD685" s="132"/>
      <c r="QJE685" s="132"/>
      <c r="QJF685" s="132"/>
      <c r="QJG685" s="132"/>
      <c r="QJH685" s="132"/>
      <c r="QJI685" s="132"/>
      <c r="QJJ685" s="132"/>
      <c r="QJK685" s="132"/>
      <c r="QJL685" s="132"/>
      <c r="QJM685" s="132"/>
      <c r="QJN685" s="132"/>
      <c r="QJO685" s="132"/>
      <c r="QJP685" s="132"/>
      <c r="QJQ685" s="132"/>
      <c r="QJR685" s="132"/>
      <c r="QJS685" s="132"/>
      <c r="QJT685" s="132"/>
      <c r="QJU685" s="132"/>
      <c r="QJV685" s="132"/>
      <c r="QJW685" s="132"/>
      <c r="QJX685" s="132"/>
      <c r="QJY685" s="132"/>
      <c r="QJZ685" s="132"/>
      <c r="QKA685" s="132"/>
      <c r="QKB685" s="132"/>
      <c r="QKC685" s="132"/>
      <c r="QKD685" s="132"/>
      <c r="QKE685" s="132"/>
      <c r="QKF685" s="132"/>
      <c r="QKG685" s="132"/>
      <c r="QKH685" s="132"/>
      <c r="QKI685" s="132"/>
      <c r="QKJ685" s="132"/>
      <c r="QKK685" s="132"/>
      <c r="QKL685" s="132"/>
      <c r="QKM685" s="132"/>
      <c r="QKN685" s="132"/>
      <c r="QKO685" s="132"/>
      <c r="QKP685" s="132"/>
      <c r="QKQ685" s="132"/>
      <c r="QKR685" s="132"/>
      <c r="QKS685" s="132"/>
      <c r="QKT685" s="132"/>
      <c r="QKU685" s="132"/>
      <c r="QKV685" s="132"/>
      <c r="QKW685" s="132"/>
      <c r="QKX685" s="132"/>
      <c r="QKY685" s="132"/>
      <c r="QKZ685" s="132"/>
      <c r="QLA685" s="132"/>
      <c r="QLB685" s="132"/>
      <c r="QLC685" s="132"/>
      <c r="QLD685" s="132"/>
      <c r="QLE685" s="132"/>
      <c r="QLF685" s="132"/>
      <c r="QLG685" s="132"/>
      <c r="QLH685" s="132"/>
      <c r="QLI685" s="132"/>
      <c r="QLJ685" s="132"/>
      <c r="QLK685" s="132"/>
      <c r="QLL685" s="132"/>
      <c r="QLM685" s="132"/>
      <c r="QLN685" s="132"/>
      <c r="QLO685" s="132"/>
      <c r="QLP685" s="132"/>
      <c r="QLQ685" s="132"/>
      <c r="QLR685" s="132"/>
      <c r="QLS685" s="132"/>
      <c r="QLT685" s="132"/>
      <c r="QLU685" s="132"/>
      <c r="QLV685" s="132"/>
      <c r="QLW685" s="132"/>
      <c r="QLX685" s="132"/>
      <c r="QLY685" s="132"/>
      <c r="QLZ685" s="132"/>
      <c r="QMA685" s="132"/>
      <c r="QMB685" s="132"/>
      <c r="QMC685" s="132"/>
      <c r="QMD685" s="132"/>
      <c r="QME685" s="132"/>
      <c r="QMF685" s="132"/>
      <c r="QMG685" s="132"/>
      <c r="QMH685" s="132"/>
      <c r="QMI685" s="132"/>
      <c r="QMJ685" s="132"/>
      <c r="QMK685" s="132"/>
      <c r="QML685" s="132"/>
      <c r="QMM685" s="132"/>
      <c r="QMN685" s="132"/>
      <c r="QMO685" s="132"/>
      <c r="QMP685" s="132"/>
      <c r="QMQ685" s="132"/>
      <c r="QMR685" s="132"/>
      <c r="QMS685" s="132"/>
      <c r="QMT685" s="132"/>
      <c r="QMU685" s="132"/>
      <c r="QMV685" s="132"/>
      <c r="QMW685" s="132"/>
      <c r="QMX685" s="132"/>
      <c r="QMY685" s="132"/>
      <c r="QMZ685" s="132"/>
      <c r="QNA685" s="132"/>
      <c r="QNB685" s="132"/>
      <c r="QNC685" s="132"/>
      <c r="QND685" s="132"/>
      <c r="QNE685" s="132"/>
      <c r="QNF685" s="132"/>
      <c r="QNG685" s="132"/>
      <c r="QNH685" s="132"/>
      <c r="QNI685" s="132"/>
      <c r="QNJ685" s="132"/>
      <c r="QNK685" s="132"/>
      <c r="QNL685" s="132"/>
      <c r="QNM685" s="132"/>
      <c r="QNN685" s="132"/>
      <c r="QNO685" s="132"/>
      <c r="QNP685" s="132"/>
      <c r="QNQ685" s="132"/>
      <c r="QNR685" s="132"/>
      <c r="QNS685" s="132"/>
      <c r="QNT685" s="132"/>
      <c r="QNU685" s="132"/>
      <c r="QNV685" s="132"/>
      <c r="QNW685" s="132"/>
      <c r="QNX685" s="132"/>
      <c r="QNY685" s="132"/>
      <c r="QNZ685" s="132"/>
      <c r="QOA685" s="132"/>
      <c r="QOB685" s="132"/>
      <c r="QOC685" s="132"/>
      <c r="QOD685" s="132"/>
      <c r="QOE685" s="132"/>
      <c r="QOF685" s="132"/>
      <c r="QOG685" s="132"/>
      <c r="QOH685" s="132"/>
      <c r="QOI685" s="132"/>
      <c r="QOJ685" s="132"/>
      <c r="QOK685" s="132"/>
      <c r="QOL685" s="132"/>
      <c r="QOM685" s="132"/>
      <c r="QON685" s="132"/>
      <c r="QOO685" s="132"/>
      <c r="QOP685" s="132"/>
      <c r="QOQ685" s="132"/>
      <c r="QOR685" s="132"/>
      <c r="QOS685" s="132"/>
      <c r="QOT685" s="132"/>
      <c r="QOU685" s="132"/>
      <c r="QOV685" s="132"/>
      <c r="QOW685" s="132"/>
      <c r="QOX685" s="132"/>
      <c r="QOY685" s="132"/>
      <c r="QOZ685" s="132"/>
      <c r="QPA685" s="132"/>
      <c r="QPB685" s="132"/>
      <c r="QPC685" s="132"/>
      <c r="QPD685" s="132"/>
      <c r="QPE685" s="132"/>
      <c r="QPF685" s="132"/>
      <c r="QPG685" s="132"/>
      <c r="QPH685" s="132"/>
      <c r="QPI685" s="132"/>
      <c r="QPJ685" s="132"/>
      <c r="QPK685" s="132"/>
      <c r="QPL685" s="132"/>
      <c r="QPM685" s="132"/>
      <c r="QPN685" s="132"/>
      <c r="QPO685" s="132"/>
      <c r="QPP685" s="132"/>
      <c r="QPQ685" s="132"/>
      <c r="QPR685" s="132"/>
      <c r="QPS685" s="132"/>
      <c r="QPT685" s="132"/>
      <c r="QPU685" s="132"/>
      <c r="QPV685" s="132"/>
      <c r="QPW685" s="132"/>
      <c r="QPX685" s="132"/>
      <c r="QPY685" s="132"/>
      <c r="QPZ685" s="132"/>
      <c r="QQA685" s="132"/>
      <c r="QQB685" s="132"/>
      <c r="QQC685" s="132"/>
      <c r="QQD685" s="132"/>
      <c r="QQE685" s="132"/>
      <c r="QQF685" s="132"/>
      <c r="QQG685" s="132"/>
      <c r="QQH685" s="132"/>
      <c r="QQI685" s="132"/>
      <c r="QQJ685" s="132"/>
      <c r="QQK685" s="132"/>
      <c r="QQL685" s="132"/>
      <c r="QQM685" s="132"/>
      <c r="QQN685" s="132"/>
      <c r="QQO685" s="132"/>
      <c r="QQP685" s="132"/>
      <c r="QQQ685" s="132"/>
      <c r="QQR685" s="132"/>
      <c r="QQS685" s="132"/>
      <c r="QQT685" s="132"/>
      <c r="QQU685" s="132"/>
      <c r="QQV685" s="132"/>
      <c r="QQW685" s="132"/>
      <c r="QQX685" s="132"/>
      <c r="QQY685" s="132"/>
      <c r="QQZ685" s="132"/>
      <c r="QRA685" s="132"/>
      <c r="QRB685" s="132"/>
      <c r="QRC685" s="132"/>
      <c r="QRD685" s="132"/>
      <c r="QRE685" s="132"/>
      <c r="QRF685" s="132"/>
      <c r="QRG685" s="132"/>
      <c r="QRH685" s="132"/>
      <c r="QRI685" s="132"/>
      <c r="QRJ685" s="132"/>
      <c r="QRK685" s="132"/>
      <c r="QRL685" s="132"/>
      <c r="QRM685" s="132"/>
      <c r="QRN685" s="132"/>
      <c r="QRO685" s="132"/>
      <c r="QRP685" s="132"/>
      <c r="QRQ685" s="132"/>
      <c r="QRR685" s="132"/>
      <c r="QRS685" s="132"/>
      <c r="QRT685" s="132"/>
      <c r="QRU685" s="132"/>
      <c r="QRV685" s="132"/>
      <c r="QRW685" s="132"/>
      <c r="QRX685" s="132"/>
      <c r="QRY685" s="132"/>
      <c r="QRZ685" s="132"/>
      <c r="QSA685" s="132"/>
      <c r="QSB685" s="132"/>
      <c r="QSC685" s="132"/>
      <c r="QSD685" s="132"/>
      <c r="QSE685" s="132"/>
      <c r="QSF685" s="132"/>
      <c r="QSG685" s="132"/>
      <c r="QSH685" s="132"/>
      <c r="QSI685" s="132"/>
      <c r="QSJ685" s="132"/>
      <c r="QSK685" s="132"/>
      <c r="QSL685" s="132"/>
      <c r="QSM685" s="132"/>
      <c r="QSN685" s="132"/>
      <c r="QSO685" s="132"/>
      <c r="QSP685" s="132"/>
      <c r="QSQ685" s="132"/>
      <c r="QSR685" s="132"/>
      <c r="QSS685" s="132"/>
      <c r="QST685" s="132"/>
      <c r="QSU685" s="132"/>
      <c r="QSV685" s="132"/>
      <c r="QSW685" s="132"/>
      <c r="QSX685" s="132"/>
      <c r="QSY685" s="132"/>
      <c r="QSZ685" s="132"/>
      <c r="QTA685" s="132"/>
      <c r="QTB685" s="132"/>
      <c r="QTC685" s="132"/>
      <c r="QTD685" s="132"/>
      <c r="QTE685" s="132"/>
      <c r="QTF685" s="132"/>
      <c r="QTG685" s="132"/>
      <c r="QTH685" s="132"/>
      <c r="QTI685" s="132"/>
      <c r="QTJ685" s="132"/>
      <c r="QTK685" s="132"/>
      <c r="QTL685" s="132"/>
      <c r="QTM685" s="132"/>
      <c r="QTN685" s="132"/>
      <c r="QTO685" s="132"/>
      <c r="QTP685" s="132"/>
      <c r="QTQ685" s="132"/>
      <c r="QTR685" s="132"/>
      <c r="QTS685" s="132"/>
      <c r="QTT685" s="132"/>
      <c r="QTU685" s="132"/>
      <c r="QTV685" s="132"/>
      <c r="QTW685" s="132"/>
      <c r="QTX685" s="132"/>
      <c r="QTY685" s="132"/>
      <c r="QTZ685" s="132"/>
      <c r="QUA685" s="132"/>
      <c r="QUB685" s="132"/>
      <c r="QUC685" s="132"/>
      <c r="QUD685" s="132"/>
      <c r="QUE685" s="132"/>
      <c r="QUF685" s="132"/>
      <c r="QUG685" s="132"/>
      <c r="QUH685" s="132"/>
      <c r="QUI685" s="132"/>
      <c r="QUJ685" s="132"/>
      <c r="QUK685" s="132"/>
      <c r="QUL685" s="132"/>
      <c r="QUM685" s="132"/>
      <c r="QUN685" s="132"/>
      <c r="QUO685" s="132"/>
      <c r="QUP685" s="132"/>
      <c r="QUQ685" s="132"/>
      <c r="QUR685" s="132"/>
      <c r="QUS685" s="132"/>
      <c r="QUT685" s="132"/>
      <c r="QUU685" s="132"/>
      <c r="QUV685" s="132"/>
      <c r="QUW685" s="132"/>
      <c r="QUX685" s="132"/>
      <c r="QUY685" s="132"/>
      <c r="QUZ685" s="132"/>
      <c r="QVA685" s="132"/>
      <c r="QVB685" s="132"/>
      <c r="QVC685" s="132"/>
      <c r="QVD685" s="132"/>
      <c r="QVE685" s="132"/>
      <c r="QVF685" s="132"/>
      <c r="QVG685" s="132"/>
      <c r="QVH685" s="132"/>
      <c r="QVI685" s="132"/>
      <c r="QVJ685" s="132"/>
      <c r="QVK685" s="132"/>
      <c r="QVL685" s="132"/>
      <c r="QVM685" s="132"/>
      <c r="QVN685" s="132"/>
      <c r="QVO685" s="132"/>
      <c r="QVP685" s="132"/>
      <c r="QVQ685" s="132"/>
      <c r="QVR685" s="132"/>
      <c r="QVS685" s="132"/>
      <c r="QVT685" s="132"/>
      <c r="QVU685" s="132"/>
      <c r="QVV685" s="132"/>
      <c r="QVW685" s="132"/>
      <c r="QVX685" s="132"/>
      <c r="QVY685" s="132"/>
      <c r="QVZ685" s="132"/>
      <c r="QWA685" s="132"/>
      <c r="QWB685" s="132"/>
      <c r="QWC685" s="132"/>
      <c r="QWD685" s="132"/>
      <c r="QWE685" s="132"/>
      <c r="QWF685" s="132"/>
      <c r="QWG685" s="132"/>
      <c r="QWH685" s="132"/>
      <c r="QWI685" s="132"/>
      <c r="QWJ685" s="132"/>
      <c r="QWK685" s="132"/>
      <c r="QWL685" s="132"/>
      <c r="QWM685" s="132"/>
      <c r="QWN685" s="132"/>
      <c r="QWO685" s="132"/>
      <c r="QWP685" s="132"/>
      <c r="QWQ685" s="132"/>
      <c r="QWR685" s="132"/>
      <c r="QWS685" s="132"/>
      <c r="QWT685" s="132"/>
      <c r="QWU685" s="132"/>
      <c r="QWV685" s="132"/>
      <c r="QWW685" s="132"/>
      <c r="QWX685" s="132"/>
      <c r="QWY685" s="132"/>
      <c r="QWZ685" s="132"/>
      <c r="QXA685" s="132"/>
      <c r="QXB685" s="132"/>
      <c r="QXC685" s="132"/>
      <c r="QXD685" s="132"/>
      <c r="QXE685" s="132"/>
      <c r="QXF685" s="132"/>
      <c r="QXG685" s="132"/>
      <c r="QXH685" s="132"/>
      <c r="QXI685" s="132"/>
      <c r="QXJ685" s="132"/>
      <c r="QXK685" s="132"/>
      <c r="QXL685" s="132"/>
      <c r="QXM685" s="132"/>
      <c r="QXN685" s="132"/>
      <c r="QXO685" s="132"/>
      <c r="QXP685" s="132"/>
      <c r="QXQ685" s="132"/>
      <c r="QXR685" s="132"/>
      <c r="QXS685" s="132"/>
      <c r="QXT685" s="132"/>
      <c r="QXU685" s="132"/>
      <c r="QXV685" s="132"/>
      <c r="QXW685" s="132"/>
      <c r="QXX685" s="132"/>
      <c r="QXY685" s="132"/>
      <c r="QXZ685" s="132"/>
      <c r="QYA685" s="132"/>
      <c r="QYB685" s="132"/>
      <c r="QYC685" s="132"/>
      <c r="QYD685" s="132"/>
      <c r="QYE685" s="132"/>
      <c r="QYF685" s="132"/>
      <c r="QYG685" s="132"/>
      <c r="QYH685" s="132"/>
      <c r="QYI685" s="132"/>
      <c r="QYJ685" s="132"/>
      <c r="QYK685" s="132"/>
      <c r="QYL685" s="132"/>
      <c r="QYM685" s="132"/>
      <c r="QYN685" s="132"/>
      <c r="QYO685" s="132"/>
      <c r="QYP685" s="132"/>
      <c r="QYQ685" s="132"/>
      <c r="QYR685" s="132"/>
      <c r="QYS685" s="132"/>
      <c r="QYT685" s="132"/>
      <c r="QYU685" s="132"/>
      <c r="QYV685" s="132"/>
      <c r="QYW685" s="132"/>
      <c r="QYX685" s="132"/>
      <c r="QYY685" s="132"/>
      <c r="QYZ685" s="132"/>
      <c r="QZA685" s="132"/>
      <c r="QZB685" s="132"/>
      <c r="QZC685" s="132"/>
      <c r="QZD685" s="132"/>
      <c r="QZE685" s="132"/>
      <c r="QZF685" s="132"/>
      <c r="QZG685" s="132"/>
      <c r="QZH685" s="132"/>
      <c r="QZI685" s="132"/>
      <c r="QZJ685" s="132"/>
      <c r="QZK685" s="132"/>
      <c r="QZL685" s="132"/>
      <c r="QZM685" s="132"/>
      <c r="QZN685" s="132"/>
      <c r="QZO685" s="132"/>
      <c r="QZP685" s="132"/>
      <c r="QZQ685" s="132"/>
      <c r="QZR685" s="132"/>
      <c r="QZS685" s="132"/>
      <c r="QZT685" s="132"/>
      <c r="QZU685" s="132"/>
      <c r="QZV685" s="132"/>
      <c r="QZW685" s="132"/>
      <c r="QZX685" s="132"/>
      <c r="QZY685" s="132"/>
      <c r="QZZ685" s="132"/>
      <c r="RAA685" s="132"/>
      <c r="RAB685" s="132"/>
      <c r="RAC685" s="132"/>
      <c r="RAD685" s="132"/>
      <c r="RAE685" s="132"/>
      <c r="RAF685" s="132"/>
      <c r="RAG685" s="132"/>
      <c r="RAH685" s="132"/>
      <c r="RAI685" s="132"/>
      <c r="RAJ685" s="132"/>
      <c r="RAK685" s="132"/>
      <c r="RAL685" s="132"/>
      <c r="RAM685" s="132"/>
      <c r="RAN685" s="132"/>
      <c r="RAO685" s="132"/>
      <c r="RAP685" s="132"/>
      <c r="RAQ685" s="132"/>
      <c r="RAR685" s="132"/>
      <c r="RAS685" s="132"/>
      <c r="RAT685" s="132"/>
      <c r="RAU685" s="132"/>
      <c r="RAV685" s="132"/>
      <c r="RAW685" s="132"/>
      <c r="RAX685" s="132"/>
      <c r="RAY685" s="132"/>
      <c r="RAZ685" s="132"/>
      <c r="RBA685" s="132"/>
      <c r="RBB685" s="132"/>
      <c r="RBC685" s="132"/>
      <c r="RBD685" s="132"/>
      <c r="RBE685" s="132"/>
      <c r="RBF685" s="132"/>
      <c r="RBG685" s="132"/>
      <c r="RBH685" s="132"/>
      <c r="RBI685" s="132"/>
      <c r="RBJ685" s="132"/>
      <c r="RBK685" s="132"/>
      <c r="RBL685" s="132"/>
      <c r="RBM685" s="132"/>
      <c r="RBN685" s="132"/>
      <c r="RBO685" s="132"/>
      <c r="RBP685" s="132"/>
      <c r="RBQ685" s="132"/>
      <c r="RBR685" s="132"/>
      <c r="RBS685" s="132"/>
      <c r="RBT685" s="132"/>
      <c r="RBU685" s="132"/>
      <c r="RBV685" s="132"/>
      <c r="RBW685" s="132"/>
      <c r="RBX685" s="132"/>
      <c r="RBY685" s="132"/>
      <c r="RBZ685" s="132"/>
      <c r="RCA685" s="132"/>
      <c r="RCB685" s="132"/>
      <c r="RCC685" s="132"/>
      <c r="RCD685" s="132"/>
      <c r="RCE685" s="132"/>
      <c r="RCF685" s="132"/>
      <c r="RCG685" s="132"/>
      <c r="RCH685" s="132"/>
      <c r="RCI685" s="132"/>
      <c r="RCJ685" s="132"/>
      <c r="RCK685" s="132"/>
      <c r="RCL685" s="132"/>
      <c r="RCM685" s="132"/>
      <c r="RCN685" s="132"/>
      <c r="RCO685" s="132"/>
      <c r="RCP685" s="132"/>
      <c r="RCQ685" s="132"/>
      <c r="RCR685" s="132"/>
      <c r="RCS685" s="132"/>
      <c r="RCT685" s="132"/>
      <c r="RCU685" s="132"/>
      <c r="RCV685" s="132"/>
      <c r="RCW685" s="132"/>
      <c r="RCX685" s="132"/>
      <c r="RCY685" s="132"/>
      <c r="RCZ685" s="132"/>
      <c r="RDA685" s="132"/>
      <c r="RDB685" s="132"/>
      <c r="RDC685" s="132"/>
      <c r="RDD685" s="132"/>
      <c r="RDE685" s="132"/>
      <c r="RDF685" s="132"/>
      <c r="RDG685" s="132"/>
      <c r="RDH685" s="132"/>
      <c r="RDI685" s="132"/>
      <c r="RDJ685" s="132"/>
      <c r="RDK685" s="132"/>
      <c r="RDL685" s="132"/>
      <c r="RDM685" s="132"/>
      <c r="RDN685" s="132"/>
      <c r="RDO685" s="132"/>
      <c r="RDP685" s="132"/>
      <c r="RDQ685" s="132"/>
      <c r="RDR685" s="132"/>
      <c r="RDS685" s="132"/>
      <c r="RDT685" s="132"/>
      <c r="RDU685" s="132"/>
      <c r="RDV685" s="132"/>
      <c r="RDW685" s="132"/>
      <c r="RDX685" s="132"/>
      <c r="RDY685" s="132"/>
      <c r="RDZ685" s="132"/>
      <c r="REA685" s="132"/>
      <c r="REB685" s="132"/>
      <c r="REC685" s="132"/>
      <c r="RED685" s="132"/>
      <c r="REE685" s="132"/>
      <c r="REF685" s="132"/>
      <c r="REG685" s="132"/>
      <c r="REH685" s="132"/>
      <c r="REI685" s="132"/>
      <c r="REJ685" s="132"/>
      <c r="REK685" s="132"/>
      <c r="REL685" s="132"/>
      <c r="REM685" s="132"/>
      <c r="REN685" s="132"/>
      <c r="REO685" s="132"/>
      <c r="REP685" s="132"/>
      <c r="REQ685" s="132"/>
      <c r="RER685" s="132"/>
      <c r="RES685" s="132"/>
      <c r="RET685" s="132"/>
      <c r="REU685" s="132"/>
      <c r="REV685" s="132"/>
      <c r="REW685" s="132"/>
      <c r="REX685" s="132"/>
      <c r="REY685" s="132"/>
      <c r="REZ685" s="132"/>
      <c r="RFA685" s="132"/>
      <c r="RFB685" s="132"/>
      <c r="RFC685" s="132"/>
      <c r="RFD685" s="132"/>
      <c r="RFE685" s="132"/>
      <c r="RFF685" s="132"/>
      <c r="RFG685" s="132"/>
      <c r="RFH685" s="132"/>
      <c r="RFI685" s="132"/>
      <c r="RFJ685" s="132"/>
      <c r="RFK685" s="132"/>
      <c r="RFL685" s="132"/>
      <c r="RFM685" s="132"/>
      <c r="RFN685" s="132"/>
      <c r="RFO685" s="132"/>
      <c r="RFP685" s="132"/>
      <c r="RFQ685" s="132"/>
      <c r="RFR685" s="132"/>
      <c r="RFS685" s="132"/>
      <c r="RFT685" s="132"/>
      <c r="RFU685" s="132"/>
      <c r="RFV685" s="132"/>
      <c r="RFW685" s="132"/>
      <c r="RFX685" s="132"/>
      <c r="RFY685" s="132"/>
      <c r="RFZ685" s="132"/>
      <c r="RGA685" s="132"/>
      <c r="RGB685" s="132"/>
      <c r="RGC685" s="132"/>
      <c r="RGD685" s="132"/>
      <c r="RGE685" s="132"/>
      <c r="RGF685" s="132"/>
      <c r="RGG685" s="132"/>
      <c r="RGH685" s="132"/>
      <c r="RGI685" s="132"/>
      <c r="RGJ685" s="132"/>
      <c r="RGK685" s="132"/>
      <c r="RGL685" s="132"/>
      <c r="RGM685" s="132"/>
      <c r="RGN685" s="132"/>
      <c r="RGO685" s="132"/>
      <c r="RGP685" s="132"/>
      <c r="RGQ685" s="132"/>
      <c r="RGR685" s="132"/>
      <c r="RGS685" s="132"/>
      <c r="RGT685" s="132"/>
      <c r="RGU685" s="132"/>
      <c r="RGV685" s="132"/>
      <c r="RGW685" s="132"/>
      <c r="RGX685" s="132"/>
      <c r="RGY685" s="132"/>
      <c r="RGZ685" s="132"/>
      <c r="RHA685" s="132"/>
      <c r="RHB685" s="132"/>
      <c r="RHC685" s="132"/>
      <c r="RHD685" s="132"/>
      <c r="RHE685" s="132"/>
      <c r="RHF685" s="132"/>
      <c r="RHG685" s="132"/>
      <c r="RHH685" s="132"/>
      <c r="RHI685" s="132"/>
      <c r="RHJ685" s="132"/>
      <c r="RHK685" s="132"/>
      <c r="RHL685" s="132"/>
      <c r="RHM685" s="132"/>
      <c r="RHN685" s="132"/>
      <c r="RHO685" s="132"/>
      <c r="RHP685" s="132"/>
      <c r="RHQ685" s="132"/>
      <c r="RHR685" s="132"/>
      <c r="RHS685" s="132"/>
      <c r="RHT685" s="132"/>
      <c r="RHU685" s="132"/>
      <c r="RHV685" s="132"/>
      <c r="RHW685" s="132"/>
      <c r="RHX685" s="132"/>
      <c r="RHY685" s="132"/>
      <c r="RHZ685" s="132"/>
      <c r="RIA685" s="132"/>
      <c r="RIB685" s="132"/>
      <c r="RIC685" s="132"/>
      <c r="RID685" s="132"/>
      <c r="RIE685" s="132"/>
      <c r="RIF685" s="132"/>
      <c r="RIG685" s="132"/>
      <c r="RIH685" s="132"/>
      <c r="RII685" s="132"/>
      <c r="RIJ685" s="132"/>
      <c r="RIK685" s="132"/>
      <c r="RIL685" s="132"/>
      <c r="RIM685" s="132"/>
      <c r="RIN685" s="132"/>
      <c r="RIO685" s="132"/>
      <c r="RIP685" s="132"/>
      <c r="RIQ685" s="132"/>
      <c r="RIR685" s="132"/>
      <c r="RIS685" s="132"/>
      <c r="RIT685" s="132"/>
      <c r="RIU685" s="132"/>
      <c r="RIV685" s="132"/>
      <c r="RIW685" s="132"/>
      <c r="RIX685" s="132"/>
      <c r="RIY685" s="132"/>
      <c r="RIZ685" s="132"/>
      <c r="RJA685" s="132"/>
      <c r="RJB685" s="132"/>
      <c r="RJC685" s="132"/>
      <c r="RJD685" s="132"/>
      <c r="RJE685" s="132"/>
      <c r="RJF685" s="132"/>
      <c r="RJG685" s="132"/>
      <c r="RJH685" s="132"/>
      <c r="RJI685" s="132"/>
      <c r="RJJ685" s="132"/>
      <c r="RJK685" s="132"/>
      <c r="RJL685" s="132"/>
      <c r="RJM685" s="132"/>
      <c r="RJN685" s="132"/>
      <c r="RJO685" s="132"/>
      <c r="RJP685" s="132"/>
      <c r="RJQ685" s="132"/>
      <c r="RJR685" s="132"/>
      <c r="RJS685" s="132"/>
      <c r="RJT685" s="132"/>
      <c r="RJU685" s="132"/>
      <c r="RJV685" s="132"/>
      <c r="RJW685" s="132"/>
      <c r="RJX685" s="132"/>
      <c r="RJY685" s="132"/>
      <c r="RJZ685" s="132"/>
      <c r="RKA685" s="132"/>
      <c r="RKB685" s="132"/>
      <c r="RKC685" s="132"/>
      <c r="RKD685" s="132"/>
      <c r="RKE685" s="132"/>
      <c r="RKF685" s="132"/>
      <c r="RKG685" s="132"/>
      <c r="RKH685" s="132"/>
      <c r="RKI685" s="132"/>
      <c r="RKJ685" s="132"/>
      <c r="RKK685" s="132"/>
      <c r="RKL685" s="132"/>
      <c r="RKM685" s="132"/>
      <c r="RKN685" s="132"/>
      <c r="RKO685" s="132"/>
      <c r="RKP685" s="132"/>
      <c r="RKQ685" s="132"/>
      <c r="RKR685" s="132"/>
      <c r="RKS685" s="132"/>
      <c r="RKT685" s="132"/>
      <c r="RKU685" s="132"/>
      <c r="RKV685" s="132"/>
      <c r="RKW685" s="132"/>
      <c r="RKX685" s="132"/>
      <c r="RKY685" s="132"/>
      <c r="RKZ685" s="132"/>
      <c r="RLA685" s="132"/>
      <c r="RLB685" s="132"/>
      <c r="RLC685" s="132"/>
      <c r="RLD685" s="132"/>
      <c r="RLE685" s="132"/>
      <c r="RLF685" s="132"/>
      <c r="RLG685" s="132"/>
      <c r="RLH685" s="132"/>
      <c r="RLI685" s="132"/>
      <c r="RLJ685" s="132"/>
      <c r="RLK685" s="132"/>
      <c r="RLL685" s="132"/>
      <c r="RLM685" s="132"/>
      <c r="RLN685" s="132"/>
      <c r="RLO685" s="132"/>
      <c r="RLP685" s="132"/>
      <c r="RLQ685" s="132"/>
      <c r="RLR685" s="132"/>
      <c r="RLS685" s="132"/>
      <c r="RLT685" s="132"/>
      <c r="RLU685" s="132"/>
      <c r="RLV685" s="132"/>
      <c r="RLW685" s="132"/>
      <c r="RLX685" s="132"/>
      <c r="RLY685" s="132"/>
      <c r="RLZ685" s="132"/>
      <c r="RMA685" s="132"/>
      <c r="RMB685" s="132"/>
      <c r="RMC685" s="132"/>
      <c r="RMD685" s="132"/>
      <c r="RME685" s="132"/>
      <c r="RMF685" s="132"/>
      <c r="RMG685" s="132"/>
      <c r="RMH685" s="132"/>
      <c r="RMI685" s="132"/>
      <c r="RMJ685" s="132"/>
      <c r="RMK685" s="132"/>
      <c r="RML685" s="132"/>
      <c r="RMM685" s="132"/>
      <c r="RMN685" s="132"/>
      <c r="RMO685" s="132"/>
      <c r="RMP685" s="132"/>
      <c r="RMQ685" s="132"/>
      <c r="RMR685" s="132"/>
      <c r="RMS685" s="132"/>
      <c r="RMT685" s="132"/>
      <c r="RMU685" s="132"/>
      <c r="RMV685" s="132"/>
      <c r="RMW685" s="132"/>
      <c r="RMX685" s="132"/>
      <c r="RMY685" s="132"/>
      <c r="RMZ685" s="132"/>
      <c r="RNA685" s="132"/>
      <c r="RNB685" s="132"/>
      <c r="RNC685" s="132"/>
      <c r="RND685" s="132"/>
      <c r="RNE685" s="132"/>
      <c r="RNF685" s="132"/>
      <c r="RNG685" s="132"/>
      <c r="RNH685" s="132"/>
      <c r="RNI685" s="132"/>
      <c r="RNJ685" s="132"/>
      <c r="RNK685" s="132"/>
      <c r="RNL685" s="132"/>
      <c r="RNM685" s="132"/>
      <c r="RNN685" s="132"/>
      <c r="RNO685" s="132"/>
      <c r="RNP685" s="132"/>
      <c r="RNQ685" s="132"/>
      <c r="RNR685" s="132"/>
      <c r="RNS685" s="132"/>
      <c r="RNT685" s="132"/>
      <c r="RNU685" s="132"/>
      <c r="RNV685" s="132"/>
      <c r="RNW685" s="132"/>
      <c r="RNX685" s="132"/>
      <c r="RNY685" s="132"/>
      <c r="RNZ685" s="132"/>
      <c r="ROA685" s="132"/>
      <c r="ROB685" s="132"/>
      <c r="ROC685" s="132"/>
      <c r="ROD685" s="132"/>
      <c r="ROE685" s="132"/>
      <c r="ROF685" s="132"/>
      <c r="ROG685" s="132"/>
      <c r="ROH685" s="132"/>
      <c r="ROI685" s="132"/>
      <c r="ROJ685" s="132"/>
      <c r="ROK685" s="132"/>
      <c r="ROL685" s="132"/>
      <c r="ROM685" s="132"/>
      <c r="RON685" s="132"/>
      <c r="ROO685" s="132"/>
      <c r="ROP685" s="132"/>
      <c r="ROQ685" s="132"/>
      <c r="ROR685" s="132"/>
      <c r="ROS685" s="132"/>
      <c r="ROT685" s="132"/>
      <c r="ROU685" s="132"/>
      <c r="ROV685" s="132"/>
      <c r="ROW685" s="132"/>
      <c r="ROX685" s="132"/>
      <c r="ROY685" s="132"/>
      <c r="ROZ685" s="132"/>
      <c r="RPA685" s="132"/>
      <c r="RPB685" s="132"/>
      <c r="RPC685" s="132"/>
      <c r="RPD685" s="132"/>
      <c r="RPE685" s="132"/>
      <c r="RPF685" s="132"/>
      <c r="RPG685" s="132"/>
      <c r="RPH685" s="132"/>
      <c r="RPI685" s="132"/>
      <c r="RPJ685" s="132"/>
      <c r="RPK685" s="132"/>
      <c r="RPL685" s="132"/>
      <c r="RPM685" s="132"/>
      <c r="RPN685" s="132"/>
      <c r="RPO685" s="132"/>
      <c r="RPP685" s="132"/>
      <c r="RPQ685" s="132"/>
      <c r="RPR685" s="132"/>
      <c r="RPS685" s="132"/>
      <c r="RPT685" s="132"/>
      <c r="RPU685" s="132"/>
      <c r="RPV685" s="132"/>
      <c r="RPW685" s="132"/>
      <c r="RPX685" s="132"/>
      <c r="RPY685" s="132"/>
      <c r="RPZ685" s="132"/>
      <c r="RQA685" s="132"/>
      <c r="RQB685" s="132"/>
      <c r="RQC685" s="132"/>
      <c r="RQD685" s="132"/>
      <c r="RQE685" s="132"/>
      <c r="RQF685" s="132"/>
      <c r="RQG685" s="132"/>
      <c r="RQH685" s="132"/>
      <c r="RQI685" s="132"/>
      <c r="RQJ685" s="132"/>
      <c r="RQK685" s="132"/>
      <c r="RQL685" s="132"/>
      <c r="RQM685" s="132"/>
      <c r="RQN685" s="132"/>
      <c r="RQO685" s="132"/>
      <c r="RQP685" s="132"/>
      <c r="RQQ685" s="132"/>
      <c r="RQR685" s="132"/>
      <c r="RQS685" s="132"/>
      <c r="RQT685" s="132"/>
      <c r="RQU685" s="132"/>
      <c r="RQV685" s="132"/>
      <c r="RQW685" s="132"/>
      <c r="RQX685" s="132"/>
      <c r="RQY685" s="132"/>
      <c r="RQZ685" s="132"/>
      <c r="RRA685" s="132"/>
      <c r="RRB685" s="132"/>
      <c r="RRC685" s="132"/>
      <c r="RRD685" s="132"/>
      <c r="RRE685" s="132"/>
      <c r="RRF685" s="132"/>
      <c r="RRG685" s="132"/>
      <c r="RRH685" s="132"/>
      <c r="RRI685" s="132"/>
      <c r="RRJ685" s="132"/>
      <c r="RRK685" s="132"/>
      <c r="RRL685" s="132"/>
      <c r="RRM685" s="132"/>
      <c r="RRN685" s="132"/>
      <c r="RRO685" s="132"/>
      <c r="RRP685" s="132"/>
      <c r="RRQ685" s="132"/>
      <c r="RRR685" s="132"/>
      <c r="RRS685" s="132"/>
      <c r="RRT685" s="132"/>
      <c r="RRU685" s="132"/>
      <c r="RRV685" s="132"/>
      <c r="RRW685" s="132"/>
      <c r="RRX685" s="132"/>
      <c r="RRY685" s="132"/>
      <c r="RRZ685" s="132"/>
      <c r="RSA685" s="132"/>
      <c r="RSB685" s="132"/>
      <c r="RSC685" s="132"/>
      <c r="RSD685" s="132"/>
      <c r="RSE685" s="132"/>
      <c r="RSF685" s="132"/>
      <c r="RSG685" s="132"/>
      <c r="RSH685" s="132"/>
      <c r="RSI685" s="132"/>
      <c r="RSJ685" s="132"/>
      <c r="RSK685" s="132"/>
      <c r="RSL685" s="132"/>
      <c r="RSM685" s="132"/>
      <c r="RSN685" s="132"/>
      <c r="RSO685" s="132"/>
      <c r="RSP685" s="132"/>
      <c r="RSQ685" s="132"/>
      <c r="RSR685" s="132"/>
      <c r="RSS685" s="132"/>
      <c r="RST685" s="132"/>
      <c r="RSU685" s="132"/>
      <c r="RSV685" s="132"/>
      <c r="RSW685" s="132"/>
      <c r="RSX685" s="132"/>
      <c r="RSY685" s="132"/>
      <c r="RSZ685" s="132"/>
      <c r="RTA685" s="132"/>
      <c r="RTB685" s="132"/>
      <c r="RTC685" s="132"/>
      <c r="RTD685" s="132"/>
      <c r="RTE685" s="132"/>
      <c r="RTF685" s="132"/>
      <c r="RTG685" s="132"/>
      <c r="RTH685" s="132"/>
      <c r="RTI685" s="132"/>
      <c r="RTJ685" s="132"/>
      <c r="RTK685" s="132"/>
      <c r="RTL685" s="132"/>
      <c r="RTM685" s="132"/>
      <c r="RTN685" s="132"/>
      <c r="RTO685" s="132"/>
      <c r="RTP685" s="132"/>
      <c r="RTQ685" s="132"/>
      <c r="RTR685" s="132"/>
      <c r="RTS685" s="132"/>
      <c r="RTT685" s="132"/>
      <c r="RTU685" s="132"/>
      <c r="RTV685" s="132"/>
      <c r="RTW685" s="132"/>
      <c r="RTX685" s="132"/>
      <c r="RTY685" s="132"/>
      <c r="RTZ685" s="132"/>
      <c r="RUA685" s="132"/>
      <c r="RUB685" s="132"/>
      <c r="RUC685" s="132"/>
      <c r="RUD685" s="132"/>
      <c r="RUE685" s="132"/>
      <c r="RUF685" s="132"/>
      <c r="RUG685" s="132"/>
      <c r="RUH685" s="132"/>
      <c r="RUI685" s="132"/>
      <c r="RUJ685" s="132"/>
      <c r="RUK685" s="132"/>
      <c r="RUL685" s="132"/>
      <c r="RUM685" s="132"/>
      <c r="RUN685" s="132"/>
      <c r="RUO685" s="132"/>
      <c r="RUP685" s="132"/>
      <c r="RUQ685" s="132"/>
      <c r="RUR685" s="132"/>
      <c r="RUS685" s="132"/>
      <c r="RUT685" s="132"/>
      <c r="RUU685" s="132"/>
      <c r="RUV685" s="132"/>
      <c r="RUW685" s="132"/>
      <c r="RUX685" s="132"/>
      <c r="RUY685" s="132"/>
      <c r="RUZ685" s="132"/>
      <c r="RVA685" s="132"/>
      <c r="RVB685" s="132"/>
      <c r="RVC685" s="132"/>
      <c r="RVD685" s="132"/>
      <c r="RVE685" s="132"/>
      <c r="RVF685" s="132"/>
      <c r="RVG685" s="132"/>
      <c r="RVH685" s="132"/>
      <c r="RVI685" s="132"/>
      <c r="RVJ685" s="132"/>
      <c r="RVK685" s="132"/>
      <c r="RVL685" s="132"/>
      <c r="RVM685" s="132"/>
      <c r="RVN685" s="132"/>
      <c r="RVO685" s="132"/>
      <c r="RVP685" s="132"/>
      <c r="RVQ685" s="132"/>
      <c r="RVR685" s="132"/>
      <c r="RVS685" s="132"/>
      <c r="RVT685" s="132"/>
      <c r="RVU685" s="132"/>
      <c r="RVV685" s="132"/>
      <c r="RVW685" s="132"/>
      <c r="RVX685" s="132"/>
      <c r="RVY685" s="132"/>
      <c r="RVZ685" s="132"/>
      <c r="RWA685" s="132"/>
      <c r="RWB685" s="132"/>
      <c r="RWC685" s="132"/>
      <c r="RWD685" s="132"/>
      <c r="RWE685" s="132"/>
      <c r="RWF685" s="132"/>
      <c r="RWG685" s="132"/>
      <c r="RWH685" s="132"/>
      <c r="RWI685" s="132"/>
      <c r="RWJ685" s="132"/>
      <c r="RWK685" s="132"/>
      <c r="RWL685" s="132"/>
      <c r="RWM685" s="132"/>
      <c r="RWN685" s="132"/>
      <c r="RWO685" s="132"/>
      <c r="RWP685" s="132"/>
      <c r="RWQ685" s="132"/>
      <c r="RWR685" s="132"/>
      <c r="RWS685" s="132"/>
      <c r="RWT685" s="132"/>
      <c r="RWU685" s="132"/>
      <c r="RWV685" s="132"/>
      <c r="RWW685" s="132"/>
      <c r="RWX685" s="132"/>
      <c r="RWY685" s="132"/>
      <c r="RWZ685" s="132"/>
      <c r="RXA685" s="132"/>
      <c r="RXB685" s="132"/>
      <c r="RXC685" s="132"/>
      <c r="RXD685" s="132"/>
      <c r="RXE685" s="132"/>
      <c r="RXF685" s="132"/>
      <c r="RXG685" s="132"/>
      <c r="RXH685" s="132"/>
      <c r="RXI685" s="132"/>
      <c r="RXJ685" s="132"/>
      <c r="RXK685" s="132"/>
      <c r="RXL685" s="132"/>
      <c r="RXM685" s="132"/>
      <c r="RXN685" s="132"/>
      <c r="RXO685" s="132"/>
      <c r="RXP685" s="132"/>
      <c r="RXQ685" s="132"/>
      <c r="RXR685" s="132"/>
      <c r="RXS685" s="132"/>
      <c r="RXT685" s="132"/>
      <c r="RXU685" s="132"/>
      <c r="RXV685" s="132"/>
      <c r="RXW685" s="132"/>
      <c r="RXX685" s="132"/>
      <c r="RXY685" s="132"/>
      <c r="RXZ685" s="132"/>
      <c r="RYA685" s="132"/>
      <c r="RYB685" s="132"/>
      <c r="RYC685" s="132"/>
      <c r="RYD685" s="132"/>
      <c r="RYE685" s="132"/>
      <c r="RYF685" s="132"/>
      <c r="RYG685" s="132"/>
      <c r="RYH685" s="132"/>
      <c r="RYI685" s="132"/>
      <c r="RYJ685" s="132"/>
      <c r="RYK685" s="132"/>
      <c r="RYL685" s="132"/>
      <c r="RYM685" s="132"/>
      <c r="RYN685" s="132"/>
      <c r="RYO685" s="132"/>
      <c r="RYP685" s="132"/>
      <c r="RYQ685" s="132"/>
      <c r="RYR685" s="132"/>
      <c r="RYS685" s="132"/>
      <c r="RYT685" s="132"/>
      <c r="RYU685" s="132"/>
      <c r="RYV685" s="132"/>
      <c r="RYW685" s="132"/>
      <c r="RYX685" s="132"/>
      <c r="RYY685" s="132"/>
      <c r="RYZ685" s="132"/>
      <c r="RZA685" s="132"/>
      <c r="RZB685" s="132"/>
      <c r="RZC685" s="132"/>
      <c r="RZD685" s="132"/>
      <c r="RZE685" s="132"/>
      <c r="RZF685" s="132"/>
      <c r="RZG685" s="132"/>
      <c r="RZH685" s="132"/>
      <c r="RZI685" s="132"/>
      <c r="RZJ685" s="132"/>
      <c r="RZK685" s="132"/>
      <c r="RZL685" s="132"/>
      <c r="RZM685" s="132"/>
      <c r="RZN685" s="132"/>
      <c r="RZO685" s="132"/>
      <c r="RZP685" s="132"/>
      <c r="RZQ685" s="132"/>
      <c r="RZR685" s="132"/>
      <c r="RZS685" s="132"/>
      <c r="RZT685" s="132"/>
      <c r="RZU685" s="132"/>
      <c r="RZV685" s="132"/>
      <c r="RZW685" s="132"/>
      <c r="RZX685" s="132"/>
      <c r="RZY685" s="132"/>
      <c r="RZZ685" s="132"/>
      <c r="SAA685" s="132"/>
      <c r="SAB685" s="132"/>
      <c r="SAC685" s="132"/>
      <c r="SAD685" s="132"/>
      <c r="SAE685" s="132"/>
      <c r="SAF685" s="132"/>
      <c r="SAG685" s="132"/>
      <c r="SAH685" s="132"/>
      <c r="SAI685" s="132"/>
      <c r="SAJ685" s="132"/>
      <c r="SAK685" s="132"/>
      <c r="SAL685" s="132"/>
      <c r="SAM685" s="132"/>
      <c r="SAN685" s="132"/>
      <c r="SAO685" s="132"/>
      <c r="SAP685" s="132"/>
      <c r="SAQ685" s="132"/>
      <c r="SAR685" s="132"/>
      <c r="SAS685" s="132"/>
      <c r="SAT685" s="132"/>
      <c r="SAU685" s="132"/>
      <c r="SAV685" s="132"/>
      <c r="SAW685" s="132"/>
      <c r="SAX685" s="132"/>
      <c r="SAY685" s="132"/>
      <c r="SAZ685" s="132"/>
      <c r="SBA685" s="132"/>
      <c r="SBB685" s="132"/>
      <c r="SBC685" s="132"/>
      <c r="SBD685" s="132"/>
      <c r="SBE685" s="132"/>
      <c r="SBF685" s="132"/>
      <c r="SBG685" s="132"/>
      <c r="SBH685" s="132"/>
      <c r="SBI685" s="132"/>
      <c r="SBJ685" s="132"/>
      <c r="SBK685" s="132"/>
      <c r="SBL685" s="132"/>
      <c r="SBM685" s="132"/>
      <c r="SBN685" s="132"/>
      <c r="SBO685" s="132"/>
      <c r="SBP685" s="132"/>
      <c r="SBQ685" s="132"/>
      <c r="SBR685" s="132"/>
      <c r="SBS685" s="132"/>
      <c r="SBT685" s="132"/>
      <c r="SBU685" s="132"/>
      <c r="SBV685" s="132"/>
      <c r="SBW685" s="132"/>
      <c r="SBX685" s="132"/>
      <c r="SBY685" s="132"/>
      <c r="SBZ685" s="132"/>
      <c r="SCA685" s="132"/>
      <c r="SCB685" s="132"/>
      <c r="SCC685" s="132"/>
      <c r="SCD685" s="132"/>
      <c r="SCE685" s="132"/>
      <c r="SCF685" s="132"/>
      <c r="SCG685" s="132"/>
      <c r="SCH685" s="132"/>
      <c r="SCI685" s="132"/>
      <c r="SCJ685" s="132"/>
      <c r="SCK685" s="132"/>
      <c r="SCL685" s="132"/>
      <c r="SCM685" s="132"/>
      <c r="SCN685" s="132"/>
      <c r="SCO685" s="132"/>
      <c r="SCP685" s="132"/>
      <c r="SCQ685" s="132"/>
      <c r="SCR685" s="132"/>
      <c r="SCS685" s="132"/>
      <c r="SCT685" s="132"/>
      <c r="SCU685" s="132"/>
      <c r="SCV685" s="132"/>
      <c r="SCW685" s="132"/>
      <c r="SCX685" s="132"/>
      <c r="SCY685" s="132"/>
      <c r="SCZ685" s="132"/>
      <c r="SDA685" s="132"/>
      <c r="SDB685" s="132"/>
      <c r="SDC685" s="132"/>
      <c r="SDD685" s="132"/>
      <c r="SDE685" s="132"/>
      <c r="SDF685" s="132"/>
      <c r="SDG685" s="132"/>
      <c r="SDH685" s="132"/>
      <c r="SDI685" s="132"/>
      <c r="SDJ685" s="132"/>
      <c r="SDK685" s="132"/>
      <c r="SDL685" s="132"/>
      <c r="SDM685" s="132"/>
      <c r="SDN685" s="132"/>
      <c r="SDO685" s="132"/>
      <c r="SDP685" s="132"/>
      <c r="SDQ685" s="132"/>
      <c r="SDR685" s="132"/>
      <c r="SDS685" s="132"/>
      <c r="SDT685" s="132"/>
      <c r="SDU685" s="132"/>
      <c r="SDV685" s="132"/>
      <c r="SDW685" s="132"/>
      <c r="SDX685" s="132"/>
      <c r="SDY685" s="132"/>
      <c r="SDZ685" s="132"/>
      <c r="SEA685" s="132"/>
      <c r="SEB685" s="132"/>
      <c r="SEC685" s="132"/>
      <c r="SED685" s="132"/>
      <c r="SEE685" s="132"/>
      <c r="SEF685" s="132"/>
      <c r="SEG685" s="132"/>
      <c r="SEH685" s="132"/>
      <c r="SEI685" s="132"/>
      <c r="SEJ685" s="132"/>
      <c r="SEK685" s="132"/>
      <c r="SEL685" s="132"/>
      <c r="SEM685" s="132"/>
      <c r="SEN685" s="132"/>
      <c r="SEO685" s="132"/>
      <c r="SEP685" s="132"/>
      <c r="SEQ685" s="132"/>
      <c r="SER685" s="132"/>
      <c r="SES685" s="132"/>
      <c r="SET685" s="132"/>
      <c r="SEU685" s="132"/>
      <c r="SEV685" s="132"/>
      <c r="SEW685" s="132"/>
      <c r="SEX685" s="132"/>
      <c r="SEY685" s="132"/>
      <c r="SEZ685" s="132"/>
      <c r="SFA685" s="132"/>
      <c r="SFB685" s="132"/>
      <c r="SFC685" s="132"/>
      <c r="SFD685" s="132"/>
      <c r="SFE685" s="132"/>
      <c r="SFF685" s="132"/>
      <c r="SFG685" s="132"/>
      <c r="SFH685" s="132"/>
      <c r="SFI685" s="132"/>
      <c r="SFJ685" s="132"/>
      <c r="SFK685" s="132"/>
      <c r="SFL685" s="132"/>
      <c r="SFM685" s="132"/>
      <c r="SFN685" s="132"/>
      <c r="SFO685" s="132"/>
      <c r="SFP685" s="132"/>
      <c r="SFQ685" s="132"/>
      <c r="SFR685" s="132"/>
      <c r="SFS685" s="132"/>
      <c r="SFT685" s="132"/>
      <c r="SFU685" s="132"/>
      <c r="SFV685" s="132"/>
      <c r="SFW685" s="132"/>
      <c r="SFX685" s="132"/>
      <c r="SFY685" s="132"/>
      <c r="SFZ685" s="132"/>
      <c r="SGA685" s="132"/>
      <c r="SGB685" s="132"/>
      <c r="SGC685" s="132"/>
      <c r="SGD685" s="132"/>
      <c r="SGE685" s="132"/>
      <c r="SGF685" s="132"/>
      <c r="SGG685" s="132"/>
      <c r="SGH685" s="132"/>
      <c r="SGI685" s="132"/>
      <c r="SGJ685" s="132"/>
      <c r="SGK685" s="132"/>
      <c r="SGL685" s="132"/>
      <c r="SGM685" s="132"/>
      <c r="SGN685" s="132"/>
      <c r="SGO685" s="132"/>
      <c r="SGP685" s="132"/>
      <c r="SGQ685" s="132"/>
      <c r="SGR685" s="132"/>
      <c r="SGS685" s="132"/>
      <c r="SGT685" s="132"/>
      <c r="SGU685" s="132"/>
      <c r="SGV685" s="132"/>
      <c r="SGW685" s="132"/>
      <c r="SGX685" s="132"/>
      <c r="SGY685" s="132"/>
      <c r="SGZ685" s="132"/>
      <c r="SHA685" s="132"/>
      <c r="SHB685" s="132"/>
      <c r="SHC685" s="132"/>
      <c r="SHD685" s="132"/>
      <c r="SHE685" s="132"/>
      <c r="SHF685" s="132"/>
      <c r="SHG685" s="132"/>
      <c r="SHH685" s="132"/>
      <c r="SHI685" s="132"/>
      <c r="SHJ685" s="132"/>
      <c r="SHK685" s="132"/>
      <c r="SHL685" s="132"/>
      <c r="SHM685" s="132"/>
      <c r="SHN685" s="132"/>
      <c r="SHO685" s="132"/>
      <c r="SHP685" s="132"/>
      <c r="SHQ685" s="132"/>
      <c r="SHR685" s="132"/>
      <c r="SHS685" s="132"/>
      <c r="SHT685" s="132"/>
      <c r="SHU685" s="132"/>
      <c r="SHV685" s="132"/>
      <c r="SHW685" s="132"/>
      <c r="SHX685" s="132"/>
      <c r="SHY685" s="132"/>
      <c r="SHZ685" s="132"/>
      <c r="SIA685" s="132"/>
      <c r="SIB685" s="132"/>
      <c r="SIC685" s="132"/>
      <c r="SID685" s="132"/>
      <c r="SIE685" s="132"/>
      <c r="SIF685" s="132"/>
      <c r="SIG685" s="132"/>
      <c r="SIH685" s="132"/>
      <c r="SII685" s="132"/>
      <c r="SIJ685" s="132"/>
      <c r="SIK685" s="132"/>
      <c r="SIL685" s="132"/>
      <c r="SIM685" s="132"/>
      <c r="SIN685" s="132"/>
      <c r="SIO685" s="132"/>
      <c r="SIP685" s="132"/>
      <c r="SIQ685" s="132"/>
      <c r="SIR685" s="132"/>
      <c r="SIS685" s="132"/>
      <c r="SIT685" s="132"/>
      <c r="SIU685" s="132"/>
      <c r="SIV685" s="132"/>
      <c r="SIW685" s="132"/>
      <c r="SIX685" s="132"/>
      <c r="SIY685" s="132"/>
      <c r="SIZ685" s="132"/>
      <c r="SJA685" s="132"/>
      <c r="SJB685" s="132"/>
      <c r="SJC685" s="132"/>
      <c r="SJD685" s="132"/>
      <c r="SJE685" s="132"/>
      <c r="SJF685" s="132"/>
      <c r="SJG685" s="132"/>
      <c r="SJH685" s="132"/>
      <c r="SJI685" s="132"/>
      <c r="SJJ685" s="132"/>
      <c r="SJK685" s="132"/>
      <c r="SJL685" s="132"/>
      <c r="SJM685" s="132"/>
      <c r="SJN685" s="132"/>
      <c r="SJO685" s="132"/>
      <c r="SJP685" s="132"/>
      <c r="SJQ685" s="132"/>
      <c r="SJR685" s="132"/>
      <c r="SJS685" s="132"/>
      <c r="SJT685" s="132"/>
      <c r="SJU685" s="132"/>
      <c r="SJV685" s="132"/>
      <c r="SJW685" s="132"/>
      <c r="SJX685" s="132"/>
      <c r="SJY685" s="132"/>
      <c r="SJZ685" s="132"/>
      <c r="SKA685" s="132"/>
      <c r="SKB685" s="132"/>
      <c r="SKC685" s="132"/>
      <c r="SKD685" s="132"/>
      <c r="SKE685" s="132"/>
      <c r="SKF685" s="132"/>
      <c r="SKG685" s="132"/>
      <c r="SKH685" s="132"/>
      <c r="SKI685" s="132"/>
      <c r="SKJ685" s="132"/>
      <c r="SKK685" s="132"/>
      <c r="SKL685" s="132"/>
      <c r="SKM685" s="132"/>
      <c r="SKN685" s="132"/>
      <c r="SKO685" s="132"/>
      <c r="SKP685" s="132"/>
      <c r="SKQ685" s="132"/>
      <c r="SKR685" s="132"/>
      <c r="SKS685" s="132"/>
      <c r="SKT685" s="132"/>
      <c r="SKU685" s="132"/>
      <c r="SKV685" s="132"/>
      <c r="SKW685" s="132"/>
      <c r="SKX685" s="132"/>
      <c r="SKY685" s="132"/>
      <c r="SKZ685" s="132"/>
      <c r="SLA685" s="132"/>
      <c r="SLB685" s="132"/>
      <c r="SLC685" s="132"/>
      <c r="SLD685" s="132"/>
      <c r="SLE685" s="132"/>
      <c r="SLF685" s="132"/>
      <c r="SLG685" s="132"/>
      <c r="SLH685" s="132"/>
      <c r="SLI685" s="132"/>
      <c r="SLJ685" s="132"/>
      <c r="SLK685" s="132"/>
      <c r="SLL685" s="132"/>
      <c r="SLM685" s="132"/>
      <c r="SLN685" s="132"/>
      <c r="SLO685" s="132"/>
      <c r="SLP685" s="132"/>
      <c r="SLQ685" s="132"/>
      <c r="SLR685" s="132"/>
      <c r="SLS685" s="132"/>
      <c r="SLT685" s="132"/>
      <c r="SLU685" s="132"/>
      <c r="SLV685" s="132"/>
      <c r="SLW685" s="132"/>
      <c r="SLX685" s="132"/>
      <c r="SLY685" s="132"/>
      <c r="SLZ685" s="132"/>
      <c r="SMA685" s="132"/>
      <c r="SMB685" s="132"/>
      <c r="SMC685" s="132"/>
      <c r="SMD685" s="132"/>
      <c r="SME685" s="132"/>
      <c r="SMF685" s="132"/>
      <c r="SMG685" s="132"/>
      <c r="SMH685" s="132"/>
      <c r="SMI685" s="132"/>
      <c r="SMJ685" s="132"/>
      <c r="SMK685" s="132"/>
      <c r="SML685" s="132"/>
      <c r="SMM685" s="132"/>
      <c r="SMN685" s="132"/>
      <c r="SMO685" s="132"/>
      <c r="SMP685" s="132"/>
      <c r="SMQ685" s="132"/>
      <c r="SMR685" s="132"/>
      <c r="SMS685" s="132"/>
      <c r="SMT685" s="132"/>
      <c r="SMU685" s="132"/>
      <c r="SMV685" s="132"/>
      <c r="SMW685" s="132"/>
      <c r="SMX685" s="132"/>
      <c r="SMY685" s="132"/>
      <c r="SMZ685" s="132"/>
      <c r="SNA685" s="132"/>
      <c r="SNB685" s="132"/>
      <c r="SNC685" s="132"/>
      <c r="SND685" s="132"/>
      <c r="SNE685" s="132"/>
      <c r="SNF685" s="132"/>
      <c r="SNG685" s="132"/>
      <c r="SNH685" s="132"/>
      <c r="SNI685" s="132"/>
      <c r="SNJ685" s="132"/>
      <c r="SNK685" s="132"/>
      <c r="SNL685" s="132"/>
      <c r="SNM685" s="132"/>
      <c r="SNN685" s="132"/>
      <c r="SNO685" s="132"/>
      <c r="SNP685" s="132"/>
      <c r="SNQ685" s="132"/>
      <c r="SNR685" s="132"/>
      <c r="SNS685" s="132"/>
      <c r="SNT685" s="132"/>
      <c r="SNU685" s="132"/>
      <c r="SNV685" s="132"/>
      <c r="SNW685" s="132"/>
      <c r="SNX685" s="132"/>
      <c r="SNY685" s="132"/>
      <c r="SNZ685" s="132"/>
      <c r="SOA685" s="132"/>
      <c r="SOB685" s="132"/>
      <c r="SOC685" s="132"/>
      <c r="SOD685" s="132"/>
      <c r="SOE685" s="132"/>
      <c r="SOF685" s="132"/>
      <c r="SOG685" s="132"/>
      <c r="SOH685" s="132"/>
      <c r="SOI685" s="132"/>
      <c r="SOJ685" s="132"/>
      <c r="SOK685" s="132"/>
      <c r="SOL685" s="132"/>
      <c r="SOM685" s="132"/>
      <c r="SON685" s="132"/>
      <c r="SOO685" s="132"/>
      <c r="SOP685" s="132"/>
      <c r="SOQ685" s="132"/>
      <c r="SOR685" s="132"/>
      <c r="SOS685" s="132"/>
      <c r="SOT685" s="132"/>
      <c r="SOU685" s="132"/>
      <c r="SOV685" s="132"/>
      <c r="SOW685" s="132"/>
      <c r="SOX685" s="132"/>
      <c r="SOY685" s="132"/>
      <c r="SOZ685" s="132"/>
      <c r="SPA685" s="132"/>
      <c r="SPB685" s="132"/>
      <c r="SPC685" s="132"/>
      <c r="SPD685" s="132"/>
      <c r="SPE685" s="132"/>
      <c r="SPF685" s="132"/>
      <c r="SPG685" s="132"/>
      <c r="SPH685" s="132"/>
      <c r="SPI685" s="132"/>
      <c r="SPJ685" s="132"/>
      <c r="SPK685" s="132"/>
      <c r="SPL685" s="132"/>
      <c r="SPM685" s="132"/>
      <c r="SPN685" s="132"/>
      <c r="SPO685" s="132"/>
      <c r="SPP685" s="132"/>
      <c r="SPQ685" s="132"/>
      <c r="SPR685" s="132"/>
      <c r="SPS685" s="132"/>
      <c r="SPT685" s="132"/>
      <c r="SPU685" s="132"/>
      <c r="SPV685" s="132"/>
      <c r="SPW685" s="132"/>
      <c r="SPX685" s="132"/>
      <c r="SPY685" s="132"/>
      <c r="SPZ685" s="132"/>
      <c r="SQA685" s="132"/>
      <c r="SQB685" s="132"/>
      <c r="SQC685" s="132"/>
      <c r="SQD685" s="132"/>
      <c r="SQE685" s="132"/>
      <c r="SQF685" s="132"/>
      <c r="SQG685" s="132"/>
      <c r="SQH685" s="132"/>
      <c r="SQI685" s="132"/>
      <c r="SQJ685" s="132"/>
      <c r="SQK685" s="132"/>
      <c r="SQL685" s="132"/>
      <c r="SQM685" s="132"/>
      <c r="SQN685" s="132"/>
      <c r="SQO685" s="132"/>
      <c r="SQP685" s="132"/>
      <c r="SQQ685" s="132"/>
      <c r="SQR685" s="132"/>
      <c r="SQS685" s="132"/>
      <c r="SQT685" s="132"/>
      <c r="SQU685" s="132"/>
      <c r="SQV685" s="132"/>
      <c r="SQW685" s="132"/>
      <c r="SQX685" s="132"/>
      <c r="SQY685" s="132"/>
      <c r="SQZ685" s="132"/>
      <c r="SRA685" s="132"/>
      <c r="SRB685" s="132"/>
      <c r="SRC685" s="132"/>
      <c r="SRD685" s="132"/>
      <c r="SRE685" s="132"/>
      <c r="SRF685" s="132"/>
      <c r="SRG685" s="132"/>
      <c r="SRH685" s="132"/>
      <c r="SRI685" s="132"/>
      <c r="SRJ685" s="132"/>
      <c r="SRK685" s="132"/>
      <c r="SRL685" s="132"/>
      <c r="SRM685" s="132"/>
      <c r="SRN685" s="132"/>
      <c r="SRO685" s="132"/>
      <c r="SRP685" s="132"/>
      <c r="SRQ685" s="132"/>
      <c r="SRR685" s="132"/>
      <c r="SRS685" s="132"/>
      <c r="SRT685" s="132"/>
      <c r="SRU685" s="132"/>
      <c r="SRV685" s="132"/>
      <c r="SRW685" s="132"/>
      <c r="SRX685" s="132"/>
      <c r="SRY685" s="132"/>
      <c r="SRZ685" s="132"/>
      <c r="SSA685" s="132"/>
      <c r="SSB685" s="132"/>
      <c r="SSC685" s="132"/>
      <c r="SSD685" s="132"/>
      <c r="SSE685" s="132"/>
      <c r="SSF685" s="132"/>
      <c r="SSG685" s="132"/>
      <c r="SSH685" s="132"/>
      <c r="SSI685" s="132"/>
      <c r="SSJ685" s="132"/>
      <c r="SSK685" s="132"/>
      <c r="SSL685" s="132"/>
      <c r="SSM685" s="132"/>
      <c r="SSN685" s="132"/>
      <c r="SSO685" s="132"/>
      <c r="SSP685" s="132"/>
      <c r="SSQ685" s="132"/>
      <c r="SSR685" s="132"/>
      <c r="SSS685" s="132"/>
      <c r="SST685" s="132"/>
      <c r="SSU685" s="132"/>
      <c r="SSV685" s="132"/>
      <c r="SSW685" s="132"/>
      <c r="SSX685" s="132"/>
      <c r="SSY685" s="132"/>
      <c r="SSZ685" s="132"/>
      <c r="STA685" s="132"/>
      <c r="STB685" s="132"/>
      <c r="STC685" s="132"/>
      <c r="STD685" s="132"/>
      <c r="STE685" s="132"/>
      <c r="STF685" s="132"/>
      <c r="STG685" s="132"/>
      <c r="STH685" s="132"/>
      <c r="STI685" s="132"/>
      <c r="STJ685" s="132"/>
      <c r="STK685" s="132"/>
      <c r="STL685" s="132"/>
      <c r="STM685" s="132"/>
      <c r="STN685" s="132"/>
      <c r="STO685" s="132"/>
      <c r="STP685" s="132"/>
      <c r="STQ685" s="132"/>
      <c r="STR685" s="132"/>
      <c r="STS685" s="132"/>
      <c r="STT685" s="132"/>
      <c r="STU685" s="132"/>
      <c r="STV685" s="132"/>
      <c r="STW685" s="132"/>
      <c r="STX685" s="132"/>
      <c r="STY685" s="132"/>
      <c r="STZ685" s="132"/>
      <c r="SUA685" s="132"/>
      <c r="SUB685" s="132"/>
      <c r="SUC685" s="132"/>
      <c r="SUD685" s="132"/>
      <c r="SUE685" s="132"/>
      <c r="SUF685" s="132"/>
      <c r="SUG685" s="132"/>
      <c r="SUH685" s="132"/>
      <c r="SUI685" s="132"/>
      <c r="SUJ685" s="132"/>
      <c r="SUK685" s="132"/>
      <c r="SUL685" s="132"/>
      <c r="SUM685" s="132"/>
      <c r="SUN685" s="132"/>
      <c r="SUO685" s="132"/>
      <c r="SUP685" s="132"/>
      <c r="SUQ685" s="132"/>
      <c r="SUR685" s="132"/>
      <c r="SUS685" s="132"/>
      <c r="SUT685" s="132"/>
      <c r="SUU685" s="132"/>
      <c r="SUV685" s="132"/>
      <c r="SUW685" s="132"/>
      <c r="SUX685" s="132"/>
      <c r="SUY685" s="132"/>
      <c r="SUZ685" s="132"/>
      <c r="SVA685" s="132"/>
      <c r="SVB685" s="132"/>
      <c r="SVC685" s="132"/>
      <c r="SVD685" s="132"/>
      <c r="SVE685" s="132"/>
      <c r="SVF685" s="132"/>
      <c r="SVG685" s="132"/>
      <c r="SVH685" s="132"/>
      <c r="SVI685" s="132"/>
      <c r="SVJ685" s="132"/>
      <c r="SVK685" s="132"/>
      <c r="SVL685" s="132"/>
      <c r="SVM685" s="132"/>
      <c r="SVN685" s="132"/>
      <c r="SVO685" s="132"/>
      <c r="SVP685" s="132"/>
      <c r="SVQ685" s="132"/>
      <c r="SVR685" s="132"/>
      <c r="SVS685" s="132"/>
      <c r="SVT685" s="132"/>
      <c r="SVU685" s="132"/>
      <c r="SVV685" s="132"/>
      <c r="SVW685" s="132"/>
      <c r="SVX685" s="132"/>
      <c r="SVY685" s="132"/>
      <c r="SVZ685" s="132"/>
      <c r="SWA685" s="132"/>
      <c r="SWB685" s="132"/>
      <c r="SWC685" s="132"/>
      <c r="SWD685" s="132"/>
      <c r="SWE685" s="132"/>
      <c r="SWF685" s="132"/>
      <c r="SWG685" s="132"/>
      <c r="SWH685" s="132"/>
      <c r="SWI685" s="132"/>
      <c r="SWJ685" s="132"/>
      <c r="SWK685" s="132"/>
      <c r="SWL685" s="132"/>
      <c r="SWM685" s="132"/>
      <c r="SWN685" s="132"/>
      <c r="SWO685" s="132"/>
      <c r="SWP685" s="132"/>
      <c r="SWQ685" s="132"/>
      <c r="SWR685" s="132"/>
      <c r="SWS685" s="132"/>
      <c r="SWT685" s="132"/>
      <c r="SWU685" s="132"/>
      <c r="SWV685" s="132"/>
      <c r="SWW685" s="132"/>
      <c r="SWX685" s="132"/>
      <c r="SWY685" s="132"/>
      <c r="SWZ685" s="132"/>
      <c r="SXA685" s="132"/>
      <c r="SXB685" s="132"/>
      <c r="SXC685" s="132"/>
      <c r="SXD685" s="132"/>
      <c r="SXE685" s="132"/>
      <c r="SXF685" s="132"/>
      <c r="SXG685" s="132"/>
      <c r="SXH685" s="132"/>
      <c r="SXI685" s="132"/>
      <c r="SXJ685" s="132"/>
      <c r="SXK685" s="132"/>
      <c r="SXL685" s="132"/>
      <c r="SXM685" s="132"/>
      <c r="SXN685" s="132"/>
      <c r="SXO685" s="132"/>
      <c r="SXP685" s="132"/>
      <c r="SXQ685" s="132"/>
      <c r="SXR685" s="132"/>
      <c r="SXS685" s="132"/>
      <c r="SXT685" s="132"/>
      <c r="SXU685" s="132"/>
      <c r="SXV685" s="132"/>
      <c r="SXW685" s="132"/>
      <c r="SXX685" s="132"/>
      <c r="SXY685" s="132"/>
      <c r="SXZ685" s="132"/>
      <c r="SYA685" s="132"/>
      <c r="SYB685" s="132"/>
      <c r="SYC685" s="132"/>
      <c r="SYD685" s="132"/>
      <c r="SYE685" s="132"/>
      <c r="SYF685" s="132"/>
      <c r="SYG685" s="132"/>
      <c r="SYH685" s="132"/>
      <c r="SYI685" s="132"/>
      <c r="SYJ685" s="132"/>
      <c r="SYK685" s="132"/>
      <c r="SYL685" s="132"/>
      <c r="SYM685" s="132"/>
      <c r="SYN685" s="132"/>
      <c r="SYO685" s="132"/>
      <c r="SYP685" s="132"/>
      <c r="SYQ685" s="132"/>
      <c r="SYR685" s="132"/>
      <c r="SYS685" s="132"/>
      <c r="SYT685" s="132"/>
      <c r="SYU685" s="132"/>
      <c r="SYV685" s="132"/>
      <c r="SYW685" s="132"/>
      <c r="SYX685" s="132"/>
      <c r="SYY685" s="132"/>
      <c r="SYZ685" s="132"/>
      <c r="SZA685" s="132"/>
      <c r="SZB685" s="132"/>
      <c r="SZC685" s="132"/>
      <c r="SZD685" s="132"/>
      <c r="SZE685" s="132"/>
      <c r="SZF685" s="132"/>
      <c r="SZG685" s="132"/>
      <c r="SZH685" s="132"/>
      <c r="SZI685" s="132"/>
      <c r="SZJ685" s="132"/>
      <c r="SZK685" s="132"/>
      <c r="SZL685" s="132"/>
      <c r="SZM685" s="132"/>
      <c r="SZN685" s="132"/>
      <c r="SZO685" s="132"/>
      <c r="SZP685" s="132"/>
      <c r="SZQ685" s="132"/>
      <c r="SZR685" s="132"/>
      <c r="SZS685" s="132"/>
      <c r="SZT685" s="132"/>
      <c r="SZU685" s="132"/>
      <c r="SZV685" s="132"/>
      <c r="SZW685" s="132"/>
      <c r="SZX685" s="132"/>
      <c r="SZY685" s="132"/>
      <c r="SZZ685" s="132"/>
      <c r="TAA685" s="132"/>
      <c r="TAB685" s="132"/>
      <c r="TAC685" s="132"/>
      <c r="TAD685" s="132"/>
      <c r="TAE685" s="132"/>
      <c r="TAF685" s="132"/>
      <c r="TAG685" s="132"/>
      <c r="TAH685" s="132"/>
      <c r="TAI685" s="132"/>
      <c r="TAJ685" s="132"/>
      <c r="TAK685" s="132"/>
      <c r="TAL685" s="132"/>
      <c r="TAM685" s="132"/>
      <c r="TAN685" s="132"/>
      <c r="TAO685" s="132"/>
      <c r="TAP685" s="132"/>
      <c r="TAQ685" s="132"/>
      <c r="TAR685" s="132"/>
      <c r="TAS685" s="132"/>
      <c r="TAT685" s="132"/>
      <c r="TAU685" s="132"/>
      <c r="TAV685" s="132"/>
      <c r="TAW685" s="132"/>
      <c r="TAX685" s="132"/>
      <c r="TAY685" s="132"/>
      <c r="TAZ685" s="132"/>
      <c r="TBA685" s="132"/>
      <c r="TBB685" s="132"/>
      <c r="TBC685" s="132"/>
      <c r="TBD685" s="132"/>
      <c r="TBE685" s="132"/>
      <c r="TBF685" s="132"/>
      <c r="TBG685" s="132"/>
      <c r="TBH685" s="132"/>
      <c r="TBI685" s="132"/>
      <c r="TBJ685" s="132"/>
      <c r="TBK685" s="132"/>
      <c r="TBL685" s="132"/>
      <c r="TBM685" s="132"/>
      <c r="TBN685" s="132"/>
      <c r="TBO685" s="132"/>
      <c r="TBP685" s="132"/>
      <c r="TBQ685" s="132"/>
      <c r="TBR685" s="132"/>
      <c r="TBS685" s="132"/>
      <c r="TBT685" s="132"/>
      <c r="TBU685" s="132"/>
      <c r="TBV685" s="132"/>
      <c r="TBW685" s="132"/>
      <c r="TBX685" s="132"/>
      <c r="TBY685" s="132"/>
      <c r="TBZ685" s="132"/>
      <c r="TCA685" s="132"/>
      <c r="TCB685" s="132"/>
      <c r="TCC685" s="132"/>
      <c r="TCD685" s="132"/>
      <c r="TCE685" s="132"/>
      <c r="TCF685" s="132"/>
      <c r="TCG685" s="132"/>
      <c r="TCH685" s="132"/>
      <c r="TCI685" s="132"/>
      <c r="TCJ685" s="132"/>
      <c r="TCK685" s="132"/>
      <c r="TCL685" s="132"/>
      <c r="TCM685" s="132"/>
      <c r="TCN685" s="132"/>
      <c r="TCO685" s="132"/>
      <c r="TCP685" s="132"/>
      <c r="TCQ685" s="132"/>
      <c r="TCR685" s="132"/>
      <c r="TCS685" s="132"/>
      <c r="TCT685" s="132"/>
      <c r="TCU685" s="132"/>
      <c r="TCV685" s="132"/>
      <c r="TCW685" s="132"/>
      <c r="TCX685" s="132"/>
      <c r="TCY685" s="132"/>
      <c r="TCZ685" s="132"/>
      <c r="TDA685" s="132"/>
      <c r="TDB685" s="132"/>
      <c r="TDC685" s="132"/>
      <c r="TDD685" s="132"/>
      <c r="TDE685" s="132"/>
      <c r="TDF685" s="132"/>
      <c r="TDG685" s="132"/>
      <c r="TDH685" s="132"/>
      <c r="TDI685" s="132"/>
      <c r="TDJ685" s="132"/>
      <c r="TDK685" s="132"/>
      <c r="TDL685" s="132"/>
      <c r="TDM685" s="132"/>
      <c r="TDN685" s="132"/>
      <c r="TDO685" s="132"/>
      <c r="TDP685" s="132"/>
      <c r="TDQ685" s="132"/>
      <c r="TDR685" s="132"/>
      <c r="TDS685" s="132"/>
      <c r="TDT685" s="132"/>
      <c r="TDU685" s="132"/>
      <c r="TDV685" s="132"/>
      <c r="TDW685" s="132"/>
      <c r="TDX685" s="132"/>
      <c r="TDY685" s="132"/>
      <c r="TDZ685" s="132"/>
      <c r="TEA685" s="132"/>
      <c r="TEB685" s="132"/>
      <c r="TEC685" s="132"/>
      <c r="TED685" s="132"/>
      <c r="TEE685" s="132"/>
      <c r="TEF685" s="132"/>
      <c r="TEG685" s="132"/>
      <c r="TEH685" s="132"/>
      <c r="TEI685" s="132"/>
      <c r="TEJ685" s="132"/>
      <c r="TEK685" s="132"/>
      <c r="TEL685" s="132"/>
      <c r="TEM685" s="132"/>
      <c r="TEN685" s="132"/>
      <c r="TEO685" s="132"/>
      <c r="TEP685" s="132"/>
      <c r="TEQ685" s="132"/>
      <c r="TER685" s="132"/>
      <c r="TES685" s="132"/>
      <c r="TET685" s="132"/>
      <c r="TEU685" s="132"/>
      <c r="TEV685" s="132"/>
      <c r="TEW685" s="132"/>
      <c r="TEX685" s="132"/>
      <c r="TEY685" s="132"/>
      <c r="TEZ685" s="132"/>
      <c r="TFA685" s="132"/>
      <c r="TFB685" s="132"/>
      <c r="TFC685" s="132"/>
      <c r="TFD685" s="132"/>
      <c r="TFE685" s="132"/>
      <c r="TFF685" s="132"/>
      <c r="TFG685" s="132"/>
      <c r="TFH685" s="132"/>
      <c r="TFI685" s="132"/>
      <c r="TFJ685" s="132"/>
      <c r="TFK685" s="132"/>
      <c r="TFL685" s="132"/>
      <c r="TFM685" s="132"/>
      <c r="TFN685" s="132"/>
      <c r="TFO685" s="132"/>
      <c r="TFP685" s="132"/>
      <c r="TFQ685" s="132"/>
      <c r="TFR685" s="132"/>
      <c r="TFS685" s="132"/>
      <c r="TFT685" s="132"/>
      <c r="TFU685" s="132"/>
      <c r="TFV685" s="132"/>
      <c r="TFW685" s="132"/>
      <c r="TFX685" s="132"/>
      <c r="TFY685" s="132"/>
      <c r="TFZ685" s="132"/>
      <c r="TGA685" s="132"/>
      <c r="TGB685" s="132"/>
      <c r="TGC685" s="132"/>
      <c r="TGD685" s="132"/>
      <c r="TGE685" s="132"/>
      <c r="TGF685" s="132"/>
      <c r="TGG685" s="132"/>
      <c r="TGH685" s="132"/>
      <c r="TGI685" s="132"/>
      <c r="TGJ685" s="132"/>
      <c r="TGK685" s="132"/>
      <c r="TGL685" s="132"/>
      <c r="TGM685" s="132"/>
      <c r="TGN685" s="132"/>
      <c r="TGO685" s="132"/>
      <c r="TGP685" s="132"/>
      <c r="TGQ685" s="132"/>
      <c r="TGR685" s="132"/>
      <c r="TGS685" s="132"/>
      <c r="TGT685" s="132"/>
      <c r="TGU685" s="132"/>
      <c r="TGV685" s="132"/>
      <c r="TGW685" s="132"/>
      <c r="TGX685" s="132"/>
      <c r="TGY685" s="132"/>
      <c r="TGZ685" s="132"/>
      <c r="THA685" s="132"/>
      <c r="THB685" s="132"/>
      <c r="THC685" s="132"/>
      <c r="THD685" s="132"/>
      <c r="THE685" s="132"/>
      <c r="THF685" s="132"/>
      <c r="THG685" s="132"/>
      <c r="THH685" s="132"/>
      <c r="THI685" s="132"/>
      <c r="THJ685" s="132"/>
      <c r="THK685" s="132"/>
      <c r="THL685" s="132"/>
      <c r="THM685" s="132"/>
      <c r="THN685" s="132"/>
      <c r="THO685" s="132"/>
      <c r="THP685" s="132"/>
      <c r="THQ685" s="132"/>
      <c r="THR685" s="132"/>
      <c r="THS685" s="132"/>
      <c r="THT685" s="132"/>
      <c r="THU685" s="132"/>
      <c r="THV685" s="132"/>
      <c r="THW685" s="132"/>
      <c r="THX685" s="132"/>
      <c r="THY685" s="132"/>
      <c r="THZ685" s="132"/>
      <c r="TIA685" s="132"/>
      <c r="TIB685" s="132"/>
      <c r="TIC685" s="132"/>
      <c r="TID685" s="132"/>
      <c r="TIE685" s="132"/>
      <c r="TIF685" s="132"/>
      <c r="TIG685" s="132"/>
      <c r="TIH685" s="132"/>
      <c r="TII685" s="132"/>
      <c r="TIJ685" s="132"/>
      <c r="TIK685" s="132"/>
      <c r="TIL685" s="132"/>
      <c r="TIM685" s="132"/>
      <c r="TIN685" s="132"/>
      <c r="TIO685" s="132"/>
      <c r="TIP685" s="132"/>
      <c r="TIQ685" s="132"/>
      <c r="TIR685" s="132"/>
      <c r="TIS685" s="132"/>
      <c r="TIT685" s="132"/>
      <c r="TIU685" s="132"/>
      <c r="TIV685" s="132"/>
      <c r="TIW685" s="132"/>
      <c r="TIX685" s="132"/>
      <c r="TIY685" s="132"/>
      <c r="TIZ685" s="132"/>
      <c r="TJA685" s="132"/>
      <c r="TJB685" s="132"/>
      <c r="TJC685" s="132"/>
      <c r="TJD685" s="132"/>
      <c r="TJE685" s="132"/>
      <c r="TJF685" s="132"/>
      <c r="TJG685" s="132"/>
      <c r="TJH685" s="132"/>
      <c r="TJI685" s="132"/>
      <c r="TJJ685" s="132"/>
      <c r="TJK685" s="132"/>
      <c r="TJL685" s="132"/>
      <c r="TJM685" s="132"/>
      <c r="TJN685" s="132"/>
      <c r="TJO685" s="132"/>
      <c r="TJP685" s="132"/>
      <c r="TJQ685" s="132"/>
      <c r="TJR685" s="132"/>
      <c r="TJS685" s="132"/>
      <c r="TJT685" s="132"/>
      <c r="TJU685" s="132"/>
      <c r="TJV685" s="132"/>
      <c r="TJW685" s="132"/>
      <c r="TJX685" s="132"/>
      <c r="TJY685" s="132"/>
      <c r="TJZ685" s="132"/>
      <c r="TKA685" s="132"/>
      <c r="TKB685" s="132"/>
      <c r="TKC685" s="132"/>
      <c r="TKD685" s="132"/>
      <c r="TKE685" s="132"/>
      <c r="TKF685" s="132"/>
      <c r="TKG685" s="132"/>
      <c r="TKH685" s="132"/>
      <c r="TKI685" s="132"/>
      <c r="TKJ685" s="132"/>
      <c r="TKK685" s="132"/>
      <c r="TKL685" s="132"/>
      <c r="TKM685" s="132"/>
      <c r="TKN685" s="132"/>
      <c r="TKO685" s="132"/>
      <c r="TKP685" s="132"/>
      <c r="TKQ685" s="132"/>
      <c r="TKR685" s="132"/>
      <c r="TKS685" s="132"/>
      <c r="TKT685" s="132"/>
      <c r="TKU685" s="132"/>
      <c r="TKV685" s="132"/>
      <c r="TKW685" s="132"/>
      <c r="TKX685" s="132"/>
      <c r="TKY685" s="132"/>
      <c r="TKZ685" s="132"/>
      <c r="TLA685" s="132"/>
      <c r="TLB685" s="132"/>
      <c r="TLC685" s="132"/>
      <c r="TLD685" s="132"/>
      <c r="TLE685" s="132"/>
      <c r="TLF685" s="132"/>
      <c r="TLG685" s="132"/>
      <c r="TLH685" s="132"/>
      <c r="TLI685" s="132"/>
      <c r="TLJ685" s="132"/>
      <c r="TLK685" s="132"/>
      <c r="TLL685" s="132"/>
      <c r="TLM685" s="132"/>
      <c r="TLN685" s="132"/>
      <c r="TLO685" s="132"/>
      <c r="TLP685" s="132"/>
      <c r="TLQ685" s="132"/>
      <c r="TLR685" s="132"/>
      <c r="TLS685" s="132"/>
      <c r="TLT685" s="132"/>
      <c r="TLU685" s="132"/>
      <c r="TLV685" s="132"/>
      <c r="TLW685" s="132"/>
      <c r="TLX685" s="132"/>
      <c r="TLY685" s="132"/>
      <c r="TLZ685" s="132"/>
      <c r="TMA685" s="132"/>
      <c r="TMB685" s="132"/>
      <c r="TMC685" s="132"/>
      <c r="TMD685" s="132"/>
      <c r="TME685" s="132"/>
      <c r="TMF685" s="132"/>
      <c r="TMG685" s="132"/>
      <c r="TMH685" s="132"/>
      <c r="TMI685" s="132"/>
      <c r="TMJ685" s="132"/>
      <c r="TMK685" s="132"/>
      <c r="TML685" s="132"/>
      <c r="TMM685" s="132"/>
      <c r="TMN685" s="132"/>
      <c r="TMO685" s="132"/>
      <c r="TMP685" s="132"/>
      <c r="TMQ685" s="132"/>
      <c r="TMR685" s="132"/>
      <c r="TMS685" s="132"/>
      <c r="TMT685" s="132"/>
      <c r="TMU685" s="132"/>
      <c r="TMV685" s="132"/>
      <c r="TMW685" s="132"/>
      <c r="TMX685" s="132"/>
      <c r="TMY685" s="132"/>
      <c r="TMZ685" s="132"/>
      <c r="TNA685" s="132"/>
      <c r="TNB685" s="132"/>
      <c r="TNC685" s="132"/>
      <c r="TND685" s="132"/>
      <c r="TNE685" s="132"/>
      <c r="TNF685" s="132"/>
      <c r="TNG685" s="132"/>
      <c r="TNH685" s="132"/>
      <c r="TNI685" s="132"/>
      <c r="TNJ685" s="132"/>
      <c r="TNK685" s="132"/>
      <c r="TNL685" s="132"/>
      <c r="TNM685" s="132"/>
      <c r="TNN685" s="132"/>
      <c r="TNO685" s="132"/>
      <c r="TNP685" s="132"/>
      <c r="TNQ685" s="132"/>
      <c r="TNR685" s="132"/>
      <c r="TNS685" s="132"/>
      <c r="TNT685" s="132"/>
      <c r="TNU685" s="132"/>
      <c r="TNV685" s="132"/>
      <c r="TNW685" s="132"/>
      <c r="TNX685" s="132"/>
      <c r="TNY685" s="132"/>
      <c r="TNZ685" s="132"/>
      <c r="TOA685" s="132"/>
      <c r="TOB685" s="132"/>
      <c r="TOC685" s="132"/>
      <c r="TOD685" s="132"/>
      <c r="TOE685" s="132"/>
      <c r="TOF685" s="132"/>
      <c r="TOG685" s="132"/>
      <c r="TOH685" s="132"/>
      <c r="TOI685" s="132"/>
      <c r="TOJ685" s="132"/>
      <c r="TOK685" s="132"/>
      <c r="TOL685" s="132"/>
      <c r="TOM685" s="132"/>
      <c r="TON685" s="132"/>
      <c r="TOO685" s="132"/>
      <c r="TOP685" s="132"/>
      <c r="TOQ685" s="132"/>
      <c r="TOR685" s="132"/>
      <c r="TOS685" s="132"/>
      <c r="TOT685" s="132"/>
      <c r="TOU685" s="132"/>
      <c r="TOV685" s="132"/>
      <c r="TOW685" s="132"/>
      <c r="TOX685" s="132"/>
      <c r="TOY685" s="132"/>
      <c r="TOZ685" s="132"/>
      <c r="TPA685" s="132"/>
      <c r="TPB685" s="132"/>
      <c r="TPC685" s="132"/>
      <c r="TPD685" s="132"/>
      <c r="TPE685" s="132"/>
      <c r="TPF685" s="132"/>
      <c r="TPG685" s="132"/>
      <c r="TPH685" s="132"/>
      <c r="TPI685" s="132"/>
      <c r="TPJ685" s="132"/>
      <c r="TPK685" s="132"/>
      <c r="TPL685" s="132"/>
      <c r="TPM685" s="132"/>
      <c r="TPN685" s="132"/>
      <c r="TPO685" s="132"/>
      <c r="TPP685" s="132"/>
      <c r="TPQ685" s="132"/>
      <c r="TPR685" s="132"/>
      <c r="TPS685" s="132"/>
      <c r="TPT685" s="132"/>
      <c r="TPU685" s="132"/>
      <c r="TPV685" s="132"/>
      <c r="TPW685" s="132"/>
      <c r="TPX685" s="132"/>
      <c r="TPY685" s="132"/>
      <c r="TPZ685" s="132"/>
      <c r="TQA685" s="132"/>
      <c r="TQB685" s="132"/>
      <c r="TQC685" s="132"/>
      <c r="TQD685" s="132"/>
      <c r="TQE685" s="132"/>
      <c r="TQF685" s="132"/>
      <c r="TQG685" s="132"/>
      <c r="TQH685" s="132"/>
      <c r="TQI685" s="132"/>
      <c r="TQJ685" s="132"/>
      <c r="TQK685" s="132"/>
      <c r="TQL685" s="132"/>
      <c r="TQM685" s="132"/>
      <c r="TQN685" s="132"/>
      <c r="TQO685" s="132"/>
      <c r="TQP685" s="132"/>
      <c r="TQQ685" s="132"/>
      <c r="TQR685" s="132"/>
      <c r="TQS685" s="132"/>
      <c r="TQT685" s="132"/>
      <c r="TQU685" s="132"/>
      <c r="TQV685" s="132"/>
      <c r="TQW685" s="132"/>
      <c r="TQX685" s="132"/>
      <c r="TQY685" s="132"/>
      <c r="TQZ685" s="132"/>
      <c r="TRA685" s="132"/>
      <c r="TRB685" s="132"/>
      <c r="TRC685" s="132"/>
      <c r="TRD685" s="132"/>
      <c r="TRE685" s="132"/>
      <c r="TRF685" s="132"/>
      <c r="TRG685" s="132"/>
      <c r="TRH685" s="132"/>
      <c r="TRI685" s="132"/>
      <c r="TRJ685" s="132"/>
      <c r="TRK685" s="132"/>
      <c r="TRL685" s="132"/>
      <c r="TRM685" s="132"/>
      <c r="TRN685" s="132"/>
      <c r="TRO685" s="132"/>
      <c r="TRP685" s="132"/>
      <c r="TRQ685" s="132"/>
      <c r="TRR685" s="132"/>
      <c r="TRS685" s="132"/>
      <c r="TRT685" s="132"/>
      <c r="TRU685" s="132"/>
      <c r="TRV685" s="132"/>
      <c r="TRW685" s="132"/>
      <c r="TRX685" s="132"/>
      <c r="TRY685" s="132"/>
      <c r="TRZ685" s="132"/>
      <c r="TSA685" s="132"/>
      <c r="TSB685" s="132"/>
      <c r="TSC685" s="132"/>
      <c r="TSD685" s="132"/>
      <c r="TSE685" s="132"/>
      <c r="TSF685" s="132"/>
      <c r="TSG685" s="132"/>
      <c r="TSH685" s="132"/>
      <c r="TSI685" s="132"/>
      <c r="TSJ685" s="132"/>
      <c r="TSK685" s="132"/>
      <c r="TSL685" s="132"/>
      <c r="TSM685" s="132"/>
      <c r="TSN685" s="132"/>
      <c r="TSO685" s="132"/>
      <c r="TSP685" s="132"/>
      <c r="TSQ685" s="132"/>
      <c r="TSR685" s="132"/>
      <c r="TSS685" s="132"/>
      <c r="TST685" s="132"/>
      <c r="TSU685" s="132"/>
      <c r="TSV685" s="132"/>
      <c r="TSW685" s="132"/>
      <c r="TSX685" s="132"/>
      <c r="TSY685" s="132"/>
      <c r="TSZ685" s="132"/>
      <c r="TTA685" s="132"/>
      <c r="TTB685" s="132"/>
      <c r="TTC685" s="132"/>
      <c r="TTD685" s="132"/>
      <c r="TTE685" s="132"/>
      <c r="TTF685" s="132"/>
      <c r="TTG685" s="132"/>
      <c r="TTH685" s="132"/>
      <c r="TTI685" s="132"/>
      <c r="TTJ685" s="132"/>
      <c r="TTK685" s="132"/>
      <c r="TTL685" s="132"/>
      <c r="TTM685" s="132"/>
      <c r="TTN685" s="132"/>
      <c r="TTO685" s="132"/>
      <c r="TTP685" s="132"/>
      <c r="TTQ685" s="132"/>
      <c r="TTR685" s="132"/>
      <c r="TTS685" s="132"/>
      <c r="TTT685" s="132"/>
      <c r="TTU685" s="132"/>
      <c r="TTV685" s="132"/>
      <c r="TTW685" s="132"/>
      <c r="TTX685" s="132"/>
      <c r="TTY685" s="132"/>
      <c r="TTZ685" s="132"/>
      <c r="TUA685" s="132"/>
      <c r="TUB685" s="132"/>
      <c r="TUC685" s="132"/>
      <c r="TUD685" s="132"/>
      <c r="TUE685" s="132"/>
      <c r="TUF685" s="132"/>
      <c r="TUG685" s="132"/>
      <c r="TUH685" s="132"/>
      <c r="TUI685" s="132"/>
      <c r="TUJ685" s="132"/>
      <c r="TUK685" s="132"/>
      <c r="TUL685" s="132"/>
      <c r="TUM685" s="132"/>
      <c r="TUN685" s="132"/>
      <c r="TUO685" s="132"/>
      <c r="TUP685" s="132"/>
      <c r="TUQ685" s="132"/>
      <c r="TUR685" s="132"/>
      <c r="TUS685" s="132"/>
      <c r="TUT685" s="132"/>
      <c r="TUU685" s="132"/>
      <c r="TUV685" s="132"/>
      <c r="TUW685" s="132"/>
      <c r="TUX685" s="132"/>
      <c r="TUY685" s="132"/>
      <c r="TUZ685" s="132"/>
      <c r="TVA685" s="132"/>
      <c r="TVB685" s="132"/>
      <c r="TVC685" s="132"/>
      <c r="TVD685" s="132"/>
      <c r="TVE685" s="132"/>
      <c r="TVF685" s="132"/>
      <c r="TVG685" s="132"/>
      <c r="TVH685" s="132"/>
      <c r="TVI685" s="132"/>
      <c r="TVJ685" s="132"/>
      <c r="TVK685" s="132"/>
      <c r="TVL685" s="132"/>
      <c r="TVM685" s="132"/>
      <c r="TVN685" s="132"/>
      <c r="TVO685" s="132"/>
      <c r="TVP685" s="132"/>
      <c r="TVQ685" s="132"/>
      <c r="TVR685" s="132"/>
      <c r="TVS685" s="132"/>
      <c r="TVT685" s="132"/>
      <c r="TVU685" s="132"/>
      <c r="TVV685" s="132"/>
      <c r="TVW685" s="132"/>
      <c r="TVX685" s="132"/>
      <c r="TVY685" s="132"/>
      <c r="TVZ685" s="132"/>
      <c r="TWA685" s="132"/>
      <c r="TWB685" s="132"/>
      <c r="TWC685" s="132"/>
      <c r="TWD685" s="132"/>
      <c r="TWE685" s="132"/>
      <c r="TWF685" s="132"/>
      <c r="TWG685" s="132"/>
      <c r="TWH685" s="132"/>
      <c r="TWI685" s="132"/>
      <c r="TWJ685" s="132"/>
      <c r="TWK685" s="132"/>
      <c r="TWL685" s="132"/>
      <c r="TWM685" s="132"/>
      <c r="TWN685" s="132"/>
      <c r="TWO685" s="132"/>
      <c r="TWP685" s="132"/>
      <c r="TWQ685" s="132"/>
      <c r="TWR685" s="132"/>
      <c r="TWS685" s="132"/>
      <c r="TWT685" s="132"/>
      <c r="TWU685" s="132"/>
      <c r="TWV685" s="132"/>
      <c r="TWW685" s="132"/>
      <c r="TWX685" s="132"/>
      <c r="TWY685" s="132"/>
      <c r="TWZ685" s="132"/>
      <c r="TXA685" s="132"/>
      <c r="TXB685" s="132"/>
      <c r="TXC685" s="132"/>
      <c r="TXD685" s="132"/>
      <c r="TXE685" s="132"/>
      <c r="TXF685" s="132"/>
      <c r="TXG685" s="132"/>
      <c r="TXH685" s="132"/>
      <c r="TXI685" s="132"/>
      <c r="TXJ685" s="132"/>
      <c r="TXK685" s="132"/>
      <c r="TXL685" s="132"/>
      <c r="TXM685" s="132"/>
      <c r="TXN685" s="132"/>
      <c r="TXO685" s="132"/>
      <c r="TXP685" s="132"/>
      <c r="TXQ685" s="132"/>
      <c r="TXR685" s="132"/>
      <c r="TXS685" s="132"/>
      <c r="TXT685" s="132"/>
      <c r="TXU685" s="132"/>
      <c r="TXV685" s="132"/>
      <c r="TXW685" s="132"/>
      <c r="TXX685" s="132"/>
      <c r="TXY685" s="132"/>
      <c r="TXZ685" s="132"/>
      <c r="TYA685" s="132"/>
      <c r="TYB685" s="132"/>
      <c r="TYC685" s="132"/>
      <c r="TYD685" s="132"/>
      <c r="TYE685" s="132"/>
      <c r="TYF685" s="132"/>
      <c r="TYG685" s="132"/>
      <c r="TYH685" s="132"/>
      <c r="TYI685" s="132"/>
      <c r="TYJ685" s="132"/>
      <c r="TYK685" s="132"/>
      <c r="TYL685" s="132"/>
      <c r="TYM685" s="132"/>
      <c r="TYN685" s="132"/>
      <c r="TYO685" s="132"/>
      <c r="TYP685" s="132"/>
      <c r="TYQ685" s="132"/>
      <c r="TYR685" s="132"/>
      <c r="TYS685" s="132"/>
      <c r="TYT685" s="132"/>
      <c r="TYU685" s="132"/>
      <c r="TYV685" s="132"/>
      <c r="TYW685" s="132"/>
      <c r="TYX685" s="132"/>
      <c r="TYY685" s="132"/>
      <c r="TYZ685" s="132"/>
      <c r="TZA685" s="132"/>
      <c r="TZB685" s="132"/>
      <c r="TZC685" s="132"/>
      <c r="TZD685" s="132"/>
      <c r="TZE685" s="132"/>
      <c r="TZF685" s="132"/>
      <c r="TZG685" s="132"/>
      <c r="TZH685" s="132"/>
      <c r="TZI685" s="132"/>
      <c r="TZJ685" s="132"/>
      <c r="TZK685" s="132"/>
      <c r="TZL685" s="132"/>
      <c r="TZM685" s="132"/>
      <c r="TZN685" s="132"/>
      <c r="TZO685" s="132"/>
      <c r="TZP685" s="132"/>
      <c r="TZQ685" s="132"/>
      <c r="TZR685" s="132"/>
      <c r="TZS685" s="132"/>
      <c r="TZT685" s="132"/>
      <c r="TZU685" s="132"/>
      <c r="TZV685" s="132"/>
      <c r="TZW685" s="132"/>
      <c r="TZX685" s="132"/>
      <c r="TZY685" s="132"/>
      <c r="TZZ685" s="132"/>
      <c r="UAA685" s="132"/>
      <c r="UAB685" s="132"/>
      <c r="UAC685" s="132"/>
      <c r="UAD685" s="132"/>
      <c r="UAE685" s="132"/>
      <c r="UAF685" s="132"/>
      <c r="UAG685" s="132"/>
      <c r="UAH685" s="132"/>
      <c r="UAI685" s="132"/>
      <c r="UAJ685" s="132"/>
      <c r="UAK685" s="132"/>
      <c r="UAL685" s="132"/>
      <c r="UAM685" s="132"/>
      <c r="UAN685" s="132"/>
      <c r="UAO685" s="132"/>
      <c r="UAP685" s="132"/>
      <c r="UAQ685" s="132"/>
      <c r="UAR685" s="132"/>
      <c r="UAS685" s="132"/>
      <c r="UAT685" s="132"/>
      <c r="UAU685" s="132"/>
      <c r="UAV685" s="132"/>
      <c r="UAW685" s="132"/>
      <c r="UAX685" s="132"/>
      <c r="UAY685" s="132"/>
      <c r="UAZ685" s="132"/>
      <c r="UBA685" s="132"/>
      <c r="UBB685" s="132"/>
      <c r="UBC685" s="132"/>
      <c r="UBD685" s="132"/>
      <c r="UBE685" s="132"/>
      <c r="UBF685" s="132"/>
      <c r="UBG685" s="132"/>
      <c r="UBH685" s="132"/>
      <c r="UBI685" s="132"/>
      <c r="UBJ685" s="132"/>
      <c r="UBK685" s="132"/>
      <c r="UBL685" s="132"/>
      <c r="UBM685" s="132"/>
      <c r="UBN685" s="132"/>
      <c r="UBO685" s="132"/>
      <c r="UBP685" s="132"/>
      <c r="UBQ685" s="132"/>
      <c r="UBR685" s="132"/>
      <c r="UBS685" s="132"/>
      <c r="UBT685" s="132"/>
      <c r="UBU685" s="132"/>
      <c r="UBV685" s="132"/>
      <c r="UBW685" s="132"/>
      <c r="UBX685" s="132"/>
      <c r="UBY685" s="132"/>
      <c r="UBZ685" s="132"/>
      <c r="UCA685" s="132"/>
      <c r="UCB685" s="132"/>
      <c r="UCC685" s="132"/>
      <c r="UCD685" s="132"/>
      <c r="UCE685" s="132"/>
      <c r="UCF685" s="132"/>
      <c r="UCG685" s="132"/>
      <c r="UCH685" s="132"/>
      <c r="UCI685" s="132"/>
      <c r="UCJ685" s="132"/>
      <c r="UCK685" s="132"/>
      <c r="UCL685" s="132"/>
      <c r="UCM685" s="132"/>
      <c r="UCN685" s="132"/>
      <c r="UCO685" s="132"/>
      <c r="UCP685" s="132"/>
      <c r="UCQ685" s="132"/>
      <c r="UCR685" s="132"/>
      <c r="UCS685" s="132"/>
      <c r="UCT685" s="132"/>
      <c r="UCU685" s="132"/>
      <c r="UCV685" s="132"/>
      <c r="UCW685" s="132"/>
      <c r="UCX685" s="132"/>
      <c r="UCY685" s="132"/>
      <c r="UCZ685" s="132"/>
      <c r="UDA685" s="132"/>
      <c r="UDB685" s="132"/>
      <c r="UDC685" s="132"/>
      <c r="UDD685" s="132"/>
      <c r="UDE685" s="132"/>
      <c r="UDF685" s="132"/>
      <c r="UDG685" s="132"/>
      <c r="UDH685" s="132"/>
      <c r="UDI685" s="132"/>
      <c r="UDJ685" s="132"/>
      <c r="UDK685" s="132"/>
      <c r="UDL685" s="132"/>
      <c r="UDM685" s="132"/>
      <c r="UDN685" s="132"/>
      <c r="UDO685" s="132"/>
      <c r="UDP685" s="132"/>
      <c r="UDQ685" s="132"/>
      <c r="UDR685" s="132"/>
      <c r="UDS685" s="132"/>
      <c r="UDT685" s="132"/>
      <c r="UDU685" s="132"/>
      <c r="UDV685" s="132"/>
      <c r="UDW685" s="132"/>
      <c r="UDX685" s="132"/>
      <c r="UDY685" s="132"/>
      <c r="UDZ685" s="132"/>
      <c r="UEA685" s="132"/>
      <c r="UEB685" s="132"/>
      <c r="UEC685" s="132"/>
      <c r="UED685" s="132"/>
      <c r="UEE685" s="132"/>
      <c r="UEF685" s="132"/>
      <c r="UEG685" s="132"/>
      <c r="UEH685" s="132"/>
      <c r="UEI685" s="132"/>
      <c r="UEJ685" s="132"/>
      <c r="UEK685" s="132"/>
      <c r="UEL685" s="132"/>
      <c r="UEM685" s="132"/>
      <c r="UEN685" s="132"/>
      <c r="UEO685" s="132"/>
      <c r="UEP685" s="132"/>
      <c r="UEQ685" s="132"/>
      <c r="UER685" s="132"/>
      <c r="UES685" s="132"/>
      <c r="UET685" s="132"/>
      <c r="UEU685" s="132"/>
      <c r="UEV685" s="132"/>
      <c r="UEW685" s="132"/>
      <c r="UEX685" s="132"/>
      <c r="UEY685" s="132"/>
      <c r="UEZ685" s="132"/>
      <c r="UFA685" s="132"/>
      <c r="UFB685" s="132"/>
      <c r="UFC685" s="132"/>
      <c r="UFD685" s="132"/>
      <c r="UFE685" s="132"/>
      <c r="UFF685" s="132"/>
      <c r="UFG685" s="132"/>
      <c r="UFH685" s="132"/>
      <c r="UFI685" s="132"/>
      <c r="UFJ685" s="132"/>
      <c r="UFK685" s="132"/>
      <c r="UFL685" s="132"/>
      <c r="UFM685" s="132"/>
      <c r="UFN685" s="132"/>
      <c r="UFO685" s="132"/>
      <c r="UFP685" s="132"/>
      <c r="UFQ685" s="132"/>
      <c r="UFR685" s="132"/>
      <c r="UFS685" s="132"/>
      <c r="UFT685" s="132"/>
      <c r="UFU685" s="132"/>
      <c r="UFV685" s="132"/>
      <c r="UFW685" s="132"/>
      <c r="UFX685" s="132"/>
      <c r="UFY685" s="132"/>
      <c r="UFZ685" s="132"/>
      <c r="UGA685" s="132"/>
      <c r="UGB685" s="132"/>
      <c r="UGC685" s="132"/>
      <c r="UGD685" s="132"/>
      <c r="UGE685" s="132"/>
      <c r="UGF685" s="132"/>
      <c r="UGG685" s="132"/>
      <c r="UGH685" s="132"/>
      <c r="UGI685" s="132"/>
      <c r="UGJ685" s="132"/>
      <c r="UGK685" s="132"/>
      <c r="UGL685" s="132"/>
      <c r="UGM685" s="132"/>
      <c r="UGN685" s="132"/>
      <c r="UGO685" s="132"/>
      <c r="UGP685" s="132"/>
      <c r="UGQ685" s="132"/>
      <c r="UGR685" s="132"/>
      <c r="UGS685" s="132"/>
      <c r="UGT685" s="132"/>
      <c r="UGU685" s="132"/>
      <c r="UGV685" s="132"/>
      <c r="UGW685" s="132"/>
      <c r="UGX685" s="132"/>
      <c r="UGY685" s="132"/>
      <c r="UGZ685" s="132"/>
      <c r="UHA685" s="132"/>
      <c r="UHB685" s="132"/>
      <c r="UHC685" s="132"/>
      <c r="UHD685" s="132"/>
      <c r="UHE685" s="132"/>
      <c r="UHF685" s="132"/>
      <c r="UHG685" s="132"/>
      <c r="UHH685" s="132"/>
      <c r="UHI685" s="132"/>
      <c r="UHJ685" s="132"/>
      <c r="UHK685" s="132"/>
      <c r="UHL685" s="132"/>
      <c r="UHM685" s="132"/>
      <c r="UHN685" s="132"/>
      <c r="UHO685" s="132"/>
      <c r="UHP685" s="132"/>
      <c r="UHQ685" s="132"/>
      <c r="UHR685" s="132"/>
      <c r="UHS685" s="132"/>
      <c r="UHT685" s="132"/>
      <c r="UHU685" s="132"/>
      <c r="UHV685" s="132"/>
      <c r="UHW685" s="132"/>
      <c r="UHX685" s="132"/>
      <c r="UHY685" s="132"/>
      <c r="UHZ685" s="132"/>
      <c r="UIA685" s="132"/>
      <c r="UIB685" s="132"/>
      <c r="UIC685" s="132"/>
      <c r="UID685" s="132"/>
      <c r="UIE685" s="132"/>
      <c r="UIF685" s="132"/>
      <c r="UIG685" s="132"/>
      <c r="UIH685" s="132"/>
      <c r="UII685" s="132"/>
      <c r="UIJ685" s="132"/>
      <c r="UIK685" s="132"/>
      <c r="UIL685" s="132"/>
      <c r="UIM685" s="132"/>
      <c r="UIN685" s="132"/>
      <c r="UIO685" s="132"/>
      <c r="UIP685" s="132"/>
      <c r="UIQ685" s="132"/>
      <c r="UIR685" s="132"/>
      <c r="UIS685" s="132"/>
      <c r="UIT685" s="132"/>
      <c r="UIU685" s="132"/>
      <c r="UIV685" s="132"/>
      <c r="UIW685" s="132"/>
      <c r="UIX685" s="132"/>
      <c r="UIY685" s="132"/>
      <c r="UIZ685" s="132"/>
      <c r="UJA685" s="132"/>
      <c r="UJB685" s="132"/>
      <c r="UJC685" s="132"/>
      <c r="UJD685" s="132"/>
      <c r="UJE685" s="132"/>
      <c r="UJF685" s="132"/>
      <c r="UJG685" s="132"/>
      <c r="UJH685" s="132"/>
      <c r="UJI685" s="132"/>
      <c r="UJJ685" s="132"/>
      <c r="UJK685" s="132"/>
      <c r="UJL685" s="132"/>
      <c r="UJM685" s="132"/>
      <c r="UJN685" s="132"/>
      <c r="UJO685" s="132"/>
      <c r="UJP685" s="132"/>
      <c r="UJQ685" s="132"/>
      <c r="UJR685" s="132"/>
      <c r="UJS685" s="132"/>
      <c r="UJT685" s="132"/>
      <c r="UJU685" s="132"/>
      <c r="UJV685" s="132"/>
      <c r="UJW685" s="132"/>
      <c r="UJX685" s="132"/>
      <c r="UJY685" s="132"/>
      <c r="UJZ685" s="132"/>
      <c r="UKA685" s="132"/>
      <c r="UKB685" s="132"/>
      <c r="UKC685" s="132"/>
      <c r="UKD685" s="132"/>
      <c r="UKE685" s="132"/>
      <c r="UKF685" s="132"/>
      <c r="UKG685" s="132"/>
      <c r="UKH685" s="132"/>
      <c r="UKI685" s="132"/>
      <c r="UKJ685" s="132"/>
      <c r="UKK685" s="132"/>
      <c r="UKL685" s="132"/>
      <c r="UKM685" s="132"/>
      <c r="UKN685" s="132"/>
      <c r="UKO685" s="132"/>
      <c r="UKP685" s="132"/>
      <c r="UKQ685" s="132"/>
      <c r="UKR685" s="132"/>
      <c r="UKS685" s="132"/>
      <c r="UKT685" s="132"/>
      <c r="UKU685" s="132"/>
      <c r="UKV685" s="132"/>
      <c r="UKW685" s="132"/>
      <c r="UKX685" s="132"/>
      <c r="UKY685" s="132"/>
      <c r="UKZ685" s="132"/>
      <c r="ULA685" s="132"/>
      <c r="ULB685" s="132"/>
      <c r="ULC685" s="132"/>
      <c r="ULD685" s="132"/>
      <c r="ULE685" s="132"/>
      <c r="ULF685" s="132"/>
      <c r="ULG685" s="132"/>
      <c r="ULH685" s="132"/>
      <c r="ULI685" s="132"/>
      <c r="ULJ685" s="132"/>
      <c r="ULK685" s="132"/>
      <c r="ULL685" s="132"/>
      <c r="ULM685" s="132"/>
      <c r="ULN685" s="132"/>
      <c r="ULO685" s="132"/>
      <c r="ULP685" s="132"/>
      <c r="ULQ685" s="132"/>
      <c r="ULR685" s="132"/>
      <c r="ULS685" s="132"/>
      <c r="ULT685" s="132"/>
      <c r="ULU685" s="132"/>
      <c r="ULV685" s="132"/>
      <c r="ULW685" s="132"/>
      <c r="ULX685" s="132"/>
      <c r="ULY685" s="132"/>
      <c r="ULZ685" s="132"/>
      <c r="UMA685" s="132"/>
      <c r="UMB685" s="132"/>
      <c r="UMC685" s="132"/>
      <c r="UMD685" s="132"/>
      <c r="UME685" s="132"/>
      <c r="UMF685" s="132"/>
      <c r="UMG685" s="132"/>
      <c r="UMH685" s="132"/>
      <c r="UMI685" s="132"/>
      <c r="UMJ685" s="132"/>
      <c r="UMK685" s="132"/>
      <c r="UML685" s="132"/>
      <c r="UMM685" s="132"/>
      <c r="UMN685" s="132"/>
      <c r="UMO685" s="132"/>
      <c r="UMP685" s="132"/>
      <c r="UMQ685" s="132"/>
      <c r="UMR685" s="132"/>
      <c r="UMS685" s="132"/>
      <c r="UMT685" s="132"/>
      <c r="UMU685" s="132"/>
      <c r="UMV685" s="132"/>
      <c r="UMW685" s="132"/>
      <c r="UMX685" s="132"/>
      <c r="UMY685" s="132"/>
      <c r="UMZ685" s="132"/>
      <c r="UNA685" s="132"/>
      <c r="UNB685" s="132"/>
      <c r="UNC685" s="132"/>
      <c r="UND685" s="132"/>
      <c r="UNE685" s="132"/>
      <c r="UNF685" s="132"/>
      <c r="UNG685" s="132"/>
      <c r="UNH685" s="132"/>
      <c r="UNI685" s="132"/>
      <c r="UNJ685" s="132"/>
      <c r="UNK685" s="132"/>
      <c r="UNL685" s="132"/>
      <c r="UNM685" s="132"/>
      <c r="UNN685" s="132"/>
      <c r="UNO685" s="132"/>
      <c r="UNP685" s="132"/>
      <c r="UNQ685" s="132"/>
      <c r="UNR685" s="132"/>
      <c r="UNS685" s="132"/>
      <c r="UNT685" s="132"/>
      <c r="UNU685" s="132"/>
      <c r="UNV685" s="132"/>
      <c r="UNW685" s="132"/>
      <c r="UNX685" s="132"/>
      <c r="UNY685" s="132"/>
      <c r="UNZ685" s="132"/>
      <c r="UOA685" s="132"/>
      <c r="UOB685" s="132"/>
      <c r="UOC685" s="132"/>
      <c r="UOD685" s="132"/>
      <c r="UOE685" s="132"/>
      <c r="UOF685" s="132"/>
      <c r="UOG685" s="132"/>
      <c r="UOH685" s="132"/>
      <c r="UOI685" s="132"/>
      <c r="UOJ685" s="132"/>
      <c r="UOK685" s="132"/>
      <c r="UOL685" s="132"/>
      <c r="UOM685" s="132"/>
      <c r="UON685" s="132"/>
      <c r="UOO685" s="132"/>
      <c r="UOP685" s="132"/>
      <c r="UOQ685" s="132"/>
      <c r="UOR685" s="132"/>
      <c r="UOS685" s="132"/>
      <c r="UOT685" s="132"/>
      <c r="UOU685" s="132"/>
      <c r="UOV685" s="132"/>
      <c r="UOW685" s="132"/>
      <c r="UOX685" s="132"/>
      <c r="UOY685" s="132"/>
      <c r="UOZ685" s="132"/>
      <c r="UPA685" s="132"/>
      <c r="UPB685" s="132"/>
      <c r="UPC685" s="132"/>
      <c r="UPD685" s="132"/>
      <c r="UPE685" s="132"/>
      <c r="UPF685" s="132"/>
      <c r="UPG685" s="132"/>
      <c r="UPH685" s="132"/>
      <c r="UPI685" s="132"/>
      <c r="UPJ685" s="132"/>
      <c r="UPK685" s="132"/>
      <c r="UPL685" s="132"/>
      <c r="UPM685" s="132"/>
      <c r="UPN685" s="132"/>
      <c r="UPO685" s="132"/>
      <c r="UPP685" s="132"/>
      <c r="UPQ685" s="132"/>
      <c r="UPR685" s="132"/>
      <c r="UPS685" s="132"/>
      <c r="UPT685" s="132"/>
      <c r="UPU685" s="132"/>
      <c r="UPV685" s="132"/>
      <c r="UPW685" s="132"/>
      <c r="UPX685" s="132"/>
      <c r="UPY685" s="132"/>
      <c r="UPZ685" s="132"/>
      <c r="UQA685" s="132"/>
      <c r="UQB685" s="132"/>
      <c r="UQC685" s="132"/>
      <c r="UQD685" s="132"/>
      <c r="UQE685" s="132"/>
      <c r="UQF685" s="132"/>
      <c r="UQG685" s="132"/>
      <c r="UQH685" s="132"/>
      <c r="UQI685" s="132"/>
      <c r="UQJ685" s="132"/>
      <c r="UQK685" s="132"/>
      <c r="UQL685" s="132"/>
      <c r="UQM685" s="132"/>
      <c r="UQN685" s="132"/>
      <c r="UQO685" s="132"/>
      <c r="UQP685" s="132"/>
      <c r="UQQ685" s="132"/>
      <c r="UQR685" s="132"/>
      <c r="UQS685" s="132"/>
      <c r="UQT685" s="132"/>
      <c r="UQU685" s="132"/>
      <c r="UQV685" s="132"/>
      <c r="UQW685" s="132"/>
      <c r="UQX685" s="132"/>
      <c r="UQY685" s="132"/>
      <c r="UQZ685" s="132"/>
      <c r="URA685" s="132"/>
      <c r="URB685" s="132"/>
      <c r="URC685" s="132"/>
      <c r="URD685" s="132"/>
      <c r="URE685" s="132"/>
      <c r="URF685" s="132"/>
      <c r="URG685" s="132"/>
      <c r="URH685" s="132"/>
      <c r="URI685" s="132"/>
      <c r="URJ685" s="132"/>
      <c r="URK685" s="132"/>
      <c r="URL685" s="132"/>
      <c r="URM685" s="132"/>
      <c r="URN685" s="132"/>
      <c r="URO685" s="132"/>
      <c r="URP685" s="132"/>
      <c r="URQ685" s="132"/>
      <c r="URR685" s="132"/>
      <c r="URS685" s="132"/>
      <c r="URT685" s="132"/>
      <c r="URU685" s="132"/>
      <c r="URV685" s="132"/>
      <c r="URW685" s="132"/>
      <c r="URX685" s="132"/>
      <c r="URY685" s="132"/>
      <c r="URZ685" s="132"/>
      <c r="USA685" s="132"/>
      <c r="USB685" s="132"/>
      <c r="USC685" s="132"/>
      <c r="USD685" s="132"/>
      <c r="USE685" s="132"/>
      <c r="USF685" s="132"/>
      <c r="USG685" s="132"/>
      <c r="USH685" s="132"/>
      <c r="USI685" s="132"/>
      <c r="USJ685" s="132"/>
      <c r="USK685" s="132"/>
      <c r="USL685" s="132"/>
      <c r="USM685" s="132"/>
      <c r="USN685" s="132"/>
      <c r="USO685" s="132"/>
      <c r="USP685" s="132"/>
      <c r="USQ685" s="132"/>
      <c r="USR685" s="132"/>
      <c r="USS685" s="132"/>
      <c r="UST685" s="132"/>
      <c r="USU685" s="132"/>
      <c r="USV685" s="132"/>
      <c r="USW685" s="132"/>
      <c r="USX685" s="132"/>
      <c r="USY685" s="132"/>
      <c r="USZ685" s="132"/>
      <c r="UTA685" s="132"/>
      <c r="UTB685" s="132"/>
      <c r="UTC685" s="132"/>
      <c r="UTD685" s="132"/>
      <c r="UTE685" s="132"/>
      <c r="UTF685" s="132"/>
      <c r="UTG685" s="132"/>
      <c r="UTH685" s="132"/>
      <c r="UTI685" s="132"/>
      <c r="UTJ685" s="132"/>
      <c r="UTK685" s="132"/>
      <c r="UTL685" s="132"/>
      <c r="UTM685" s="132"/>
      <c r="UTN685" s="132"/>
      <c r="UTO685" s="132"/>
      <c r="UTP685" s="132"/>
      <c r="UTQ685" s="132"/>
      <c r="UTR685" s="132"/>
      <c r="UTS685" s="132"/>
      <c r="UTT685" s="132"/>
      <c r="UTU685" s="132"/>
      <c r="UTV685" s="132"/>
      <c r="UTW685" s="132"/>
      <c r="UTX685" s="132"/>
      <c r="UTY685" s="132"/>
      <c r="UTZ685" s="132"/>
      <c r="UUA685" s="132"/>
      <c r="UUB685" s="132"/>
      <c r="UUC685" s="132"/>
      <c r="UUD685" s="132"/>
      <c r="UUE685" s="132"/>
      <c r="UUF685" s="132"/>
      <c r="UUG685" s="132"/>
      <c r="UUH685" s="132"/>
      <c r="UUI685" s="132"/>
      <c r="UUJ685" s="132"/>
      <c r="UUK685" s="132"/>
      <c r="UUL685" s="132"/>
      <c r="UUM685" s="132"/>
      <c r="UUN685" s="132"/>
      <c r="UUO685" s="132"/>
      <c r="UUP685" s="132"/>
      <c r="UUQ685" s="132"/>
      <c r="UUR685" s="132"/>
      <c r="UUS685" s="132"/>
      <c r="UUT685" s="132"/>
      <c r="UUU685" s="132"/>
      <c r="UUV685" s="132"/>
      <c r="UUW685" s="132"/>
      <c r="UUX685" s="132"/>
      <c r="UUY685" s="132"/>
      <c r="UUZ685" s="132"/>
      <c r="UVA685" s="132"/>
      <c r="UVB685" s="132"/>
      <c r="UVC685" s="132"/>
      <c r="UVD685" s="132"/>
      <c r="UVE685" s="132"/>
      <c r="UVF685" s="132"/>
      <c r="UVG685" s="132"/>
      <c r="UVH685" s="132"/>
      <c r="UVI685" s="132"/>
      <c r="UVJ685" s="132"/>
      <c r="UVK685" s="132"/>
      <c r="UVL685" s="132"/>
      <c r="UVM685" s="132"/>
      <c r="UVN685" s="132"/>
      <c r="UVO685" s="132"/>
      <c r="UVP685" s="132"/>
      <c r="UVQ685" s="132"/>
      <c r="UVR685" s="132"/>
      <c r="UVS685" s="132"/>
      <c r="UVT685" s="132"/>
      <c r="UVU685" s="132"/>
      <c r="UVV685" s="132"/>
      <c r="UVW685" s="132"/>
      <c r="UVX685" s="132"/>
      <c r="UVY685" s="132"/>
      <c r="UVZ685" s="132"/>
      <c r="UWA685" s="132"/>
      <c r="UWB685" s="132"/>
      <c r="UWC685" s="132"/>
      <c r="UWD685" s="132"/>
      <c r="UWE685" s="132"/>
      <c r="UWF685" s="132"/>
      <c r="UWG685" s="132"/>
      <c r="UWH685" s="132"/>
      <c r="UWI685" s="132"/>
      <c r="UWJ685" s="132"/>
      <c r="UWK685" s="132"/>
      <c r="UWL685" s="132"/>
      <c r="UWM685" s="132"/>
      <c r="UWN685" s="132"/>
      <c r="UWO685" s="132"/>
      <c r="UWP685" s="132"/>
      <c r="UWQ685" s="132"/>
      <c r="UWR685" s="132"/>
      <c r="UWS685" s="132"/>
      <c r="UWT685" s="132"/>
      <c r="UWU685" s="132"/>
      <c r="UWV685" s="132"/>
      <c r="UWW685" s="132"/>
      <c r="UWX685" s="132"/>
      <c r="UWY685" s="132"/>
      <c r="UWZ685" s="132"/>
      <c r="UXA685" s="132"/>
      <c r="UXB685" s="132"/>
      <c r="UXC685" s="132"/>
      <c r="UXD685" s="132"/>
      <c r="UXE685" s="132"/>
      <c r="UXF685" s="132"/>
      <c r="UXG685" s="132"/>
      <c r="UXH685" s="132"/>
      <c r="UXI685" s="132"/>
      <c r="UXJ685" s="132"/>
      <c r="UXK685" s="132"/>
      <c r="UXL685" s="132"/>
      <c r="UXM685" s="132"/>
      <c r="UXN685" s="132"/>
      <c r="UXO685" s="132"/>
      <c r="UXP685" s="132"/>
      <c r="UXQ685" s="132"/>
      <c r="UXR685" s="132"/>
      <c r="UXS685" s="132"/>
      <c r="UXT685" s="132"/>
      <c r="UXU685" s="132"/>
      <c r="UXV685" s="132"/>
      <c r="UXW685" s="132"/>
      <c r="UXX685" s="132"/>
      <c r="UXY685" s="132"/>
      <c r="UXZ685" s="132"/>
      <c r="UYA685" s="132"/>
      <c r="UYB685" s="132"/>
      <c r="UYC685" s="132"/>
      <c r="UYD685" s="132"/>
      <c r="UYE685" s="132"/>
      <c r="UYF685" s="132"/>
      <c r="UYG685" s="132"/>
      <c r="UYH685" s="132"/>
      <c r="UYI685" s="132"/>
      <c r="UYJ685" s="132"/>
      <c r="UYK685" s="132"/>
      <c r="UYL685" s="132"/>
      <c r="UYM685" s="132"/>
      <c r="UYN685" s="132"/>
      <c r="UYO685" s="132"/>
      <c r="UYP685" s="132"/>
      <c r="UYQ685" s="132"/>
      <c r="UYR685" s="132"/>
      <c r="UYS685" s="132"/>
      <c r="UYT685" s="132"/>
      <c r="UYU685" s="132"/>
      <c r="UYV685" s="132"/>
      <c r="UYW685" s="132"/>
      <c r="UYX685" s="132"/>
      <c r="UYY685" s="132"/>
      <c r="UYZ685" s="132"/>
      <c r="UZA685" s="132"/>
      <c r="UZB685" s="132"/>
      <c r="UZC685" s="132"/>
      <c r="UZD685" s="132"/>
      <c r="UZE685" s="132"/>
      <c r="UZF685" s="132"/>
      <c r="UZG685" s="132"/>
      <c r="UZH685" s="132"/>
      <c r="UZI685" s="132"/>
      <c r="UZJ685" s="132"/>
      <c r="UZK685" s="132"/>
      <c r="UZL685" s="132"/>
      <c r="UZM685" s="132"/>
      <c r="UZN685" s="132"/>
      <c r="UZO685" s="132"/>
      <c r="UZP685" s="132"/>
      <c r="UZQ685" s="132"/>
      <c r="UZR685" s="132"/>
      <c r="UZS685" s="132"/>
      <c r="UZT685" s="132"/>
      <c r="UZU685" s="132"/>
      <c r="UZV685" s="132"/>
      <c r="UZW685" s="132"/>
      <c r="UZX685" s="132"/>
      <c r="UZY685" s="132"/>
      <c r="UZZ685" s="132"/>
      <c r="VAA685" s="132"/>
      <c r="VAB685" s="132"/>
      <c r="VAC685" s="132"/>
      <c r="VAD685" s="132"/>
      <c r="VAE685" s="132"/>
      <c r="VAF685" s="132"/>
      <c r="VAG685" s="132"/>
      <c r="VAH685" s="132"/>
      <c r="VAI685" s="132"/>
      <c r="VAJ685" s="132"/>
      <c r="VAK685" s="132"/>
      <c r="VAL685" s="132"/>
      <c r="VAM685" s="132"/>
      <c r="VAN685" s="132"/>
      <c r="VAO685" s="132"/>
      <c r="VAP685" s="132"/>
      <c r="VAQ685" s="132"/>
      <c r="VAR685" s="132"/>
      <c r="VAS685" s="132"/>
      <c r="VAT685" s="132"/>
      <c r="VAU685" s="132"/>
      <c r="VAV685" s="132"/>
      <c r="VAW685" s="132"/>
      <c r="VAX685" s="132"/>
      <c r="VAY685" s="132"/>
      <c r="VAZ685" s="132"/>
      <c r="VBA685" s="132"/>
      <c r="VBB685" s="132"/>
      <c r="VBC685" s="132"/>
      <c r="VBD685" s="132"/>
      <c r="VBE685" s="132"/>
      <c r="VBF685" s="132"/>
      <c r="VBG685" s="132"/>
      <c r="VBH685" s="132"/>
      <c r="VBI685" s="132"/>
      <c r="VBJ685" s="132"/>
      <c r="VBK685" s="132"/>
      <c r="VBL685" s="132"/>
      <c r="VBM685" s="132"/>
      <c r="VBN685" s="132"/>
      <c r="VBO685" s="132"/>
      <c r="VBP685" s="132"/>
      <c r="VBQ685" s="132"/>
      <c r="VBR685" s="132"/>
      <c r="VBS685" s="132"/>
      <c r="VBT685" s="132"/>
      <c r="VBU685" s="132"/>
      <c r="VBV685" s="132"/>
      <c r="VBW685" s="132"/>
      <c r="VBX685" s="132"/>
      <c r="VBY685" s="132"/>
      <c r="VBZ685" s="132"/>
      <c r="VCA685" s="132"/>
      <c r="VCB685" s="132"/>
      <c r="VCC685" s="132"/>
      <c r="VCD685" s="132"/>
      <c r="VCE685" s="132"/>
      <c r="VCF685" s="132"/>
      <c r="VCG685" s="132"/>
      <c r="VCH685" s="132"/>
      <c r="VCI685" s="132"/>
      <c r="VCJ685" s="132"/>
      <c r="VCK685" s="132"/>
      <c r="VCL685" s="132"/>
      <c r="VCM685" s="132"/>
      <c r="VCN685" s="132"/>
      <c r="VCO685" s="132"/>
      <c r="VCP685" s="132"/>
      <c r="VCQ685" s="132"/>
      <c r="VCR685" s="132"/>
      <c r="VCS685" s="132"/>
      <c r="VCT685" s="132"/>
      <c r="VCU685" s="132"/>
      <c r="VCV685" s="132"/>
      <c r="VCW685" s="132"/>
      <c r="VCX685" s="132"/>
      <c r="VCY685" s="132"/>
      <c r="VCZ685" s="132"/>
      <c r="VDA685" s="132"/>
      <c r="VDB685" s="132"/>
      <c r="VDC685" s="132"/>
      <c r="VDD685" s="132"/>
      <c r="VDE685" s="132"/>
      <c r="VDF685" s="132"/>
      <c r="VDG685" s="132"/>
      <c r="VDH685" s="132"/>
      <c r="VDI685" s="132"/>
      <c r="VDJ685" s="132"/>
      <c r="VDK685" s="132"/>
      <c r="VDL685" s="132"/>
      <c r="VDM685" s="132"/>
      <c r="VDN685" s="132"/>
      <c r="VDO685" s="132"/>
      <c r="VDP685" s="132"/>
      <c r="VDQ685" s="132"/>
      <c r="VDR685" s="132"/>
      <c r="VDS685" s="132"/>
      <c r="VDT685" s="132"/>
      <c r="VDU685" s="132"/>
      <c r="VDV685" s="132"/>
      <c r="VDW685" s="132"/>
      <c r="VDX685" s="132"/>
      <c r="VDY685" s="132"/>
      <c r="VDZ685" s="132"/>
      <c r="VEA685" s="132"/>
      <c r="VEB685" s="132"/>
      <c r="VEC685" s="132"/>
      <c r="VED685" s="132"/>
      <c r="VEE685" s="132"/>
      <c r="VEF685" s="132"/>
      <c r="VEG685" s="132"/>
      <c r="VEH685" s="132"/>
      <c r="VEI685" s="132"/>
      <c r="VEJ685" s="132"/>
      <c r="VEK685" s="132"/>
      <c r="VEL685" s="132"/>
      <c r="VEM685" s="132"/>
      <c r="VEN685" s="132"/>
      <c r="VEO685" s="132"/>
      <c r="VEP685" s="132"/>
      <c r="VEQ685" s="132"/>
      <c r="VER685" s="132"/>
      <c r="VES685" s="132"/>
      <c r="VET685" s="132"/>
      <c r="VEU685" s="132"/>
      <c r="VEV685" s="132"/>
      <c r="VEW685" s="132"/>
      <c r="VEX685" s="132"/>
      <c r="VEY685" s="132"/>
      <c r="VEZ685" s="132"/>
      <c r="VFA685" s="132"/>
      <c r="VFB685" s="132"/>
      <c r="VFC685" s="132"/>
      <c r="VFD685" s="132"/>
      <c r="VFE685" s="132"/>
      <c r="VFF685" s="132"/>
      <c r="VFG685" s="132"/>
      <c r="VFH685" s="132"/>
      <c r="VFI685" s="132"/>
      <c r="VFJ685" s="132"/>
      <c r="VFK685" s="132"/>
      <c r="VFL685" s="132"/>
      <c r="VFM685" s="132"/>
      <c r="VFN685" s="132"/>
      <c r="VFO685" s="132"/>
      <c r="VFP685" s="132"/>
      <c r="VFQ685" s="132"/>
      <c r="VFR685" s="132"/>
      <c r="VFS685" s="132"/>
      <c r="VFT685" s="132"/>
      <c r="VFU685" s="132"/>
      <c r="VFV685" s="132"/>
      <c r="VFW685" s="132"/>
      <c r="VFX685" s="132"/>
      <c r="VFY685" s="132"/>
      <c r="VFZ685" s="132"/>
      <c r="VGA685" s="132"/>
      <c r="VGB685" s="132"/>
      <c r="VGC685" s="132"/>
      <c r="VGD685" s="132"/>
      <c r="VGE685" s="132"/>
      <c r="VGF685" s="132"/>
      <c r="VGG685" s="132"/>
      <c r="VGH685" s="132"/>
      <c r="VGI685" s="132"/>
      <c r="VGJ685" s="132"/>
      <c r="VGK685" s="132"/>
      <c r="VGL685" s="132"/>
      <c r="VGM685" s="132"/>
      <c r="VGN685" s="132"/>
      <c r="VGO685" s="132"/>
      <c r="VGP685" s="132"/>
      <c r="VGQ685" s="132"/>
      <c r="VGR685" s="132"/>
      <c r="VGS685" s="132"/>
      <c r="VGT685" s="132"/>
      <c r="VGU685" s="132"/>
      <c r="VGV685" s="132"/>
      <c r="VGW685" s="132"/>
      <c r="VGX685" s="132"/>
      <c r="VGY685" s="132"/>
      <c r="VGZ685" s="132"/>
      <c r="VHA685" s="132"/>
      <c r="VHB685" s="132"/>
      <c r="VHC685" s="132"/>
      <c r="VHD685" s="132"/>
      <c r="VHE685" s="132"/>
      <c r="VHF685" s="132"/>
      <c r="VHG685" s="132"/>
      <c r="VHH685" s="132"/>
      <c r="VHI685" s="132"/>
      <c r="VHJ685" s="132"/>
      <c r="VHK685" s="132"/>
      <c r="VHL685" s="132"/>
      <c r="VHM685" s="132"/>
      <c r="VHN685" s="132"/>
      <c r="VHO685" s="132"/>
      <c r="VHP685" s="132"/>
      <c r="VHQ685" s="132"/>
      <c r="VHR685" s="132"/>
      <c r="VHS685" s="132"/>
      <c r="VHT685" s="132"/>
      <c r="VHU685" s="132"/>
      <c r="VHV685" s="132"/>
      <c r="VHW685" s="132"/>
      <c r="VHX685" s="132"/>
      <c r="VHY685" s="132"/>
      <c r="VHZ685" s="132"/>
      <c r="VIA685" s="132"/>
      <c r="VIB685" s="132"/>
      <c r="VIC685" s="132"/>
      <c r="VID685" s="132"/>
      <c r="VIE685" s="132"/>
      <c r="VIF685" s="132"/>
      <c r="VIG685" s="132"/>
      <c r="VIH685" s="132"/>
      <c r="VII685" s="132"/>
      <c r="VIJ685" s="132"/>
      <c r="VIK685" s="132"/>
      <c r="VIL685" s="132"/>
      <c r="VIM685" s="132"/>
      <c r="VIN685" s="132"/>
      <c r="VIO685" s="132"/>
      <c r="VIP685" s="132"/>
      <c r="VIQ685" s="132"/>
      <c r="VIR685" s="132"/>
      <c r="VIS685" s="132"/>
      <c r="VIT685" s="132"/>
      <c r="VIU685" s="132"/>
      <c r="VIV685" s="132"/>
      <c r="VIW685" s="132"/>
      <c r="VIX685" s="132"/>
      <c r="VIY685" s="132"/>
      <c r="VIZ685" s="132"/>
      <c r="VJA685" s="132"/>
      <c r="VJB685" s="132"/>
      <c r="VJC685" s="132"/>
      <c r="VJD685" s="132"/>
      <c r="VJE685" s="132"/>
      <c r="VJF685" s="132"/>
      <c r="VJG685" s="132"/>
      <c r="VJH685" s="132"/>
      <c r="VJI685" s="132"/>
      <c r="VJJ685" s="132"/>
      <c r="VJK685" s="132"/>
      <c r="VJL685" s="132"/>
      <c r="VJM685" s="132"/>
      <c r="VJN685" s="132"/>
      <c r="VJO685" s="132"/>
      <c r="VJP685" s="132"/>
      <c r="VJQ685" s="132"/>
      <c r="VJR685" s="132"/>
      <c r="VJS685" s="132"/>
      <c r="VJT685" s="132"/>
      <c r="VJU685" s="132"/>
      <c r="VJV685" s="132"/>
      <c r="VJW685" s="132"/>
      <c r="VJX685" s="132"/>
      <c r="VJY685" s="132"/>
      <c r="VJZ685" s="132"/>
      <c r="VKA685" s="132"/>
      <c r="VKB685" s="132"/>
      <c r="VKC685" s="132"/>
      <c r="VKD685" s="132"/>
      <c r="VKE685" s="132"/>
      <c r="VKF685" s="132"/>
      <c r="VKG685" s="132"/>
      <c r="VKH685" s="132"/>
      <c r="VKI685" s="132"/>
      <c r="VKJ685" s="132"/>
      <c r="VKK685" s="132"/>
      <c r="VKL685" s="132"/>
      <c r="VKM685" s="132"/>
      <c r="VKN685" s="132"/>
      <c r="VKO685" s="132"/>
      <c r="VKP685" s="132"/>
      <c r="VKQ685" s="132"/>
      <c r="VKR685" s="132"/>
      <c r="VKS685" s="132"/>
      <c r="VKT685" s="132"/>
      <c r="VKU685" s="132"/>
      <c r="VKV685" s="132"/>
      <c r="VKW685" s="132"/>
      <c r="VKX685" s="132"/>
      <c r="VKY685" s="132"/>
      <c r="VKZ685" s="132"/>
      <c r="VLA685" s="132"/>
      <c r="VLB685" s="132"/>
      <c r="VLC685" s="132"/>
      <c r="VLD685" s="132"/>
      <c r="VLE685" s="132"/>
      <c r="VLF685" s="132"/>
      <c r="VLG685" s="132"/>
      <c r="VLH685" s="132"/>
      <c r="VLI685" s="132"/>
      <c r="VLJ685" s="132"/>
      <c r="VLK685" s="132"/>
      <c r="VLL685" s="132"/>
      <c r="VLM685" s="132"/>
      <c r="VLN685" s="132"/>
      <c r="VLO685" s="132"/>
      <c r="VLP685" s="132"/>
      <c r="VLQ685" s="132"/>
      <c r="VLR685" s="132"/>
      <c r="VLS685" s="132"/>
      <c r="VLT685" s="132"/>
      <c r="VLU685" s="132"/>
      <c r="VLV685" s="132"/>
      <c r="VLW685" s="132"/>
      <c r="VLX685" s="132"/>
      <c r="VLY685" s="132"/>
      <c r="VLZ685" s="132"/>
      <c r="VMA685" s="132"/>
      <c r="VMB685" s="132"/>
      <c r="VMC685" s="132"/>
      <c r="VMD685" s="132"/>
      <c r="VME685" s="132"/>
      <c r="VMF685" s="132"/>
      <c r="VMG685" s="132"/>
      <c r="VMH685" s="132"/>
      <c r="VMI685" s="132"/>
      <c r="VMJ685" s="132"/>
      <c r="VMK685" s="132"/>
      <c r="VML685" s="132"/>
      <c r="VMM685" s="132"/>
      <c r="VMN685" s="132"/>
      <c r="VMO685" s="132"/>
      <c r="VMP685" s="132"/>
      <c r="VMQ685" s="132"/>
      <c r="VMR685" s="132"/>
      <c r="VMS685" s="132"/>
      <c r="VMT685" s="132"/>
      <c r="VMU685" s="132"/>
      <c r="VMV685" s="132"/>
      <c r="VMW685" s="132"/>
      <c r="VMX685" s="132"/>
      <c r="VMY685" s="132"/>
      <c r="VMZ685" s="132"/>
      <c r="VNA685" s="132"/>
      <c r="VNB685" s="132"/>
      <c r="VNC685" s="132"/>
      <c r="VND685" s="132"/>
      <c r="VNE685" s="132"/>
      <c r="VNF685" s="132"/>
      <c r="VNG685" s="132"/>
      <c r="VNH685" s="132"/>
      <c r="VNI685" s="132"/>
      <c r="VNJ685" s="132"/>
      <c r="VNK685" s="132"/>
      <c r="VNL685" s="132"/>
      <c r="VNM685" s="132"/>
      <c r="VNN685" s="132"/>
      <c r="VNO685" s="132"/>
      <c r="VNP685" s="132"/>
      <c r="VNQ685" s="132"/>
      <c r="VNR685" s="132"/>
      <c r="VNS685" s="132"/>
      <c r="VNT685" s="132"/>
      <c r="VNU685" s="132"/>
      <c r="VNV685" s="132"/>
      <c r="VNW685" s="132"/>
      <c r="VNX685" s="132"/>
      <c r="VNY685" s="132"/>
      <c r="VNZ685" s="132"/>
      <c r="VOA685" s="132"/>
      <c r="VOB685" s="132"/>
      <c r="VOC685" s="132"/>
      <c r="VOD685" s="132"/>
      <c r="VOE685" s="132"/>
      <c r="VOF685" s="132"/>
      <c r="VOG685" s="132"/>
      <c r="VOH685" s="132"/>
      <c r="VOI685" s="132"/>
      <c r="VOJ685" s="132"/>
      <c r="VOK685" s="132"/>
      <c r="VOL685" s="132"/>
      <c r="VOM685" s="132"/>
      <c r="VON685" s="132"/>
      <c r="VOO685" s="132"/>
      <c r="VOP685" s="132"/>
      <c r="VOQ685" s="132"/>
      <c r="VOR685" s="132"/>
      <c r="VOS685" s="132"/>
      <c r="VOT685" s="132"/>
      <c r="VOU685" s="132"/>
      <c r="VOV685" s="132"/>
      <c r="VOW685" s="132"/>
      <c r="VOX685" s="132"/>
      <c r="VOY685" s="132"/>
      <c r="VOZ685" s="132"/>
      <c r="VPA685" s="132"/>
      <c r="VPB685" s="132"/>
      <c r="VPC685" s="132"/>
      <c r="VPD685" s="132"/>
      <c r="VPE685" s="132"/>
      <c r="VPF685" s="132"/>
      <c r="VPG685" s="132"/>
      <c r="VPH685" s="132"/>
      <c r="VPI685" s="132"/>
      <c r="VPJ685" s="132"/>
      <c r="VPK685" s="132"/>
      <c r="VPL685" s="132"/>
      <c r="VPM685" s="132"/>
      <c r="VPN685" s="132"/>
      <c r="VPO685" s="132"/>
      <c r="VPP685" s="132"/>
      <c r="VPQ685" s="132"/>
      <c r="VPR685" s="132"/>
      <c r="VPS685" s="132"/>
      <c r="VPT685" s="132"/>
      <c r="VPU685" s="132"/>
      <c r="VPV685" s="132"/>
      <c r="VPW685" s="132"/>
      <c r="VPX685" s="132"/>
      <c r="VPY685" s="132"/>
      <c r="VPZ685" s="132"/>
      <c r="VQA685" s="132"/>
      <c r="VQB685" s="132"/>
      <c r="VQC685" s="132"/>
      <c r="VQD685" s="132"/>
      <c r="VQE685" s="132"/>
      <c r="VQF685" s="132"/>
      <c r="VQG685" s="132"/>
      <c r="VQH685" s="132"/>
      <c r="VQI685" s="132"/>
      <c r="VQJ685" s="132"/>
      <c r="VQK685" s="132"/>
      <c r="VQL685" s="132"/>
      <c r="VQM685" s="132"/>
      <c r="VQN685" s="132"/>
      <c r="VQO685" s="132"/>
      <c r="VQP685" s="132"/>
      <c r="VQQ685" s="132"/>
      <c r="VQR685" s="132"/>
      <c r="VQS685" s="132"/>
      <c r="VQT685" s="132"/>
      <c r="VQU685" s="132"/>
      <c r="VQV685" s="132"/>
      <c r="VQW685" s="132"/>
      <c r="VQX685" s="132"/>
      <c r="VQY685" s="132"/>
      <c r="VQZ685" s="132"/>
      <c r="VRA685" s="132"/>
      <c r="VRB685" s="132"/>
      <c r="VRC685" s="132"/>
      <c r="VRD685" s="132"/>
      <c r="VRE685" s="132"/>
      <c r="VRF685" s="132"/>
      <c r="VRG685" s="132"/>
      <c r="VRH685" s="132"/>
      <c r="VRI685" s="132"/>
      <c r="VRJ685" s="132"/>
      <c r="VRK685" s="132"/>
      <c r="VRL685" s="132"/>
      <c r="VRM685" s="132"/>
      <c r="VRN685" s="132"/>
      <c r="VRO685" s="132"/>
      <c r="VRP685" s="132"/>
      <c r="VRQ685" s="132"/>
      <c r="VRR685" s="132"/>
      <c r="VRS685" s="132"/>
      <c r="VRT685" s="132"/>
      <c r="VRU685" s="132"/>
      <c r="VRV685" s="132"/>
      <c r="VRW685" s="132"/>
      <c r="VRX685" s="132"/>
      <c r="VRY685" s="132"/>
      <c r="VRZ685" s="132"/>
      <c r="VSA685" s="132"/>
      <c r="VSB685" s="132"/>
      <c r="VSC685" s="132"/>
      <c r="VSD685" s="132"/>
      <c r="VSE685" s="132"/>
      <c r="VSF685" s="132"/>
      <c r="VSG685" s="132"/>
      <c r="VSH685" s="132"/>
      <c r="VSI685" s="132"/>
      <c r="VSJ685" s="132"/>
      <c r="VSK685" s="132"/>
      <c r="VSL685" s="132"/>
      <c r="VSM685" s="132"/>
      <c r="VSN685" s="132"/>
      <c r="VSO685" s="132"/>
      <c r="VSP685" s="132"/>
      <c r="VSQ685" s="132"/>
      <c r="VSR685" s="132"/>
      <c r="VSS685" s="132"/>
      <c r="VST685" s="132"/>
      <c r="VSU685" s="132"/>
      <c r="VSV685" s="132"/>
      <c r="VSW685" s="132"/>
      <c r="VSX685" s="132"/>
      <c r="VSY685" s="132"/>
      <c r="VSZ685" s="132"/>
      <c r="VTA685" s="132"/>
      <c r="VTB685" s="132"/>
      <c r="VTC685" s="132"/>
      <c r="VTD685" s="132"/>
      <c r="VTE685" s="132"/>
      <c r="VTF685" s="132"/>
      <c r="VTG685" s="132"/>
      <c r="VTH685" s="132"/>
      <c r="VTI685" s="132"/>
      <c r="VTJ685" s="132"/>
      <c r="VTK685" s="132"/>
      <c r="VTL685" s="132"/>
      <c r="VTM685" s="132"/>
      <c r="VTN685" s="132"/>
      <c r="VTO685" s="132"/>
      <c r="VTP685" s="132"/>
      <c r="VTQ685" s="132"/>
      <c r="VTR685" s="132"/>
      <c r="VTS685" s="132"/>
      <c r="VTT685" s="132"/>
      <c r="VTU685" s="132"/>
      <c r="VTV685" s="132"/>
      <c r="VTW685" s="132"/>
      <c r="VTX685" s="132"/>
      <c r="VTY685" s="132"/>
      <c r="VTZ685" s="132"/>
      <c r="VUA685" s="132"/>
      <c r="VUB685" s="132"/>
      <c r="VUC685" s="132"/>
      <c r="VUD685" s="132"/>
      <c r="VUE685" s="132"/>
      <c r="VUF685" s="132"/>
      <c r="VUG685" s="132"/>
      <c r="VUH685" s="132"/>
      <c r="VUI685" s="132"/>
      <c r="VUJ685" s="132"/>
      <c r="VUK685" s="132"/>
      <c r="VUL685" s="132"/>
      <c r="VUM685" s="132"/>
      <c r="VUN685" s="132"/>
      <c r="VUO685" s="132"/>
      <c r="VUP685" s="132"/>
      <c r="VUQ685" s="132"/>
      <c r="VUR685" s="132"/>
      <c r="VUS685" s="132"/>
      <c r="VUT685" s="132"/>
      <c r="VUU685" s="132"/>
      <c r="VUV685" s="132"/>
      <c r="VUW685" s="132"/>
      <c r="VUX685" s="132"/>
      <c r="VUY685" s="132"/>
      <c r="VUZ685" s="132"/>
      <c r="VVA685" s="132"/>
      <c r="VVB685" s="132"/>
      <c r="VVC685" s="132"/>
      <c r="VVD685" s="132"/>
      <c r="VVE685" s="132"/>
      <c r="VVF685" s="132"/>
      <c r="VVG685" s="132"/>
      <c r="VVH685" s="132"/>
      <c r="VVI685" s="132"/>
      <c r="VVJ685" s="132"/>
      <c r="VVK685" s="132"/>
      <c r="VVL685" s="132"/>
      <c r="VVM685" s="132"/>
      <c r="VVN685" s="132"/>
      <c r="VVO685" s="132"/>
      <c r="VVP685" s="132"/>
      <c r="VVQ685" s="132"/>
      <c r="VVR685" s="132"/>
      <c r="VVS685" s="132"/>
      <c r="VVT685" s="132"/>
      <c r="VVU685" s="132"/>
      <c r="VVV685" s="132"/>
      <c r="VVW685" s="132"/>
      <c r="VVX685" s="132"/>
      <c r="VVY685" s="132"/>
      <c r="VVZ685" s="132"/>
      <c r="VWA685" s="132"/>
      <c r="VWB685" s="132"/>
      <c r="VWC685" s="132"/>
      <c r="VWD685" s="132"/>
      <c r="VWE685" s="132"/>
      <c r="VWF685" s="132"/>
      <c r="VWG685" s="132"/>
      <c r="VWH685" s="132"/>
      <c r="VWI685" s="132"/>
      <c r="VWJ685" s="132"/>
      <c r="VWK685" s="132"/>
      <c r="VWL685" s="132"/>
      <c r="VWM685" s="132"/>
      <c r="VWN685" s="132"/>
      <c r="VWO685" s="132"/>
      <c r="VWP685" s="132"/>
      <c r="VWQ685" s="132"/>
      <c r="VWR685" s="132"/>
      <c r="VWS685" s="132"/>
      <c r="VWT685" s="132"/>
      <c r="VWU685" s="132"/>
      <c r="VWV685" s="132"/>
      <c r="VWW685" s="132"/>
      <c r="VWX685" s="132"/>
      <c r="VWY685" s="132"/>
      <c r="VWZ685" s="132"/>
      <c r="VXA685" s="132"/>
      <c r="VXB685" s="132"/>
      <c r="VXC685" s="132"/>
      <c r="VXD685" s="132"/>
      <c r="VXE685" s="132"/>
      <c r="VXF685" s="132"/>
      <c r="VXG685" s="132"/>
      <c r="VXH685" s="132"/>
      <c r="VXI685" s="132"/>
      <c r="VXJ685" s="132"/>
      <c r="VXK685" s="132"/>
      <c r="VXL685" s="132"/>
      <c r="VXM685" s="132"/>
      <c r="VXN685" s="132"/>
      <c r="VXO685" s="132"/>
      <c r="VXP685" s="132"/>
      <c r="VXQ685" s="132"/>
      <c r="VXR685" s="132"/>
      <c r="VXS685" s="132"/>
      <c r="VXT685" s="132"/>
      <c r="VXU685" s="132"/>
      <c r="VXV685" s="132"/>
      <c r="VXW685" s="132"/>
      <c r="VXX685" s="132"/>
      <c r="VXY685" s="132"/>
      <c r="VXZ685" s="132"/>
      <c r="VYA685" s="132"/>
      <c r="VYB685" s="132"/>
      <c r="VYC685" s="132"/>
      <c r="VYD685" s="132"/>
      <c r="VYE685" s="132"/>
      <c r="VYF685" s="132"/>
      <c r="VYG685" s="132"/>
      <c r="VYH685" s="132"/>
      <c r="VYI685" s="132"/>
      <c r="VYJ685" s="132"/>
      <c r="VYK685" s="132"/>
      <c r="VYL685" s="132"/>
      <c r="VYM685" s="132"/>
      <c r="VYN685" s="132"/>
      <c r="VYO685" s="132"/>
      <c r="VYP685" s="132"/>
      <c r="VYQ685" s="132"/>
      <c r="VYR685" s="132"/>
      <c r="VYS685" s="132"/>
      <c r="VYT685" s="132"/>
      <c r="VYU685" s="132"/>
      <c r="VYV685" s="132"/>
      <c r="VYW685" s="132"/>
      <c r="VYX685" s="132"/>
      <c r="VYY685" s="132"/>
      <c r="VYZ685" s="132"/>
      <c r="VZA685" s="132"/>
      <c r="VZB685" s="132"/>
      <c r="VZC685" s="132"/>
      <c r="VZD685" s="132"/>
      <c r="VZE685" s="132"/>
      <c r="VZF685" s="132"/>
      <c r="VZG685" s="132"/>
      <c r="VZH685" s="132"/>
      <c r="VZI685" s="132"/>
      <c r="VZJ685" s="132"/>
      <c r="VZK685" s="132"/>
      <c r="VZL685" s="132"/>
      <c r="VZM685" s="132"/>
      <c r="VZN685" s="132"/>
      <c r="VZO685" s="132"/>
      <c r="VZP685" s="132"/>
      <c r="VZQ685" s="132"/>
      <c r="VZR685" s="132"/>
      <c r="VZS685" s="132"/>
      <c r="VZT685" s="132"/>
      <c r="VZU685" s="132"/>
      <c r="VZV685" s="132"/>
      <c r="VZW685" s="132"/>
      <c r="VZX685" s="132"/>
      <c r="VZY685" s="132"/>
      <c r="VZZ685" s="132"/>
      <c r="WAA685" s="132"/>
      <c r="WAB685" s="132"/>
      <c r="WAC685" s="132"/>
      <c r="WAD685" s="132"/>
      <c r="WAE685" s="132"/>
      <c r="WAF685" s="132"/>
      <c r="WAG685" s="132"/>
      <c r="WAH685" s="132"/>
      <c r="WAI685" s="132"/>
      <c r="WAJ685" s="132"/>
      <c r="WAK685" s="132"/>
      <c r="WAL685" s="132"/>
      <c r="WAM685" s="132"/>
      <c r="WAN685" s="132"/>
      <c r="WAO685" s="132"/>
      <c r="WAP685" s="132"/>
      <c r="WAQ685" s="132"/>
      <c r="WAR685" s="132"/>
      <c r="WAS685" s="132"/>
      <c r="WAT685" s="132"/>
      <c r="WAU685" s="132"/>
      <c r="WAV685" s="132"/>
      <c r="WAW685" s="132"/>
      <c r="WAX685" s="132"/>
      <c r="WAY685" s="132"/>
      <c r="WAZ685" s="132"/>
      <c r="WBA685" s="132"/>
      <c r="WBB685" s="132"/>
      <c r="WBC685" s="132"/>
      <c r="WBD685" s="132"/>
      <c r="WBE685" s="132"/>
      <c r="WBF685" s="132"/>
      <c r="WBG685" s="132"/>
      <c r="WBH685" s="132"/>
      <c r="WBI685" s="132"/>
      <c r="WBJ685" s="132"/>
      <c r="WBK685" s="132"/>
      <c r="WBL685" s="132"/>
      <c r="WBM685" s="132"/>
      <c r="WBN685" s="132"/>
      <c r="WBO685" s="132"/>
      <c r="WBP685" s="132"/>
      <c r="WBQ685" s="132"/>
      <c r="WBR685" s="132"/>
      <c r="WBS685" s="132"/>
      <c r="WBT685" s="132"/>
      <c r="WBU685" s="132"/>
      <c r="WBV685" s="132"/>
      <c r="WBW685" s="132"/>
      <c r="WBX685" s="132"/>
      <c r="WBY685" s="132"/>
      <c r="WBZ685" s="132"/>
      <c r="WCA685" s="132"/>
      <c r="WCB685" s="132"/>
      <c r="WCC685" s="132"/>
      <c r="WCD685" s="132"/>
      <c r="WCE685" s="132"/>
      <c r="WCF685" s="132"/>
      <c r="WCG685" s="132"/>
      <c r="WCH685" s="132"/>
      <c r="WCI685" s="132"/>
      <c r="WCJ685" s="132"/>
      <c r="WCK685" s="132"/>
      <c r="WCL685" s="132"/>
      <c r="WCM685" s="132"/>
      <c r="WCN685" s="132"/>
      <c r="WCO685" s="132"/>
      <c r="WCP685" s="132"/>
      <c r="WCQ685" s="132"/>
      <c r="WCR685" s="132"/>
      <c r="WCS685" s="132"/>
      <c r="WCT685" s="132"/>
      <c r="WCU685" s="132"/>
      <c r="WCV685" s="132"/>
      <c r="WCW685" s="132"/>
      <c r="WCX685" s="132"/>
      <c r="WCY685" s="132"/>
      <c r="WCZ685" s="132"/>
      <c r="WDA685" s="132"/>
      <c r="WDB685" s="132"/>
      <c r="WDC685" s="132"/>
      <c r="WDD685" s="132"/>
      <c r="WDE685" s="132"/>
      <c r="WDF685" s="132"/>
      <c r="WDG685" s="132"/>
      <c r="WDH685" s="132"/>
      <c r="WDI685" s="132"/>
      <c r="WDJ685" s="132"/>
      <c r="WDK685" s="132"/>
      <c r="WDL685" s="132"/>
      <c r="WDM685" s="132"/>
      <c r="WDN685" s="132"/>
      <c r="WDO685" s="132"/>
      <c r="WDP685" s="132"/>
      <c r="WDQ685" s="132"/>
      <c r="WDR685" s="132"/>
      <c r="WDS685" s="132"/>
      <c r="WDT685" s="132"/>
      <c r="WDU685" s="132"/>
      <c r="WDV685" s="132"/>
      <c r="WDW685" s="132"/>
      <c r="WDX685" s="132"/>
      <c r="WDY685" s="132"/>
      <c r="WDZ685" s="132"/>
      <c r="WEA685" s="132"/>
      <c r="WEB685" s="132"/>
      <c r="WEC685" s="132"/>
      <c r="WED685" s="132"/>
      <c r="WEE685" s="132"/>
      <c r="WEF685" s="132"/>
      <c r="WEG685" s="132"/>
      <c r="WEH685" s="132"/>
      <c r="WEI685" s="132"/>
      <c r="WEJ685" s="132"/>
      <c r="WEK685" s="132"/>
      <c r="WEL685" s="132"/>
      <c r="WEM685" s="132"/>
      <c r="WEN685" s="132"/>
      <c r="WEO685" s="132"/>
      <c r="WEP685" s="132"/>
      <c r="WEQ685" s="132"/>
      <c r="WER685" s="132"/>
      <c r="WES685" s="132"/>
      <c r="WET685" s="132"/>
      <c r="WEU685" s="132"/>
      <c r="WEV685" s="132"/>
      <c r="WEW685" s="132"/>
      <c r="WEX685" s="132"/>
      <c r="WEY685" s="132"/>
      <c r="WEZ685" s="132"/>
      <c r="WFA685" s="132"/>
      <c r="WFB685" s="132"/>
      <c r="WFC685" s="132"/>
      <c r="WFD685" s="132"/>
      <c r="WFE685" s="132"/>
      <c r="WFF685" s="132"/>
      <c r="WFG685" s="132"/>
      <c r="WFH685" s="132"/>
      <c r="WFI685" s="132"/>
      <c r="WFJ685" s="132"/>
      <c r="WFK685" s="132"/>
      <c r="WFL685" s="132"/>
      <c r="WFM685" s="132"/>
      <c r="WFN685" s="132"/>
      <c r="WFO685" s="132"/>
      <c r="WFP685" s="132"/>
      <c r="WFQ685" s="132"/>
      <c r="WFR685" s="132"/>
      <c r="WFS685" s="132"/>
      <c r="WFT685" s="132"/>
      <c r="WFU685" s="132"/>
      <c r="WFV685" s="132"/>
      <c r="WFW685" s="132"/>
      <c r="WFX685" s="132"/>
      <c r="WFY685" s="132"/>
      <c r="WFZ685" s="132"/>
      <c r="WGA685" s="132"/>
      <c r="WGB685" s="132"/>
      <c r="WGC685" s="132"/>
      <c r="WGD685" s="132"/>
      <c r="WGE685" s="132"/>
      <c r="WGF685" s="132"/>
      <c r="WGG685" s="132"/>
      <c r="WGH685" s="132"/>
      <c r="WGI685" s="132"/>
      <c r="WGJ685" s="132"/>
      <c r="WGK685" s="132"/>
      <c r="WGL685" s="132"/>
      <c r="WGM685" s="132"/>
      <c r="WGN685" s="132"/>
      <c r="WGO685" s="132"/>
      <c r="WGP685" s="132"/>
      <c r="WGQ685" s="132"/>
      <c r="WGR685" s="132"/>
      <c r="WGS685" s="132"/>
      <c r="WGT685" s="132"/>
      <c r="WGU685" s="132"/>
      <c r="WGV685" s="132"/>
      <c r="WGW685" s="132"/>
      <c r="WGX685" s="132"/>
      <c r="WGY685" s="132"/>
      <c r="WGZ685" s="132"/>
      <c r="WHA685" s="132"/>
      <c r="WHB685" s="132"/>
      <c r="WHC685" s="132"/>
      <c r="WHD685" s="132"/>
      <c r="WHE685" s="132"/>
      <c r="WHF685" s="132"/>
      <c r="WHG685" s="132"/>
      <c r="WHH685" s="132"/>
      <c r="WHI685" s="132"/>
      <c r="WHJ685" s="132"/>
      <c r="WHK685" s="132"/>
      <c r="WHL685" s="132"/>
      <c r="WHM685" s="132"/>
      <c r="WHN685" s="132"/>
      <c r="WHO685" s="132"/>
      <c r="WHP685" s="132"/>
      <c r="WHQ685" s="132"/>
      <c r="WHR685" s="132"/>
      <c r="WHS685" s="132"/>
      <c r="WHT685" s="132"/>
      <c r="WHU685" s="132"/>
      <c r="WHV685" s="132"/>
      <c r="WHW685" s="132"/>
      <c r="WHX685" s="132"/>
      <c r="WHY685" s="132"/>
      <c r="WHZ685" s="132"/>
      <c r="WIA685" s="132"/>
      <c r="WIB685" s="132"/>
      <c r="WIC685" s="132"/>
      <c r="WID685" s="132"/>
      <c r="WIE685" s="132"/>
      <c r="WIF685" s="132"/>
      <c r="WIG685" s="132"/>
      <c r="WIH685" s="132"/>
      <c r="WII685" s="132"/>
      <c r="WIJ685" s="132"/>
      <c r="WIK685" s="132"/>
      <c r="WIL685" s="132"/>
      <c r="WIM685" s="132"/>
      <c r="WIN685" s="132"/>
      <c r="WIO685" s="132"/>
      <c r="WIP685" s="132"/>
      <c r="WIQ685" s="132"/>
      <c r="WIR685" s="132"/>
      <c r="WIS685" s="132"/>
      <c r="WIT685" s="132"/>
      <c r="WIU685" s="132"/>
      <c r="WIV685" s="132"/>
      <c r="WIW685" s="132"/>
      <c r="WIX685" s="132"/>
      <c r="WIY685" s="132"/>
      <c r="WIZ685" s="132"/>
      <c r="WJA685" s="132"/>
      <c r="WJB685" s="132"/>
      <c r="WJC685" s="132"/>
      <c r="WJD685" s="132"/>
      <c r="WJE685" s="132"/>
      <c r="WJF685" s="132"/>
      <c r="WJG685" s="132"/>
      <c r="WJH685" s="132"/>
      <c r="WJI685" s="132"/>
      <c r="WJJ685" s="132"/>
      <c r="WJK685" s="132"/>
      <c r="WJL685" s="132"/>
      <c r="WJM685" s="132"/>
      <c r="WJN685" s="132"/>
      <c r="WJO685" s="132"/>
      <c r="WJP685" s="132"/>
      <c r="WJQ685" s="132"/>
      <c r="WJR685" s="132"/>
      <c r="WJS685" s="132"/>
      <c r="WJT685" s="132"/>
      <c r="WJU685" s="132"/>
      <c r="WJV685" s="132"/>
      <c r="WJW685" s="132"/>
      <c r="WJX685" s="132"/>
      <c r="WJY685" s="132"/>
      <c r="WJZ685" s="132"/>
      <c r="WKA685" s="132"/>
      <c r="WKB685" s="132"/>
      <c r="WKC685" s="132"/>
      <c r="WKD685" s="132"/>
      <c r="WKE685" s="132"/>
      <c r="WKF685" s="132"/>
      <c r="WKG685" s="132"/>
      <c r="WKH685" s="132"/>
      <c r="WKI685" s="132"/>
      <c r="WKJ685" s="132"/>
      <c r="WKK685" s="132"/>
      <c r="WKL685" s="132"/>
      <c r="WKM685" s="132"/>
      <c r="WKN685" s="132"/>
      <c r="WKO685" s="132"/>
      <c r="WKP685" s="132"/>
      <c r="WKQ685" s="132"/>
      <c r="WKR685" s="132"/>
      <c r="WKS685" s="132"/>
      <c r="WKT685" s="132"/>
      <c r="WKU685" s="132"/>
      <c r="WKV685" s="132"/>
      <c r="WKW685" s="132"/>
      <c r="WKX685" s="132"/>
      <c r="WKY685" s="132"/>
      <c r="WKZ685" s="132"/>
      <c r="WLA685" s="132"/>
      <c r="WLB685" s="132"/>
      <c r="WLC685" s="132"/>
      <c r="WLD685" s="132"/>
      <c r="WLE685" s="132"/>
      <c r="WLF685" s="132"/>
      <c r="WLG685" s="132"/>
      <c r="WLH685" s="132"/>
      <c r="WLI685" s="132"/>
      <c r="WLJ685" s="132"/>
      <c r="WLK685" s="132"/>
      <c r="WLL685" s="132"/>
      <c r="WLM685" s="132"/>
      <c r="WLN685" s="132"/>
      <c r="WLO685" s="132"/>
      <c r="WLP685" s="132"/>
      <c r="WLQ685" s="132"/>
      <c r="WLR685" s="132"/>
      <c r="WLS685" s="132"/>
      <c r="WLT685" s="132"/>
      <c r="WLU685" s="132"/>
      <c r="WLV685" s="132"/>
      <c r="WLW685" s="132"/>
      <c r="WLX685" s="132"/>
      <c r="WLY685" s="132"/>
      <c r="WLZ685" s="132"/>
      <c r="WMA685" s="132"/>
      <c r="WMB685" s="132"/>
      <c r="WMC685" s="132"/>
      <c r="WMD685" s="132"/>
      <c r="WME685" s="132"/>
      <c r="WMF685" s="132"/>
      <c r="WMG685" s="132"/>
      <c r="WMH685" s="132"/>
      <c r="WMI685" s="132"/>
      <c r="WMJ685" s="132"/>
      <c r="WMK685" s="132"/>
      <c r="WML685" s="132"/>
      <c r="WMM685" s="132"/>
      <c r="WMN685" s="132"/>
      <c r="WMO685" s="132"/>
      <c r="WMP685" s="132"/>
      <c r="WMQ685" s="132"/>
      <c r="WMR685" s="132"/>
      <c r="WMS685" s="132"/>
      <c r="WMT685" s="132"/>
      <c r="WMU685" s="132"/>
      <c r="WMV685" s="132"/>
      <c r="WMW685" s="132"/>
      <c r="WMX685" s="132"/>
      <c r="WMY685" s="132"/>
      <c r="WMZ685" s="132"/>
      <c r="WNA685" s="132"/>
      <c r="WNB685" s="132"/>
      <c r="WNC685" s="132"/>
      <c r="WND685" s="132"/>
      <c r="WNE685" s="132"/>
      <c r="WNF685" s="132"/>
      <c r="WNG685" s="132"/>
      <c r="WNH685" s="132"/>
      <c r="WNI685" s="132"/>
      <c r="WNJ685" s="132"/>
      <c r="WNK685" s="132"/>
      <c r="WNL685" s="132"/>
      <c r="WNM685" s="132"/>
      <c r="WNN685" s="132"/>
      <c r="WNO685" s="132"/>
      <c r="WNP685" s="132"/>
      <c r="WNQ685" s="132"/>
      <c r="WNR685" s="132"/>
      <c r="WNS685" s="132"/>
      <c r="WNT685" s="132"/>
      <c r="WNU685" s="132"/>
      <c r="WNV685" s="132"/>
      <c r="WNW685" s="132"/>
      <c r="WNX685" s="132"/>
      <c r="WNY685" s="132"/>
      <c r="WNZ685" s="132"/>
      <c r="WOA685" s="132"/>
      <c r="WOB685" s="132"/>
      <c r="WOC685" s="132"/>
      <c r="WOD685" s="132"/>
      <c r="WOE685" s="132"/>
      <c r="WOF685" s="132"/>
      <c r="WOG685" s="132"/>
      <c r="WOH685" s="132"/>
      <c r="WOI685" s="132"/>
      <c r="WOJ685" s="132"/>
      <c r="WOK685" s="132"/>
      <c r="WOL685" s="132"/>
      <c r="WOM685" s="132"/>
      <c r="WON685" s="132"/>
      <c r="WOO685" s="132"/>
      <c r="WOP685" s="132"/>
      <c r="WOQ685" s="132"/>
      <c r="WOR685" s="132"/>
      <c r="WOS685" s="132"/>
      <c r="WOT685" s="132"/>
      <c r="WOU685" s="132"/>
      <c r="WOV685" s="132"/>
      <c r="WOW685" s="132"/>
      <c r="WOX685" s="132"/>
      <c r="WOY685" s="132"/>
      <c r="WOZ685" s="132"/>
      <c r="WPA685" s="132"/>
      <c r="WPB685" s="132"/>
      <c r="WPC685" s="132"/>
      <c r="WPD685" s="132"/>
      <c r="WPE685" s="132"/>
      <c r="WPF685" s="132"/>
      <c r="WPG685" s="132"/>
      <c r="WPH685" s="132"/>
      <c r="WPI685" s="132"/>
      <c r="WPJ685" s="132"/>
      <c r="WPK685" s="132"/>
      <c r="WPL685" s="132"/>
      <c r="WPM685" s="132"/>
      <c r="WPN685" s="132"/>
      <c r="WPO685" s="132"/>
      <c r="WPP685" s="132"/>
      <c r="WPQ685" s="132"/>
      <c r="WPR685" s="132"/>
      <c r="WPS685" s="132"/>
      <c r="WPT685" s="132"/>
      <c r="WPU685" s="132"/>
      <c r="WPV685" s="132"/>
      <c r="WPW685" s="132"/>
      <c r="WPX685" s="132"/>
      <c r="WPY685" s="132"/>
      <c r="WPZ685" s="132"/>
      <c r="WQA685" s="132"/>
      <c r="WQB685" s="132"/>
      <c r="WQC685" s="132"/>
      <c r="WQD685" s="132"/>
      <c r="WQE685" s="132"/>
      <c r="WQF685" s="132"/>
      <c r="WQG685" s="132"/>
      <c r="WQH685" s="132"/>
      <c r="WQI685" s="132"/>
      <c r="WQJ685" s="132"/>
      <c r="WQK685" s="132"/>
      <c r="WQL685" s="132"/>
      <c r="WQM685" s="132"/>
      <c r="WQN685" s="132"/>
      <c r="WQO685" s="132"/>
      <c r="WQP685" s="132"/>
      <c r="WQQ685" s="132"/>
      <c r="WQR685" s="132"/>
      <c r="WQS685" s="132"/>
      <c r="WQT685" s="132"/>
      <c r="WQU685" s="132"/>
      <c r="WQV685" s="132"/>
      <c r="WQW685" s="132"/>
      <c r="WQX685" s="132"/>
      <c r="WQY685" s="132"/>
      <c r="WQZ685" s="132"/>
      <c r="WRA685" s="132"/>
      <c r="WRB685" s="132"/>
      <c r="WRC685" s="132"/>
      <c r="WRD685" s="132"/>
      <c r="WRE685" s="132"/>
      <c r="WRF685" s="132"/>
      <c r="WRG685" s="132"/>
      <c r="WRH685" s="132"/>
      <c r="WRI685" s="132"/>
      <c r="WRJ685" s="132"/>
      <c r="WRK685" s="132"/>
      <c r="WRL685" s="132"/>
      <c r="WRM685" s="132"/>
      <c r="WRN685" s="132"/>
      <c r="WRO685" s="132"/>
      <c r="WRP685" s="132"/>
      <c r="WRQ685" s="132"/>
      <c r="WRR685" s="132"/>
      <c r="WRS685" s="132"/>
      <c r="WRT685" s="132"/>
      <c r="WRU685" s="132"/>
      <c r="WRV685" s="132"/>
      <c r="WRW685" s="132"/>
      <c r="WRX685" s="132"/>
      <c r="WRY685" s="132"/>
      <c r="WRZ685" s="132"/>
      <c r="WSA685" s="132"/>
      <c r="WSB685" s="132"/>
      <c r="WSC685" s="132"/>
      <c r="WSD685" s="132"/>
      <c r="WSE685" s="132"/>
      <c r="WSF685" s="132"/>
      <c r="WSG685" s="132"/>
      <c r="WSH685" s="132"/>
      <c r="WSI685" s="132"/>
      <c r="WSJ685" s="132"/>
      <c r="WSK685" s="132"/>
      <c r="WSL685" s="132"/>
      <c r="WSM685" s="132"/>
      <c r="WSN685" s="132"/>
      <c r="WSO685" s="132"/>
      <c r="WSP685" s="132"/>
      <c r="WSQ685" s="132"/>
      <c r="WSR685" s="132"/>
      <c r="WSS685" s="132"/>
      <c r="WST685" s="132"/>
      <c r="WSU685" s="132"/>
      <c r="WSV685" s="132"/>
      <c r="WSW685" s="132"/>
      <c r="WSX685" s="132"/>
      <c r="WSY685" s="132"/>
      <c r="WSZ685" s="132"/>
      <c r="WTA685" s="132"/>
      <c r="WTB685" s="132"/>
      <c r="WTC685" s="132"/>
      <c r="WTD685" s="132"/>
      <c r="WTE685" s="132"/>
      <c r="WTF685" s="132"/>
      <c r="WTG685" s="132"/>
      <c r="WTH685" s="132"/>
      <c r="WTI685" s="132"/>
      <c r="WTJ685" s="132"/>
      <c r="WTK685" s="132"/>
      <c r="WTL685" s="132"/>
      <c r="WTM685" s="132"/>
      <c r="WTN685" s="132"/>
      <c r="WTO685" s="132"/>
      <c r="WTP685" s="132"/>
      <c r="WTQ685" s="132"/>
      <c r="WTR685" s="132"/>
      <c r="WTS685" s="132"/>
      <c r="WTT685" s="132"/>
      <c r="WTU685" s="132"/>
      <c r="WTV685" s="132"/>
      <c r="WTW685" s="132"/>
      <c r="WTX685" s="132"/>
      <c r="WTY685" s="132"/>
      <c r="WTZ685" s="132"/>
      <c r="WUA685" s="132"/>
      <c r="WUB685" s="132"/>
      <c r="WUC685" s="132"/>
      <c r="WUD685" s="132"/>
      <c r="WUE685" s="132"/>
      <c r="WUF685" s="132"/>
      <c r="WUG685" s="132"/>
      <c r="WUH685" s="132"/>
      <c r="WUI685" s="132"/>
      <c r="WUJ685" s="132"/>
      <c r="WUK685" s="132"/>
      <c r="WUL685" s="132"/>
      <c r="WUM685" s="132"/>
      <c r="WUN685" s="132"/>
      <c r="WUO685" s="132"/>
      <c r="WUP685" s="132"/>
      <c r="WUQ685" s="132"/>
      <c r="WUR685" s="132"/>
      <c r="WUS685" s="132"/>
      <c r="WUT685" s="132"/>
      <c r="WUU685" s="132"/>
      <c r="WUV685" s="132"/>
      <c r="WUW685" s="132"/>
      <c r="WUX685" s="132"/>
      <c r="WUY685" s="132"/>
      <c r="WUZ685" s="132"/>
      <c r="WVA685" s="132"/>
      <c r="WVB685" s="132"/>
      <c r="WVC685" s="132"/>
      <c r="WVD685" s="132"/>
      <c r="WVE685" s="132"/>
      <c r="WVF685" s="132"/>
      <c r="WVG685" s="132"/>
      <c r="WVH685" s="132"/>
      <c r="WVI685" s="132"/>
      <c r="WVJ685" s="132"/>
      <c r="WVK685" s="132"/>
      <c r="WVL685" s="132"/>
      <c r="WVM685" s="132"/>
      <c r="WVN685" s="132"/>
      <c r="WVO685" s="132"/>
      <c r="WVP685" s="132"/>
      <c r="WVQ685" s="132"/>
      <c r="WVR685" s="132"/>
      <c r="WVS685" s="132"/>
      <c r="WVT685" s="132"/>
      <c r="WVU685" s="132"/>
      <c r="WVV685" s="132"/>
      <c r="WVW685" s="132"/>
      <c r="WVX685" s="132"/>
      <c r="WVY685" s="132"/>
      <c r="WVZ685" s="132"/>
      <c r="WWA685" s="132"/>
      <c r="WWB685" s="132"/>
      <c r="WWC685" s="132"/>
      <c r="WWD685" s="132"/>
      <c r="WWE685" s="132"/>
      <c r="WWF685" s="132"/>
      <c r="WWG685" s="132"/>
      <c r="WWH685" s="132"/>
      <c r="WWI685" s="132"/>
      <c r="WWJ685" s="132"/>
      <c r="WWK685" s="132"/>
      <c r="WWL685" s="132"/>
      <c r="WWM685" s="132"/>
      <c r="WWN685" s="132"/>
      <c r="WWO685" s="132"/>
      <c r="WWP685" s="132"/>
      <c r="WWQ685" s="132"/>
      <c r="WWR685" s="132"/>
      <c r="WWS685" s="132"/>
      <c r="WWT685" s="132"/>
      <c r="WWU685" s="132"/>
      <c r="WWV685" s="132"/>
      <c r="WWW685" s="132"/>
      <c r="WWX685" s="132"/>
      <c r="WWY685" s="132"/>
      <c r="WWZ685" s="132"/>
      <c r="WXA685" s="132"/>
      <c r="WXB685" s="132"/>
      <c r="WXC685" s="132"/>
      <c r="WXD685" s="132"/>
      <c r="WXE685" s="132"/>
      <c r="WXF685" s="132"/>
      <c r="WXG685" s="132"/>
      <c r="WXH685" s="132"/>
      <c r="WXI685" s="132"/>
      <c r="WXJ685" s="132"/>
      <c r="WXK685" s="132"/>
      <c r="WXL685" s="132"/>
      <c r="WXM685" s="132"/>
      <c r="WXN685" s="132"/>
      <c r="WXO685" s="132"/>
      <c r="WXP685" s="132"/>
      <c r="WXQ685" s="132"/>
      <c r="WXR685" s="132"/>
      <c r="WXS685" s="132"/>
      <c r="WXT685" s="132"/>
      <c r="WXU685" s="132"/>
      <c r="WXV685" s="132"/>
      <c r="WXW685" s="132"/>
      <c r="WXX685" s="132"/>
      <c r="WXY685" s="132"/>
      <c r="WXZ685" s="132"/>
      <c r="WYA685" s="132"/>
      <c r="WYB685" s="132"/>
      <c r="WYC685" s="132"/>
      <c r="WYD685" s="132"/>
      <c r="WYE685" s="132"/>
      <c r="WYF685" s="132"/>
      <c r="WYG685" s="132"/>
      <c r="WYH685" s="132"/>
      <c r="WYI685" s="132"/>
      <c r="WYJ685" s="132"/>
      <c r="WYK685" s="132"/>
      <c r="WYL685" s="132"/>
      <c r="WYM685" s="132"/>
      <c r="WYN685" s="132"/>
      <c r="WYO685" s="132"/>
      <c r="WYP685" s="132"/>
      <c r="WYQ685" s="132"/>
      <c r="WYR685" s="132"/>
      <c r="WYS685" s="132"/>
      <c r="WYT685" s="132"/>
      <c r="WYU685" s="132"/>
      <c r="WYV685" s="132"/>
      <c r="WYW685" s="132"/>
      <c r="WYX685" s="132"/>
      <c r="WYY685" s="132"/>
      <c r="WYZ685" s="132"/>
      <c r="WZA685" s="132"/>
      <c r="WZB685" s="132"/>
      <c r="WZC685" s="132"/>
      <c r="WZD685" s="132"/>
      <c r="WZE685" s="132"/>
      <c r="WZF685" s="132"/>
      <c r="WZG685" s="132"/>
      <c r="WZH685" s="132"/>
      <c r="WZI685" s="132"/>
      <c r="WZJ685" s="132"/>
      <c r="WZK685" s="132"/>
      <c r="WZL685" s="132"/>
      <c r="WZM685" s="132"/>
      <c r="WZN685" s="132"/>
      <c r="WZO685" s="132"/>
      <c r="WZP685" s="132"/>
      <c r="WZQ685" s="132"/>
      <c r="WZR685" s="132"/>
      <c r="WZS685" s="132"/>
      <c r="WZT685" s="132"/>
      <c r="WZU685" s="132"/>
      <c r="WZV685" s="132"/>
      <c r="WZW685" s="132"/>
      <c r="WZX685" s="132"/>
      <c r="WZY685" s="132"/>
      <c r="WZZ685" s="132"/>
      <c r="XAA685" s="132"/>
      <c r="XAB685" s="132"/>
      <c r="XAC685" s="132"/>
      <c r="XAD685" s="132"/>
      <c r="XAE685" s="132"/>
      <c r="XAF685" s="132"/>
      <c r="XAG685" s="132"/>
      <c r="XAH685" s="132"/>
      <c r="XAI685" s="132"/>
      <c r="XAJ685" s="132"/>
      <c r="XAK685" s="132"/>
      <c r="XAL685" s="132"/>
      <c r="XAM685" s="132"/>
      <c r="XAN685" s="132"/>
      <c r="XAO685" s="132"/>
      <c r="XAP685" s="132"/>
      <c r="XAQ685" s="132"/>
      <c r="XAR685" s="132"/>
      <c r="XAS685" s="132"/>
      <c r="XAT685" s="132"/>
      <c r="XAU685" s="132"/>
      <c r="XAV685" s="132"/>
      <c r="XAW685" s="132"/>
      <c r="XAX685" s="132"/>
      <c r="XAY685" s="132"/>
      <c r="XAZ685" s="132"/>
      <c r="XBA685" s="132"/>
      <c r="XBB685" s="132"/>
      <c r="XBC685" s="132"/>
      <c r="XBD685" s="132"/>
      <c r="XBE685" s="132"/>
      <c r="XBF685" s="132"/>
      <c r="XBG685" s="132"/>
      <c r="XBH685" s="132"/>
      <c r="XBI685" s="132"/>
      <c r="XBJ685" s="132"/>
      <c r="XBK685" s="132"/>
      <c r="XBL685" s="132"/>
      <c r="XBM685" s="132"/>
      <c r="XBN685" s="132"/>
      <c r="XBO685" s="132"/>
      <c r="XBP685" s="132"/>
      <c r="XBQ685" s="132"/>
      <c r="XBR685" s="132"/>
      <c r="XBS685" s="132"/>
      <c r="XBT685" s="132"/>
      <c r="XBU685" s="132"/>
      <c r="XBV685" s="132"/>
      <c r="XBW685" s="132"/>
      <c r="XBX685" s="132"/>
      <c r="XBY685" s="132"/>
      <c r="XBZ685" s="132"/>
      <c r="XCA685" s="132"/>
      <c r="XCB685" s="132"/>
      <c r="XCC685" s="132"/>
      <c r="XCD685" s="132"/>
      <c r="XCE685" s="132"/>
      <c r="XCF685" s="132"/>
      <c r="XCG685" s="132"/>
      <c r="XCH685" s="132"/>
      <c r="XCI685" s="132"/>
      <c r="XCJ685" s="132"/>
      <c r="XCK685" s="132"/>
      <c r="XCL685" s="132"/>
      <c r="XCM685" s="132"/>
      <c r="XCN685" s="132"/>
      <c r="XCO685" s="132"/>
      <c r="XCP685" s="132"/>
      <c r="XCQ685" s="132"/>
      <c r="XCR685" s="132"/>
      <c r="XCS685" s="132"/>
      <c r="XCT685" s="132"/>
      <c r="XCU685" s="132"/>
      <c r="XCV685" s="132"/>
      <c r="XCW685" s="132"/>
      <c r="XCX685" s="132"/>
      <c r="XCY685" s="132"/>
      <c r="XCZ685" s="132"/>
      <c r="XDA685" s="132"/>
      <c r="XDB685" s="132"/>
      <c r="XDC685" s="132"/>
      <c r="XDD685" s="132"/>
      <c r="XDE685" s="132"/>
      <c r="XDF685" s="132"/>
      <c r="XDG685" s="132"/>
      <c r="XDH685" s="132"/>
      <c r="XDI685" s="132"/>
      <c r="XDJ685" s="132"/>
      <c r="XDK685" s="132"/>
      <c r="XDL685" s="132"/>
      <c r="XDM685" s="132"/>
      <c r="XDN685" s="132"/>
      <c r="XDO685" s="132"/>
      <c r="XDP685" s="132"/>
      <c r="XDQ685" s="132"/>
      <c r="XDR685" s="132"/>
      <c r="XDS685" s="132"/>
      <c r="XDT685" s="132"/>
      <c r="XDU685" s="132"/>
      <c r="XDV685" s="132"/>
      <c r="XDW685" s="132"/>
      <c r="XDX685" s="132"/>
      <c r="XDY685" s="132"/>
      <c r="XDZ685" s="132"/>
      <c r="XEA685" s="132"/>
      <c r="XEB685" s="132"/>
      <c r="XEC685" s="132"/>
      <c r="XED685" s="132"/>
      <c r="XEE685" s="132"/>
      <c r="XEF685" s="132"/>
      <c r="XEG685" s="132"/>
      <c r="XEH685" s="132"/>
      <c r="XEI685" s="132"/>
      <c r="XEJ685" s="132"/>
      <c r="XEK685" s="132"/>
      <c r="XEL685" s="132"/>
      <c r="XEM685" s="132"/>
      <c r="XEN685" s="132"/>
      <c r="XEO685" s="132"/>
      <c r="XEP685" s="132"/>
      <c r="XEQ685" s="132"/>
      <c r="XER685" s="132"/>
      <c r="XES685" s="132"/>
      <c r="XET685" s="132"/>
      <c r="XEU685" s="132"/>
      <c r="XEV685" s="132"/>
      <c r="XEW685" s="132"/>
      <c r="XEX685" s="132"/>
      <c r="XEY685" s="132"/>
      <c r="XEZ685" s="132"/>
      <c r="XFA685" s="132"/>
      <c r="XFB685" s="132"/>
      <c r="XFC685" s="132"/>
      <c r="XFD685" s="228"/>
    </row>
    <row r="686" spans="1:16384" ht="14" thickBot="1" x14ac:dyDescent="0.2">
      <c r="A686" s="259"/>
      <c r="B686" s="171">
        <v>2</v>
      </c>
      <c r="C686" s="112" t="s">
        <v>1260</v>
      </c>
      <c r="D686" s="32"/>
      <c r="E686" s="32"/>
      <c r="F686" s="165"/>
      <c r="G686" s="161"/>
      <c r="H686" s="172"/>
      <c r="I686" s="186">
        <v>3</v>
      </c>
      <c r="J686" s="187">
        <v>53</v>
      </c>
      <c r="K686" s="188">
        <f>J686-I686</f>
        <v>50</v>
      </c>
      <c r="L686" s="189">
        <f>K686/Popularity!$B$25</f>
        <v>0.98039215686274506</v>
      </c>
      <c r="M686" s="189">
        <f>K686/Popularity!$B$2</f>
        <v>0.25380710659898476</v>
      </c>
      <c r="N686" s="219">
        <f>M686-L686</f>
        <v>-0.7265850502637603</v>
      </c>
      <c r="O686" s="238"/>
      <c r="P686" s="162"/>
      <c r="Q686" s="65"/>
      <c r="R686" s="163"/>
      <c r="S686" s="65"/>
      <c r="T686" s="65"/>
      <c r="U686" s="65"/>
      <c r="V686" s="65"/>
      <c r="W686" s="66"/>
      <c r="X686" s="187"/>
      <c r="Y686" s="187"/>
      <c r="Z686" s="187"/>
      <c r="AA686" s="187"/>
      <c r="AB686" s="187"/>
      <c r="AC686" s="187"/>
      <c r="AD686" s="187"/>
      <c r="AE686" s="187"/>
      <c r="AF686" s="187"/>
      <c r="AG686" s="187"/>
      <c r="AH686" s="187"/>
      <c r="AI686" s="187"/>
      <c r="AJ686" s="187"/>
      <c r="AK686" s="187"/>
      <c r="AL686" s="187"/>
      <c r="AM686" s="187"/>
      <c r="AN686" s="187"/>
      <c r="AO686" s="187"/>
      <c r="AP686" s="187"/>
      <c r="AQ686" s="187"/>
      <c r="AR686" s="187"/>
      <c r="AS686" s="187"/>
      <c r="AT686" s="187"/>
      <c r="AU686" s="187"/>
      <c r="AV686" s="187"/>
      <c r="AW686" s="187"/>
      <c r="AX686" s="187"/>
      <c r="AY686" s="187"/>
      <c r="AZ686" s="187"/>
      <c r="BA686" s="187"/>
      <c r="BB686" s="187"/>
      <c r="BC686" s="187"/>
      <c r="BD686" s="187"/>
      <c r="BE686" s="187"/>
      <c r="BF686" s="187"/>
      <c r="BG686" s="187"/>
      <c r="BH686" s="187"/>
      <c r="BI686" s="187"/>
      <c r="BJ686" s="187"/>
      <c r="BK686" s="187"/>
      <c r="BL686" s="187"/>
      <c r="BM686" s="187"/>
      <c r="BN686" s="187"/>
      <c r="BO686" s="187"/>
      <c r="BP686" s="187"/>
      <c r="BQ686" s="187"/>
      <c r="BR686" s="187"/>
      <c r="BS686" s="187"/>
      <c r="BT686" s="187"/>
      <c r="BU686" s="187"/>
      <c r="BV686" s="187"/>
      <c r="BW686" s="187"/>
      <c r="BX686" s="187"/>
      <c r="BY686" s="187"/>
      <c r="BZ686" s="187"/>
      <c r="CA686" s="187"/>
      <c r="CB686" s="187"/>
      <c r="CC686" s="187"/>
      <c r="CD686" s="187"/>
      <c r="CE686" s="187"/>
      <c r="CF686" s="187"/>
      <c r="CG686" s="187"/>
      <c r="CH686" s="187"/>
      <c r="CI686" s="187"/>
      <c r="CJ686" s="187"/>
      <c r="CK686" s="187"/>
      <c r="CL686" s="187"/>
      <c r="CM686" s="187"/>
      <c r="CN686" s="187"/>
      <c r="CO686" s="187"/>
      <c r="CP686" s="187"/>
      <c r="CQ686" s="187"/>
      <c r="CR686" s="187"/>
      <c r="CS686" s="187"/>
      <c r="CT686" s="187"/>
      <c r="CU686" s="187"/>
      <c r="CV686" s="187"/>
      <c r="CW686" s="187"/>
      <c r="CX686" s="187"/>
      <c r="CY686" s="187"/>
      <c r="CZ686" s="187"/>
      <c r="DA686" s="187"/>
      <c r="DB686" s="187"/>
      <c r="DC686" s="187"/>
      <c r="DD686" s="187"/>
      <c r="DE686" s="187"/>
      <c r="DF686" s="187"/>
      <c r="DG686" s="187"/>
      <c r="DH686" s="187"/>
      <c r="DI686" s="187"/>
      <c r="DJ686" s="187"/>
      <c r="DK686" s="187"/>
      <c r="DL686" s="187"/>
      <c r="DM686" s="187"/>
      <c r="DN686" s="187"/>
      <c r="DO686" s="187"/>
      <c r="DP686" s="187"/>
      <c r="DQ686" s="187"/>
      <c r="DR686" s="187"/>
      <c r="DS686" s="187"/>
      <c r="DT686" s="187"/>
      <c r="DU686" s="187"/>
      <c r="DV686" s="187"/>
      <c r="DW686" s="187"/>
      <c r="DX686" s="187"/>
      <c r="DY686" s="187"/>
      <c r="DZ686" s="187"/>
      <c r="EA686" s="187"/>
      <c r="EB686" s="187"/>
      <c r="EC686" s="187"/>
      <c r="ED686" s="187"/>
      <c r="EE686" s="187"/>
      <c r="EF686" s="187"/>
      <c r="EG686" s="187"/>
      <c r="EH686" s="187"/>
      <c r="EI686" s="187"/>
      <c r="EJ686" s="187"/>
      <c r="EK686" s="187"/>
      <c r="EL686" s="187"/>
      <c r="EM686" s="187"/>
      <c r="EN686" s="187"/>
      <c r="EO686" s="187"/>
      <c r="EP686" s="187"/>
      <c r="EQ686" s="187"/>
      <c r="ER686" s="187"/>
      <c r="ES686" s="187"/>
      <c r="ET686" s="187"/>
      <c r="EU686" s="187"/>
      <c r="EV686" s="187"/>
      <c r="EW686" s="187"/>
      <c r="EX686" s="187"/>
      <c r="EY686" s="187"/>
      <c r="EZ686" s="187"/>
      <c r="FA686" s="187"/>
      <c r="FB686" s="187"/>
      <c r="FC686" s="187"/>
      <c r="FD686" s="187"/>
      <c r="FE686" s="187"/>
      <c r="FF686" s="187"/>
      <c r="FG686" s="187"/>
      <c r="FH686" s="187"/>
      <c r="FI686" s="187"/>
      <c r="FJ686" s="187"/>
      <c r="FK686" s="187"/>
      <c r="FL686" s="187"/>
      <c r="FM686" s="187"/>
      <c r="FN686" s="187"/>
      <c r="FO686" s="187"/>
      <c r="FP686" s="187"/>
      <c r="FQ686" s="187"/>
      <c r="FR686" s="187"/>
      <c r="FS686" s="187"/>
      <c r="FT686" s="187"/>
      <c r="FU686" s="187"/>
      <c r="FV686" s="187"/>
      <c r="FW686" s="187"/>
      <c r="FX686" s="187"/>
      <c r="FY686" s="187"/>
      <c r="FZ686" s="187"/>
      <c r="GA686" s="187"/>
      <c r="GB686" s="187"/>
      <c r="GC686" s="187"/>
      <c r="GD686" s="187"/>
      <c r="GE686" s="187"/>
      <c r="GF686" s="187"/>
      <c r="GG686" s="187"/>
      <c r="GH686" s="187"/>
      <c r="GI686" s="187"/>
      <c r="GJ686" s="187"/>
      <c r="GK686" s="187"/>
      <c r="GL686" s="187"/>
      <c r="GM686" s="187"/>
      <c r="GN686" s="187"/>
      <c r="GO686" s="187"/>
      <c r="GP686" s="187"/>
      <c r="GQ686" s="187"/>
      <c r="GR686" s="187"/>
      <c r="GS686" s="187"/>
      <c r="GT686" s="187"/>
      <c r="GU686" s="187"/>
      <c r="GV686" s="187"/>
      <c r="GW686" s="187"/>
      <c r="GX686" s="187"/>
      <c r="GY686" s="187"/>
      <c r="GZ686" s="187"/>
      <c r="HA686" s="187"/>
      <c r="HB686" s="187"/>
      <c r="HC686" s="187"/>
      <c r="HD686" s="187"/>
      <c r="HE686" s="187"/>
      <c r="HF686" s="187"/>
      <c r="HG686" s="187"/>
      <c r="HH686" s="187"/>
      <c r="HI686" s="187"/>
      <c r="HJ686" s="187"/>
      <c r="HK686" s="187"/>
      <c r="HL686" s="187"/>
      <c r="HM686" s="187"/>
      <c r="HN686" s="187"/>
      <c r="HO686" s="187"/>
      <c r="HP686" s="187"/>
      <c r="HQ686" s="187"/>
      <c r="HR686" s="187"/>
      <c r="HS686" s="187"/>
      <c r="HT686" s="187"/>
      <c r="HU686" s="187"/>
      <c r="HV686" s="187"/>
      <c r="HW686" s="187"/>
      <c r="HX686" s="187"/>
      <c r="HY686" s="187"/>
      <c r="HZ686" s="187"/>
      <c r="IA686" s="187"/>
      <c r="IB686" s="187"/>
      <c r="IC686" s="187"/>
      <c r="ID686" s="187"/>
      <c r="IE686" s="187"/>
      <c r="IF686" s="187"/>
      <c r="IG686" s="187"/>
      <c r="IH686" s="187"/>
      <c r="II686" s="187"/>
      <c r="IJ686" s="187"/>
      <c r="IK686" s="187"/>
      <c r="IL686" s="187"/>
      <c r="IM686" s="187"/>
      <c r="IN686" s="187"/>
      <c r="IO686" s="187"/>
      <c r="IP686" s="187"/>
      <c r="IQ686" s="187"/>
      <c r="IR686" s="187"/>
      <c r="IS686" s="187"/>
      <c r="IT686" s="187"/>
      <c r="IU686" s="187"/>
      <c r="IV686" s="187"/>
      <c r="IW686" s="187"/>
      <c r="IX686" s="187"/>
      <c r="IY686" s="187"/>
      <c r="IZ686" s="187"/>
      <c r="JA686" s="187"/>
      <c r="JB686" s="187"/>
      <c r="JC686" s="187"/>
      <c r="JD686" s="187"/>
      <c r="JE686" s="187"/>
      <c r="JF686" s="187"/>
      <c r="JG686" s="187"/>
      <c r="JH686" s="187"/>
      <c r="JI686" s="187"/>
      <c r="JJ686" s="187"/>
      <c r="JK686" s="187"/>
      <c r="JL686" s="187"/>
      <c r="JM686" s="187"/>
      <c r="JN686" s="187"/>
      <c r="JO686" s="187"/>
      <c r="JP686" s="187"/>
      <c r="JQ686" s="187"/>
      <c r="JR686" s="187"/>
      <c r="JS686" s="187"/>
      <c r="JT686" s="187"/>
      <c r="JU686" s="187"/>
      <c r="JV686" s="187"/>
      <c r="JW686" s="187"/>
      <c r="JX686" s="187"/>
      <c r="JY686" s="187"/>
      <c r="JZ686" s="187"/>
      <c r="KA686" s="187"/>
      <c r="KB686" s="187"/>
      <c r="KC686" s="187"/>
      <c r="KD686" s="187"/>
      <c r="KE686" s="187"/>
      <c r="KF686" s="187"/>
      <c r="KG686" s="187"/>
      <c r="KH686" s="187"/>
      <c r="KI686" s="187"/>
      <c r="KJ686" s="187"/>
      <c r="KK686" s="187"/>
      <c r="KL686" s="187"/>
      <c r="KM686" s="187"/>
      <c r="KN686" s="187"/>
      <c r="KO686" s="187"/>
      <c r="KP686" s="187"/>
      <c r="KQ686" s="187"/>
      <c r="KR686" s="187"/>
      <c r="KS686" s="187"/>
      <c r="KT686" s="187"/>
      <c r="KU686" s="187"/>
      <c r="KV686" s="187"/>
      <c r="KW686" s="187"/>
      <c r="KX686" s="187"/>
      <c r="KY686" s="187"/>
      <c r="KZ686" s="187"/>
      <c r="LA686" s="187"/>
      <c r="LB686" s="187"/>
      <c r="LC686" s="187"/>
      <c r="LD686" s="187"/>
      <c r="LE686" s="187"/>
      <c r="LF686" s="187"/>
      <c r="LG686" s="187"/>
      <c r="LH686" s="187"/>
      <c r="LI686" s="187"/>
      <c r="LJ686" s="187"/>
      <c r="LK686" s="187"/>
      <c r="LL686" s="187"/>
      <c r="LM686" s="187"/>
      <c r="LN686" s="187"/>
      <c r="LO686" s="187"/>
      <c r="LP686" s="187"/>
      <c r="LQ686" s="187"/>
      <c r="LR686" s="187"/>
      <c r="LS686" s="187"/>
      <c r="LT686" s="187"/>
      <c r="LU686" s="187"/>
      <c r="LV686" s="187"/>
      <c r="LW686" s="187"/>
      <c r="LX686" s="187"/>
      <c r="LY686" s="187"/>
      <c r="LZ686" s="187"/>
      <c r="MA686" s="187"/>
      <c r="MB686" s="187"/>
      <c r="MC686" s="187"/>
      <c r="MD686" s="187"/>
      <c r="ME686" s="187"/>
      <c r="MF686" s="187"/>
      <c r="MG686" s="187"/>
      <c r="MH686" s="187"/>
      <c r="MI686" s="187"/>
      <c r="MJ686" s="187"/>
      <c r="MK686" s="187"/>
      <c r="ML686" s="187"/>
      <c r="MM686" s="187"/>
      <c r="MN686" s="187"/>
      <c r="MO686" s="187"/>
      <c r="MP686" s="187"/>
      <c r="MQ686" s="187"/>
      <c r="MR686" s="187"/>
      <c r="MS686" s="187"/>
      <c r="MT686" s="187"/>
      <c r="MU686" s="187"/>
      <c r="MV686" s="187"/>
      <c r="MW686" s="187"/>
      <c r="MX686" s="187"/>
      <c r="MY686" s="187"/>
      <c r="MZ686" s="187"/>
      <c r="NA686" s="187"/>
      <c r="NB686" s="187"/>
      <c r="NC686" s="187"/>
      <c r="ND686" s="187"/>
      <c r="NE686" s="187"/>
      <c r="NF686" s="187"/>
      <c r="NG686" s="187"/>
      <c r="NH686" s="187"/>
      <c r="NI686" s="187"/>
      <c r="NJ686" s="187"/>
      <c r="NK686" s="187"/>
      <c r="NL686" s="187"/>
      <c r="NM686" s="187"/>
      <c r="NN686" s="187"/>
      <c r="NO686" s="187"/>
      <c r="NP686" s="187"/>
      <c r="NQ686" s="187"/>
      <c r="NR686" s="187"/>
      <c r="NS686" s="187"/>
      <c r="NT686" s="187"/>
      <c r="NU686" s="187"/>
      <c r="NV686" s="187"/>
      <c r="NW686" s="187"/>
      <c r="NX686" s="187"/>
      <c r="NY686" s="187"/>
      <c r="NZ686" s="187"/>
      <c r="OA686" s="187"/>
      <c r="OB686" s="187"/>
      <c r="OC686" s="187"/>
      <c r="OD686" s="187"/>
      <c r="OE686" s="187"/>
      <c r="OF686" s="187"/>
      <c r="OG686" s="187"/>
      <c r="OH686" s="187"/>
      <c r="OI686" s="187"/>
      <c r="OJ686" s="187"/>
      <c r="OK686" s="187"/>
      <c r="OL686" s="187"/>
      <c r="OM686" s="187"/>
      <c r="ON686" s="187"/>
      <c r="OO686" s="187"/>
      <c r="OP686" s="187"/>
      <c r="OQ686" s="187"/>
      <c r="OR686" s="187"/>
      <c r="OS686" s="187"/>
      <c r="OT686" s="187"/>
      <c r="OU686" s="187"/>
      <c r="OV686" s="187"/>
      <c r="OW686" s="187"/>
      <c r="OX686" s="187"/>
      <c r="OY686" s="187"/>
      <c r="OZ686" s="187"/>
      <c r="PA686" s="187"/>
      <c r="PB686" s="187"/>
      <c r="PC686" s="187"/>
      <c r="PD686" s="187"/>
      <c r="PE686" s="187"/>
      <c r="PF686" s="187"/>
      <c r="PG686" s="187"/>
      <c r="PH686" s="187"/>
      <c r="PI686" s="187"/>
      <c r="PJ686" s="187"/>
      <c r="PK686" s="187"/>
      <c r="PL686" s="187"/>
      <c r="PM686" s="187"/>
      <c r="PN686" s="187"/>
      <c r="PO686" s="187"/>
      <c r="PP686" s="187"/>
      <c r="PQ686" s="187"/>
      <c r="PR686" s="187"/>
      <c r="PS686" s="187"/>
      <c r="PT686" s="187"/>
      <c r="PU686" s="187"/>
      <c r="PV686" s="187"/>
      <c r="PW686" s="187"/>
      <c r="PX686" s="187"/>
      <c r="PY686" s="187"/>
      <c r="PZ686" s="187"/>
      <c r="QA686" s="187"/>
      <c r="QB686" s="187"/>
      <c r="QC686" s="187"/>
      <c r="QD686" s="187"/>
      <c r="QE686" s="187"/>
      <c r="QF686" s="187"/>
      <c r="QG686" s="187"/>
      <c r="QH686" s="187"/>
      <c r="QI686" s="187"/>
      <c r="QJ686" s="187"/>
      <c r="QK686" s="187"/>
      <c r="QL686" s="187"/>
      <c r="QM686" s="187"/>
      <c r="QN686" s="187"/>
      <c r="QO686" s="187"/>
      <c r="QP686" s="187"/>
      <c r="QQ686" s="187"/>
      <c r="QR686" s="187"/>
      <c r="QS686" s="187"/>
      <c r="QT686" s="187"/>
      <c r="QU686" s="187"/>
      <c r="QV686" s="187"/>
      <c r="QW686" s="187"/>
      <c r="QX686" s="187"/>
      <c r="QY686" s="187"/>
      <c r="QZ686" s="187"/>
      <c r="RA686" s="187"/>
      <c r="RB686" s="187"/>
      <c r="RC686" s="187"/>
      <c r="RD686" s="187"/>
      <c r="RE686" s="187"/>
      <c r="RF686" s="187"/>
      <c r="RG686" s="187"/>
      <c r="RH686" s="187"/>
      <c r="RI686" s="187"/>
      <c r="RJ686" s="187"/>
      <c r="RK686" s="187"/>
      <c r="RL686" s="187"/>
      <c r="RM686" s="187"/>
      <c r="RN686" s="187"/>
      <c r="RO686" s="187"/>
      <c r="RP686" s="187"/>
      <c r="RQ686" s="187"/>
      <c r="RR686" s="187"/>
      <c r="RS686" s="187"/>
      <c r="RT686" s="187"/>
      <c r="RU686" s="187"/>
      <c r="RV686" s="187"/>
      <c r="RW686" s="187"/>
      <c r="RX686" s="187"/>
      <c r="RY686" s="187"/>
      <c r="RZ686" s="187"/>
      <c r="SA686" s="187"/>
      <c r="SB686" s="187"/>
      <c r="SC686" s="187"/>
      <c r="SD686" s="187"/>
      <c r="SE686" s="187"/>
      <c r="SF686" s="187"/>
      <c r="SG686" s="187"/>
      <c r="SH686" s="187"/>
      <c r="SI686" s="187"/>
      <c r="SJ686" s="187"/>
      <c r="SK686" s="187"/>
      <c r="SL686" s="187"/>
      <c r="SM686" s="187"/>
      <c r="SN686" s="187"/>
      <c r="SO686" s="187"/>
      <c r="SP686" s="187"/>
      <c r="SQ686" s="187"/>
      <c r="SR686" s="187"/>
      <c r="SS686" s="187"/>
      <c r="ST686" s="187"/>
      <c r="SU686" s="187"/>
      <c r="SV686" s="187"/>
      <c r="SW686" s="187"/>
      <c r="SX686" s="187"/>
      <c r="SY686" s="187"/>
      <c r="SZ686" s="187"/>
      <c r="TA686" s="187"/>
      <c r="TB686" s="187"/>
      <c r="TC686" s="187"/>
      <c r="TD686" s="187"/>
      <c r="TE686" s="187"/>
      <c r="TF686" s="187"/>
      <c r="TG686" s="187"/>
      <c r="TH686" s="187"/>
      <c r="TI686" s="187"/>
      <c r="TJ686" s="187"/>
      <c r="TK686" s="187"/>
      <c r="TL686" s="187"/>
      <c r="TM686" s="187"/>
      <c r="TN686" s="187"/>
      <c r="TO686" s="187"/>
      <c r="TP686" s="187"/>
      <c r="TQ686" s="187"/>
      <c r="TR686" s="187"/>
      <c r="TS686" s="187"/>
      <c r="TT686" s="187"/>
      <c r="TU686" s="187"/>
      <c r="TV686" s="187"/>
      <c r="TW686" s="187"/>
      <c r="TX686" s="187"/>
      <c r="TY686" s="187"/>
      <c r="TZ686" s="187"/>
      <c r="UA686" s="187"/>
      <c r="UB686" s="187"/>
      <c r="UC686" s="187"/>
      <c r="UD686" s="187"/>
      <c r="UE686" s="187"/>
      <c r="UF686" s="187"/>
      <c r="UG686" s="187"/>
      <c r="UH686" s="187"/>
      <c r="UI686" s="187"/>
      <c r="UJ686" s="187"/>
      <c r="UK686" s="187"/>
      <c r="UL686" s="187"/>
      <c r="UM686" s="187"/>
      <c r="UN686" s="187"/>
      <c r="UO686" s="187"/>
      <c r="UP686" s="187"/>
      <c r="UQ686" s="187"/>
      <c r="UR686" s="187"/>
      <c r="US686" s="187"/>
      <c r="UT686" s="187"/>
      <c r="UU686" s="187"/>
      <c r="UV686" s="187"/>
      <c r="UW686" s="187"/>
      <c r="UX686" s="187"/>
      <c r="UY686" s="187"/>
      <c r="UZ686" s="187"/>
      <c r="VA686" s="187"/>
      <c r="VB686" s="187"/>
      <c r="VC686" s="187"/>
      <c r="VD686" s="187"/>
      <c r="VE686" s="187"/>
      <c r="VF686" s="187"/>
      <c r="VG686" s="187"/>
      <c r="VH686" s="187"/>
      <c r="VI686" s="187"/>
      <c r="VJ686" s="187"/>
      <c r="VK686" s="187"/>
      <c r="VL686" s="187"/>
      <c r="VM686" s="187"/>
      <c r="VN686" s="187"/>
      <c r="VO686" s="187"/>
      <c r="VP686" s="187"/>
      <c r="VQ686" s="187"/>
      <c r="VR686" s="187"/>
      <c r="VS686" s="187"/>
      <c r="VT686" s="187"/>
      <c r="VU686" s="187"/>
      <c r="VV686" s="187"/>
      <c r="VW686" s="187"/>
      <c r="VX686" s="187"/>
      <c r="VY686" s="187"/>
      <c r="VZ686" s="187"/>
      <c r="WA686" s="187"/>
      <c r="WB686" s="187"/>
      <c r="WC686" s="187"/>
      <c r="WD686" s="187"/>
      <c r="WE686" s="187"/>
      <c r="WF686" s="187"/>
      <c r="WG686" s="187"/>
      <c r="WH686" s="187"/>
      <c r="WI686" s="187"/>
      <c r="WJ686" s="187"/>
      <c r="WK686" s="187"/>
      <c r="WL686" s="187"/>
      <c r="WM686" s="187"/>
      <c r="WN686" s="187"/>
      <c r="WO686" s="187"/>
      <c r="WP686" s="187"/>
      <c r="WQ686" s="187"/>
      <c r="WR686" s="187"/>
      <c r="WS686" s="187"/>
      <c r="WT686" s="187"/>
      <c r="WU686" s="187"/>
      <c r="WV686" s="187"/>
      <c r="WW686" s="187"/>
      <c r="WX686" s="187"/>
      <c r="WY686" s="187"/>
      <c r="WZ686" s="187"/>
      <c r="XA686" s="187"/>
      <c r="XB686" s="187"/>
      <c r="XC686" s="187"/>
      <c r="XD686" s="187"/>
      <c r="XE686" s="187"/>
      <c r="XF686" s="187"/>
      <c r="XG686" s="187"/>
      <c r="XH686" s="187"/>
      <c r="XI686" s="187"/>
      <c r="XJ686" s="187"/>
      <c r="XK686" s="187"/>
      <c r="XL686" s="187"/>
      <c r="XM686" s="187"/>
      <c r="XN686" s="187"/>
      <c r="XO686" s="187"/>
      <c r="XP686" s="187"/>
      <c r="XQ686" s="187"/>
      <c r="XR686" s="187"/>
      <c r="XS686" s="187"/>
      <c r="XT686" s="187"/>
      <c r="XU686" s="187"/>
      <c r="XV686" s="187"/>
      <c r="XW686" s="187"/>
      <c r="XX686" s="187"/>
      <c r="XY686" s="187"/>
      <c r="XZ686" s="187"/>
      <c r="YA686" s="187"/>
      <c r="YB686" s="187"/>
      <c r="YC686" s="187"/>
      <c r="YD686" s="187"/>
      <c r="YE686" s="187"/>
      <c r="YF686" s="187"/>
      <c r="YG686" s="187"/>
      <c r="YH686" s="187"/>
      <c r="YI686" s="187"/>
      <c r="YJ686" s="187"/>
      <c r="YK686" s="187"/>
      <c r="YL686" s="187"/>
      <c r="YM686" s="187"/>
      <c r="YN686" s="187"/>
      <c r="YO686" s="187"/>
      <c r="YP686" s="187"/>
      <c r="YQ686" s="187"/>
      <c r="YR686" s="187"/>
      <c r="YS686" s="187"/>
      <c r="YT686" s="187"/>
      <c r="YU686" s="187"/>
      <c r="YV686" s="187"/>
      <c r="YW686" s="187"/>
      <c r="YX686" s="187"/>
      <c r="YY686" s="187"/>
      <c r="YZ686" s="187"/>
      <c r="ZA686" s="187"/>
      <c r="ZB686" s="187"/>
      <c r="ZC686" s="187"/>
      <c r="ZD686" s="187"/>
      <c r="ZE686" s="187"/>
      <c r="ZF686" s="187"/>
      <c r="ZG686" s="187"/>
      <c r="ZH686" s="187"/>
      <c r="ZI686" s="187"/>
      <c r="ZJ686" s="187"/>
      <c r="ZK686" s="187"/>
      <c r="ZL686" s="187"/>
      <c r="ZM686" s="187"/>
      <c r="ZN686" s="187"/>
      <c r="ZO686" s="187"/>
      <c r="ZP686" s="187"/>
      <c r="ZQ686" s="187"/>
      <c r="ZR686" s="187"/>
      <c r="ZS686" s="187"/>
      <c r="ZT686" s="187"/>
      <c r="ZU686" s="187"/>
      <c r="ZV686" s="187"/>
      <c r="ZW686" s="187"/>
      <c r="ZX686" s="187"/>
      <c r="ZY686" s="187"/>
      <c r="ZZ686" s="187"/>
      <c r="AAA686" s="187"/>
      <c r="AAB686" s="187"/>
      <c r="AAC686" s="187"/>
      <c r="AAD686" s="187"/>
      <c r="AAE686" s="187"/>
      <c r="AAF686" s="187"/>
      <c r="AAG686" s="187"/>
      <c r="AAH686" s="187"/>
      <c r="AAI686" s="187"/>
      <c r="AAJ686" s="187"/>
      <c r="AAK686" s="187"/>
      <c r="AAL686" s="187"/>
      <c r="AAM686" s="187"/>
      <c r="AAN686" s="187"/>
      <c r="AAO686" s="187"/>
      <c r="AAP686" s="187"/>
      <c r="AAQ686" s="187"/>
      <c r="AAR686" s="187"/>
      <c r="AAS686" s="187"/>
      <c r="AAT686" s="187"/>
      <c r="AAU686" s="187"/>
      <c r="AAV686" s="187"/>
      <c r="AAW686" s="187"/>
      <c r="AAX686" s="187"/>
      <c r="AAY686" s="187"/>
      <c r="AAZ686" s="187"/>
      <c r="ABA686" s="187"/>
      <c r="ABB686" s="187"/>
      <c r="ABC686" s="187"/>
      <c r="ABD686" s="187"/>
      <c r="ABE686" s="187"/>
      <c r="ABF686" s="187"/>
      <c r="ABG686" s="187"/>
      <c r="ABH686" s="187"/>
      <c r="ABI686" s="187"/>
      <c r="ABJ686" s="187"/>
      <c r="ABK686" s="187"/>
      <c r="ABL686" s="187"/>
      <c r="ABM686" s="187"/>
      <c r="ABN686" s="187"/>
      <c r="ABO686" s="187"/>
      <c r="ABP686" s="187"/>
      <c r="ABQ686" s="187"/>
      <c r="ABR686" s="187"/>
      <c r="ABS686" s="187"/>
      <c r="ABT686" s="187"/>
      <c r="ABU686" s="187"/>
      <c r="ABV686" s="187"/>
      <c r="ABW686" s="187"/>
      <c r="ABX686" s="187"/>
      <c r="ABY686" s="187"/>
      <c r="ABZ686" s="187"/>
      <c r="ACA686" s="187"/>
      <c r="ACB686" s="187"/>
      <c r="ACC686" s="187"/>
      <c r="ACD686" s="187"/>
      <c r="ACE686" s="187"/>
      <c r="ACF686" s="187"/>
      <c r="ACG686" s="187"/>
      <c r="ACH686" s="187"/>
      <c r="ACI686" s="187"/>
      <c r="ACJ686" s="187"/>
      <c r="ACK686" s="187"/>
      <c r="ACL686" s="187"/>
      <c r="ACM686" s="187"/>
      <c r="ACN686" s="187"/>
      <c r="ACO686" s="187"/>
      <c r="ACP686" s="187"/>
      <c r="ACQ686" s="187"/>
      <c r="ACR686" s="187"/>
      <c r="ACS686" s="187"/>
      <c r="ACT686" s="187"/>
      <c r="ACU686" s="187"/>
      <c r="ACV686" s="187"/>
      <c r="ACW686" s="187"/>
      <c r="ACX686" s="187"/>
      <c r="ACY686" s="187"/>
      <c r="ACZ686" s="187"/>
      <c r="ADA686" s="187"/>
      <c r="ADB686" s="187"/>
      <c r="ADC686" s="187"/>
      <c r="ADD686" s="187"/>
      <c r="ADE686" s="187"/>
      <c r="ADF686" s="187"/>
      <c r="ADG686" s="187"/>
      <c r="ADH686" s="187"/>
      <c r="ADI686" s="187"/>
      <c r="ADJ686" s="187"/>
      <c r="ADK686" s="187"/>
      <c r="ADL686" s="187"/>
      <c r="ADM686" s="187"/>
      <c r="ADN686" s="187"/>
      <c r="ADO686" s="187"/>
      <c r="ADP686" s="187"/>
      <c r="ADQ686" s="187"/>
      <c r="ADR686" s="187"/>
      <c r="ADS686" s="187"/>
      <c r="ADT686" s="187"/>
      <c r="ADU686" s="187"/>
      <c r="ADV686" s="187"/>
      <c r="ADW686" s="187"/>
      <c r="ADX686" s="187"/>
      <c r="ADY686" s="187"/>
      <c r="ADZ686" s="187"/>
      <c r="AEA686" s="187"/>
      <c r="AEB686" s="187"/>
      <c r="AEC686" s="187"/>
      <c r="AED686" s="187"/>
      <c r="AEE686" s="187"/>
      <c r="AEF686" s="187"/>
      <c r="AEG686" s="187"/>
      <c r="AEH686" s="187"/>
      <c r="AEI686" s="187"/>
      <c r="AEJ686" s="187"/>
      <c r="AEK686" s="187"/>
      <c r="AEL686" s="187"/>
      <c r="AEM686" s="187"/>
      <c r="AEN686" s="187"/>
      <c r="AEO686" s="187"/>
      <c r="AEP686" s="187"/>
      <c r="AEQ686" s="187"/>
      <c r="AER686" s="187"/>
      <c r="AES686" s="187"/>
      <c r="AET686" s="187"/>
      <c r="AEU686" s="187"/>
      <c r="AEV686" s="187"/>
      <c r="AEW686" s="187"/>
      <c r="AEX686" s="187"/>
      <c r="AEY686" s="187"/>
      <c r="AEZ686" s="187"/>
      <c r="AFA686" s="187"/>
      <c r="AFB686" s="187"/>
      <c r="AFC686" s="187"/>
      <c r="AFD686" s="187"/>
      <c r="AFE686" s="187"/>
      <c r="AFF686" s="187"/>
      <c r="AFG686" s="187"/>
      <c r="AFH686" s="187"/>
      <c r="AFI686" s="187"/>
      <c r="AFJ686" s="187"/>
      <c r="AFK686" s="187"/>
      <c r="AFL686" s="187"/>
      <c r="AFM686" s="187"/>
      <c r="AFN686" s="187"/>
      <c r="AFO686" s="187"/>
      <c r="AFP686" s="187"/>
      <c r="AFQ686" s="187"/>
      <c r="AFR686" s="187"/>
      <c r="AFS686" s="187"/>
      <c r="AFT686" s="187"/>
      <c r="AFU686" s="187"/>
      <c r="AFV686" s="187"/>
      <c r="AFW686" s="187"/>
      <c r="AFX686" s="187"/>
      <c r="AFY686" s="187"/>
      <c r="AFZ686" s="187"/>
      <c r="AGA686" s="187"/>
      <c r="AGB686" s="187"/>
      <c r="AGC686" s="187"/>
      <c r="AGD686" s="187"/>
      <c r="AGE686" s="187"/>
      <c r="AGF686" s="187"/>
      <c r="AGG686" s="187"/>
      <c r="AGH686" s="187"/>
      <c r="AGI686" s="187"/>
      <c r="AGJ686" s="187"/>
      <c r="AGK686" s="187"/>
      <c r="AGL686" s="187"/>
      <c r="AGM686" s="187"/>
      <c r="AGN686" s="187"/>
      <c r="AGO686" s="187"/>
      <c r="AGP686" s="187"/>
      <c r="AGQ686" s="187"/>
      <c r="AGR686" s="187"/>
      <c r="AGS686" s="187"/>
      <c r="AGT686" s="187"/>
      <c r="AGU686" s="187"/>
      <c r="AGV686" s="187"/>
      <c r="AGW686" s="187"/>
      <c r="AGX686" s="187"/>
      <c r="AGY686" s="187"/>
      <c r="AGZ686" s="187"/>
      <c r="AHA686" s="187"/>
      <c r="AHB686" s="187"/>
      <c r="AHC686" s="187"/>
      <c r="AHD686" s="187"/>
      <c r="AHE686" s="187"/>
      <c r="AHF686" s="187"/>
      <c r="AHG686" s="187"/>
      <c r="AHH686" s="187"/>
      <c r="AHI686" s="187"/>
      <c r="AHJ686" s="187"/>
      <c r="AHK686" s="187"/>
      <c r="AHL686" s="187"/>
      <c r="AHM686" s="187"/>
      <c r="AHN686" s="187"/>
      <c r="AHO686" s="187"/>
      <c r="AHP686" s="187"/>
      <c r="AHQ686" s="187"/>
      <c r="AHR686" s="187"/>
      <c r="AHS686" s="187"/>
      <c r="AHT686" s="187"/>
      <c r="AHU686" s="187"/>
      <c r="AHV686" s="187"/>
      <c r="AHW686" s="187"/>
      <c r="AHX686" s="187"/>
      <c r="AHY686" s="187"/>
      <c r="AHZ686" s="187"/>
      <c r="AIA686" s="187"/>
      <c r="AIB686" s="187"/>
      <c r="AIC686" s="187"/>
      <c r="AID686" s="187"/>
      <c r="AIE686" s="187"/>
      <c r="AIF686" s="187"/>
      <c r="AIG686" s="187"/>
      <c r="AIH686" s="187"/>
      <c r="AII686" s="187"/>
      <c r="AIJ686" s="187"/>
      <c r="AIK686" s="187"/>
      <c r="AIL686" s="187"/>
      <c r="AIM686" s="187"/>
      <c r="AIN686" s="187"/>
      <c r="AIO686" s="187"/>
      <c r="AIP686" s="187"/>
      <c r="AIQ686" s="187"/>
      <c r="AIR686" s="187"/>
      <c r="AIS686" s="187"/>
      <c r="AIT686" s="187"/>
      <c r="AIU686" s="187"/>
      <c r="AIV686" s="187"/>
      <c r="AIW686" s="187"/>
      <c r="AIX686" s="187"/>
      <c r="AIY686" s="187"/>
      <c r="AIZ686" s="187"/>
      <c r="AJA686" s="187"/>
      <c r="AJB686" s="187"/>
      <c r="AJC686" s="187"/>
      <c r="AJD686" s="187"/>
      <c r="AJE686" s="187"/>
      <c r="AJF686" s="187"/>
      <c r="AJG686" s="187"/>
      <c r="AJH686" s="187"/>
      <c r="AJI686" s="187"/>
      <c r="AJJ686" s="187"/>
      <c r="AJK686" s="187"/>
      <c r="AJL686" s="187"/>
      <c r="AJM686" s="187"/>
      <c r="AJN686" s="187"/>
      <c r="AJO686" s="187"/>
      <c r="AJP686" s="187"/>
      <c r="AJQ686" s="187"/>
      <c r="AJR686" s="187"/>
      <c r="AJS686" s="187"/>
      <c r="AJT686" s="187"/>
      <c r="AJU686" s="187"/>
      <c r="AJV686" s="187"/>
      <c r="AJW686" s="187"/>
      <c r="AJX686" s="187"/>
      <c r="AJY686" s="187"/>
      <c r="AJZ686" s="187"/>
      <c r="AKA686" s="187"/>
      <c r="AKB686" s="187"/>
      <c r="AKC686" s="187"/>
      <c r="AKD686" s="187"/>
      <c r="AKE686" s="187"/>
      <c r="AKF686" s="187"/>
      <c r="AKG686" s="187"/>
      <c r="AKH686" s="187"/>
      <c r="AKI686" s="187"/>
      <c r="AKJ686" s="187"/>
      <c r="AKK686" s="187"/>
      <c r="AKL686" s="187"/>
      <c r="AKM686" s="187"/>
      <c r="AKN686" s="187"/>
      <c r="AKO686" s="187"/>
      <c r="AKP686" s="187"/>
      <c r="AKQ686" s="187"/>
      <c r="AKR686" s="187"/>
      <c r="AKS686" s="187"/>
      <c r="AKT686" s="187"/>
      <c r="AKU686" s="187"/>
      <c r="AKV686" s="187"/>
      <c r="AKW686" s="187"/>
      <c r="AKX686" s="187"/>
      <c r="AKY686" s="187"/>
      <c r="AKZ686" s="187"/>
      <c r="ALA686" s="187"/>
      <c r="ALB686" s="187"/>
      <c r="ALC686" s="187"/>
      <c r="ALD686" s="187"/>
      <c r="ALE686" s="187"/>
      <c r="ALF686" s="187"/>
      <c r="ALG686" s="187"/>
      <c r="ALH686" s="187"/>
      <c r="ALI686" s="187"/>
      <c r="ALJ686" s="187"/>
      <c r="ALK686" s="187"/>
      <c r="ALL686" s="187"/>
      <c r="ALM686" s="187"/>
      <c r="ALN686" s="187"/>
      <c r="ALO686" s="187"/>
      <c r="ALP686" s="187"/>
      <c r="ALQ686" s="187"/>
      <c r="ALR686" s="187"/>
      <c r="ALS686" s="187"/>
      <c r="ALT686" s="187"/>
      <c r="ALU686" s="187"/>
      <c r="ALV686" s="187"/>
      <c r="ALW686" s="187"/>
      <c r="ALX686" s="187"/>
      <c r="ALY686" s="187"/>
      <c r="ALZ686" s="187"/>
      <c r="AMA686" s="187"/>
      <c r="AMB686" s="187"/>
      <c r="AMC686" s="187"/>
      <c r="AMD686" s="187"/>
      <c r="AME686" s="187"/>
      <c r="AMF686" s="187"/>
      <c r="AMG686" s="187"/>
      <c r="AMH686" s="187"/>
      <c r="AMI686" s="187"/>
      <c r="AMJ686" s="187"/>
      <c r="AMK686" s="187"/>
      <c r="AML686" s="187"/>
      <c r="AMM686" s="187"/>
      <c r="AMN686" s="187"/>
      <c r="AMO686" s="187"/>
      <c r="AMP686" s="187"/>
      <c r="AMQ686" s="187"/>
      <c r="AMR686" s="187"/>
      <c r="AMS686" s="187"/>
      <c r="AMT686" s="187"/>
      <c r="AMU686" s="187"/>
      <c r="AMV686" s="187"/>
      <c r="AMW686" s="187"/>
      <c r="AMX686" s="187"/>
      <c r="AMY686" s="187"/>
      <c r="AMZ686" s="187"/>
      <c r="ANA686" s="187"/>
      <c r="ANB686" s="187"/>
      <c r="ANC686" s="187"/>
      <c r="AND686" s="187"/>
      <c r="ANE686" s="187"/>
      <c r="ANF686" s="187"/>
      <c r="ANG686" s="187"/>
      <c r="ANH686" s="187"/>
      <c r="ANI686" s="187"/>
      <c r="ANJ686" s="187"/>
      <c r="ANK686" s="187"/>
      <c r="ANL686" s="187"/>
      <c r="ANM686" s="187"/>
      <c r="ANN686" s="187"/>
      <c r="ANO686" s="187"/>
      <c r="ANP686" s="187"/>
      <c r="ANQ686" s="187"/>
      <c r="ANR686" s="187"/>
      <c r="ANS686" s="187"/>
      <c r="ANT686" s="187"/>
      <c r="ANU686" s="187"/>
      <c r="ANV686" s="187"/>
      <c r="ANW686" s="187"/>
      <c r="ANX686" s="187"/>
      <c r="ANY686" s="187"/>
      <c r="ANZ686" s="187"/>
      <c r="AOA686" s="187"/>
      <c r="AOB686" s="187"/>
      <c r="AOC686" s="187"/>
      <c r="AOD686" s="187"/>
      <c r="AOE686" s="187"/>
      <c r="AOF686" s="187"/>
      <c r="AOG686" s="187"/>
      <c r="AOH686" s="187"/>
      <c r="AOI686" s="187"/>
      <c r="AOJ686" s="187"/>
      <c r="AOK686" s="187"/>
      <c r="AOL686" s="187"/>
      <c r="AOM686" s="187"/>
      <c r="AON686" s="187"/>
      <c r="AOO686" s="187"/>
      <c r="AOP686" s="187"/>
      <c r="AOQ686" s="187"/>
      <c r="AOR686" s="187"/>
      <c r="AOS686" s="187"/>
      <c r="AOT686" s="187"/>
      <c r="AOU686" s="187"/>
      <c r="AOV686" s="187"/>
      <c r="AOW686" s="187"/>
      <c r="AOX686" s="187"/>
      <c r="AOY686" s="187"/>
      <c r="AOZ686" s="187"/>
      <c r="APA686" s="187"/>
      <c r="APB686" s="187"/>
      <c r="APC686" s="187"/>
      <c r="APD686" s="187"/>
      <c r="APE686" s="187"/>
      <c r="APF686" s="187"/>
      <c r="APG686" s="187"/>
      <c r="APH686" s="187"/>
      <c r="API686" s="187"/>
      <c r="APJ686" s="187"/>
      <c r="APK686" s="187"/>
      <c r="APL686" s="187"/>
      <c r="APM686" s="187"/>
      <c r="APN686" s="187"/>
      <c r="APO686" s="187"/>
      <c r="APP686" s="187"/>
      <c r="APQ686" s="187"/>
      <c r="APR686" s="187"/>
      <c r="APS686" s="187"/>
      <c r="APT686" s="187"/>
      <c r="APU686" s="187"/>
      <c r="APV686" s="187"/>
      <c r="APW686" s="187"/>
      <c r="APX686" s="187"/>
      <c r="APY686" s="187"/>
      <c r="APZ686" s="187"/>
      <c r="AQA686" s="187"/>
      <c r="AQB686" s="187"/>
      <c r="AQC686" s="187"/>
      <c r="AQD686" s="187"/>
      <c r="AQE686" s="187"/>
      <c r="AQF686" s="187"/>
      <c r="AQG686" s="187"/>
      <c r="AQH686" s="187"/>
      <c r="AQI686" s="187"/>
      <c r="AQJ686" s="187"/>
      <c r="AQK686" s="187"/>
      <c r="AQL686" s="187"/>
      <c r="AQM686" s="187"/>
      <c r="AQN686" s="187"/>
      <c r="AQO686" s="187"/>
      <c r="AQP686" s="187"/>
      <c r="AQQ686" s="187"/>
      <c r="AQR686" s="187"/>
      <c r="AQS686" s="187"/>
      <c r="AQT686" s="187"/>
      <c r="AQU686" s="187"/>
      <c r="AQV686" s="187"/>
      <c r="AQW686" s="187"/>
      <c r="AQX686" s="187"/>
      <c r="AQY686" s="187"/>
      <c r="AQZ686" s="187"/>
      <c r="ARA686" s="187"/>
      <c r="ARB686" s="187"/>
      <c r="ARC686" s="187"/>
      <c r="ARD686" s="187"/>
      <c r="ARE686" s="187"/>
      <c r="ARF686" s="187"/>
      <c r="ARG686" s="187"/>
      <c r="ARH686" s="187"/>
      <c r="ARI686" s="187"/>
      <c r="ARJ686" s="187"/>
      <c r="ARK686" s="187"/>
      <c r="ARL686" s="187"/>
      <c r="ARM686" s="187"/>
      <c r="ARN686" s="187"/>
      <c r="ARO686" s="187"/>
      <c r="ARP686" s="187"/>
      <c r="ARQ686" s="187"/>
      <c r="ARR686" s="187"/>
      <c r="ARS686" s="187"/>
      <c r="ART686" s="187"/>
      <c r="ARU686" s="187"/>
      <c r="ARV686" s="187"/>
      <c r="ARW686" s="187"/>
      <c r="ARX686" s="187"/>
      <c r="ARY686" s="187"/>
      <c r="ARZ686" s="187"/>
      <c r="ASA686" s="187"/>
      <c r="ASB686" s="187"/>
      <c r="ASC686" s="187"/>
      <c r="ASD686" s="187"/>
      <c r="ASE686" s="187"/>
      <c r="ASF686" s="187"/>
      <c r="ASG686" s="187"/>
      <c r="ASH686" s="187"/>
      <c r="ASI686" s="187"/>
      <c r="ASJ686" s="187"/>
      <c r="ASK686" s="187"/>
      <c r="ASL686" s="187"/>
      <c r="ASM686" s="187"/>
      <c r="ASN686" s="187"/>
      <c r="ASO686" s="187"/>
      <c r="ASP686" s="187"/>
      <c r="ASQ686" s="187"/>
      <c r="ASR686" s="187"/>
      <c r="ASS686" s="187"/>
      <c r="AST686" s="187"/>
      <c r="ASU686" s="187"/>
      <c r="ASV686" s="187"/>
      <c r="ASW686" s="187"/>
      <c r="ASX686" s="187"/>
      <c r="ASY686" s="187"/>
      <c r="ASZ686" s="187"/>
      <c r="ATA686" s="187"/>
      <c r="ATB686" s="187"/>
      <c r="ATC686" s="187"/>
      <c r="ATD686" s="187"/>
      <c r="ATE686" s="187"/>
      <c r="ATF686" s="187"/>
      <c r="ATG686" s="187"/>
      <c r="ATH686" s="187"/>
      <c r="ATI686" s="187"/>
      <c r="ATJ686" s="187"/>
      <c r="ATK686" s="187"/>
      <c r="ATL686" s="187"/>
      <c r="ATM686" s="187"/>
      <c r="ATN686" s="187"/>
      <c r="ATO686" s="187"/>
      <c r="ATP686" s="187"/>
      <c r="ATQ686" s="187"/>
      <c r="ATR686" s="187"/>
      <c r="ATS686" s="187"/>
      <c r="ATT686" s="187"/>
      <c r="ATU686" s="187"/>
      <c r="ATV686" s="187"/>
      <c r="ATW686" s="187"/>
      <c r="ATX686" s="187"/>
      <c r="ATY686" s="187"/>
      <c r="ATZ686" s="187"/>
      <c r="AUA686" s="187"/>
      <c r="AUB686" s="187"/>
      <c r="AUC686" s="187"/>
      <c r="AUD686" s="187"/>
      <c r="AUE686" s="187"/>
      <c r="AUF686" s="187"/>
      <c r="AUG686" s="187"/>
      <c r="AUH686" s="187"/>
      <c r="AUI686" s="187"/>
      <c r="AUJ686" s="187"/>
      <c r="AUK686" s="187"/>
      <c r="AUL686" s="187"/>
      <c r="AUM686" s="187"/>
      <c r="AUN686" s="187"/>
      <c r="AUO686" s="187"/>
      <c r="AUP686" s="187"/>
      <c r="AUQ686" s="187"/>
      <c r="AUR686" s="187"/>
      <c r="AUS686" s="187"/>
      <c r="AUT686" s="187"/>
      <c r="AUU686" s="187"/>
      <c r="AUV686" s="187"/>
      <c r="AUW686" s="187"/>
      <c r="AUX686" s="187"/>
      <c r="AUY686" s="187"/>
      <c r="AUZ686" s="187"/>
      <c r="AVA686" s="187"/>
      <c r="AVB686" s="187"/>
      <c r="AVC686" s="187"/>
      <c r="AVD686" s="187"/>
      <c r="AVE686" s="187"/>
      <c r="AVF686" s="187"/>
      <c r="AVG686" s="187"/>
      <c r="AVH686" s="187"/>
      <c r="AVI686" s="187"/>
      <c r="AVJ686" s="187"/>
      <c r="AVK686" s="187"/>
      <c r="AVL686" s="187"/>
      <c r="AVM686" s="187"/>
      <c r="AVN686" s="187"/>
      <c r="AVO686" s="187"/>
      <c r="AVP686" s="187"/>
      <c r="AVQ686" s="187"/>
      <c r="AVR686" s="187"/>
      <c r="AVS686" s="187"/>
      <c r="AVT686" s="187"/>
      <c r="AVU686" s="187"/>
      <c r="AVV686" s="187"/>
      <c r="AVW686" s="187"/>
      <c r="AVX686" s="187"/>
      <c r="AVY686" s="187"/>
      <c r="AVZ686" s="187"/>
      <c r="AWA686" s="187"/>
      <c r="AWB686" s="187"/>
      <c r="AWC686" s="187"/>
      <c r="AWD686" s="187"/>
      <c r="AWE686" s="187"/>
      <c r="AWF686" s="187"/>
      <c r="AWG686" s="187"/>
      <c r="AWH686" s="187"/>
      <c r="AWI686" s="187"/>
      <c r="AWJ686" s="187"/>
      <c r="AWK686" s="187"/>
      <c r="AWL686" s="187"/>
      <c r="AWM686" s="187"/>
      <c r="AWN686" s="187"/>
      <c r="AWO686" s="187"/>
      <c r="AWP686" s="187"/>
      <c r="AWQ686" s="187"/>
      <c r="AWR686" s="187"/>
      <c r="AWS686" s="187"/>
      <c r="AWT686" s="187"/>
      <c r="AWU686" s="187"/>
      <c r="AWV686" s="187"/>
      <c r="AWW686" s="187"/>
      <c r="AWX686" s="187"/>
      <c r="AWY686" s="187"/>
      <c r="AWZ686" s="187"/>
      <c r="AXA686" s="187"/>
      <c r="AXB686" s="187"/>
      <c r="AXC686" s="187"/>
      <c r="AXD686" s="187"/>
      <c r="AXE686" s="187"/>
      <c r="AXF686" s="187"/>
      <c r="AXG686" s="187"/>
      <c r="AXH686" s="187"/>
      <c r="AXI686" s="187"/>
      <c r="AXJ686" s="187"/>
      <c r="AXK686" s="187"/>
      <c r="AXL686" s="187"/>
      <c r="AXM686" s="187"/>
      <c r="AXN686" s="187"/>
      <c r="AXO686" s="187"/>
      <c r="AXP686" s="187"/>
      <c r="AXQ686" s="187"/>
      <c r="AXR686" s="187"/>
      <c r="AXS686" s="187"/>
      <c r="AXT686" s="187"/>
      <c r="AXU686" s="187"/>
      <c r="AXV686" s="187"/>
      <c r="AXW686" s="187"/>
      <c r="AXX686" s="187"/>
      <c r="AXY686" s="187"/>
      <c r="AXZ686" s="187"/>
      <c r="AYA686" s="187"/>
      <c r="AYB686" s="187"/>
      <c r="AYC686" s="187"/>
      <c r="AYD686" s="187"/>
      <c r="AYE686" s="187"/>
      <c r="AYF686" s="187"/>
      <c r="AYG686" s="187"/>
      <c r="AYH686" s="187"/>
      <c r="AYI686" s="187"/>
      <c r="AYJ686" s="187"/>
      <c r="AYK686" s="187"/>
      <c r="AYL686" s="187"/>
      <c r="AYM686" s="187"/>
      <c r="AYN686" s="187"/>
      <c r="AYO686" s="187"/>
      <c r="AYP686" s="187"/>
      <c r="AYQ686" s="187"/>
      <c r="AYR686" s="187"/>
      <c r="AYS686" s="187"/>
      <c r="AYT686" s="187"/>
      <c r="AYU686" s="187"/>
      <c r="AYV686" s="187"/>
      <c r="AYW686" s="187"/>
      <c r="AYX686" s="187"/>
      <c r="AYY686" s="187"/>
      <c r="AYZ686" s="187"/>
      <c r="AZA686" s="187"/>
      <c r="AZB686" s="187"/>
      <c r="AZC686" s="187"/>
      <c r="AZD686" s="187"/>
      <c r="AZE686" s="187"/>
      <c r="AZF686" s="187"/>
      <c r="AZG686" s="187"/>
      <c r="AZH686" s="187"/>
      <c r="AZI686" s="187"/>
      <c r="AZJ686" s="187"/>
      <c r="AZK686" s="187"/>
      <c r="AZL686" s="187"/>
      <c r="AZM686" s="187"/>
      <c r="AZN686" s="187"/>
      <c r="AZO686" s="187"/>
      <c r="AZP686" s="187"/>
      <c r="AZQ686" s="187"/>
      <c r="AZR686" s="187"/>
      <c r="AZS686" s="187"/>
      <c r="AZT686" s="187"/>
      <c r="AZU686" s="187"/>
      <c r="AZV686" s="187"/>
      <c r="AZW686" s="187"/>
      <c r="AZX686" s="187"/>
      <c r="AZY686" s="187"/>
      <c r="AZZ686" s="187"/>
      <c r="BAA686" s="187"/>
      <c r="BAB686" s="187"/>
      <c r="BAC686" s="187"/>
      <c r="BAD686" s="187"/>
      <c r="BAE686" s="187"/>
      <c r="BAF686" s="187"/>
      <c r="BAG686" s="187"/>
      <c r="BAH686" s="187"/>
      <c r="BAI686" s="187"/>
      <c r="BAJ686" s="187"/>
      <c r="BAK686" s="187"/>
      <c r="BAL686" s="187"/>
      <c r="BAM686" s="187"/>
      <c r="BAN686" s="187"/>
      <c r="BAO686" s="187"/>
      <c r="BAP686" s="187"/>
      <c r="BAQ686" s="187"/>
      <c r="BAR686" s="187"/>
      <c r="BAS686" s="187"/>
      <c r="BAT686" s="187"/>
      <c r="BAU686" s="187"/>
      <c r="BAV686" s="187"/>
      <c r="BAW686" s="187"/>
      <c r="BAX686" s="187"/>
      <c r="BAY686" s="187"/>
      <c r="BAZ686" s="187"/>
      <c r="BBA686" s="187"/>
      <c r="BBB686" s="187"/>
      <c r="BBC686" s="187"/>
      <c r="BBD686" s="187"/>
      <c r="BBE686" s="187"/>
      <c r="BBF686" s="187"/>
      <c r="BBG686" s="187"/>
      <c r="BBH686" s="187"/>
      <c r="BBI686" s="187"/>
      <c r="BBJ686" s="187"/>
      <c r="BBK686" s="187"/>
      <c r="BBL686" s="187"/>
      <c r="BBM686" s="187"/>
      <c r="BBN686" s="187"/>
      <c r="BBO686" s="187"/>
      <c r="BBP686" s="187"/>
      <c r="BBQ686" s="187"/>
      <c r="BBR686" s="187"/>
      <c r="BBS686" s="187"/>
      <c r="BBT686" s="187"/>
      <c r="BBU686" s="187"/>
      <c r="BBV686" s="187"/>
      <c r="BBW686" s="187"/>
      <c r="BBX686" s="187"/>
      <c r="BBY686" s="187"/>
      <c r="BBZ686" s="187"/>
      <c r="BCA686" s="187"/>
      <c r="BCB686" s="187"/>
      <c r="BCC686" s="187"/>
      <c r="BCD686" s="187"/>
      <c r="BCE686" s="187"/>
      <c r="BCF686" s="187"/>
      <c r="BCG686" s="187"/>
      <c r="BCH686" s="187"/>
      <c r="BCI686" s="187"/>
      <c r="BCJ686" s="187"/>
      <c r="BCK686" s="187"/>
      <c r="BCL686" s="187"/>
      <c r="BCM686" s="187"/>
      <c r="BCN686" s="187"/>
      <c r="BCO686" s="187"/>
      <c r="BCP686" s="187"/>
      <c r="BCQ686" s="187"/>
      <c r="BCR686" s="187"/>
      <c r="BCS686" s="187"/>
      <c r="BCT686" s="187"/>
      <c r="BCU686" s="187"/>
      <c r="BCV686" s="187"/>
      <c r="BCW686" s="187"/>
      <c r="BCX686" s="187"/>
      <c r="BCY686" s="187"/>
      <c r="BCZ686" s="187"/>
      <c r="BDA686" s="187"/>
      <c r="BDB686" s="187"/>
      <c r="BDC686" s="187"/>
      <c r="BDD686" s="187"/>
      <c r="BDE686" s="187"/>
      <c r="BDF686" s="187"/>
      <c r="BDG686" s="187"/>
      <c r="BDH686" s="187"/>
      <c r="BDI686" s="187"/>
      <c r="BDJ686" s="187"/>
      <c r="BDK686" s="187"/>
      <c r="BDL686" s="187"/>
      <c r="BDM686" s="187"/>
      <c r="BDN686" s="187"/>
      <c r="BDO686" s="187"/>
      <c r="BDP686" s="187"/>
      <c r="BDQ686" s="187"/>
      <c r="BDR686" s="187"/>
      <c r="BDS686" s="187"/>
      <c r="BDT686" s="187"/>
      <c r="BDU686" s="187"/>
      <c r="BDV686" s="187"/>
      <c r="BDW686" s="187"/>
      <c r="BDX686" s="187"/>
      <c r="BDY686" s="187"/>
      <c r="BDZ686" s="187"/>
      <c r="BEA686" s="187"/>
      <c r="BEB686" s="187"/>
      <c r="BEC686" s="187"/>
      <c r="BED686" s="187"/>
      <c r="BEE686" s="187"/>
      <c r="BEF686" s="187"/>
      <c r="BEG686" s="187"/>
      <c r="BEH686" s="187"/>
      <c r="BEI686" s="187"/>
      <c r="BEJ686" s="187"/>
      <c r="BEK686" s="187"/>
      <c r="BEL686" s="187"/>
      <c r="BEM686" s="187"/>
      <c r="BEN686" s="187"/>
      <c r="BEO686" s="187"/>
      <c r="BEP686" s="187"/>
      <c r="BEQ686" s="187"/>
      <c r="BER686" s="187"/>
      <c r="BES686" s="187"/>
      <c r="BET686" s="187"/>
      <c r="BEU686" s="187"/>
      <c r="BEV686" s="187"/>
      <c r="BEW686" s="187"/>
      <c r="BEX686" s="187"/>
      <c r="BEY686" s="187"/>
      <c r="BEZ686" s="187"/>
      <c r="BFA686" s="187"/>
      <c r="BFB686" s="187"/>
      <c r="BFC686" s="187"/>
      <c r="BFD686" s="187"/>
      <c r="BFE686" s="187"/>
      <c r="BFF686" s="187"/>
      <c r="BFG686" s="187"/>
      <c r="BFH686" s="187"/>
      <c r="BFI686" s="187"/>
      <c r="BFJ686" s="187"/>
      <c r="BFK686" s="187"/>
      <c r="BFL686" s="187"/>
      <c r="BFM686" s="187"/>
      <c r="BFN686" s="187"/>
      <c r="BFO686" s="187"/>
      <c r="BFP686" s="187"/>
      <c r="BFQ686" s="187"/>
      <c r="BFR686" s="187"/>
      <c r="BFS686" s="187"/>
      <c r="BFT686" s="187"/>
      <c r="BFU686" s="187"/>
      <c r="BFV686" s="187"/>
      <c r="BFW686" s="187"/>
      <c r="BFX686" s="187"/>
      <c r="BFY686" s="187"/>
      <c r="BFZ686" s="187"/>
      <c r="BGA686" s="187"/>
      <c r="BGB686" s="187"/>
      <c r="BGC686" s="187"/>
      <c r="BGD686" s="187"/>
      <c r="BGE686" s="187"/>
      <c r="BGF686" s="187"/>
      <c r="BGG686" s="187"/>
      <c r="BGH686" s="187"/>
      <c r="BGI686" s="187"/>
      <c r="BGJ686" s="187"/>
      <c r="BGK686" s="187"/>
      <c r="BGL686" s="187"/>
      <c r="BGM686" s="187"/>
      <c r="BGN686" s="187"/>
      <c r="BGO686" s="187"/>
      <c r="BGP686" s="187"/>
      <c r="BGQ686" s="187"/>
      <c r="BGR686" s="187"/>
      <c r="BGS686" s="187"/>
      <c r="BGT686" s="187"/>
      <c r="BGU686" s="187"/>
      <c r="BGV686" s="187"/>
      <c r="BGW686" s="187"/>
      <c r="BGX686" s="187"/>
      <c r="BGY686" s="187"/>
      <c r="BGZ686" s="187"/>
      <c r="BHA686" s="187"/>
      <c r="BHB686" s="187"/>
      <c r="BHC686" s="187"/>
      <c r="BHD686" s="187"/>
      <c r="BHE686" s="187"/>
      <c r="BHF686" s="187"/>
      <c r="BHG686" s="187"/>
      <c r="BHH686" s="187"/>
      <c r="BHI686" s="187"/>
      <c r="BHJ686" s="187"/>
      <c r="BHK686" s="187"/>
      <c r="BHL686" s="187"/>
      <c r="BHM686" s="187"/>
      <c r="BHN686" s="187"/>
      <c r="BHO686" s="187"/>
      <c r="BHP686" s="187"/>
      <c r="BHQ686" s="187"/>
      <c r="BHR686" s="187"/>
      <c r="BHS686" s="187"/>
      <c r="BHT686" s="187"/>
      <c r="BHU686" s="187"/>
      <c r="BHV686" s="187"/>
      <c r="BHW686" s="187"/>
      <c r="BHX686" s="187"/>
      <c r="BHY686" s="187"/>
      <c r="BHZ686" s="187"/>
      <c r="BIA686" s="187"/>
      <c r="BIB686" s="187"/>
      <c r="BIC686" s="187"/>
      <c r="BID686" s="187"/>
      <c r="BIE686" s="187"/>
      <c r="BIF686" s="187"/>
      <c r="BIG686" s="187"/>
      <c r="BIH686" s="187"/>
      <c r="BII686" s="187"/>
      <c r="BIJ686" s="187"/>
      <c r="BIK686" s="187"/>
      <c r="BIL686" s="187"/>
      <c r="BIM686" s="187"/>
      <c r="BIN686" s="187"/>
      <c r="BIO686" s="187"/>
      <c r="BIP686" s="187"/>
      <c r="BIQ686" s="187"/>
      <c r="BIR686" s="187"/>
      <c r="BIS686" s="187"/>
      <c r="BIT686" s="187"/>
      <c r="BIU686" s="187"/>
      <c r="BIV686" s="187"/>
      <c r="BIW686" s="187"/>
      <c r="BIX686" s="187"/>
      <c r="BIY686" s="187"/>
      <c r="BIZ686" s="187"/>
      <c r="BJA686" s="187"/>
      <c r="BJB686" s="187"/>
      <c r="BJC686" s="187"/>
      <c r="BJD686" s="187"/>
      <c r="BJE686" s="187"/>
      <c r="BJF686" s="187"/>
      <c r="BJG686" s="187"/>
      <c r="BJH686" s="187"/>
      <c r="BJI686" s="187"/>
      <c r="BJJ686" s="187"/>
      <c r="BJK686" s="187"/>
      <c r="BJL686" s="187"/>
      <c r="BJM686" s="187"/>
      <c r="BJN686" s="187"/>
      <c r="BJO686" s="187"/>
      <c r="BJP686" s="187"/>
      <c r="BJQ686" s="187"/>
      <c r="BJR686" s="187"/>
      <c r="BJS686" s="187"/>
      <c r="BJT686" s="187"/>
      <c r="BJU686" s="187"/>
      <c r="BJV686" s="187"/>
      <c r="BJW686" s="187"/>
      <c r="BJX686" s="187"/>
      <c r="BJY686" s="187"/>
      <c r="BJZ686" s="187"/>
      <c r="BKA686" s="187"/>
      <c r="BKB686" s="187"/>
      <c r="BKC686" s="187"/>
      <c r="BKD686" s="187"/>
      <c r="BKE686" s="187"/>
      <c r="BKF686" s="187"/>
      <c r="BKG686" s="187"/>
      <c r="BKH686" s="187"/>
      <c r="BKI686" s="187"/>
      <c r="BKJ686" s="187"/>
      <c r="BKK686" s="187"/>
      <c r="BKL686" s="187"/>
      <c r="BKM686" s="187"/>
      <c r="BKN686" s="187"/>
      <c r="BKO686" s="187"/>
      <c r="BKP686" s="187"/>
      <c r="BKQ686" s="187"/>
      <c r="BKR686" s="187"/>
      <c r="BKS686" s="187"/>
      <c r="BKT686" s="187"/>
      <c r="BKU686" s="187"/>
      <c r="BKV686" s="187"/>
      <c r="BKW686" s="187"/>
      <c r="BKX686" s="187"/>
      <c r="BKY686" s="187"/>
      <c r="BKZ686" s="187"/>
      <c r="BLA686" s="187"/>
      <c r="BLB686" s="187"/>
      <c r="BLC686" s="187"/>
      <c r="BLD686" s="187"/>
      <c r="BLE686" s="187"/>
      <c r="BLF686" s="187"/>
      <c r="BLG686" s="187"/>
      <c r="BLH686" s="187"/>
      <c r="BLI686" s="187"/>
      <c r="BLJ686" s="187"/>
      <c r="BLK686" s="187"/>
      <c r="BLL686" s="187"/>
      <c r="BLM686" s="187"/>
      <c r="BLN686" s="187"/>
      <c r="BLO686" s="187"/>
      <c r="BLP686" s="187"/>
      <c r="BLQ686" s="187"/>
      <c r="BLR686" s="187"/>
      <c r="BLS686" s="187"/>
      <c r="BLT686" s="187"/>
      <c r="BLU686" s="187"/>
      <c r="BLV686" s="187"/>
      <c r="BLW686" s="187"/>
      <c r="BLX686" s="187"/>
      <c r="BLY686" s="187"/>
      <c r="BLZ686" s="187"/>
      <c r="BMA686" s="187"/>
      <c r="BMB686" s="187"/>
      <c r="BMC686" s="187"/>
      <c r="BMD686" s="187"/>
      <c r="BME686" s="187"/>
      <c r="BMF686" s="187"/>
      <c r="BMG686" s="187"/>
      <c r="BMH686" s="187"/>
      <c r="BMI686" s="187"/>
      <c r="BMJ686" s="187"/>
      <c r="BMK686" s="187"/>
      <c r="BML686" s="187"/>
      <c r="BMM686" s="187"/>
      <c r="BMN686" s="187"/>
      <c r="BMO686" s="187"/>
      <c r="BMP686" s="187"/>
      <c r="BMQ686" s="187"/>
      <c r="BMR686" s="187"/>
      <c r="BMS686" s="187"/>
      <c r="BMT686" s="187"/>
      <c r="BMU686" s="187"/>
      <c r="BMV686" s="187"/>
      <c r="BMW686" s="187"/>
      <c r="BMX686" s="187"/>
      <c r="BMY686" s="187"/>
      <c r="BMZ686" s="187"/>
      <c r="BNA686" s="187"/>
      <c r="BNB686" s="187"/>
      <c r="BNC686" s="187"/>
      <c r="BND686" s="187"/>
      <c r="BNE686" s="187"/>
      <c r="BNF686" s="187"/>
      <c r="BNG686" s="187"/>
      <c r="BNH686" s="187"/>
      <c r="BNI686" s="187"/>
      <c r="BNJ686" s="187"/>
      <c r="BNK686" s="187"/>
      <c r="BNL686" s="187"/>
      <c r="BNM686" s="187"/>
      <c r="BNN686" s="187"/>
      <c r="BNO686" s="187"/>
      <c r="BNP686" s="187"/>
      <c r="BNQ686" s="187"/>
      <c r="BNR686" s="187"/>
      <c r="BNS686" s="187"/>
      <c r="BNT686" s="187"/>
      <c r="BNU686" s="187"/>
      <c r="BNV686" s="187"/>
      <c r="BNW686" s="187"/>
      <c r="BNX686" s="187"/>
      <c r="BNY686" s="187"/>
      <c r="BNZ686" s="187"/>
      <c r="BOA686" s="187"/>
      <c r="BOB686" s="187"/>
      <c r="BOC686" s="187"/>
      <c r="BOD686" s="187"/>
      <c r="BOE686" s="187"/>
      <c r="BOF686" s="187"/>
      <c r="BOG686" s="187"/>
      <c r="BOH686" s="187"/>
      <c r="BOI686" s="187"/>
      <c r="BOJ686" s="187"/>
      <c r="BOK686" s="187"/>
      <c r="BOL686" s="187"/>
      <c r="BOM686" s="187"/>
      <c r="BON686" s="187"/>
      <c r="BOO686" s="187"/>
      <c r="BOP686" s="187"/>
      <c r="BOQ686" s="187"/>
      <c r="BOR686" s="187"/>
      <c r="BOS686" s="187"/>
      <c r="BOT686" s="187"/>
      <c r="BOU686" s="187"/>
      <c r="BOV686" s="187"/>
      <c r="BOW686" s="187"/>
      <c r="BOX686" s="187"/>
      <c r="BOY686" s="187"/>
      <c r="BOZ686" s="187"/>
      <c r="BPA686" s="187"/>
      <c r="BPB686" s="187"/>
      <c r="BPC686" s="187"/>
      <c r="BPD686" s="187"/>
      <c r="BPE686" s="187"/>
      <c r="BPF686" s="187"/>
      <c r="BPG686" s="187"/>
      <c r="BPH686" s="187"/>
      <c r="BPI686" s="187"/>
      <c r="BPJ686" s="187"/>
      <c r="BPK686" s="187"/>
      <c r="BPL686" s="187"/>
      <c r="BPM686" s="187"/>
      <c r="BPN686" s="187"/>
      <c r="BPO686" s="187"/>
      <c r="BPP686" s="187"/>
      <c r="BPQ686" s="187"/>
      <c r="BPR686" s="187"/>
      <c r="BPS686" s="187"/>
      <c r="BPT686" s="187"/>
      <c r="BPU686" s="187"/>
      <c r="BPV686" s="187"/>
      <c r="BPW686" s="187"/>
      <c r="BPX686" s="187"/>
      <c r="BPY686" s="187"/>
      <c r="BPZ686" s="187"/>
      <c r="BQA686" s="187"/>
      <c r="BQB686" s="187"/>
      <c r="BQC686" s="187"/>
      <c r="BQD686" s="187"/>
      <c r="BQE686" s="187"/>
      <c r="BQF686" s="187"/>
      <c r="BQG686" s="187"/>
      <c r="BQH686" s="187"/>
      <c r="BQI686" s="187"/>
      <c r="BQJ686" s="187"/>
      <c r="BQK686" s="187"/>
      <c r="BQL686" s="187"/>
      <c r="BQM686" s="187"/>
      <c r="BQN686" s="187"/>
      <c r="BQO686" s="187"/>
      <c r="BQP686" s="187"/>
      <c r="BQQ686" s="187"/>
      <c r="BQR686" s="187"/>
      <c r="BQS686" s="187"/>
      <c r="BQT686" s="187"/>
      <c r="BQU686" s="187"/>
      <c r="BQV686" s="187"/>
      <c r="BQW686" s="187"/>
      <c r="BQX686" s="187"/>
      <c r="BQY686" s="187"/>
      <c r="BQZ686" s="187"/>
      <c r="BRA686" s="187"/>
      <c r="BRB686" s="187"/>
      <c r="BRC686" s="187"/>
      <c r="BRD686" s="187"/>
      <c r="BRE686" s="187"/>
      <c r="BRF686" s="187"/>
      <c r="BRG686" s="187"/>
      <c r="BRH686" s="187"/>
      <c r="BRI686" s="187"/>
      <c r="BRJ686" s="187"/>
      <c r="BRK686" s="187"/>
      <c r="BRL686" s="187"/>
      <c r="BRM686" s="187"/>
      <c r="BRN686" s="187"/>
      <c r="BRO686" s="187"/>
      <c r="BRP686" s="187"/>
      <c r="BRQ686" s="187"/>
      <c r="BRR686" s="187"/>
      <c r="BRS686" s="187"/>
      <c r="BRT686" s="187"/>
      <c r="BRU686" s="187"/>
      <c r="BRV686" s="187"/>
      <c r="BRW686" s="187"/>
      <c r="BRX686" s="187"/>
      <c r="BRY686" s="187"/>
      <c r="BRZ686" s="187"/>
      <c r="BSA686" s="187"/>
      <c r="BSB686" s="187"/>
      <c r="BSC686" s="187"/>
      <c r="BSD686" s="187"/>
      <c r="BSE686" s="187"/>
      <c r="BSF686" s="187"/>
      <c r="BSG686" s="187"/>
      <c r="BSH686" s="187"/>
      <c r="BSI686" s="187"/>
      <c r="BSJ686" s="187"/>
      <c r="BSK686" s="187"/>
      <c r="BSL686" s="187"/>
      <c r="BSM686" s="187"/>
      <c r="BSN686" s="187"/>
      <c r="BSO686" s="187"/>
      <c r="BSP686" s="187"/>
      <c r="BSQ686" s="187"/>
      <c r="BSR686" s="187"/>
      <c r="BSS686" s="187"/>
      <c r="BST686" s="187"/>
      <c r="BSU686" s="187"/>
      <c r="BSV686" s="187"/>
      <c r="BSW686" s="187"/>
      <c r="BSX686" s="187"/>
      <c r="BSY686" s="187"/>
      <c r="BSZ686" s="187"/>
      <c r="BTA686" s="187"/>
      <c r="BTB686" s="187"/>
      <c r="BTC686" s="187"/>
      <c r="BTD686" s="187"/>
      <c r="BTE686" s="187"/>
      <c r="BTF686" s="187"/>
      <c r="BTG686" s="187"/>
      <c r="BTH686" s="187"/>
      <c r="BTI686" s="187"/>
      <c r="BTJ686" s="187"/>
      <c r="BTK686" s="187"/>
      <c r="BTL686" s="187"/>
      <c r="BTM686" s="187"/>
      <c r="BTN686" s="187"/>
      <c r="BTO686" s="187"/>
      <c r="BTP686" s="187"/>
      <c r="BTQ686" s="187"/>
      <c r="BTR686" s="187"/>
      <c r="BTS686" s="187"/>
      <c r="BTT686" s="187"/>
      <c r="BTU686" s="187"/>
      <c r="BTV686" s="187"/>
      <c r="BTW686" s="187"/>
      <c r="BTX686" s="187"/>
      <c r="BTY686" s="187"/>
      <c r="BTZ686" s="187"/>
      <c r="BUA686" s="187"/>
      <c r="BUB686" s="187"/>
      <c r="BUC686" s="187"/>
      <c r="BUD686" s="187"/>
      <c r="BUE686" s="187"/>
      <c r="BUF686" s="187"/>
      <c r="BUG686" s="187"/>
      <c r="BUH686" s="187"/>
      <c r="BUI686" s="187"/>
      <c r="BUJ686" s="187"/>
      <c r="BUK686" s="187"/>
      <c r="BUL686" s="187"/>
      <c r="BUM686" s="187"/>
      <c r="BUN686" s="187"/>
      <c r="BUO686" s="187"/>
      <c r="BUP686" s="187"/>
      <c r="BUQ686" s="187"/>
      <c r="BUR686" s="187"/>
      <c r="BUS686" s="187"/>
      <c r="BUT686" s="187"/>
      <c r="BUU686" s="187"/>
      <c r="BUV686" s="187"/>
      <c r="BUW686" s="187"/>
      <c r="BUX686" s="187"/>
      <c r="BUY686" s="187"/>
      <c r="BUZ686" s="187"/>
      <c r="BVA686" s="187"/>
      <c r="BVB686" s="187"/>
      <c r="BVC686" s="187"/>
      <c r="BVD686" s="187"/>
      <c r="BVE686" s="187"/>
      <c r="BVF686" s="187"/>
      <c r="BVG686" s="187"/>
      <c r="BVH686" s="187"/>
      <c r="BVI686" s="187"/>
      <c r="BVJ686" s="187"/>
      <c r="BVK686" s="187"/>
      <c r="BVL686" s="187"/>
      <c r="BVM686" s="187"/>
      <c r="BVN686" s="187"/>
      <c r="BVO686" s="187"/>
      <c r="BVP686" s="187"/>
      <c r="BVQ686" s="187"/>
      <c r="BVR686" s="187"/>
      <c r="BVS686" s="187"/>
      <c r="BVT686" s="187"/>
      <c r="BVU686" s="187"/>
      <c r="BVV686" s="187"/>
      <c r="BVW686" s="187"/>
      <c r="BVX686" s="187"/>
      <c r="BVY686" s="187"/>
      <c r="BVZ686" s="187"/>
      <c r="BWA686" s="187"/>
      <c r="BWB686" s="187"/>
      <c r="BWC686" s="187"/>
      <c r="BWD686" s="187"/>
      <c r="BWE686" s="187"/>
      <c r="BWF686" s="187"/>
      <c r="BWG686" s="187"/>
      <c r="BWH686" s="187"/>
      <c r="BWI686" s="187"/>
      <c r="BWJ686" s="187"/>
      <c r="BWK686" s="187"/>
      <c r="BWL686" s="187"/>
      <c r="BWM686" s="187"/>
      <c r="BWN686" s="187"/>
      <c r="BWO686" s="187"/>
      <c r="BWP686" s="187"/>
      <c r="BWQ686" s="187"/>
      <c r="BWR686" s="187"/>
      <c r="BWS686" s="187"/>
      <c r="BWT686" s="187"/>
      <c r="BWU686" s="187"/>
      <c r="BWV686" s="187"/>
      <c r="BWW686" s="187"/>
      <c r="BWX686" s="187"/>
      <c r="BWY686" s="187"/>
      <c r="BWZ686" s="187"/>
      <c r="BXA686" s="187"/>
      <c r="BXB686" s="187"/>
      <c r="BXC686" s="187"/>
      <c r="BXD686" s="187"/>
      <c r="BXE686" s="187"/>
      <c r="BXF686" s="187"/>
      <c r="BXG686" s="187"/>
      <c r="BXH686" s="187"/>
      <c r="BXI686" s="187"/>
      <c r="BXJ686" s="187"/>
      <c r="BXK686" s="187"/>
      <c r="BXL686" s="187"/>
      <c r="BXM686" s="187"/>
      <c r="BXN686" s="187"/>
      <c r="BXO686" s="187"/>
      <c r="BXP686" s="187"/>
      <c r="BXQ686" s="187"/>
      <c r="BXR686" s="187"/>
      <c r="BXS686" s="187"/>
      <c r="BXT686" s="187"/>
      <c r="BXU686" s="187"/>
      <c r="BXV686" s="187"/>
      <c r="BXW686" s="187"/>
      <c r="BXX686" s="187"/>
      <c r="BXY686" s="187"/>
      <c r="BXZ686" s="187"/>
      <c r="BYA686" s="187"/>
      <c r="BYB686" s="187"/>
      <c r="BYC686" s="187"/>
      <c r="BYD686" s="187"/>
      <c r="BYE686" s="187"/>
      <c r="BYF686" s="187"/>
      <c r="BYG686" s="187"/>
      <c r="BYH686" s="187"/>
      <c r="BYI686" s="187"/>
      <c r="BYJ686" s="187"/>
      <c r="BYK686" s="187"/>
      <c r="BYL686" s="187"/>
      <c r="BYM686" s="187"/>
      <c r="BYN686" s="187"/>
      <c r="BYO686" s="187"/>
      <c r="BYP686" s="187"/>
      <c r="BYQ686" s="187"/>
      <c r="BYR686" s="187"/>
      <c r="BYS686" s="187"/>
      <c r="BYT686" s="187"/>
      <c r="BYU686" s="187"/>
      <c r="BYV686" s="187"/>
      <c r="BYW686" s="187"/>
      <c r="BYX686" s="187"/>
      <c r="BYY686" s="187"/>
      <c r="BYZ686" s="187"/>
      <c r="BZA686" s="187"/>
      <c r="BZB686" s="187"/>
      <c r="BZC686" s="187"/>
      <c r="BZD686" s="187"/>
      <c r="BZE686" s="187"/>
      <c r="BZF686" s="187"/>
      <c r="BZG686" s="187"/>
      <c r="BZH686" s="187"/>
      <c r="BZI686" s="187"/>
      <c r="BZJ686" s="187"/>
      <c r="BZK686" s="187"/>
      <c r="BZL686" s="187"/>
      <c r="BZM686" s="187"/>
      <c r="BZN686" s="187"/>
      <c r="BZO686" s="187"/>
      <c r="BZP686" s="187"/>
      <c r="BZQ686" s="187"/>
      <c r="BZR686" s="187"/>
      <c r="BZS686" s="187"/>
      <c r="BZT686" s="187"/>
      <c r="BZU686" s="187"/>
      <c r="BZV686" s="187"/>
      <c r="BZW686" s="187"/>
      <c r="BZX686" s="187"/>
      <c r="BZY686" s="187"/>
      <c r="BZZ686" s="187"/>
      <c r="CAA686" s="187"/>
      <c r="CAB686" s="187"/>
      <c r="CAC686" s="187"/>
      <c r="CAD686" s="187"/>
      <c r="CAE686" s="187"/>
      <c r="CAF686" s="187"/>
      <c r="CAG686" s="187"/>
      <c r="CAH686" s="187"/>
      <c r="CAI686" s="187"/>
      <c r="CAJ686" s="187"/>
      <c r="CAK686" s="187"/>
      <c r="CAL686" s="187"/>
      <c r="CAM686" s="187"/>
      <c r="CAN686" s="187"/>
      <c r="CAO686" s="187"/>
      <c r="CAP686" s="187"/>
      <c r="CAQ686" s="187"/>
      <c r="CAR686" s="187"/>
      <c r="CAS686" s="187"/>
      <c r="CAT686" s="187"/>
      <c r="CAU686" s="187"/>
      <c r="CAV686" s="187"/>
      <c r="CAW686" s="187"/>
      <c r="CAX686" s="187"/>
      <c r="CAY686" s="187"/>
      <c r="CAZ686" s="187"/>
      <c r="CBA686" s="187"/>
      <c r="CBB686" s="187"/>
      <c r="CBC686" s="187"/>
      <c r="CBD686" s="187"/>
      <c r="CBE686" s="187"/>
      <c r="CBF686" s="187"/>
      <c r="CBG686" s="187"/>
      <c r="CBH686" s="187"/>
      <c r="CBI686" s="187"/>
      <c r="CBJ686" s="187"/>
      <c r="CBK686" s="187"/>
      <c r="CBL686" s="187"/>
      <c r="CBM686" s="187"/>
      <c r="CBN686" s="187"/>
      <c r="CBO686" s="187"/>
      <c r="CBP686" s="187"/>
      <c r="CBQ686" s="187"/>
      <c r="CBR686" s="187"/>
      <c r="CBS686" s="187"/>
      <c r="CBT686" s="187"/>
      <c r="CBU686" s="187"/>
      <c r="CBV686" s="187"/>
      <c r="CBW686" s="187"/>
      <c r="CBX686" s="187"/>
      <c r="CBY686" s="187"/>
      <c r="CBZ686" s="187"/>
      <c r="CCA686" s="187"/>
      <c r="CCB686" s="187"/>
      <c r="CCC686" s="187"/>
      <c r="CCD686" s="187"/>
      <c r="CCE686" s="187"/>
      <c r="CCF686" s="187"/>
      <c r="CCG686" s="187"/>
      <c r="CCH686" s="187"/>
      <c r="CCI686" s="187"/>
      <c r="CCJ686" s="187"/>
      <c r="CCK686" s="187"/>
      <c r="CCL686" s="187"/>
      <c r="CCM686" s="187"/>
      <c r="CCN686" s="187"/>
      <c r="CCO686" s="187"/>
      <c r="CCP686" s="187"/>
      <c r="CCQ686" s="187"/>
      <c r="CCR686" s="187"/>
      <c r="CCS686" s="187"/>
      <c r="CCT686" s="187"/>
      <c r="CCU686" s="187"/>
      <c r="CCV686" s="187"/>
      <c r="CCW686" s="187"/>
      <c r="CCX686" s="187"/>
      <c r="CCY686" s="187"/>
      <c r="CCZ686" s="187"/>
      <c r="CDA686" s="187"/>
      <c r="CDB686" s="187"/>
      <c r="CDC686" s="187"/>
      <c r="CDD686" s="187"/>
      <c r="CDE686" s="187"/>
      <c r="CDF686" s="187"/>
      <c r="CDG686" s="187"/>
      <c r="CDH686" s="187"/>
      <c r="CDI686" s="187"/>
      <c r="CDJ686" s="187"/>
      <c r="CDK686" s="187"/>
      <c r="CDL686" s="187"/>
      <c r="CDM686" s="187"/>
      <c r="CDN686" s="187"/>
      <c r="CDO686" s="187"/>
      <c r="CDP686" s="187"/>
      <c r="CDQ686" s="187"/>
      <c r="CDR686" s="187"/>
      <c r="CDS686" s="187"/>
      <c r="CDT686" s="187"/>
      <c r="CDU686" s="187"/>
      <c r="CDV686" s="187"/>
      <c r="CDW686" s="187"/>
      <c r="CDX686" s="187"/>
      <c r="CDY686" s="187"/>
      <c r="CDZ686" s="187"/>
      <c r="CEA686" s="187"/>
      <c r="CEB686" s="187"/>
      <c r="CEC686" s="187"/>
      <c r="CED686" s="187"/>
      <c r="CEE686" s="187"/>
      <c r="CEF686" s="187"/>
      <c r="CEG686" s="187"/>
      <c r="CEH686" s="187"/>
      <c r="CEI686" s="187"/>
      <c r="CEJ686" s="187"/>
      <c r="CEK686" s="187"/>
      <c r="CEL686" s="187"/>
      <c r="CEM686" s="187"/>
      <c r="CEN686" s="187"/>
      <c r="CEO686" s="187"/>
      <c r="CEP686" s="187"/>
      <c r="CEQ686" s="187"/>
      <c r="CER686" s="187"/>
      <c r="CES686" s="187"/>
      <c r="CET686" s="187"/>
      <c r="CEU686" s="187"/>
      <c r="CEV686" s="187"/>
      <c r="CEW686" s="187"/>
      <c r="CEX686" s="187"/>
      <c r="CEY686" s="187"/>
      <c r="CEZ686" s="187"/>
      <c r="CFA686" s="187"/>
      <c r="CFB686" s="187"/>
      <c r="CFC686" s="187"/>
      <c r="CFD686" s="187"/>
      <c r="CFE686" s="187"/>
      <c r="CFF686" s="187"/>
      <c r="CFG686" s="187"/>
      <c r="CFH686" s="187"/>
      <c r="CFI686" s="187"/>
      <c r="CFJ686" s="187"/>
      <c r="CFK686" s="187"/>
      <c r="CFL686" s="187"/>
      <c r="CFM686" s="187"/>
      <c r="CFN686" s="187"/>
      <c r="CFO686" s="187"/>
      <c r="CFP686" s="187"/>
      <c r="CFQ686" s="187"/>
      <c r="CFR686" s="187"/>
      <c r="CFS686" s="187"/>
      <c r="CFT686" s="187"/>
      <c r="CFU686" s="187"/>
      <c r="CFV686" s="187"/>
      <c r="CFW686" s="187"/>
      <c r="CFX686" s="187"/>
      <c r="CFY686" s="187"/>
      <c r="CFZ686" s="187"/>
      <c r="CGA686" s="187"/>
      <c r="CGB686" s="187"/>
      <c r="CGC686" s="187"/>
      <c r="CGD686" s="187"/>
      <c r="CGE686" s="187"/>
      <c r="CGF686" s="187"/>
      <c r="CGG686" s="187"/>
      <c r="CGH686" s="187"/>
      <c r="CGI686" s="187"/>
      <c r="CGJ686" s="187"/>
      <c r="CGK686" s="187"/>
      <c r="CGL686" s="187"/>
      <c r="CGM686" s="187"/>
      <c r="CGN686" s="187"/>
      <c r="CGO686" s="187"/>
      <c r="CGP686" s="187"/>
      <c r="CGQ686" s="187"/>
      <c r="CGR686" s="187"/>
      <c r="CGS686" s="187"/>
      <c r="CGT686" s="187"/>
      <c r="CGU686" s="187"/>
      <c r="CGV686" s="187"/>
      <c r="CGW686" s="187"/>
      <c r="CGX686" s="187"/>
      <c r="CGY686" s="187"/>
      <c r="CGZ686" s="187"/>
      <c r="CHA686" s="187"/>
      <c r="CHB686" s="187"/>
      <c r="CHC686" s="187"/>
      <c r="CHD686" s="187"/>
      <c r="CHE686" s="187"/>
      <c r="CHF686" s="187"/>
      <c r="CHG686" s="187"/>
      <c r="CHH686" s="187"/>
      <c r="CHI686" s="187"/>
      <c r="CHJ686" s="187"/>
      <c r="CHK686" s="187"/>
      <c r="CHL686" s="187"/>
      <c r="CHM686" s="187"/>
      <c r="CHN686" s="187"/>
      <c r="CHO686" s="187"/>
      <c r="CHP686" s="187"/>
      <c r="CHQ686" s="187"/>
      <c r="CHR686" s="187"/>
      <c r="CHS686" s="187"/>
      <c r="CHT686" s="187"/>
      <c r="CHU686" s="187"/>
      <c r="CHV686" s="187"/>
      <c r="CHW686" s="187"/>
      <c r="CHX686" s="187"/>
      <c r="CHY686" s="187"/>
      <c r="CHZ686" s="187"/>
      <c r="CIA686" s="187"/>
      <c r="CIB686" s="187"/>
      <c r="CIC686" s="187"/>
      <c r="CID686" s="187"/>
      <c r="CIE686" s="187"/>
      <c r="CIF686" s="187"/>
      <c r="CIG686" s="187"/>
      <c r="CIH686" s="187"/>
      <c r="CII686" s="187"/>
      <c r="CIJ686" s="187"/>
      <c r="CIK686" s="187"/>
      <c r="CIL686" s="187"/>
      <c r="CIM686" s="187"/>
      <c r="CIN686" s="187"/>
      <c r="CIO686" s="187"/>
      <c r="CIP686" s="187"/>
      <c r="CIQ686" s="187"/>
      <c r="CIR686" s="187"/>
      <c r="CIS686" s="187"/>
      <c r="CIT686" s="187"/>
      <c r="CIU686" s="187"/>
      <c r="CIV686" s="187"/>
      <c r="CIW686" s="187"/>
      <c r="CIX686" s="187"/>
      <c r="CIY686" s="187"/>
      <c r="CIZ686" s="187"/>
      <c r="CJA686" s="187"/>
      <c r="CJB686" s="187"/>
      <c r="CJC686" s="187"/>
      <c r="CJD686" s="187"/>
      <c r="CJE686" s="187"/>
      <c r="CJF686" s="187"/>
      <c r="CJG686" s="187"/>
      <c r="CJH686" s="187"/>
      <c r="CJI686" s="187"/>
      <c r="CJJ686" s="187"/>
      <c r="CJK686" s="187"/>
      <c r="CJL686" s="187"/>
      <c r="CJM686" s="187"/>
      <c r="CJN686" s="187"/>
      <c r="CJO686" s="187"/>
      <c r="CJP686" s="187"/>
      <c r="CJQ686" s="187"/>
      <c r="CJR686" s="187"/>
      <c r="CJS686" s="187"/>
      <c r="CJT686" s="187"/>
      <c r="CJU686" s="187"/>
      <c r="CJV686" s="187"/>
      <c r="CJW686" s="187"/>
      <c r="CJX686" s="187"/>
      <c r="CJY686" s="187"/>
      <c r="CJZ686" s="187"/>
      <c r="CKA686" s="187"/>
      <c r="CKB686" s="187"/>
      <c r="CKC686" s="187"/>
      <c r="CKD686" s="187"/>
      <c r="CKE686" s="187"/>
      <c r="CKF686" s="187"/>
      <c r="CKG686" s="187"/>
      <c r="CKH686" s="187"/>
      <c r="CKI686" s="187"/>
      <c r="CKJ686" s="187"/>
      <c r="CKK686" s="187"/>
      <c r="CKL686" s="187"/>
      <c r="CKM686" s="187"/>
      <c r="CKN686" s="187"/>
      <c r="CKO686" s="187"/>
      <c r="CKP686" s="187"/>
      <c r="CKQ686" s="187"/>
      <c r="CKR686" s="187"/>
      <c r="CKS686" s="187"/>
      <c r="CKT686" s="187"/>
      <c r="CKU686" s="187"/>
      <c r="CKV686" s="187"/>
      <c r="CKW686" s="187"/>
      <c r="CKX686" s="187"/>
      <c r="CKY686" s="187"/>
      <c r="CKZ686" s="187"/>
      <c r="CLA686" s="187"/>
      <c r="CLB686" s="187"/>
      <c r="CLC686" s="187"/>
      <c r="CLD686" s="187"/>
      <c r="CLE686" s="187"/>
      <c r="CLF686" s="187"/>
      <c r="CLG686" s="187"/>
      <c r="CLH686" s="187"/>
      <c r="CLI686" s="187"/>
      <c r="CLJ686" s="187"/>
      <c r="CLK686" s="187"/>
      <c r="CLL686" s="187"/>
      <c r="CLM686" s="187"/>
      <c r="CLN686" s="187"/>
      <c r="CLO686" s="187"/>
      <c r="CLP686" s="187"/>
      <c r="CLQ686" s="187"/>
      <c r="CLR686" s="187"/>
      <c r="CLS686" s="187"/>
      <c r="CLT686" s="187"/>
      <c r="CLU686" s="187"/>
      <c r="CLV686" s="187"/>
      <c r="CLW686" s="187"/>
      <c r="CLX686" s="187"/>
      <c r="CLY686" s="187"/>
      <c r="CLZ686" s="187"/>
      <c r="CMA686" s="187"/>
      <c r="CMB686" s="187"/>
      <c r="CMC686" s="187"/>
      <c r="CMD686" s="187"/>
      <c r="CME686" s="187"/>
      <c r="CMF686" s="187"/>
      <c r="CMG686" s="187"/>
      <c r="CMH686" s="187"/>
      <c r="CMI686" s="187"/>
      <c r="CMJ686" s="187"/>
      <c r="CMK686" s="187"/>
      <c r="CML686" s="187"/>
      <c r="CMM686" s="187"/>
      <c r="CMN686" s="187"/>
      <c r="CMO686" s="187"/>
      <c r="CMP686" s="187"/>
      <c r="CMQ686" s="187"/>
      <c r="CMR686" s="187"/>
      <c r="CMS686" s="187"/>
      <c r="CMT686" s="187"/>
      <c r="CMU686" s="187"/>
      <c r="CMV686" s="187"/>
      <c r="CMW686" s="187"/>
      <c r="CMX686" s="187"/>
      <c r="CMY686" s="187"/>
      <c r="CMZ686" s="187"/>
      <c r="CNA686" s="187"/>
      <c r="CNB686" s="187"/>
      <c r="CNC686" s="187"/>
      <c r="CND686" s="187"/>
      <c r="CNE686" s="187"/>
      <c r="CNF686" s="187"/>
      <c r="CNG686" s="187"/>
      <c r="CNH686" s="187"/>
      <c r="CNI686" s="187"/>
      <c r="CNJ686" s="187"/>
      <c r="CNK686" s="187"/>
      <c r="CNL686" s="187"/>
      <c r="CNM686" s="187"/>
      <c r="CNN686" s="187"/>
      <c r="CNO686" s="187"/>
      <c r="CNP686" s="187"/>
      <c r="CNQ686" s="187"/>
      <c r="CNR686" s="187"/>
      <c r="CNS686" s="187"/>
      <c r="CNT686" s="187"/>
      <c r="CNU686" s="187"/>
      <c r="CNV686" s="187"/>
      <c r="CNW686" s="187"/>
      <c r="CNX686" s="187"/>
      <c r="CNY686" s="187"/>
      <c r="CNZ686" s="187"/>
      <c r="COA686" s="187"/>
      <c r="COB686" s="187"/>
      <c r="COC686" s="187"/>
      <c r="COD686" s="187"/>
      <c r="COE686" s="187"/>
      <c r="COF686" s="187"/>
      <c r="COG686" s="187"/>
      <c r="COH686" s="187"/>
      <c r="COI686" s="187"/>
      <c r="COJ686" s="187"/>
      <c r="COK686" s="187"/>
      <c r="COL686" s="187"/>
      <c r="COM686" s="187"/>
      <c r="CON686" s="187"/>
      <c r="COO686" s="187"/>
      <c r="COP686" s="187"/>
      <c r="COQ686" s="187"/>
      <c r="COR686" s="187"/>
      <c r="COS686" s="187"/>
      <c r="COT686" s="187"/>
      <c r="COU686" s="187"/>
      <c r="COV686" s="187"/>
      <c r="COW686" s="187"/>
      <c r="COX686" s="187"/>
      <c r="COY686" s="187"/>
      <c r="COZ686" s="187"/>
      <c r="CPA686" s="187"/>
      <c r="CPB686" s="187"/>
      <c r="CPC686" s="187"/>
      <c r="CPD686" s="187"/>
      <c r="CPE686" s="187"/>
      <c r="CPF686" s="187"/>
      <c r="CPG686" s="187"/>
      <c r="CPH686" s="187"/>
      <c r="CPI686" s="187"/>
      <c r="CPJ686" s="187"/>
      <c r="CPK686" s="187"/>
      <c r="CPL686" s="187"/>
      <c r="CPM686" s="187"/>
      <c r="CPN686" s="187"/>
      <c r="CPO686" s="187"/>
      <c r="CPP686" s="187"/>
      <c r="CPQ686" s="187"/>
      <c r="CPR686" s="187"/>
      <c r="CPS686" s="187"/>
      <c r="CPT686" s="187"/>
      <c r="CPU686" s="187"/>
      <c r="CPV686" s="187"/>
      <c r="CPW686" s="187"/>
      <c r="CPX686" s="187"/>
      <c r="CPY686" s="187"/>
      <c r="CPZ686" s="187"/>
      <c r="CQA686" s="187"/>
      <c r="CQB686" s="187"/>
      <c r="CQC686" s="187"/>
      <c r="CQD686" s="187"/>
      <c r="CQE686" s="187"/>
      <c r="CQF686" s="187"/>
      <c r="CQG686" s="187"/>
      <c r="CQH686" s="187"/>
      <c r="CQI686" s="187"/>
      <c r="CQJ686" s="187"/>
      <c r="CQK686" s="187"/>
      <c r="CQL686" s="187"/>
      <c r="CQM686" s="187"/>
      <c r="CQN686" s="187"/>
      <c r="CQO686" s="187"/>
      <c r="CQP686" s="187"/>
      <c r="CQQ686" s="187"/>
      <c r="CQR686" s="187"/>
      <c r="CQS686" s="187"/>
      <c r="CQT686" s="187"/>
      <c r="CQU686" s="187"/>
      <c r="CQV686" s="187"/>
      <c r="CQW686" s="187"/>
      <c r="CQX686" s="187"/>
      <c r="CQY686" s="187"/>
      <c r="CQZ686" s="187"/>
      <c r="CRA686" s="187"/>
      <c r="CRB686" s="187"/>
      <c r="CRC686" s="187"/>
      <c r="CRD686" s="187"/>
      <c r="CRE686" s="187"/>
      <c r="CRF686" s="187"/>
      <c r="CRG686" s="187"/>
      <c r="CRH686" s="187"/>
      <c r="CRI686" s="187"/>
      <c r="CRJ686" s="187"/>
      <c r="CRK686" s="187"/>
      <c r="CRL686" s="187"/>
      <c r="CRM686" s="187"/>
      <c r="CRN686" s="187"/>
      <c r="CRO686" s="187"/>
      <c r="CRP686" s="187"/>
      <c r="CRQ686" s="187"/>
      <c r="CRR686" s="187"/>
      <c r="CRS686" s="187"/>
      <c r="CRT686" s="187"/>
      <c r="CRU686" s="187"/>
      <c r="CRV686" s="187"/>
      <c r="CRW686" s="187"/>
      <c r="CRX686" s="187"/>
      <c r="CRY686" s="187"/>
      <c r="CRZ686" s="187"/>
      <c r="CSA686" s="187"/>
      <c r="CSB686" s="187"/>
      <c r="CSC686" s="187"/>
      <c r="CSD686" s="187"/>
      <c r="CSE686" s="187"/>
      <c r="CSF686" s="187"/>
      <c r="CSG686" s="187"/>
      <c r="CSH686" s="187"/>
      <c r="CSI686" s="187"/>
      <c r="CSJ686" s="187"/>
      <c r="CSK686" s="187"/>
      <c r="CSL686" s="187"/>
      <c r="CSM686" s="187"/>
      <c r="CSN686" s="187"/>
      <c r="CSO686" s="187"/>
      <c r="CSP686" s="187"/>
      <c r="CSQ686" s="187"/>
      <c r="CSR686" s="187"/>
      <c r="CSS686" s="187"/>
      <c r="CST686" s="187"/>
      <c r="CSU686" s="187"/>
      <c r="CSV686" s="187"/>
      <c r="CSW686" s="187"/>
      <c r="CSX686" s="187"/>
      <c r="CSY686" s="187"/>
      <c r="CSZ686" s="187"/>
      <c r="CTA686" s="187"/>
      <c r="CTB686" s="187"/>
      <c r="CTC686" s="187"/>
      <c r="CTD686" s="187"/>
      <c r="CTE686" s="187"/>
      <c r="CTF686" s="187"/>
      <c r="CTG686" s="187"/>
      <c r="CTH686" s="187"/>
      <c r="CTI686" s="187"/>
      <c r="CTJ686" s="187"/>
      <c r="CTK686" s="187"/>
      <c r="CTL686" s="187"/>
      <c r="CTM686" s="187"/>
      <c r="CTN686" s="187"/>
      <c r="CTO686" s="187"/>
      <c r="CTP686" s="187"/>
      <c r="CTQ686" s="187"/>
      <c r="CTR686" s="187"/>
      <c r="CTS686" s="187"/>
      <c r="CTT686" s="187"/>
      <c r="CTU686" s="187"/>
      <c r="CTV686" s="187"/>
      <c r="CTW686" s="187"/>
      <c r="CTX686" s="187"/>
      <c r="CTY686" s="187"/>
      <c r="CTZ686" s="187"/>
      <c r="CUA686" s="187"/>
      <c r="CUB686" s="187"/>
      <c r="CUC686" s="187"/>
      <c r="CUD686" s="187"/>
      <c r="CUE686" s="187"/>
      <c r="CUF686" s="187"/>
      <c r="CUG686" s="187"/>
      <c r="CUH686" s="187"/>
      <c r="CUI686" s="187"/>
      <c r="CUJ686" s="187"/>
      <c r="CUK686" s="187"/>
      <c r="CUL686" s="187"/>
      <c r="CUM686" s="187"/>
      <c r="CUN686" s="187"/>
      <c r="CUO686" s="187"/>
      <c r="CUP686" s="187"/>
      <c r="CUQ686" s="187"/>
      <c r="CUR686" s="187"/>
      <c r="CUS686" s="187"/>
      <c r="CUT686" s="187"/>
      <c r="CUU686" s="187"/>
      <c r="CUV686" s="187"/>
      <c r="CUW686" s="187"/>
      <c r="CUX686" s="187"/>
      <c r="CUY686" s="187"/>
      <c r="CUZ686" s="187"/>
      <c r="CVA686" s="187"/>
      <c r="CVB686" s="187"/>
      <c r="CVC686" s="187"/>
      <c r="CVD686" s="187"/>
      <c r="CVE686" s="187"/>
      <c r="CVF686" s="187"/>
      <c r="CVG686" s="187"/>
      <c r="CVH686" s="187"/>
      <c r="CVI686" s="187"/>
      <c r="CVJ686" s="187"/>
      <c r="CVK686" s="187"/>
      <c r="CVL686" s="187"/>
      <c r="CVM686" s="187"/>
      <c r="CVN686" s="187"/>
      <c r="CVO686" s="187"/>
      <c r="CVP686" s="187"/>
      <c r="CVQ686" s="187"/>
      <c r="CVR686" s="187"/>
      <c r="CVS686" s="187"/>
      <c r="CVT686" s="187"/>
      <c r="CVU686" s="187"/>
      <c r="CVV686" s="187"/>
      <c r="CVW686" s="187"/>
      <c r="CVX686" s="187"/>
      <c r="CVY686" s="187"/>
      <c r="CVZ686" s="187"/>
      <c r="CWA686" s="187"/>
      <c r="CWB686" s="187"/>
      <c r="CWC686" s="187"/>
      <c r="CWD686" s="187"/>
      <c r="CWE686" s="187"/>
      <c r="CWF686" s="187"/>
      <c r="CWG686" s="187"/>
      <c r="CWH686" s="187"/>
      <c r="CWI686" s="187"/>
      <c r="CWJ686" s="187"/>
      <c r="CWK686" s="187"/>
      <c r="CWL686" s="187"/>
      <c r="CWM686" s="187"/>
      <c r="CWN686" s="187"/>
      <c r="CWO686" s="187"/>
      <c r="CWP686" s="187"/>
      <c r="CWQ686" s="187"/>
      <c r="CWR686" s="187"/>
      <c r="CWS686" s="187"/>
      <c r="CWT686" s="187"/>
      <c r="CWU686" s="187"/>
      <c r="CWV686" s="187"/>
      <c r="CWW686" s="187"/>
      <c r="CWX686" s="187"/>
      <c r="CWY686" s="187"/>
      <c r="CWZ686" s="187"/>
      <c r="CXA686" s="187"/>
      <c r="CXB686" s="187"/>
      <c r="CXC686" s="187"/>
      <c r="CXD686" s="187"/>
      <c r="CXE686" s="187"/>
      <c r="CXF686" s="187"/>
      <c r="CXG686" s="187"/>
      <c r="CXH686" s="187"/>
      <c r="CXI686" s="187"/>
      <c r="CXJ686" s="187"/>
      <c r="CXK686" s="187"/>
      <c r="CXL686" s="187"/>
      <c r="CXM686" s="187"/>
      <c r="CXN686" s="187"/>
      <c r="CXO686" s="187"/>
      <c r="CXP686" s="187"/>
      <c r="CXQ686" s="187"/>
      <c r="CXR686" s="187"/>
      <c r="CXS686" s="187"/>
      <c r="CXT686" s="187"/>
      <c r="CXU686" s="187"/>
      <c r="CXV686" s="187"/>
      <c r="CXW686" s="187"/>
      <c r="CXX686" s="187"/>
      <c r="CXY686" s="187"/>
      <c r="CXZ686" s="187"/>
      <c r="CYA686" s="187"/>
      <c r="CYB686" s="187"/>
      <c r="CYC686" s="187"/>
      <c r="CYD686" s="187"/>
      <c r="CYE686" s="187"/>
      <c r="CYF686" s="187"/>
      <c r="CYG686" s="187"/>
      <c r="CYH686" s="187"/>
      <c r="CYI686" s="187"/>
      <c r="CYJ686" s="187"/>
      <c r="CYK686" s="187"/>
      <c r="CYL686" s="187"/>
      <c r="CYM686" s="187"/>
      <c r="CYN686" s="187"/>
      <c r="CYO686" s="187"/>
      <c r="CYP686" s="187"/>
      <c r="CYQ686" s="187"/>
      <c r="CYR686" s="187"/>
      <c r="CYS686" s="187"/>
      <c r="CYT686" s="187"/>
      <c r="CYU686" s="187"/>
      <c r="CYV686" s="187"/>
      <c r="CYW686" s="187"/>
      <c r="CYX686" s="187"/>
      <c r="CYY686" s="187"/>
      <c r="CYZ686" s="187"/>
      <c r="CZA686" s="187"/>
      <c r="CZB686" s="187"/>
      <c r="CZC686" s="187"/>
      <c r="CZD686" s="187"/>
      <c r="CZE686" s="187"/>
      <c r="CZF686" s="187"/>
      <c r="CZG686" s="187"/>
      <c r="CZH686" s="187"/>
      <c r="CZI686" s="187"/>
      <c r="CZJ686" s="187"/>
      <c r="CZK686" s="187"/>
      <c r="CZL686" s="187"/>
      <c r="CZM686" s="187"/>
      <c r="CZN686" s="187"/>
      <c r="CZO686" s="187"/>
      <c r="CZP686" s="187"/>
      <c r="CZQ686" s="187"/>
      <c r="CZR686" s="187"/>
      <c r="CZS686" s="187"/>
      <c r="CZT686" s="187"/>
      <c r="CZU686" s="187"/>
      <c r="CZV686" s="187"/>
      <c r="CZW686" s="187"/>
      <c r="CZX686" s="187"/>
      <c r="CZY686" s="187"/>
      <c r="CZZ686" s="187"/>
      <c r="DAA686" s="187"/>
      <c r="DAB686" s="187"/>
      <c r="DAC686" s="187"/>
      <c r="DAD686" s="187"/>
      <c r="DAE686" s="187"/>
      <c r="DAF686" s="187"/>
      <c r="DAG686" s="187"/>
      <c r="DAH686" s="187"/>
      <c r="DAI686" s="187"/>
      <c r="DAJ686" s="187"/>
      <c r="DAK686" s="187"/>
      <c r="DAL686" s="187"/>
      <c r="DAM686" s="187"/>
      <c r="DAN686" s="187"/>
      <c r="DAO686" s="187"/>
      <c r="DAP686" s="187"/>
      <c r="DAQ686" s="187"/>
      <c r="DAR686" s="187"/>
      <c r="DAS686" s="187"/>
      <c r="DAT686" s="187"/>
      <c r="DAU686" s="187"/>
      <c r="DAV686" s="187"/>
      <c r="DAW686" s="187"/>
      <c r="DAX686" s="187"/>
      <c r="DAY686" s="187"/>
      <c r="DAZ686" s="187"/>
      <c r="DBA686" s="187"/>
      <c r="DBB686" s="187"/>
      <c r="DBC686" s="187"/>
      <c r="DBD686" s="187"/>
      <c r="DBE686" s="187"/>
      <c r="DBF686" s="187"/>
      <c r="DBG686" s="187"/>
      <c r="DBH686" s="187"/>
      <c r="DBI686" s="187"/>
      <c r="DBJ686" s="187"/>
      <c r="DBK686" s="187"/>
      <c r="DBL686" s="187"/>
      <c r="DBM686" s="187"/>
      <c r="DBN686" s="187"/>
      <c r="DBO686" s="187"/>
      <c r="DBP686" s="187"/>
      <c r="DBQ686" s="187"/>
      <c r="DBR686" s="187"/>
      <c r="DBS686" s="187"/>
      <c r="DBT686" s="187"/>
      <c r="DBU686" s="187"/>
      <c r="DBV686" s="187"/>
      <c r="DBW686" s="187"/>
      <c r="DBX686" s="187"/>
      <c r="DBY686" s="187"/>
      <c r="DBZ686" s="187"/>
      <c r="DCA686" s="187"/>
      <c r="DCB686" s="187"/>
      <c r="DCC686" s="187"/>
      <c r="DCD686" s="187"/>
      <c r="DCE686" s="187"/>
      <c r="DCF686" s="187"/>
      <c r="DCG686" s="187"/>
      <c r="DCH686" s="187"/>
      <c r="DCI686" s="187"/>
      <c r="DCJ686" s="187"/>
      <c r="DCK686" s="187"/>
      <c r="DCL686" s="187"/>
      <c r="DCM686" s="187"/>
      <c r="DCN686" s="187"/>
      <c r="DCO686" s="187"/>
      <c r="DCP686" s="187"/>
      <c r="DCQ686" s="187"/>
      <c r="DCR686" s="187"/>
      <c r="DCS686" s="187"/>
      <c r="DCT686" s="187"/>
      <c r="DCU686" s="187"/>
      <c r="DCV686" s="187"/>
      <c r="DCW686" s="187"/>
      <c r="DCX686" s="187"/>
      <c r="DCY686" s="187"/>
      <c r="DCZ686" s="187"/>
      <c r="DDA686" s="187"/>
      <c r="DDB686" s="187"/>
      <c r="DDC686" s="187"/>
      <c r="DDD686" s="187"/>
      <c r="DDE686" s="187"/>
      <c r="DDF686" s="187"/>
      <c r="DDG686" s="187"/>
      <c r="DDH686" s="187"/>
      <c r="DDI686" s="187"/>
      <c r="DDJ686" s="187"/>
      <c r="DDK686" s="187"/>
      <c r="DDL686" s="187"/>
      <c r="DDM686" s="187"/>
      <c r="DDN686" s="187"/>
      <c r="DDO686" s="187"/>
      <c r="DDP686" s="187"/>
      <c r="DDQ686" s="187"/>
      <c r="DDR686" s="187"/>
      <c r="DDS686" s="187"/>
      <c r="DDT686" s="187"/>
      <c r="DDU686" s="187"/>
      <c r="DDV686" s="187"/>
      <c r="DDW686" s="187"/>
      <c r="DDX686" s="187"/>
      <c r="DDY686" s="187"/>
      <c r="DDZ686" s="187"/>
      <c r="DEA686" s="187"/>
      <c r="DEB686" s="187"/>
      <c r="DEC686" s="187"/>
      <c r="DED686" s="187"/>
      <c r="DEE686" s="187"/>
      <c r="DEF686" s="187"/>
      <c r="DEG686" s="187"/>
      <c r="DEH686" s="187"/>
      <c r="DEI686" s="187"/>
      <c r="DEJ686" s="187"/>
      <c r="DEK686" s="187"/>
      <c r="DEL686" s="187"/>
      <c r="DEM686" s="187"/>
      <c r="DEN686" s="187"/>
      <c r="DEO686" s="187"/>
      <c r="DEP686" s="187"/>
      <c r="DEQ686" s="187"/>
      <c r="DER686" s="187"/>
      <c r="DES686" s="187"/>
      <c r="DET686" s="187"/>
      <c r="DEU686" s="187"/>
      <c r="DEV686" s="187"/>
      <c r="DEW686" s="187"/>
      <c r="DEX686" s="187"/>
      <c r="DEY686" s="187"/>
      <c r="DEZ686" s="187"/>
      <c r="DFA686" s="187"/>
      <c r="DFB686" s="187"/>
      <c r="DFC686" s="187"/>
      <c r="DFD686" s="187"/>
      <c r="DFE686" s="187"/>
      <c r="DFF686" s="187"/>
      <c r="DFG686" s="187"/>
      <c r="DFH686" s="187"/>
      <c r="DFI686" s="187"/>
      <c r="DFJ686" s="187"/>
      <c r="DFK686" s="187"/>
      <c r="DFL686" s="187"/>
      <c r="DFM686" s="187"/>
      <c r="DFN686" s="187"/>
      <c r="DFO686" s="187"/>
      <c r="DFP686" s="187"/>
      <c r="DFQ686" s="187"/>
      <c r="DFR686" s="187"/>
      <c r="DFS686" s="187"/>
      <c r="DFT686" s="187"/>
      <c r="DFU686" s="187"/>
      <c r="DFV686" s="187"/>
      <c r="DFW686" s="187"/>
      <c r="DFX686" s="187"/>
      <c r="DFY686" s="187"/>
      <c r="DFZ686" s="187"/>
      <c r="DGA686" s="187"/>
      <c r="DGB686" s="187"/>
      <c r="DGC686" s="187"/>
      <c r="DGD686" s="187"/>
      <c r="DGE686" s="187"/>
      <c r="DGF686" s="187"/>
      <c r="DGG686" s="187"/>
      <c r="DGH686" s="187"/>
      <c r="DGI686" s="187"/>
      <c r="DGJ686" s="187"/>
      <c r="DGK686" s="187"/>
      <c r="DGL686" s="187"/>
      <c r="DGM686" s="187"/>
      <c r="DGN686" s="187"/>
      <c r="DGO686" s="187"/>
      <c r="DGP686" s="187"/>
      <c r="DGQ686" s="187"/>
      <c r="DGR686" s="187"/>
      <c r="DGS686" s="187"/>
      <c r="DGT686" s="187"/>
      <c r="DGU686" s="187"/>
      <c r="DGV686" s="187"/>
      <c r="DGW686" s="187"/>
      <c r="DGX686" s="187"/>
      <c r="DGY686" s="187"/>
      <c r="DGZ686" s="187"/>
      <c r="DHA686" s="187"/>
      <c r="DHB686" s="187"/>
      <c r="DHC686" s="187"/>
      <c r="DHD686" s="187"/>
      <c r="DHE686" s="187"/>
      <c r="DHF686" s="187"/>
      <c r="DHG686" s="187"/>
      <c r="DHH686" s="187"/>
      <c r="DHI686" s="187"/>
      <c r="DHJ686" s="187"/>
      <c r="DHK686" s="187"/>
      <c r="DHL686" s="187"/>
      <c r="DHM686" s="187"/>
      <c r="DHN686" s="187"/>
      <c r="DHO686" s="187"/>
      <c r="DHP686" s="187"/>
      <c r="DHQ686" s="187"/>
      <c r="DHR686" s="187"/>
      <c r="DHS686" s="187"/>
      <c r="DHT686" s="187"/>
      <c r="DHU686" s="187"/>
      <c r="DHV686" s="187"/>
      <c r="DHW686" s="187"/>
      <c r="DHX686" s="187"/>
      <c r="DHY686" s="187"/>
      <c r="DHZ686" s="187"/>
      <c r="DIA686" s="187"/>
      <c r="DIB686" s="187"/>
      <c r="DIC686" s="187"/>
      <c r="DID686" s="187"/>
      <c r="DIE686" s="187"/>
      <c r="DIF686" s="187"/>
      <c r="DIG686" s="187"/>
      <c r="DIH686" s="187"/>
      <c r="DII686" s="187"/>
      <c r="DIJ686" s="187"/>
      <c r="DIK686" s="187"/>
      <c r="DIL686" s="187"/>
      <c r="DIM686" s="187"/>
      <c r="DIN686" s="187"/>
      <c r="DIO686" s="187"/>
      <c r="DIP686" s="187"/>
      <c r="DIQ686" s="187"/>
      <c r="DIR686" s="187"/>
      <c r="DIS686" s="187"/>
      <c r="DIT686" s="187"/>
      <c r="DIU686" s="187"/>
      <c r="DIV686" s="187"/>
      <c r="DIW686" s="187"/>
      <c r="DIX686" s="187"/>
      <c r="DIY686" s="187"/>
      <c r="DIZ686" s="187"/>
      <c r="DJA686" s="187"/>
      <c r="DJB686" s="187"/>
      <c r="DJC686" s="187"/>
      <c r="DJD686" s="187"/>
      <c r="DJE686" s="187"/>
      <c r="DJF686" s="187"/>
      <c r="DJG686" s="187"/>
      <c r="DJH686" s="187"/>
      <c r="DJI686" s="187"/>
      <c r="DJJ686" s="187"/>
      <c r="DJK686" s="187"/>
      <c r="DJL686" s="187"/>
      <c r="DJM686" s="187"/>
      <c r="DJN686" s="187"/>
      <c r="DJO686" s="187"/>
      <c r="DJP686" s="187"/>
      <c r="DJQ686" s="187"/>
      <c r="DJR686" s="187"/>
      <c r="DJS686" s="187"/>
      <c r="DJT686" s="187"/>
      <c r="DJU686" s="187"/>
      <c r="DJV686" s="187"/>
      <c r="DJW686" s="187"/>
      <c r="DJX686" s="187"/>
      <c r="DJY686" s="187"/>
      <c r="DJZ686" s="187"/>
      <c r="DKA686" s="187"/>
      <c r="DKB686" s="187"/>
      <c r="DKC686" s="187"/>
      <c r="DKD686" s="187"/>
      <c r="DKE686" s="187"/>
      <c r="DKF686" s="187"/>
      <c r="DKG686" s="187"/>
      <c r="DKH686" s="187"/>
      <c r="DKI686" s="187"/>
      <c r="DKJ686" s="187"/>
      <c r="DKK686" s="187"/>
      <c r="DKL686" s="187"/>
      <c r="DKM686" s="187"/>
      <c r="DKN686" s="187"/>
      <c r="DKO686" s="187"/>
      <c r="DKP686" s="187"/>
      <c r="DKQ686" s="187"/>
      <c r="DKR686" s="187"/>
      <c r="DKS686" s="187"/>
      <c r="DKT686" s="187"/>
      <c r="DKU686" s="187"/>
      <c r="DKV686" s="187"/>
      <c r="DKW686" s="187"/>
      <c r="DKX686" s="187"/>
      <c r="DKY686" s="187"/>
      <c r="DKZ686" s="187"/>
      <c r="DLA686" s="187"/>
      <c r="DLB686" s="187"/>
      <c r="DLC686" s="187"/>
      <c r="DLD686" s="187"/>
      <c r="DLE686" s="187"/>
      <c r="DLF686" s="187"/>
      <c r="DLG686" s="187"/>
      <c r="DLH686" s="187"/>
      <c r="DLI686" s="187"/>
      <c r="DLJ686" s="187"/>
      <c r="DLK686" s="187"/>
      <c r="DLL686" s="187"/>
      <c r="DLM686" s="187"/>
      <c r="DLN686" s="187"/>
      <c r="DLO686" s="187"/>
      <c r="DLP686" s="187"/>
      <c r="DLQ686" s="187"/>
      <c r="DLR686" s="187"/>
      <c r="DLS686" s="187"/>
      <c r="DLT686" s="187"/>
      <c r="DLU686" s="187"/>
      <c r="DLV686" s="187"/>
      <c r="DLW686" s="187"/>
      <c r="DLX686" s="187"/>
      <c r="DLY686" s="187"/>
      <c r="DLZ686" s="187"/>
      <c r="DMA686" s="187"/>
      <c r="DMB686" s="187"/>
      <c r="DMC686" s="187"/>
      <c r="DMD686" s="187"/>
      <c r="DME686" s="187"/>
      <c r="DMF686" s="187"/>
      <c r="DMG686" s="187"/>
      <c r="DMH686" s="187"/>
      <c r="DMI686" s="187"/>
      <c r="DMJ686" s="187"/>
      <c r="DMK686" s="187"/>
      <c r="DML686" s="187"/>
      <c r="DMM686" s="187"/>
      <c r="DMN686" s="187"/>
      <c r="DMO686" s="187"/>
      <c r="DMP686" s="187"/>
      <c r="DMQ686" s="187"/>
      <c r="DMR686" s="187"/>
      <c r="DMS686" s="187"/>
      <c r="DMT686" s="187"/>
      <c r="DMU686" s="187"/>
      <c r="DMV686" s="187"/>
      <c r="DMW686" s="187"/>
      <c r="DMX686" s="187"/>
      <c r="DMY686" s="187"/>
      <c r="DMZ686" s="187"/>
      <c r="DNA686" s="187"/>
      <c r="DNB686" s="187"/>
      <c r="DNC686" s="187"/>
      <c r="DND686" s="187"/>
      <c r="DNE686" s="187"/>
      <c r="DNF686" s="187"/>
      <c r="DNG686" s="187"/>
      <c r="DNH686" s="187"/>
      <c r="DNI686" s="187"/>
      <c r="DNJ686" s="187"/>
      <c r="DNK686" s="187"/>
      <c r="DNL686" s="187"/>
      <c r="DNM686" s="187"/>
      <c r="DNN686" s="187"/>
      <c r="DNO686" s="187"/>
      <c r="DNP686" s="187"/>
      <c r="DNQ686" s="187"/>
      <c r="DNR686" s="187"/>
      <c r="DNS686" s="187"/>
      <c r="DNT686" s="187"/>
      <c r="DNU686" s="187"/>
      <c r="DNV686" s="187"/>
      <c r="DNW686" s="187"/>
      <c r="DNX686" s="187"/>
      <c r="DNY686" s="187"/>
      <c r="DNZ686" s="187"/>
      <c r="DOA686" s="187"/>
      <c r="DOB686" s="187"/>
      <c r="DOC686" s="187"/>
      <c r="DOD686" s="187"/>
      <c r="DOE686" s="187"/>
      <c r="DOF686" s="187"/>
      <c r="DOG686" s="187"/>
      <c r="DOH686" s="187"/>
      <c r="DOI686" s="187"/>
      <c r="DOJ686" s="187"/>
      <c r="DOK686" s="187"/>
      <c r="DOL686" s="187"/>
      <c r="DOM686" s="187"/>
      <c r="DON686" s="187"/>
      <c r="DOO686" s="187"/>
      <c r="DOP686" s="187"/>
      <c r="DOQ686" s="187"/>
      <c r="DOR686" s="187"/>
      <c r="DOS686" s="187"/>
      <c r="DOT686" s="187"/>
      <c r="DOU686" s="187"/>
      <c r="DOV686" s="187"/>
      <c r="DOW686" s="187"/>
      <c r="DOX686" s="187"/>
      <c r="DOY686" s="187"/>
      <c r="DOZ686" s="187"/>
      <c r="DPA686" s="187"/>
      <c r="DPB686" s="187"/>
      <c r="DPC686" s="187"/>
      <c r="DPD686" s="187"/>
      <c r="DPE686" s="187"/>
      <c r="DPF686" s="187"/>
      <c r="DPG686" s="187"/>
      <c r="DPH686" s="187"/>
      <c r="DPI686" s="187"/>
      <c r="DPJ686" s="187"/>
      <c r="DPK686" s="187"/>
      <c r="DPL686" s="187"/>
      <c r="DPM686" s="187"/>
      <c r="DPN686" s="187"/>
      <c r="DPO686" s="187"/>
      <c r="DPP686" s="187"/>
      <c r="DPQ686" s="187"/>
      <c r="DPR686" s="187"/>
      <c r="DPS686" s="187"/>
      <c r="DPT686" s="187"/>
      <c r="DPU686" s="187"/>
      <c r="DPV686" s="187"/>
      <c r="DPW686" s="187"/>
      <c r="DPX686" s="187"/>
      <c r="DPY686" s="187"/>
      <c r="DPZ686" s="187"/>
      <c r="DQA686" s="187"/>
      <c r="DQB686" s="187"/>
      <c r="DQC686" s="187"/>
      <c r="DQD686" s="187"/>
      <c r="DQE686" s="187"/>
      <c r="DQF686" s="187"/>
      <c r="DQG686" s="187"/>
      <c r="DQH686" s="187"/>
      <c r="DQI686" s="187"/>
      <c r="DQJ686" s="187"/>
      <c r="DQK686" s="187"/>
      <c r="DQL686" s="187"/>
      <c r="DQM686" s="187"/>
      <c r="DQN686" s="187"/>
      <c r="DQO686" s="187"/>
      <c r="DQP686" s="187"/>
      <c r="DQQ686" s="187"/>
      <c r="DQR686" s="187"/>
      <c r="DQS686" s="187"/>
      <c r="DQT686" s="187"/>
      <c r="DQU686" s="187"/>
      <c r="DQV686" s="187"/>
      <c r="DQW686" s="187"/>
      <c r="DQX686" s="187"/>
      <c r="DQY686" s="187"/>
      <c r="DQZ686" s="187"/>
      <c r="DRA686" s="187"/>
      <c r="DRB686" s="187"/>
      <c r="DRC686" s="187"/>
      <c r="DRD686" s="187"/>
      <c r="DRE686" s="187"/>
      <c r="DRF686" s="187"/>
      <c r="DRG686" s="187"/>
      <c r="DRH686" s="187"/>
      <c r="DRI686" s="187"/>
      <c r="DRJ686" s="187"/>
      <c r="DRK686" s="187"/>
      <c r="DRL686" s="187"/>
      <c r="DRM686" s="187"/>
      <c r="DRN686" s="187"/>
      <c r="DRO686" s="187"/>
      <c r="DRP686" s="187"/>
      <c r="DRQ686" s="187"/>
      <c r="DRR686" s="187"/>
      <c r="DRS686" s="187"/>
      <c r="DRT686" s="187"/>
      <c r="DRU686" s="187"/>
      <c r="DRV686" s="187"/>
      <c r="DRW686" s="187"/>
      <c r="DRX686" s="187"/>
      <c r="DRY686" s="187"/>
      <c r="DRZ686" s="187"/>
      <c r="DSA686" s="187"/>
      <c r="DSB686" s="187"/>
      <c r="DSC686" s="187"/>
      <c r="DSD686" s="187"/>
      <c r="DSE686" s="187"/>
      <c r="DSF686" s="187"/>
      <c r="DSG686" s="187"/>
      <c r="DSH686" s="187"/>
      <c r="DSI686" s="187"/>
      <c r="DSJ686" s="187"/>
      <c r="DSK686" s="187"/>
      <c r="DSL686" s="187"/>
      <c r="DSM686" s="187"/>
      <c r="DSN686" s="187"/>
      <c r="DSO686" s="187"/>
      <c r="DSP686" s="187"/>
      <c r="DSQ686" s="187"/>
      <c r="DSR686" s="187"/>
      <c r="DSS686" s="187"/>
      <c r="DST686" s="187"/>
      <c r="DSU686" s="187"/>
      <c r="DSV686" s="187"/>
      <c r="DSW686" s="187"/>
      <c r="DSX686" s="187"/>
      <c r="DSY686" s="187"/>
      <c r="DSZ686" s="187"/>
      <c r="DTA686" s="187"/>
      <c r="DTB686" s="187"/>
      <c r="DTC686" s="187"/>
      <c r="DTD686" s="187"/>
      <c r="DTE686" s="187"/>
      <c r="DTF686" s="187"/>
      <c r="DTG686" s="187"/>
      <c r="DTH686" s="187"/>
      <c r="DTI686" s="187"/>
      <c r="DTJ686" s="187"/>
      <c r="DTK686" s="187"/>
      <c r="DTL686" s="187"/>
      <c r="DTM686" s="187"/>
      <c r="DTN686" s="187"/>
      <c r="DTO686" s="187"/>
      <c r="DTP686" s="187"/>
      <c r="DTQ686" s="187"/>
      <c r="DTR686" s="187"/>
      <c r="DTS686" s="187"/>
      <c r="DTT686" s="187"/>
      <c r="DTU686" s="187"/>
      <c r="DTV686" s="187"/>
      <c r="DTW686" s="187"/>
      <c r="DTX686" s="187"/>
      <c r="DTY686" s="187"/>
      <c r="DTZ686" s="187"/>
      <c r="DUA686" s="187"/>
      <c r="DUB686" s="187"/>
      <c r="DUC686" s="187"/>
      <c r="DUD686" s="187"/>
      <c r="DUE686" s="187"/>
      <c r="DUF686" s="187"/>
      <c r="DUG686" s="187"/>
      <c r="DUH686" s="187"/>
      <c r="DUI686" s="187"/>
      <c r="DUJ686" s="187"/>
      <c r="DUK686" s="187"/>
      <c r="DUL686" s="187"/>
      <c r="DUM686" s="187"/>
      <c r="DUN686" s="187"/>
      <c r="DUO686" s="187"/>
      <c r="DUP686" s="187"/>
      <c r="DUQ686" s="187"/>
      <c r="DUR686" s="187"/>
      <c r="DUS686" s="187"/>
      <c r="DUT686" s="187"/>
      <c r="DUU686" s="187"/>
      <c r="DUV686" s="187"/>
      <c r="DUW686" s="187"/>
      <c r="DUX686" s="187"/>
      <c r="DUY686" s="187"/>
      <c r="DUZ686" s="187"/>
      <c r="DVA686" s="187"/>
      <c r="DVB686" s="187"/>
      <c r="DVC686" s="187"/>
      <c r="DVD686" s="187"/>
      <c r="DVE686" s="187"/>
      <c r="DVF686" s="187"/>
      <c r="DVG686" s="187"/>
      <c r="DVH686" s="187"/>
      <c r="DVI686" s="187"/>
      <c r="DVJ686" s="187"/>
      <c r="DVK686" s="187"/>
      <c r="DVL686" s="187"/>
      <c r="DVM686" s="187"/>
      <c r="DVN686" s="187"/>
      <c r="DVO686" s="187"/>
      <c r="DVP686" s="187"/>
      <c r="DVQ686" s="187"/>
      <c r="DVR686" s="187"/>
      <c r="DVS686" s="187"/>
      <c r="DVT686" s="187"/>
      <c r="DVU686" s="187"/>
      <c r="DVV686" s="187"/>
      <c r="DVW686" s="187"/>
      <c r="DVX686" s="187"/>
      <c r="DVY686" s="187"/>
      <c r="DVZ686" s="187"/>
      <c r="DWA686" s="187"/>
      <c r="DWB686" s="187"/>
      <c r="DWC686" s="187"/>
      <c r="DWD686" s="187"/>
      <c r="DWE686" s="187"/>
      <c r="DWF686" s="187"/>
      <c r="DWG686" s="187"/>
      <c r="DWH686" s="187"/>
      <c r="DWI686" s="187"/>
      <c r="DWJ686" s="187"/>
      <c r="DWK686" s="187"/>
      <c r="DWL686" s="187"/>
      <c r="DWM686" s="187"/>
      <c r="DWN686" s="187"/>
      <c r="DWO686" s="187"/>
      <c r="DWP686" s="187"/>
      <c r="DWQ686" s="187"/>
      <c r="DWR686" s="187"/>
      <c r="DWS686" s="187"/>
      <c r="DWT686" s="187"/>
      <c r="DWU686" s="187"/>
      <c r="DWV686" s="187"/>
      <c r="DWW686" s="187"/>
      <c r="DWX686" s="187"/>
      <c r="DWY686" s="187"/>
      <c r="DWZ686" s="187"/>
      <c r="DXA686" s="187"/>
      <c r="DXB686" s="187"/>
      <c r="DXC686" s="187"/>
      <c r="DXD686" s="187"/>
      <c r="DXE686" s="187"/>
      <c r="DXF686" s="187"/>
      <c r="DXG686" s="187"/>
      <c r="DXH686" s="187"/>
      <c r="DXI686" s="187"/>
      <c r="DXJ686" s="187"/>
      <c r="DXK686" s="187"/>
      <c r="DXL686" s="187"/>
      <c r="DXM686" s="187"/>
      <c r="DXN686" s="187"/>
      <c r="DXO686" s="187"/>
      <c r="DXP686" s="187"/>
      <c r="DXQ686" s="187"/>
      <c r="DXR686" s="187"/>
      <c r="DXS686" s="187"/>
      <c r="DXT686" s="187"/>
      <c r="DXU686" s="187"/>
      <c r="DXV686" s="187"/>
      <c r="DXW686" s="187"/>
      <c r="DXX686" s="187"/>
      <c r="DXY686" s="187"/>
      <c r="DXZ686" s="187"/>
      <c r="DYA686" s="187"/>
      <c r="DYB686" s="187"/>
      <c r="DYC686" s="187"/>
      <c r="DYD686" s="187"/>
      <c r="DYE686" s="187"/>
      <c r="DYF686" s="187"/>
      <c r="DYG686" s="187"/>
      <c r="DYH686" s="187"/>
      <c r="DYI686" s="187"/>
      <c r="DYJ686" s="187"/>
      <c r="DYK686" s="187"/>
      <c r="DYL686" s="187"/>
      <c r="DYM686" s="187"/>
      <c r="DYN686" s="187"/>
      <c r="DYO686" s="187"/>
      <c r="DYP686" s="187"/>
      <c r="DYQ686" s="187"/>
      <c r="DYR686" s="187"/>
      <c r="DYS686" s="187"/>
      <c r="DYT686" s="187"/>
      <c r="DYU686" s="187"/>
      <c r="DYV686" s="187"/>
      <c r="DYW686" s="187"/>
      <c r="DYX686" s="187"/>
      <c r="DYY686" s="187"/>
      <c r="DYZ686" s="187"/>
      <c r="DZA686" s="187"/>
      <c r="DZB686" s="187"/>
      <c r="DZC686" s="187"/>
      <c r="DZD686" s="187"/>
      <c r="DZE686" s="187"/>
      <c r="DZF686" s="187"/>
      <c r="DZG686" s="187"/>
      <c r="DZH686" s="187"/>
      <c r="DZI686" s="187"/>
      <c r="DZJ686" s="187"/>
      <c r="DZK686" s="187"/>
      <c r="DZL686" s="187"/>
      <c r="DZM686" s="187"/>
      <c r="DZN686" s="187"/>
      <c r="DZO686" s="187"/>
      <c r="DZP686" s="187"/>
      <c r="DZQ686" s="187"/>
      <c r="DZR686" s="187"/>
      <c r="DZS686" s="187"/>
      <c r="DZT686" s="187"/>
      <c r="DZU686" s="187"/>
      <c r="DZV686" s="187"/>
      <c r="DZW686" s="187"/>
      <c r="DZX686" s="187"/>
      <c r="DZY686" s="187"/>
      <c r="DZZ686" s="187"/>
      <c r="EAA686" s="187"/>
      <c r="EAB686" s="187"/>
      <c r="EAC686" s="187"/>
      <c r="EAD686" s="187"/>
      <c r="EAE686" s="187"/>
      <c r="EAF686" s="187"/>
      <c r="EAG686" s="187"/>
      <c r="EAH686" s="187"/>
      <c r="EAI686" s="187"/>
      <c r="EAJ686" s="187"/>
      <c r="EAK686" s="187"/>
      <c r="EAL686" s="187"/>
      <c r="EAM686" s="187"/>
      <c r="EAN686" s="187"/>
      <c r="EAO686" s="187"/>
      <c r="EAP686" s="187"/>
      <c r="EAQ686" s="187"/>
      <c r="EAR686" s="187"/>
      <c r="EAS686" s="187"/>
      <c r="EAT686" s="187"/>
      <c r="EAU686" s="187"/>
      <c r="EAV686" s="187"/>
      <c r="EAW686" s="187"/>
      <c r="EAX686" s="187"/>
      <c r="EAY686" s="187"/>
      <c r="EAZ686" s="187"/>
      <c r="EBA686" s="187"/>
      <c r="EBB686" s="187"/>
      <c r="EBC686" s="187"/>
      <c r="EBD686" s="187"/>
      <c r="EBE686" s="187"/>
      <c r="EBF686" s="187"/>
      <c r="EBG686" s="187"/>
      <c r="EBH686" s="187"/>
      <c r="EBI686" s="187"/>
      <c r="EBJ686" s="187"/>
      <c r="EBK686" s="187"/>
      <c r="EBL686" s="187"/>
      <c r="EBM686" s="187"/>
      <c r="EBN686" s="187"/>
      <c r="EBO686" s="187"/>
      <c r="EBP686" s="187"/>
      <c r="EBQ686" s="187"/>
      <c r="EBR686" s="187"/>
      <c r="EBS686" s="187"/>
      <c r="EBT686" s="187"/>
      <c r="EBU686" s="187"/>
      <c r="EBV686" s="187"/>
      <c r="EBW686" s="187"/>
      <c r="EBX686" s="187"/>
      <c r="EBY686" s="187"/>
      <c r="EBZ686" s="187"/>
      <c r="ECA686" s="187"/>
      <c r="ECB686" s="187"/>
      <c r="ECC686" s="187"/>
      <c r="ECD686" s="187"/>
      <c r="ECE686" s="187"/>
      <c r="ECF686" s="187"/>
      <c r="ECG686" s="187"/>
      <c r="ECH686" s="187"/>
      <c r="ECI686" s="187"/>
      <c r="ECJ686" s="187"/>
      <c r="ECK686" s="187"/>
      <c r="ECL686" s="187"/>
      <c r="ECM686" s="187"/>
      <c r="ECN686" s="187"/>
      <c r="ECO686" s="187"/>
      <c r="ECP686" s="187"/>
      <c r="ECQ686" s="187"/>
      <c r="ECR686" s="187"/>
      <c r="ECS686" s="187"/>
      <c r="ECT686" s="187"/>
      <c r="ECU686" s="187"/>
      <c r="ECV686" s="187"/>
      <c r="ECW686" s="187"/>
      <c r="ECX686" s="187"/>
      <c r="ECY686" s="187"/>
      <c r="ECZ686" s="187"/>
      <c r="EDA686" s="187"/>
      <c r="EDB686" s="187"/>
      <c r="EDC686" s="187"/>
      <c r="EDD686" s="187"/>
      <c r="EDE686" s="187"/>
      <c r="EDF686" s="187"/>
      <c r="EDG686" s="187"/>
      <c r="EDH686" s="187"/>
      <c r="EDI686" s="187"/>
      <c r="EDJ686" s="187"/>
      <c r="EDK686" s="187"/>
      <c r="EDL686" s="187"/>
      <c r="EDM686" s="187"/>
      <c r="EDN686" s="187"/>
      <c r="EDO686" s="187"/>
      <c r="EDP686" s="187"/>
      <c r="EDQ686" s="187"/>
      <c r="EDR686" s="187"/>
      <c r="EDS686" s="187"/>
      <c r="EDT686" s="187"/>
      <c r="EDU686" s="187"/>
      <c r="EDV686" s="187"/>
      <c r="EDW686" s="187"/>
      <c r="EDX686" s="187"/>
      <c r="EDY686" s="187"/>
      <c r="EDZ686" s="187"/>
      <c r="EEA686" s="187"/>
      <c r="EEB686" s="187"/>
      <c r="EEC686" s="187"/>
      <c r="EED686" s="187"/>
      <c r="EEE686" s="187"/>
      <c r="EEF686" s="187"/>
      <c r="EEG686" s="187"/>
      <c r="EEH686" s="187"/>
      <c r="EEI686" s="187"/>
      <c r="EEJ686" s="187"/>
      <c r="EEK686" s="187"/>
      <c r="EEL686" s="187"/>
      <c r="EEM686" s="187"/>
      <c r="EEN686" s="187"/>
      <c r="EEO686" s="187"/>
      <c r="EEP686" s="187"/>
      <c r="EEQ686" s="187"/>
      <c r="EER686" s="187"/>
      <c r="EES686" s="187"/>
      <c r="EET686" s="187"/>
      <c r="EEU686" s="187"/>
      <c r="EEV686" s="187"/>
      <c r="EEW686" s="187"/>
      <c r="EEX686" s="187"/>
      <c r="EEY686" s="187"/>
      <c r="EEZ686" s="187"/>
      <c r="EFA686" s="187"/>
      <c r="EFB686" s="187"/>
      <c r="EFC686" s="187"/>
      <c r="EFD686" s="187"/>
      <c r="EFE686" s="187"/>
      <c r="EFF686" s="187"/>
      <c r="EFG686" s="187"/>
      <c r="EFH686" s="187"/>
      <c r="EFI686" s="187"/>
      <c r="EFJ686" s="187"/>
      <c r="EFK686" s="187"/>
      <c r="EFL686" s="187"/>
      <c r="EFM686" s="187"/>
      <c r="EFN686" s="187"/>
      <c r="EFO686" s="187"/>
      <c r="EFP686" s="187"/>
      <c r="EFQ686" s="187"/>
      <c r="EFR686" s="187"/>
      <c r="EFS686" s="187"/>
      <c r="EFT686" s="187"/>
      <c r="EFU686" s="187"/>
      <c r="EFV686" s="187"/>
      <c r="EFW686" s="187"/>
      <c r="EFX686" s="187"/>
      <c r="EFY686" s="187"/>
      <c r="EFZ686" s="187"/>
      <c r="EGA686" s="187"/>
      <c r="EGB686" s="187"/>
      <c r="EGC686" s="187"/>
      <c r="EGD686" s="187"/>
      <c r="EGE686" s="187"/>
      <c r="EGF686" s="187"/>
      <c r="EGG686" s="187"/>
      <c r="EGH686" s="187"/>
      <c r="EGI686" s="187"/>
      <c r="EGJ686" s="187"/>
      <c r="EGK686" s="187"/>
      <c r="EGL686" s="187"/>
      <c r="EGM686" s="187"/>
      <c r="EGN686" s="187"/>
      <c r="EGO686" s="187"/>
      <c r="EGP686" s="187"/>
      <c r="EGQ686" s="187"/>
      <c r="EGR686" s="187"/>
      <c r="EGS686" s="187"/>
      <c r="EGT686" s="187"/>
      <c r="EGU686" s="187"/>
      <c r="EGV686" s="187"/>
      <c r="EGW686" s="187"/>
      <c r="EGX686" s="187"/>
      <c r="EGY686" s="187"/>
      <c r="EGZ686" s="187"/>
      <c r="EHA686" s="187"/>
      <c r="EHB686" s="187"/>
      <c r="EHC686" s="187"/>
      <c r="EHD686" s="187"/>
      <c r="EHE686" s="187"/>
      <c r="EHF686" s="187"/>
      <c r="EHG686" s="187"/>
      <c r="EHH686" s="187"/>
      <c r="EHI686" s="187"/>
      <c r="EHJ686" s="187"/>
      <c r="EHK686" s="187"/>
      <c r="EHL686" s="187"/>
      <c r="EHM686" s="187"/>
      <c r="EHN686" s="187"/>
      <c r="EHO686" s="187"/>
      <c r="EHP686" s="187"/>
      <c r="EHQ686" s="187"/>
      <c r="EHR686" s="187"/>
      <c r="EHS686" s="187"/>
      <c r="EHT686" s="187"/>
      <c r="EHU686" s="187"/>
      <c r="EHV686" s="187"/>
      <c r="EHW686" s="187"/>
      <c r="EHX686" s="187"/>
      <c r="EHY686" s="187"/>
      <c r="EHZ686" s="187"/>
      <c r="EIA686" s="187"/>
      <c r="EIB686" s="187"/>
      <c r="EIC686" s="187"/>
      <c r="EID686" s="187"/>
      <c r="EIE686" s="187"/>
      <c r="EIF686" s="187"/>
      <c r="EIG686" s="187"/>
      <c r="EIH686" s="187"/>
      <c r="EII686" s="187"/>
      <c r="EIJ686" s="187"/>
      <c r="EIK686" s="187"/>
      <c r="EIL686" s="187"/>
      <c r="EIM686" s="187"/>
      <c r="EIN686" s="187"/>
      <c r="EIO686" s="187"/>
      <c r="EIP686" s="187"/>
      <c r="EIQ686" s="187"/>
      <c r="EIR686" s="187"/>
      <c r="EIS686" s="187"/>
      <c r="EIT686" s="187"/>
      <c r="EIU686" s="187"/>
      <c r="EIV686" s="187"/>
      <c r="EIW686" s="187"/>
      <c r="EIX686" s="187"/>
      <c r="EIY686" s="187"/>
      <c r="EIZ686" s="187"/>
      <c r="EJA686" s="187"/>
      <c r="EJB686" s="187"/>
      <c r="EJC686" s="187"/>
      <c r="EJD686" s="187"/>
      <c r="EJE686" s="187"/>
      <c r="EJF686" s="187"/>
      <c r="EJG686" s="187"/>
      <c r="EJH686" s="187"/>
      <c r="EJI686" s="187"/>
      <c r="EJJ686" s="187"/>
      <c r="EJK686" s="187"/>
      <c r="EJL686" s="187"/>
      <c r="EJM686" s="187"/>
      <c r="EJN686" s="187"/>
      <c r="EJO686" s="187"/>
      <c r="EJP686" s="187"/>
      <c r="EJQ686" s="187"/>
      <c r="EJR686" s="187"/>
      <c r="EJS686" s="187"/>
      <c r="EJT686" s="187"/>
      <c r="EJU686" s="187"/>
      <c r="EJV686" s="187"/>
      <c r="EJW686" s="187"/>
      <c r="EJX686" s="187"/>
      <c r="EJY686" s="187"/>
      <c r="EJZ686" s="187"/>
      <c r="EKA686" s="187"/>
      <c r="EKB686" s="187"/>
      <c r="EKC686" s="187"/>
      <c r="EKD686" s="187"/>
      <c r="EKE686" s="187"/>
      <c r="EKF686" s="187"/>
      <c r="EKG686" s="187"/>
      <c r="EKH686" s="187"/>
      <c r="EKI686" s="187"/>
      <c r="EKJ686" s="187"/>
      <c r="EKK686" s="187"/>
      <c r="EKL686" s="187"/>
      <c r="EKM686" s="187"/>
      <c r="EKN686" s="187"/>
      <c r="EKO686" s="187"/>
      <c r="EKP686" s="187"/>
      <c r="EKQ686" s="187"/>
      <c r="EKR686" s="187"/>
      <c r="EKS686" s="187"/>
      <c r="EKT686" s="187"/>
      <c r="EKU686" s="187"/>
      <c r="EKV686" s="187"/>
      <c r="EKW686" s="187"/>
      <c r="EKX686" s="187"/>
      <c r="EKY686" s="187"/>
      <c r="EKZ686" s="187"/>
      <c r="ELA686" s="187"/>
      <c r="ELB686" s="187"/>
      <c r="ELC686" s="187"/>
      <c r="ELD686" s="187"/>
      <c r="ELE686" s="187"/>
      <c r="ELF686" s="187"/>
      <c r="ELG686" s="187"/>
      <c r="ELH686" s="187"/>
      <c r="ELI686" s="187"/>
      <c r="ELJ686" s="187"/>
      <c r="ELK686" s="187"/>
      <c r="ELL686" s="187"/>
      <c r="ELM686" s="187"/>
      <c r="ELN686" s="187"/>
      <c r="ELO686" s="187"/>
      <c r="ELP686" s="187"/>
      <c r="ELQ686" s="187"/>
      <c r="ELR686" s="187"/>
      <c r="ELS686" s="187"/>
      <c r="ELT686" s="187"/>
      <c r="ELU686" s="187"/>
      <c r="ELV686" s="187"/>
      <c r="ELW686" s="187"/>
      <c r="ELX686" s="187"/>
      <c r="ELY686" s="187"/>
      <c r="ELZ686" s="187"/>
      <c r="EMA686" s="187"/>
      <c r="EMB686" s="187"/>
      <c r="EMC686" s="187"/>
      <c r="EMD686" s="187"/>
      <c r="EME686" s="187"/>
      <c r="EMF686" s="187"/>
      <c r="EMG686" s="187"/>
      <c r="EMH686" s="187"/>
      <c r="EMI686" s="187"/>
      <c r="EMJ686" s="187"/>
      <c r="EMK686" s="187"/>
      <c r="EML686" s="187"/>
      <c r="EMM686" s="187"/>
      <c r="EMN686" s="187"/>
      <c r="EMO686" s="187"/>
      <c r="EMP686" s="187"/>
      <c r="EMQ686" s="187"/>
      <c r="EMR686" s="187"/>
      <c r="EMS686" s="187"/>
      <c r="EMT686" s="187"/>
      <c r="EMU686" s="187"/>
      <c r="EMV686" s="187"/>
      <c r="EMW686" s="187"/>
      <c r="EMX686" s="187"/>
      <c r="EMY686" s="187"/>
      <c r="EMZ686" s="187"/>
      <c r="ENA686" s="187"/>
      <c r="ENB686" s="187"/>
      <c r="ENC686" s="187"/>
      <c r="END686" s="187"/>
      <c r="ENE686" s="187"/>
      <c r="ENF686" s="187"/>
      <c r="ENG686" s="187"/>
      <c r="ENH686" s="187"/>
      <c r="ENI686" s="187"/>
      <c r="ENJ686" s="187"/>
      <c r="ENK686" s="187"/>
      <c r="ENL686" s="187"/>
      <c r="ENM686" s="187"/>
      <c r="ENN686" s="187"/>
      <c r="ENO686" s="187"/>
      <c r="ENP686" s="187"/>
      <c r="ENQ686" s="187"/>
      <c r="ENR686" s="187"/>
      <c r="ENS686" s="187"/>
      <c r="ENT686" s="187"/>
      <c r="ENU686" s="187"/>
      <c r="ENV686" s="187"/>
      <c r="ENW686" s="187"/>
      <c r="ENX686" s="187"/>
      <c r="ENY686" s="187"/>
      <c r="ENZ686" s="187"/>
      <c r="EOA686" s="187"/>
      <c r="EOB686" s="187"/>
      <c r="EOC686" s="187"/>
      <c r="EOD686" s="187"/>
      <c r="EOE686" s="187"/>
      <c r="EOF686" s="187"/>
      <c r="EOG686" s="187"/>
      <c r="EOH686" s="187"/>
      <c r="EOI686" s="187"/>
      <c r="EOJ686" s="187"/>
      <c r="EOK686" s="187"/>
      <c r="EOL686" s="187"/>
      <c r="EOM686" s="187"/>
      <c r="EON686" s="187"/>
      <c r="EOO686" s="187"/>
      <c r="EOP686" s="187"/>
      <c r="EOQ686" s="187"/>
      <c r="EOR686" s="187"/>
      <c r="EOS686" s="187"/>
      <c r="EOT686" s="187"/>
      <c r="EOU686" s="187"/>
      <c r="EOV686" s="187"/>
      <c r="EOW686" s="187"/>
      <c r="EOX686" s="187"/>
      <c r="EOY686" s="187"/>
      <c r="EOZ686" s="187"/>
      <c r="EPA686" s="187"/>
      <c r="EPB686" s="187"/>
      <c r="EPC686" s="187"/>
      <c r="EPD686" s="187"/>
      <c r="EPE686" s="187"/>
      <c r="EPF686" s="187"/>
      <c r="EPG686" s="187"/>
      <c r="EPH686" s="187"/>
      <c r="EPI686" s="187"/>
      <c r="EPJ686" s="187"/>
      <c r="EPK686" s="187"/>
      <c r="EPL686" s="187"/>
      <c r="EPM686" s="187"/>
      <c r="EPN686" s="187"/>
      <c r="EPO686" s="187"/>
      <c r="EPP686" s="187"/>
      <c r="EPQ686" s="187"/>
      <c r="EPR686" s="187"/>
      <c r="EPS686" s="187"/>
      <c r="EPT686" s="187"/>
      <c r="EPU686" s="187"/>
      <c r="EPV686" s="187"/>
      <c r="EPW686" s="187"/>
      <c r="EPX686" s="187"/>
      <c r="EPY686" s="187"/>
      <c r="EPZ686" s="187"/>
      <c r="EQA686" s="187"/>
      <c r="EQB686" s="187"/>
      <c r="EQC686" s="187"/>
      <c r="EQD686" s="187"/>
      <c r="EQE686" s="187"/>
      <c r="EQF686" s="187"/>
      <c r="EQG686" s="187"/>
      <c r="EQH686" s="187"/>
      <c r="EQI686" s="187"/>
      <c r="EQJ686" s="187"/>
      <c r="EQK686" s="187"/>
      <c r="EQL686" s="187"/>
      <c r="EQM686" s="187"/>
      <c r="EQN686" s="187"/>
      <c r="EQO686" s="187"/>
      <c r="EQP686" s="187"/>
      <c r="EQQ686" s="187"/>
      <c r="EQR686" s="187"/>
      <c r="EQS686" s="187"/>
      <c r="EQT686" s="187"/>
      <c r="EQU686" s="187"/>
      <c r="EQV686" s="187"/>
      <c r="EQW686" s="187"/>
      <c r="EQX686" s="187"/>
      <c r="EQY686" s="187"/>
      <c r="EQZ686" s="187"/>
      <c r="ERA686" s="187"/>
      <c r="ERB686" s="187"/>
      <c r="ERC686" s="187"/>
      <c r="ERD686" s="187"/>
      <c r="ERE686" s="187"/>
      <c r="ERF686" s="187"/>
      <c r="ERG686" s="187"/>
      <c r="ERH686" s="187"/>
      <c r="ERI686" s="187"/>
      <c r="ERJ686" s="187"/>
      <c r="ERK686" s="187"/>
      <c r="ERL686" s="187"/>
      <c r="ERM686" s="187"/>
      <c r="ERN686" s="187"/>
      <c r="ERO686" s="187"/>
      <c r="ERP686" s="187"/>
      <c r="ERQ686" s="187"/>
      <c r="ERR686" s="187"/>
      <c r="ERS686" s="187"/>
      <c r="ERT686" s="187"/>
      <c r="ERU686" s="187"/>
      <c r="ERV686" s="187"/>
      <c r="ERW686" s="187"/>
      <c r="ERX686" s="187"/>
      <c r="ERY686" s="187"/>
      <c r="ERZ686" s="187"/>
      <c r="ESA686" s="187"/>
      <c r="ESB686" s="187"/>
      <c r="ESC686" s="187"/>
      <c r="ESD686" s="187"/>
      <c r="ESE686" s="187"/>
      <c r="ESF686" s="187"/>
      <c r="ESG686" s="187"/>
      <c r="ESH686" s="187"/>
      <c r="ESI686" s="187"/>
      <c r="ESJ686" s="187"/>
      <c r="ESK686" s="187"/>
      <c r="ESL686" s="187"/>
      <c r="ESM686" s="187"/>
      <c r="ESN686" s="187"/>
      <c r="ESO686" s="187"/>
      <c r="ESP686" s="187"/>
      <c r="ESQ686" s="187"/>
      <c r="ESR686" s="187"/>
      <c r="ESS686" s="187"/>
      <c r="EST686" s="187"/>
      <c r="ESU686" s="187"/>
      <c r="ESV686" s="187"/>
      <c r="ESW686" s="187"/>
      <c r="ESX686" s="187"/>
      <c r="ESY686" s="187"/>
      <c r="ESZ686" s="187"/>
      <c r="ETA686" s="187"/>
      <c r="ETB686" s="187"/>
      <c r="ETC686" s="187"/>
      <c r="ETD686" s="187"/>
      <c r="ETE686" s="187"/>
      <c r="ETF686" s="187"/>
      <c r="ETG686" s="187"/>
      <c r="ETH686" s="187"/>
      <c r="ETI686" s="187"/>
      <c r="ETJ686" s="187"/>
      <c r="ETK686" s="187"/>
      <c r="ETL686" s="187"/>
      <c r="ETM686" s="187"/>
      <c r="ETN686" s="187"/>
      <c r="ETO686" s="187"/>
      <c r="ETP686" s="187"/>
      <c r="ETQ686" s="187"/>
      <c r="ETR686" s="187"/>
      <c r="ETS686" s="187"/>
      <c r="ETT686" s="187"/>
      <c r="ETU686" s="187"/>
      <c r="ETV686" s="187"/>
      <c r="ETW686" s="187"/>
      <c r="ETX686" s="187"/>
      <c r="ETY686" s="187"/>
      <c r="ETZ686" s="187"/>
      <c r="EUA686" s="187"/>
      <c r="EUB686" s="187"/>
      <c r="EUC686" s="187"/>
      <c r="EUD686" s="187"/>
      <c r="EUE686" s="187"/>
      <c r="EUF686" s="187"/>
      <c r="EUG686" s="187"/>
      <c r="EUH686" s="187"/>
      <c r="EUI686" s="187"/>
      <c r="EUJ686" s="187"/>
      <c r="EUK686" s="187"/>
      <c r="EUL686" s="187"/>
      <c r="EUM686" s="187"/>
      <c r="EUN686" s="187"/>
      <c r="EUO686" s="187"/>
      <c r="EUP686" s="187"/>
      <c r="EUQ686" s="187"/>
      <c r="EUR686" s="187"/>
      <c r="EUS686" s="187"/>
      <c r="EUT686" s="187"/>
      <c r="EUU686" s="187"/>
      <c r="EUV686" s="187"/>
      <c r="EUW686" s="187"/>
      <c r="EUX686" s="187"/>
      <c r="EUY686" s="187"/>
      <c r="EUZ686" s="187"/>
      <c r="EVA686" s="187"/>
      <c r="EVB686" s="187"/>
      <c r="EVC686" s="187"/>
      <c r="EVD686" s="187"/>
      <c r="EVE686" s="187"/>
      <c r="EVF686" s="187"/>
      <c r="EVG686" s="187"/>
      <c r="EVH686" s="187"/>
      <c r="EVI686" s="187"/>
      <c r="EVJ686" s="187"/>
      <c r="EVK686" s="187"/>
      <c r="EVL686" s="187"/>
      <c r="EVM686" s="187"/>
      <c r="EVN686" s="187"/>
      <c r="EVO686" s="187"/>
      <c r="EVP686" s="187"/>
      <c r="EVQ686" s="187"/>
      <c r="EVR686" s="187"/>
      <c r="EVS686" s="187"/>
      <c r="EVT686" s="187"/>
      <c r="EVU686" s="187"/>
      <c r="EVV686" s="187"/>
      <c r="EVW686" s="187"/>
      <c r="EVX686" s="187"/>
      <c r="EVY686" s="187"/>
      <c r="EVZ686" s="187"/>
      <c r="EWA686" s="187"/>
      <c r="EWB686" s="187"/>
      <c r="EWC686" s="187"/>
      <c r="EWD686" s="187"/>
      <c r="EWE686" s="187"/>
      <c r="EWF686" s="187"/>
      <c r="EWG686" s="187"/>
      <c r="EWH686" s="187"/>
      <c r="EWI686" s="187"/>
      <c r="EWJ686" s="187"/>
      <c r="EWK686" s="187"/>
      <c r="EWL686" s="187"/>
      <c r="EWM686" s="187"/>
      <c r="EWN686" s="187"/>
      <c r="EWO686" s="187"/>
      <c r="EWP686" s="187"/>
      <c r="EWQ686" s="187"/>
      <c r="EWR686" s="187"/>
      <c r="EWS686" s="187"/>
      <c r="EWT686" s="187"/>
      <c r="EWU686" s="187"/>
      <c r="EWV686" s="187"/>
      <c r="EWW686" s="187"/>
      <c r="EWX686" s="187"/>
      <c r="EWY686" s="187"/>
      <c r="EWZ686" s="187"/>
      <c r="EXA686" s="187"/>
      <c r="EXB686" s="187"/>
      <c r="EXC686" s="187"/>
      <c r="EXD686" s="187"/>
      <c r="EXE686" s="187"/>
      <c r="EXF686" s="187"/>
      <c r="EXG686" s="187"/>
      <c r="EXH686" s="187"/>
      <c r="EXI686" s="187"/>
      <c r="EXJ686" s="187"/>
      <c r="EXK686" s="187"/>
      <c r="EXL686" s="187"/>
      <c r="EXM686" s="187"/>
      <c r="EXN686" s="187"/>
      <c r="EXO686" s="187"/>
      <c r="EXP686" s="187"/>
      <c r="EXQ686" s="187"/>
      <c r="EXR686" s="187"/>
      <c r="EXS686" s="187"/>
      <c r="EXT686" s="187"/>
      <c r="EXU686" s="187"/>
      <c r="EXV686" s="187"/>
      <c r="EXW686" s="187"/>
      <c r="EXX686" s="187"/>
      <c r="EXY686" s="187"/>
      <c r="EXZ686" s="187"/>
      <c r="EYA686" s="187"/>
      <c r="EYB686" s="187"/>
      <c r="EYC686" s="187"/>
      <c r="EYD686" s="187"/>
      <c r="EYE686" s="187"/>
      <c r="EYF686" s="187"/>
      <c r="EYG686" s="187"/>
      <c r="EYH686" s="187"/>
      <c r="EYI686" s="187"/>
      <c r="EYJ686" s="187"/>
      <c r="EYK686" s="187"/>
      <c r="EYL686" s="187"/>
      <c r="EYM686" s="187"/>
      <c r="EYN686" s="187"/>
      <c r="EYO686" s="187"/>
      <c r="EYP686" s="187"/>
      <c r="EYQ686" s="187"/>
      <c r="EYR686" s="187"/>
      <c r="EYS686" s="187"/>
      <c r="EYT686" s="187"/>
      <c r="EYU686" s="187"/>
      <c r="EYV686" s="187"/>
      <c r="EYW686" s="187"/>
      <c r="EYX686" s="187"/>
      <c r="EYY686" s="187"/>
      <c r="EYZ686" s="187"/>
      <c r="EZA686" s="187"/>
      <c r="EZB686" s="187"/>
      <c r="EZC686" s="187"/>
      <c r="EZD686" s="187"/>
      <c r="EZE686" s="187"/>
      <c r="EZF686" s="187"/>
      <c r="EZG686" s="187"/>
      <c r="EZH686" s="187"/>
      <c r="EZI686" s="187"/>
      <c r="EZJ686" s="187"/>
      <c r="EZK686" s="187"/>
      <c r="EZL686" s="187"/>
      <c r="EZM686" s="187"/>
      <c r="EZN686" s="187"/>
      <c r="EZO686" s="187"/>
      <c r="EZP686" s="187"/>
      <c r="EZQ686" s="187"/>
      <c r="EZR686" s="187"/>
      <c r="EZS686" s="187"/>
      <c r="EZT686" s="187"/>
      <c r="EZU686" s="187"/>
      <c r="EZV686" s="187"/>
      <c r="EZW686" s="187"/>
      <c r="EZX686" s="187"/>
      <c r="EZY686" s="187"/>
      <c r="EZZ686" s="187"/>
      <c r="FAA686" s="187"/>
      <c r="FAB686" s="187"/>
      <c r="FAC686" s="187"/>
      <c r="FAD686" s="187"/>
      <c r="FAE686" s="187"/>
      <c r="FAF686" s="187"/>
      <c r="FAG686" s="187"/>
      <c r="FAH686" s="187"/>
      <c r="FAI686" s="187"/>
      <c r="FAJ686" s="187"/>
      <c r="FAK686" s="187"/>
      <c r="FAL686" s="187"/>
      <c r="FAM686" s="187"/>
      <c r="FAN686" s="187"/>
      <c r="FAO686" s="187"/>
      <c r="FAP686" s="187"/>
      <c r="FAQ686" s="187"/>
      <c r="FAR686" s="187"/>
      <c r="FAS686" s="187"/>
      <c r="FAT686" s="187"/>
      <c r="FAU686" s="187"/>
      <c r="FAV686" s="187"/>
      <c r="FAW686" s="187"/>
      <c r="FAX686" s="187"/>
      <c r="FAY686" s="187"/>
      <c r="FAZ686" s="187"/>
      <c r="FBA686" s="187"/>
      <c r="FBB686" s="187"/>
      <c r="FBC686" s="187"/>
      <c r="FBD686" s="187"/>
      <c r="FBE686" s="187"/>
      <c r="FBF686" s="187"/>
      <c r="FBG686" s="187"/>
      <c r="FBH686" s="187"/>
      <c r="FBI686" s="187"/>
      <c r="FBJ686" s="187"/>
      <c r="FBK686" s="187"/>
      <c r="FBL686" s="187"/>
      <c r="FBM686" s="187"/>
      <c r="FBN686" s="187"/>
      <c r="FBO686" s="187"/>
      <c r="FBP686" s="187"/>
      <c r="FBQ686" s="187"/>
      <c r="FBR686" s="187"/>
      <c r="FBS686" s="187"/>
      <c r="FBT686" s="187"/>
      <c r="FBU686" s="187"/>
      <c r="FBV686" s="187"/>
      <c r="FBW686" s="187"/>
      <c r="FBX686" s="187"/>
      <c r="FBY686" s="187"/>
      <c r="FBZ686" s="187"/>
      <c r="FCA686" s="187"/>
      <c r="FCB686" s="187"/>
      <c r="FCC686" s="187"/>
      <c r="FCD686" s="187"/>
      <c r="FCE686" s="187"/>
      <c r="FCF686" s="187"/>
      <c r="FCG686" s="187"/>
      <c r="FCH686" s="187"/>
      <c r="FCI686" s="187"/>
      <c r="FCJ686" s="187"/>
      <c r="FCK686" s="187"/>
      <c r="FCL686" s="187"/>
      <c r="FCM686" s="187"/>
      <c r="FCN686" s="187"/>
      <c r="FCO686" s="187"/>
      <c r="FCP686" s="187"/>
      <c r="FCQ686" s="187"/>
      <c r="FCR686" s="187"/>
      <c r="FCS686" s="187"/>
      <c r="FCT686" s="187"/>
      <c r="FCU686" s="187"/>
      <c r="FCV686" s="187"/>
      <c r="FCW686" s="187"/>
      <c r="FCX686" s="187"/>
      <c r="FCY686" s="187"/>
      <c r="FCZ686" s="187"/>
      <c r="FDA686" s="187"/>
      <c r="FDB686" s="187"/>
      <c r="FDC686" s="187"/>
      <c r="FDD686" s="187"/>
      <c r="FDE686" s="187"/>
      <c r="FDF686" s="187"/>
      <c r="FDG686" s="187"/>
      <c r="FDH686" s="187"/>
      <c r="FDI686" s="187"/>
      <c r="FDJ686" s="187"/>
      <c r="FDK686" s="187"/>
      <c r="FDL686" s="187"/>
      <c r="FDM686" s="187"/>
      <c r="FDN686" s="187"/>
      <c r="FDO686" s="187"/>
      <c r="FDP686" s="187"/>
      <c r="FDQ686" s="187"/>
      <c r="FDR686" s="187"/>
      <c r="FDS686" s="187"/>
      <c r="FDT686" s="187"/>
      <c r="FDU686" s="187"/>
      <c r="FDV686" s="187"/>
      <c r="FDW686" s="187"/>
      <c r="FDX686" s="187"/>
      <c r="FDY686" s="187"/>
      <c r="FDZ686" s="187"/>
      <c r="FEA686" s="187"/>
      <c r="FEB686" s="187"/>
      <c r="FEC686" s="187"/>
      <c r="FED686" s="187"/>
      <c r="FEE686" s="187"/>
      <c r="FEF686" s="187"/>
      <c r="FEG686" s="187"/>
      <c r="FEH686" s="187"/>
      <c r="FEI686" s="187"/>
      <c r="FEJ686" s="187"/>
      <c r="FEK686" s="187"/>
      <c r="FEL686" s="187"/>
      <c r="FEM686" s="187"/>
      <c r="FEN686" s="187"/>
      <c r="FEO686" s="187"/>
      <c r="FEP686" s="187"/>
      <c r="FEQ686" s="187"/>
      <c r="FER686" s="187"/>
      <c r="FES686" s="187"/>
      <c r="FET686" s="187"/>
      <c r="FEU686" s="187"/>
      <c r="FEV686" s="187"/>
      <c r="FEW686" s="187"/>
      <c r="FEX686" s="187"/>
      <c r="FEY686" s="187"/>
      <c r="FEZ686" s="187"/>
      <c r="FFA686" s="187"/>
      <c r="FFB686" s="187"/>
      <c r="FFC686" s="187"/>
      <c r="FFD686" s="187"/>
      <c r="FFE686" s="187"/>
      <c r="FFF686" s="187"/>
      <c r="FFG686" s="187"/>
      <c r="FFH686" s="187"/>
      <c r="FFI686" s="187"/>
      <c r="FFJ686" s="187"/>
      <c r="FFK686" s="187"/>
      <c r="FFL686" s="187"/>
      <c r="FFM686" s="187"/>
      <c r="FFN686" s="187"/>
      <c r="FFO686" s="187"/>
      <c r="FFP686" s="187"/>
      <c r="FFQ686" s="187"/>
      <c r="FFR686" s="187"/>
      <c r="FFS686" s="187"/>
      <c r="FFT686" s="187"/>
      <c r="FFU686" s="187"/>
      <c r="FFV686" s="187"/>
      <c r="FFW686" s="187"/>
      <c r="FFX686" s="187"/>
      <c r="FFY686" s="187"/>
      <c r="FFZ686" s="187"/>
      <c r="FGA686" s="187"/>
      <c r="FGB686" s="187"/>
      <c r="FGC686" s="187"/>
      <c r="FGD686" s="187"/>
      <c r="FGE686" s="187"/>
      <c r="FGF686" s="187"/>
      <c r="FGG686" s="187"/>
      <c r="FGH686" s="187"/>
      <c r="FGI686" s="187"/>
      <c r="FGJ686" s="187"/>
      <c r="FGK686" s="187"/>
      <c r="FGL686" s="187"/>
      <c r="FGM686" s="187"/>
      <c r="FGN686" s="187"/>
      <c r="FGO686" s="187"/>
      <c r="FGP686" s="187"/>
      <c r="FGQ686" s="187"/>
      <c r="FGR686" s="187"/>
      <c r="FGS686" s="187"/>
      <c r="FGT686" s="187"/>
      <c r="FGU686" s="187"/>
      <c r="FGV686" s="187"/>
      <c r="FGW686" s="187"/>
      <c r="FGX686" s="187"/>
      <c r="FGY686" s="187"/>
      <c r="FGZ686" s="187"/>
      <c r="FHA686" s="187"/>
      <c r="FHB686" s="187"/>
      <c r="FHC686" s="187"/>
      <c r="FHD686" s="187"/>
      <c r="FHE686" s="187"/>
      <c r="FHF686" s="187"/>
      <c r="FHG686" s="187"/>
      <c r="FHH686" s="187"/>
      <c r="FHI686" s="187"/>
      <c r="FHJ686" s="187"/>
      <c r="FHK686" s="187"/>
      <c r="FHL686" s="187"/>
      <c r="FHM686" s="187"/>
      <c r="FHN686" s="187"/>
      <c r="FHO686" s="187"/>
      <c r="FHP686" s="187"/>
      <c r="FHQ686" s="187"/>
      <c r="FHR686" s="187"/>
      <c r="FHS686" s="187"/>
      <c r="FHT686" s="187"/>
      <c r="FHU686" s="187"/>
      <c r="FHV686" s="187"/>
      <c r="FHW686" s="187"/>
      <c r="FHX686" s="187"/>
      <c r="FHY686" s="187"/>
      <c r="FHZ686" s="187"/>
      <c r="FIA686" s="187"/>
      <c r="FIB686" s="187"/>
      <c r="FIC686" s="187"/>
      <c r="FID686" s="187"/>
      <c r="FIE686" s="187"/>
      <c r="FIF686" s="187"/>
      <c r="FIG686" s="187"/>
      <c r="FIH686" s="187"/>
      <c r="FII686" s="187"/>
      <c r="FIJ686" s="187"/>
      <c r="FIK686" s="187"/>
      <c r="FIL686" s="187"/>
      <c r="FIM686" s="187"/>
      <c r="FIN686" s="187"/>
      <c r="FIO686" s="187"/>
      <c r="FIP686" s="187"/>
      <c r="FIQ686" s="187"/>
      <c r="FIR686" s="187"/>
      <c r="FIS686" s="187"/>
      <c r="FIT686" s="187"/>
      <c r="FIU686" s="187"/>
      <c r="FIV686" s="187"/>
      <c r="FIW686" s="187"/>
      <c r="FIX686" s="187"/>
      <c r="FIY686" s="187"/>
      <c r="FIZ686" s="187"/>
      <c r="FJA686" s="187"/>
      <c r="FJB686" s="187"/>
      <c r="FJC686" s="187"/>
      <c r="FJD686" s="187"/>
      <c r="FJE686" s="187"/>
      <c r="FJF686" s="187"/>
      <c r="FJG686" s="187"/>
      <c r="FJH686" s="187"/>
      <c r="FJI686" s="187"/>
      <c r="FJJ686" s="187"/>
      <c r="FJK686" s="187"/>
      <c r="FJL686" s="187"/>
      <c r="FJM686" s="187"/>
      <c r="FJN686" s="187"/>
      <c r="FJO686" s="187"/>
      <c r="FJP686" s="187"/>
      <c r="FJQ686" s="187"/>
      <c r="FJR686" s="187"/>
      <c r="FJS686" s="187"/>
      <c r="FJT686" s="187"/>
      <c r="FJU686" s="187"/>
      <c r="FJV686" s="187"/>
      <c r="FJW686" s="187"/>
      <c r="FJX686" s="187"/>
      <c r="FJY686" s="187"/>
      <c r="FJZ686" s="187"/>
      <c r="FKA686" s="187"/>
      <c r="FKB686" s="187"/>
      <c r="FKC686" s="187"/>
      <c r="FKD686" s="187"/>
      <c r="FKE686" s="187"/>
      <c r="FKF686" s="187"/>
      <c r="FKG686" s="187"/>
      <c r="FKH686" s="187"/>
      <c r="FKI686" s="187"/>
      <c r="FKJ686" s="187"/>
      <c r="FKK686" s="187"/>
      <c r="FKL686" s="187"/>
      <c r="FKM686" s="187"/>
      <c r="FKN686" s="187"/>
      <c r="FKO686" s="187"/>
      <c r="FKP686" s="187"/>
      <c r="FKQ686" s="187"/>
      <c r="FKR686" s="187"/>
      <c r="FKS686" s="187"/>
      <c r="FKT686" s="187"/>
      <c r="FKU686" s="187"/>
      <c r="FKV686" s="187"/>
      <c r="FKW686" s="187"/>
      <c r="FKX686" s="187"/>
      <c r="FKY686" s="187"/>
      <c r="FKZ686" s="187"/>
      <c r="FLA686" s="187"/>
      <c r="FLB686" s="187"/>
      <c r="FLC686" s="187"/>
      <c r="FLD686" s="187"/>
      <c r="FLE686" s="187"/>
      <c r="FLF686" s="187"/>
      <c r="FLG686" s="187"/>
      <c r="FLH686" s="187"/>
      <c r="FLI686" s="187"/>
      <c r="FLJ686" s="187"/>
      <c r="FLK686" s="187"/>
      <c r="FLL686" s="187"/>
      <c r="FLM686" s="187"/>
      <c r="FLN686" s="187"/>
      <c r="FLO686" s="187"/>
      <c r="FLP686" s="187"/>
      <c r="FLQ686" s="187"/>
      <c r="FLR686" s="187"/>
      <c r="FLS686" s="187"/>
      <c r="FLT686" s="187"/>
      <c r="FLU686" s="187"/>
      <c r="FLV686" s="187"/>
      <c r="FLW686" s="187"/>
      <c r="FLX686" s="187"/>
      <c r="FLY686" s="187"/>
      <c r="FLZ686" s="187"/>
      <c r="FMA686" s="187"/>
      <c r="FMB686" s="187"/>
      <c r="FMC686" s="187"/>
      <c r="FMD686" s="187"/>
      <c r="FME686" s="187"/>
      <c r="FMF686" s="187"/>
      <c r="FMG686" s="187"/>
      <c r="FMH686" s="187"/>
      <c r="FMI686" s="187"/>
      <c r="FMJ686" s="187"/>
      <c r="FMK686" s="187"/>
      <c r="FML686" s="187"/>
      <c r="FMM686" s="187"/>
      <c r="FMN686" s="187"/>
      <c r="FMO686" s="187"/>
      <c r="FMP686" s="187"/>
      <c r="FMQ686" s="187"/>
      <c r="FMR686" s="187"/>
      <c r="FMS686" s="187"/>
      <c r="FMT686" s="187"/>
      <c r="FMU686" s="187"/>
      <c r="FMV686" s="187"/>
      <c r="FMW686" s="187"/>
      <c r="FMX686" s="187"/>
      <c r="FMY686" s="187"/>
      <c r="FMZ686" s="187"/>
      <c r="FNA686" s="187"/>
      <c r="FNB686" s="187"/>
      <c r="FNC686" s="187"/>
      <c r="FND686" s="187"/>
      <c r="FNE686" s="187"/>
      <c r="FNF686" s="187"/>
      <c r="FNG686" s="187"/>
      <c r="FNH686" s="187"/>
      <c r="FNI686" s="187"/>
      <c r="FNJ686" s="187"/>
      <c r="FNK686" s="187"/>
      <c r="FNL686" s="187"/>
      <c r="FNM686" s="187"/>
      <c r="FNN686" s="187"/>
      <c r="FNO686" s="187"/>
      <c r="FNP686" s="187"/>
      <c r="FNQ686" s="187"/>
      <c r="FNR686" s="187"/>
      <c r="FNS686" s="187"/>
      <c r="FNT686" s="187"/>
      <c r="FNU686" s="187"/>
      <c r="FNV686" s="187"/>
      <c r="FNW686" s="187"/>
      <c r="FNX686" s="187"/>
      <c r="FNY686" s="187"/>
      <c r="FNZ686" s="187"/>
      <c r="FOA686" s="187"/>
      <c r="FOB686" s="187"/>
      <c r="FOC686" s="187"/>
      <c r="FOD686" s="187"/>
      <c r="FOE686" s="187"/>
      <c r="FOF686" s="187"/>
      <c r="FOG686" s="187"/>
      <c r="FOH686" s="187"/>
      <c r="FOI686" s="187"/>
      <c r="FOJ686" s="187"/>
      <c r="FOK686" s="187"/>
      <c r="FOL686" s="187"/>
      <c r="FOM686" s="187"/>
      <c r="FON686" s="187"/>
      <c r="FOO686" s="187"/>
      <c r="FOP686" s="187"/>
      <c r="FOQ686" s="187"/>
      <c r="FOR686" s="187"/>
      <c r="FOS686" s="187"/>
      <c r="FOT686" s="187"/>
      <c r="FOU686" s="187"/>
      <c r="FOV686" s="187"/>
      <c r="FOW686" s="187"/>
      <c r="FOX686" s="187"/>
      <c r="FOY686" s="187"/>
      <c r="FOZ686" s="187"/>
      <c r="FPA686" s="187"/>
      <c r="FPB686" s="187"/>
      <c r="FPC686" s="187"/>
      <c r="FPD686" s="187"/>
      <c r="FPE686" s="187"/>
      <c r="FPF686" s="187"/>
      <c r="FPG686" s="187"/>
      <c r="FPH686" s="187"/>
      <c r="FPI686" s="187"/>
      <c r="FPJ686" s="187"/>
      <c r="FPK686" s="187"/>
      <c r="FPL686" s="187"/>
      <c r="FPM686" s="187"/>
      <c r="FPN686" s="187"/>
      <c r="FPO686" s="187"/>
      <c r="FPP686" s="187"/>
      <c r="FPQ686" s="187"/>
      <c r="FPR686" s="187"/>
      <c r="FPS686" s="187"/>
      <c r="FPT686" s="187"/>
      <c r="FPU686" s="187"/>
      <c r="FPV686" s="187"/>
      <c r="FPW686" s="187"/>
      <c r="FPX686" s="187"/>
      <c r="FPY686" s="187"/>
      <c r="FPZ686" s="187"/>
      <c r="FQA686" s="187"/>
      <c r="FQB686" s="187"/>
      <c r="FQC686" s="187"/>
      <c r="FQD686" s="187"/>
      <c r="FQE686" s="187"/>
      <c r="FQF686" s="187"/>
      <c r="FQG686" s="187"/>
      <c r="FQH686" s="187"/>
      <c r="FQI686" s="187"/>
      <c r="FQJ686" s="187"/>
      <c r="FQK686" s="187"/>
      <c r="FQL686" s="187"/>
      <c r="FQM686" s="187"/>
      <c r="FQN686" s="187"/>
      <c r="FQO686" s="187"/>
      <c r="FQP686" s="187"/>
      <c r="FQQ686" s="187"/>
      <c r="FQR686" s="187"/>
      <c r="FQS686" s="187"/>
      <c r="FQT686" s="187"/>
      <c r="FQU686" s="187"/>
      <c r="FQV686" s="187"/>
      <c r="FQW686" s="187"/>
      <c r="FQX686" s="187"/>
      <c r="FQY686" s="187"/>
      <c r="FQZ686" s="187"/>
      <c r="FRA686" s="187"/>
      <c r="FRB686" s="187"/>
      <c r="FRC686" s="187"/>
      <c r="FRD686" s="187"/>
      <c r="FRE686" s="187"/>
      <c r="FRF686" s="187"/>
      <c r="FRG686" s="187"/>
      <c r="FRH686" s="187"/>
      <c r="FRI686" s="187"/>
      <c r="FRJ686" s="187"/>
      <c r="FRK686" s="187"/>
      <c r="FRL686" s="187"/>
      <c r="FRM686" s="187"/>
      <c r="FRN686" s="187"/>
      <c r="FRO686" s="187"/>
      <c r="FRP686" s="187"/>
      <c r="FRQ686" s="187"/>
      <c r="FRR686" s="187"/>
      <c r="FRS686" s="187"/>
      <c r="FRT686" s="187"/>
      <c r="FRU686" s="187"/>
      <c r="FRV686" s="187"/>
      <c r="FRW686" s="187"/>
      <c r="FRX686" s="187"/>
      <c r="FRY686" s="187"/>
      <c r="FRZ686" s="187"/>
      <c r="FSA686" s="187"/>
      <c r="FSB686" s="187"/>
      <c r="FSC686" s="187"/>
      <c r="FSD686" s="187"/>
      <c r="FSE686" s="187"/>
      <c r="FSF686" s="187"/>
      <c r="FSG686" s="187"/>
      <c r="FSH686" s="187"/>
      <c r="FSI686" s="187"/>
      <c r="FSJ686" s="187"/>
      <c r="FSK686" s="187"/>
      <c r="FSL686" s="187"/>
      <c r="FSM686" s="187"/>
      <c r="FSN686" s="187"/>
      <c r="FSO686" s="187"/>
      <c r="FSP686" s="187"/>
      <c r="FSQ686" s="187"/>
      <c r="FSR686" s="187"/>
      <c r="FSS686" s="187"/>
      <c r="FST686" s="187"/>
      <c r="FSU686" s="187"/>
      <c r="FSV686" s="187"/>
      <c r="FSW686" s="187"/>
      <c r="FSX686" s="187"/>
      <c r="FSY686" s="187"/>
      <c r="FSZ686" s="187"/>
      <c r="FTA686" s="187"/>
      <c r="FTB686" s="187"/>
      <c r="FTC686" s="187"/>
      <c r="FTD686" s="187"/>
      <c r="FTE686" s="187"/>
      <c r="FTF686" s="187"/>
      <c r="FTG686" s="187"/>
      <c r="FTH686" s="187"/>
      <c r="FTI686" s="187"/>
      <c r="FTJ686" s="187"/>
      <c r="FTK686" s="187"/>
      <c r="FTL686" s="187"/>
      <c r="FTM686" s="187"/>
      <c r="FTN686" s="187"/>
      <c r="FTO686" s="187"/>
      <c r="FTP686" s="187"/>
      <c r="FTQ686" s="187"/>
      <c r="FTR686" s="187"/>
      <c r="FTS686" s="187"/>
      <c r="FTT686" s="187"/>
      <c r="FTU686" s="187"/>
      <c r="FTV686" s="187"/>
      <c r="FTW686" s="187"/>
      <c r="FTX686" s="187"/>
      <c r="FTY686" s="187"/>
      <c r="FTZ686" s="187"/>
      <c r="FUA686" s="187"/>
      <c r="FUB686" s="187"/>
      <c r="FUC686" s="187"/>
      <c r="FUD686" s="187"/>
      <c r="FUE686" s="187"/>
      <c r="FUF686" s="187"/>
      <c r="FUG686" s="187"/>
      <c r="FUH686" s="187"/>
      <c r="FUI686" s="187"/>
      <c r="FUJ686" s="187"/>
      <c r="FUK686" s="187"/>
      <c r="FUL686" s="187"/>
      <c r="FUM686" s="187"/>
      <c r="FUN686" s="187"/>
      <c r="FUO686" s="187"/>
      <c r="FUP686" s="187"/>
      <c r="FUQ686" s="187"/>
      <c r="FUR686" s="187"/>
      <c r="FUS686" s="187"/>
      <c r="FUT686" s="187"/>
      <c r="FUU686" s="187"/>
      <c r="FUV686" s="187"/>
      <c r="FUW686" s="187"/>
      <c r="FUX686" s="187"/>
      <c r="FUY686" s="187"/>
      <c r="FUZ686" s="187"/>
      <c r="FVA686" s="187"/>
      <c r="FVB686" s="187"/>
      <c r="FVC686" s="187"/>
      <c r="FVD686" s="187"/>
      <c r="FVE686" s="187"/>
      <c r="FVF686" s="187"/>
      <c r="FVG686" s="187"/>
      <c r="FVH686" s="187"/>
      <c r="FVI686" s="187"/>
      <c r="FVJ686" s="187"/>
      <c r="FVK686" s="187"/>
      <c r="FVL686" s="187"/>
      <c r="FVM686" s="187"/>
      <c r="FVN686" s="187"/>
      <c r="FVO686" s="187"/>
      <c r="FVP686" s="187"/>
      <c r="FVQ686" s="187"/>
      <c r="FVR686" s="187"/>
      <c r="FVS686" s="187"/>
      <c r="FVT686" s="187"/>
      <c r="FVU686" s="187"/>
      <c r="FVV686" s="187"/>
      <c r="FVW686" s="187"/>
      <c r="FVX686" s="187"/>
      <c r="FVY686" s="187"/>
      <c r="FVZ686" s="187"/>
      <c r="FWA686" s="187"/>
      <c r="FWB686" s="187"/>
      <c r="FWC686" s="187"/>
      <c r="FWD686" s="187"/>
      <c r="FWE686" s="187"/>
      <c r="FWF686" s="187"/>
      <c r="FWG686" s="187"/>
      <c r="FWH686" s="187"/>
      <c r="FWI686" s="187"/>
      <c r="FWJ686" s="187"/>
      <c r="FWK686" s="187"/>
      <c r="FWL686" s="187"/>
      <c r="FWM686" s="187"/>
      <c r="FWN686" s="187"/>
      <c r="FWO686" s="187"/>
      <c r="FWP686" s="187"/>
      <c r="FWQ686" s="187"/>
      <c r="FWR686" s="187"/>
      <c r="FWS686" s="187"/>
      <c r="FWT686" s="187"/>
      <c r="FWU686" s="187"/>
      <c r="FWV686" s="187"/>
      <c r="FWW686" s="187"/>
      <c r="FWX686" s="187"/>
      <c r="FWY686" s="187"/>
      <c r="FWZ686" s="187"/>
      <c r="FXA686" s="187"/>
      <c r="FXB686" s="187"/>
      <c r="FXC686" s="187"/>
      <c r="FXD686" s="187"/>
      <c r="FXE686" s="187"/>
      <c r="FXF686" s="187"/>
      <c r="FXG686" s="187"/>
      <c r="FXH686" s="187"/>
      <c r="FXI686" s="187"/>
      <c r="FXJ686" s="187"/>
      <c r="FXK686" s="187"/>
      <c r="FXL686" s="187"/>
      <c r="FXM686" s="187"/>
      <c r="FXN686" s="187"/>
      <c r="FXO686" s="187"/>
      <c r="FXP686" s="187"/>
      <c r="FXQ686" s="187"/>
      <c r="FXR686" s="187"/>
      <c r="FXS686" s="187"/>
      <c r="FXT686" s="187"/>
      <c r="FXU686" s="187"/>
      <c r="FXV686" s="187"/>
      <c r="FXW686" s="187"/>
      <c r="FXX686" s="187"/>
      <c r="FXY686" s="187"/>
      <c r="FXZ686" s="187"/>
      <c r="FYA686" s="187"/>
      <c r="FYB686" s="187"/>
      <c r="FYC686" s="187"/>
      <c r="FYD686" s="187"/>
      <c r="FYE686" s="187"/>
      <c r="FYF686" s="187"/>
      <c r="FYG686" s="187"/>
      <c r="FYH686" s="187"/>
      <c r="FYI686" s="187"/>
      <c r="FYJ686" s="187"/>
      <c r="FYK686" s="187"/>
      <c r="FYL686" s="187"/>
      <c r="FYM686" s="187"/>
      <c r="FYN686" s="187"/>
      <c r="FYO686" s="187"/>
      <c r="FYP686" s="187"/>
      <c r="FYQ686" s="187"/>
      <c r="FYR686" s="187"/>
      <c r="FYS686" s="187"/>
      <c r="FYT686" s="187"/>
      <c r="FYU686" s="187"/>
      <c r="FYV686" s="187"/>
      <c r="FYW686" s="187"/>
      <c r="FYX686" s="187"/>
      <c r="FYY686" s="187"/>
      <c r="FYZ686" s="187"/>
      <c r="FZA686" s="187"/>
      <c r="FZB686" s="187"/>
      <c r="FZC686" s="187"/>
      <c r="FZD686" s="187"/>
      <c r="FZE686" s="187"/>
      <c r="FZF686" s="187"/>
      <c r="FZG686" s="187"/>
      <c r="FZH686" s="187"/>
      <c r="FZI686" s="187"/>
      <c r="FZJ686" s="187"/>
      <c r="FZK686" s="187"/>
      <c r="FZL686" s="187"/>
      <c r="FZM686" s="187"/>
      <c r="FZN686" s="187"/>
      <c r="FZO686" s="187"/>
      <c r="FZP686" s="187"/>
      <c r="FZQ686" s="187"/>
      <c r="FZR686" s="187"/>
      <c r="FZS686" s="187"/>
      <c r="FZT686" s="187"/>
      <c r="FZU686" s="187"/>
      <c r="FZV686" s="187"/>
      <c r="FZW686" s="187"/>
      <c r="FZX686" s="187"/>
      <c r="FZY686" s="187"/>
      <c r="FZZ686" s="187"/>
      <c r="GAA686" s="187"/>
      <c r="GAB686" s="187"/>
      <c r="GAC686" s="187"/>
      <c r="GAD686" s="187"/>
      <c r="GAE686" s="187"/>
      <c r="GAF686" s="187"/>
      <c r="GAG686" s="187"/>
      <c r="GAH686" s="187"/>
      <c r="GAI686" s="187"/>
      <c r="GAJ686" s="187"/>
      <c r="GAK686" s="187"/>
      <c r="GAL686" s="187"/>
      <c r="GAM686" s="187"/>
      <c r="GAN686" s="187"/>
      <c r="GAO686" s="187"/>
      <c r="GAP686" s="187"/>
      <c r="GAQ686" s="187"/>
      <c r="GAR686" s="187"/>
      <c r="GAS686" s="187"/>
      <c r="GAT686" s="187"/>
      <c r="GAU686" s="187"/>
      <c r="GAV686" s="187"/>
      <c r="GAW686" s="187"/>
      <c r="GAX686" s="187"/>
      <c r="GAY686" s="187"/>
      <c r="GAZ686" s="187"/>
      <c r="GBA686" s="187"/>
      <c r="GBB686" s="187"/>
      <c r="GBC686" s="187"/>
      <c r="GBD686" s="187"/>
      <c r="GBE686" s="187"/>
      <c r="GBF686" s="187"/>
      <c r="GBG686" s="187"/>
      <c r="GBH686" s="187"/>
      <c r="GBI686" s="187"/>
      <c r="GBJ686" s="187"/>
      <c r="GBK686" s="187"/>
      <c r="GBL686" s="187"/>
      <c r="GBM686" s="187"/>
      <c r="GBN686" s="187"/>
      <c r="GBO686" s="187"/>
      <c r="GBP686" s="187"/>
      <c r="GBQ686" s="187"/>
      <c r="GBR686" s="187"/>
      <c r="GBS686" s="187"/>
      <c r="GBT686" s="187"/>
      <c r="GBU686" s="187"/>
      <c r="GBV686" s="187"/>
      <c r="GBW686" s="187"/>
      <c r="GBX686" s="187"/>
      <c r="GBY686" s="187"/>
      <c r="GBZ686" s="187"/>
      <c r="GCA686" s="187"/>
      <c r="GCB686" s="187"/>
      <c r="GCC686" s="187"/>
      <c r="GCD686" s="187"/>
      <c r="GCE686" s="187"/>
      <c r="GCF686" s="187"/>
      <c r="GCG686" s="187"/>
      <c r="GCH686" s="187"/>
      <c r="GCI686" s="187"/>
      <c r="GCJ686" s="187"/>
      <c r="GCK686" s="187"/>
      <c r="GCL686" s="187"/>
      <c r="GCM686" s="187"/>
      <c r="GCN686" s="187"/>
      <c r="GCO686" s="187"/>
      <c r="GCP686" s="187"/>
      <c r="GCQ686" s="187"/>
      <c r="GCR686" s="187"/>
      <c r="GCS686" s="187"/>
      <c r="GCT686" s="187"/>
      <c r="GCU686" s="187"/>
      <c r="GCV686" s="187"/>
      <c r="GCW686" s="187"/>
      <c r="GCX686" s="187"/>
      <c r="GCY686" s="187"/>
      <c r="GCZ686" s="187"/>
      <c r="GDA686" s="187"/>
      <c r="GDB686" s="187"/>
      <c r="GDC686" s="187"/>
      <c r="GDD686" s="187"/>
      <c r="GDE686" s="187"/>
      <c r="GDF686" s="187"/>
      <c r="GDG686" s="187"/>
      <c r="GDH686" s="187"/>
      <c r="GDI686" s="187"/>
      <c r="GDJ686" s="187"/>
      <c r="GDK686" s="187"/>
      <c r="GDL686" s="187"/>
      <c r="GDM686" s="187"/>
      <c r="GDN686" s="187"/>
      <c r="GDO686" s="187"/>
      <c r="GDP686" s="187"/>
      <c r="GDQ686" s="187"/>
      <c r="GDR686" s="187"/>
      <c r="GDS686" s="187"/>
      <c r="GDT686" s="187"/>
      <c r="GDU686" s="187"/>
      <c r="GDV686" s="187"/>
      <c r="GDW686" s="187"/>
      <c r="GDX686" s="187"/>
      <c r="GDY686" s="187"/>
      <c r="GDZ686" s="187"/>
      <c r="GEA686" s="187"/>
      <c r="GEB686" s="187"/>
      <c r="GEC686" s="187"/>
      <c r="GED686" s="187"/>
      <c r="GEE686" s="187"/>
      <c r="GEF686" s="187"/>
      <c r="GEG686" s="187"/>
      <c r="GEH686" s="187"/>
      <c r="GEI686" s="187"/>
      <c r="GEJ686" s="187"/>
      <c r="GEK686" s="187"/>
      <c r="GEL686" s="187"/>
      <c r="GEM686" s="187"/>
      <c r="GEN686" s="187"/>
      <c r="GEO686" s="187"/>
      <c r="GEP686" s="187"/>
      <c r="GEQ686" s="187"/>
      <c r="GER686" s="187"/>
      <c r="GES686" s="187"/>
      <c r="GET686" s="187"/>
      <c r="GEU686" s="187"/>
      <c r="GEV686" s="187"/>
      <c r="GEW686" s="187"/>
      <c r="GEX686" s="187"/>
      <c r="GEY686" s="187"/>
      <c r="GEZ686" s="187"/>
      <c r="GFA686" s="187"/>
      <c r="GFB686" s="187"/>
      <c r="GFC686" s="187"/>
      <c r="GFD686" s="187"/>
      <c r="GFE686" s="187"/>
      <c r="GFF686" s="187"/>
      <c r="GFG686" s="187"/>
      <c r="GFH686" s="187"/>
      <c r="GFI686" s="187"/>
      <c r="GFJ686" s="187"/>
      <c r="GFK686" s="187"/>
      <c r="GFL686" s="187"/>
      <c r="GFM686" s="187"/>
      <c r="GFN686" s="187"/>
      <c r="GFO686" s="187"/>
      <c r="GFP686" s="187"/>
      <c r="GFQ686" s="187"/>
      <c r="GFR686" s="187"/>
      <c r="GFS686" s="187"/>
      <c r="GFT686" s="187"/>
      <c r="GFU686" s="187"/>
      <c r="GFV686" s="187"/>
      <c r="GFW686" s="187"/>
      <c r="GFX686" s="187"/>
      <c r="GFY686" s="187"/>
      <c r="GFZ686" s="187"/>
      <c r="GGA686" s="187"/>
      <c r="GGB686" s="187"/>
      <c r="GGC686" s="187"/>
      <c r="GGD686" s="187"/>
      <c r="GGE686" s="187"/>
      <c r="GGF686" s="187"/>
      <c r="GGG686" s="187"/>
      <c r="GGH686" s="187"/>
      <c r="GGI686" s="187"/>
      <c r="GGJ686" s="187"/>
      <c r="GGK686" s="187"/>
      <c r="GGL686" s="187"/>
      <c r="GGM686" s="187"/>
      <c r="GGN686" s="187"/>
      <c r="GGO686" s="187"/>
      <c r="GGP686" s="187"/>
      <c r="GGQ686" s="187"/>
      <c r="GGR686" s="187"/>
      <c r="GGS686" s="187"/>
      <c r="GGT686" s="187"/>
      <c r="GGU686" s="187"/>
      <c r="GGV686" s="187"/>
      <c r="GGW686" s="187"/>
      <c r="GGX686" s="187"/>
      <c r="GGY686" s="187"/>
      <c r="GGZ686" s="187"/>
      <c r="GHA686" s="187"/>
      <c r="GHB686" s="187"/>
      <c r="GHC686" s="187"/>
      <c r="GHD686" s="187"/>
      <c r="GHE686" s="187"/>
      <c r="GHF686" s="187"/>
      <c r="GHG686" s="187"/>
      <c r="GHH686" s="187"/>
      <c r="GHI686" s="187"/>
      <c r="GHJ686" s="187"/>
      <c r="GHK686" s="187"/>
      <c r="GHL686" s="187"/>
      <c r="GHM686" s="187"/>
      <c r="GHN686" s="187"/>
      <c r="GHO686" s="187"/>
      <c r="GHP686" s="187"/>
      <c r="GHQ686" s="187"/>
      <c r="GHR686" s="187"/>
      <c r="GHS686" s="187"/>
      <c r="GHT686" s="187"/>
      <c r="GHU686" s="187"/>
      <c r="GHV686" s="187"/>
      <c r="GHW686" s="187"/>
      <c r="GHX686" s="187"/>
      <c r="GHY686" s="187"/>
      <c r="GHZ686" s="187"/>
      <c r="GIA686" s="187"/>
      <c r="GIB686" s="187"/>
      <c r="GIC686" s="187"/>
      <c r="GID686" s="187"/>
      <c r="GIE686" s="187"/>
      <c r="GIF686" s="187"/>
      <c r="GIG686" s="187"/>
      <c r="GIH686" s="187"/>
      <c r="GII686" s="187"/>
      <c r="GIJ686" s="187"/>
      <c r="GIK686" s="187"/>
      <c r="GIL686" s="187"/>
      <c r="GIM686" s="187"/>
      <c r="GIN686" s="187"/>
      <c r="GIO686" s="187"/>
      <c r="GIP686" s="187"/>
      <c r="GIQ686" s="187"/>
      <c r="GIR686" s="187"/>
      <c r="GIS686" s="187"/>
      <c r="GIT686" s="187"/>
      <c r="GIU686" s="187"/>
      <c r="GIV686" s="187"/>
      <c r="GIW686" s="187"/>
      <c r="GIX686" s="187"/>
      <c r="GIY686" s="187"/>
      <c r="GIZ686" s="187"/>
      <c r="GJA686" s="187"/>
      <c r="GJB686" s="187"/>
      <c r="GJC686" s="187"/>
      <c r="GJD686" s="187"/>
      <c r="GJE686" s="187"/>
      <c r="GJF686" s="187"/>
      <c r="GJG686" s="187"/>
      <c r="GJH686" s="187"/>
      <c r="GJI686" s="187"/>
      <c r="GJJ686" s="187"/>
      <c r="GJK686" s="187"/>
      <c r="GJL686" s="187"/>
      <c r="GJM686" s="187"/>
      <c r="GJN686" s="187"/>
      <c r="GJO686" s="187"/>
      <c r="GJP686" s="187"/>
      <c r="GJQ686" s="187"/>
      <c r="GJR686" s="187"/>
      <c r="GJS686" s="187"/>
      <c r="GJT686" s="187"/>
      <c r="GJU686" s="187"/>
      <c r="GJV686" s="187"/>
      <c r="GJW686" s="187"/>
      <c r="GJX686" s="187"/>
      <c r="GJY686" s="187"/>
      <c r="GJZ686" s="187"/>
      <c r="GKA686" s="187"/>
      <c r="GKB686" s="187"/>
      <c r="GKC686" s="187"/>
      <c r="GKD686" s="187"/>
      <c r="GKE686" s="187"/>
      <c r="GKF686" s="187"/>
      <c r="GKG686" s="187"/>
      <c r="GKH686" s="187"/>
      <c r="GKI686" s="187"/>
      <c r="GKJ686" s="187"/>
      <c r="GKK686" s="187"/>
      <c r="GKL686" s="187"/>
      <c r="GKM686" s="187"/>
      <c r="GKN686" s="187"/>
      <c r="GKO686" s="187"/>
      <c r="GKP686" s="187"/>
      <c r="GKQ686" s="187"/>
      <c r="GKR686" s="187"/>
      <c r="GKS686" s="187"/>
      <c r="GKT686" s="187"/>
      <c r="GKU686" s="187"/>
      <c r="GKV686" s="187"/>
      <c r="GKW686" s="187"/>
      <c r="GKX686" s="187"/>
      <c r="GKY686" s="187"/>
      <c r="GKZ686" s="187"/>
      <c r="GLA686" s="187"/>
      <c r="GLB686" s="187"/>
      <c r="GLC686" s="187"/>
      <c r="GLD686" s="187"/>
      <c r="GLE686" s="187"/>
      <c r="GLF686" s="187"/>
      <c r="GLG686" s="187"/>
      <c r="GLH686" s="187"/>
      <c r="GLI686" s="187"/>
      <c r="GLJ686" s="187"/>
      <c r="GLK686" s="187"/>
      <c r="GLL686" s="187"/>
      <c r="GLM686" s="187"/>
      <c r="GLN686" s="187"/>
      <c r="GLO686" s="187"/>
      <c r="GLP686" s="187"/>
      <c r="GLQ686" s="187"/>
      <c r="GLR686" s="187"/>
      <c r="GLS686" s="187"/>
      <c r="GLT686" s="187"/>
      <c r="GLU686" s="187"/>
      <c r="GLV686" s="187"/>
      <c r="GLW686" s="187"/>
      <c r="GLX686" s="187"/>
      <c r="GLY686" s="187"/>
      <c r="GLZ686" s="187"/>
      <c r="GMA686" s="187"/>
      <c r="GMB686" s="187"/>
      <c r="GMC686" s="187"/>
      <c r="GMD686" s="187"/>
      <c r="GME686" s="187"/>
      <c r="GMF686" s="187"/>
      <c r="GMG686" s="187"/>
      <c r="GMH686" s="187"/>
      <c r="GMI686" s="187"/>
      <c r="GMJ686" s="187"/>
      <c r="GMK686" s="187"/>
      <c r="GML686" s="187"/>
      <c r="GMM686" s="187"/>
      <c r="GMN686" s="187"/>
      <c r="GMO686" s="187"/>
      <c r="GMP686" s="187"/>
      <c r="GMQ686" s="187"/>
      <c r="GMR686" s="187"/>
      <c r="GMS686" s="187"/>
      <c r="GMT686" s="187"/>
      <c r="GMU686" s="187"/>
      <c r="GMV686" s="187"/>
      <c r="GMW686" s="187"/>
      <c r="GMX686" s="187"/>
      <c r="GMY686" s="187"/>
      <c r="GMZ686" s="187"/>
      <c r="GNA686" s="187"/>
      <c r="GNB686" s="187"/>
      <c r="GNC686" s="187"/>
      <c r="GND686" s="187"/>
      <c r="GNE686" s="187"/>
      <c r="GNF686" s="187"/>
      <c r="GNG686" s="187"/>
      <c r="GNH686" s="187"/>
      <c r="GNI686" s="187"/>
      <c r="GNJ686" s="187"/>
      <c r="GNK686" s="187"/>
      <c r="GNL686" s="187"/>
      <c r="GNM686" s="187"/>
      <c r="GNN686" s="187"/>
      <c r="GNO686" s="187"/>
      <c r="GNP686" s="187"/>
      <c r="GNQ686" s="187"/>
      <c r="GNR686" s="187"/>
      <c r="GNS686" s="187"/>
      <c r="GNT686" s="187"/>
      <c r="GNU686" s="187"/>
      <c r="GNV686" s="187"/>
      <c r="GNW686" s="187"/>
      <c r="GNX686" s="187"/>
      <c r="GNY686" s="187"/>
      <c r="GNZ686" s="187"/>
      <c r="GOA686" s="187"/>
      <c r="GOB686" s="187"/>
      <c r="GOC686" s="187"/>
      <c r="GOD686" s="187"/>
      <c r="GOE686" s="187"/>
      <c r="GOF686" s="187"/>
      <c r="GOG686" s="187"/>
      <c r="GOH686" s="187"/>
      <c r="GOI686" s="187"/>
      <c r="GOJ686" s="187"/>
      <c r="GOK686" s="187"/>
      <c r="GOL686" s="187"/>
      <c r="GOM686" s="187"/>
      <c r="GON686" s="187"/>
      <c r="GOO686" s="187"/>
      <c r="GOP686" s="187"/>
      <c r="GOQ686" s="187"/>
      <c r="GOR686" s="187"/>
      <c r="GOS686" s="187"/>
      <c r="GOT686" s="187"/>
      <c r="GOU686" s="187"/>
      <c r="GOV686" s="187"/>
      <c r="GOW686" s="187"/>
      <c r="GOX686" s="187"/>
      <c r="GOY686" s="187"/>
      <c r="GOZ686" s="187"/>
      <c r="GPA686" s="187"/>
      <c r="GPB686" s="187"/>
      <c r="GPC686" s="187"/>
      <c r="GPD686" s="187"/>
      <c r="GPE686" s="187"/>
      <c r="GPF686" s="187"/>
      <c r="GPG686" s="187"/>
      <c r="GPH686" s="187"/>
      <c r="GPI686" s="187"/>
      <c r="GPJ686" s="187"/>
      <c r="GPK686" s="187"/>
      <c r="GPL686" s="187"/>
      <c r="GPM686" s="187"/>
      <c r="GPN686" s="187"/>
      <c r="GPO686" s="187"/>
      <c r="GPP686" s="187"/>
      <c r="GPQ686" s="187"/>
      <c r="GPR686" s="187"/>
      <c r="GPS686" s="187"/>
      <c r="GPT686" s="187"/>
      <c r="GPU686" s="187"/>
      <c r="GPV686" s="187"/>
      <c r="GPW686" s="187"/>
      <c r="GPX686" s="187"/>
      <c r="GPY686" s="187"/>
      <c r="GPZ686" s="187"/>
      <c r="GQA686" s="187"/>
      <c r="GQB686" s="187"/>
      <c r="GQC686" s="187"/>
      <c r="GQD686" s="187"/>
      <c r="GQE686" s="187"/>
      <c r="GQF686" s="187"/>
      <c r="GQG686" s="187"/>
      <c r="GQH686" s="187"/>
      <c r="GQI686" s="187"/>
      <c r="GQJ686" s="187"/>
      <c r="GQK686" s="187"/>
      <c r="GQL686" s="187"/>
      <c r="GQM686" s="187"/>
      <c r="GQN686" s="187"/>
      <c r="GQO686" s="187"/>
      <c r="GQP686" s="187"/>
      <c r="GQQ686" s="187"/>
      <c r="GQR686" s="187"/>
      <c r="GQS686" s="187"/>
      <c r="GQT686" s="187"/>
      <c r="GQU686" s="187"/>
      <c r="GQV686" s="187"/>
      <c r="GQW686" s="187"/>
      <c r="GQX686" s="187"/>
      <c r="GQY686" s="187"/>
      <c r="GQZ686" s="187"/>
      <c r="GRA686" s="187"/>
      <c r="GRB686" s="187"/>
      <c r="GRC686" s="187"/>
      <c r="GRD686" s="187"/>
      <c r="GRE686" s="187"/>
      <c r="GRF686" s="187"/>
      <c r="GRG686" s="187"/>
      <c r="GRH686" s="187"/>
      <c r="GRI686" s="187"/>
      <c r="GRJ686" s="187"/>
      <c r="GRK686" s="187"/>
      <c r="GRL686" s="187"/>
      <c r="GRM686" s="187"/>
      <c r="GRN686" s="187"/>
      <c r="GRO686" s="187"/>
      <c r="GRP686" s="187"/>
      <c r="GRQ686" s="187"/>
      <c r="GRR686" s="187"/>
      <c r="GRS686" s="187"/>
      <c r="GRT686" s="187"/>
      <c r="GRU686" s="187"/>
      <c r="GRV686" s="187"/>
      <c r="GRW686" s="187"/>
      <c r="GRX686" s="187"/>
      <c r="GRY686" s="187"/>
      <c r="GRZ686" s="187"/>
      <c r="GSA686" s="187"/>
      <c r="GSB686" s="187"/>
      <c r="GSC686" s="187"/>
      <c r="GSD686" s="187"/>
      <c r="GSE686" s="187"/>
      <c r="GSF686" s="187"/>
      <c r="GSG686" s="187"/>
      <c r="GSH686" s="187"/>
      <c r="GSI686" s="187"/>
      <c r="GSJ686" s="187"/>
      <c r="GSK686" s="187"/>
      <c r="GSL686" s="187"/>
      <c r="GSM686" s="187"/>
      <c r="GSN686" s="187"/>
      <c r="GSO686" s="187"/>
      <c r="GSP686" s="187"/>
      <c r="GSQ686" s="187"/>
      <c r="GSR686" s="187"/>
      <c r="GSS686" s="187"/>
      <c r="GST686" s="187"/>
      <c r="GSU686" s="187"/>
      <c r="GSV686" s="187"/>
      <c r="GSW686" s="187"/>
      <c r="GSX686" s="187"/>
      <c r="GSY686" s="187"/>
      <c r="GSZ686" s="187"/>
      <c r="GTA686" s="187"/>
      <c r="GTB686" s="187"/>
      <c r="GTC686" s="187"/>
      <c r="GTD686" s="187"/>
      <c r="GTE686" s="187"/>
      <c r="GTF686" s="187"/>
      <c r="GTG686" s="187"/>
      <c r="GTH686" s="187"/>
      <c r="GTI686" s="187"/>
      <c r="GTJ686" s="187"/>
      <c r="GTK686" s="187"/>
      <c r="GTL686" s="187"/>
      <c r="GTM686" s="187"/>
      <c r="GTN686" s="187"/>
      <c r="GTO686" s="187"/>
      <c r="GTP686" s="187"/>
      <c r="GTQ686" s="187"/>
      <c r="GTR686" s="187"/>
      <c r="GTS686" s="187"/>
      <c r="GTT686" s="187"/>
      <c r="GTU686" s="187"/>
      <c r="GTV686" s="187"/>
      <c r="GTW686" s="187"/>
      <c r="GTX686" s="187"/>
      <c r="GTY686" s="187"/>
      <c r="GTZ686" s="187"/>
      <c r="GUA686" s="187"/>
      <c r="GUB686" s="187"/>
      <c r="GUC686" s="187"/>
      <c r="GUD686" s="187"/>
      <c r="GUE686" s="187"/>
      <c r="GUF686" s="187"/>
      <c r="GUG686" s="187"/>
      <c r="GUH686" s="187"/>
      <c r="GUI686" s="187"/>
      <c r="GUJ686" s="187"/>
      <c r="GUK686" s="187"/>
      <c r="GUL686" s="187"/>
      <c r="GUM686" s="187"/>
      <c r="GUN686" s="187"/>
      <c r="GUO686" s="187"/>
      <c r="GUP686" s="187"/>
      <c r="GUQ686" s="187"/>
      <c r="GUR686" s="187"/>
      <c r="GUS686" s="187"/>
      <c r="GUT686" s="187"/>
      <c r="GUU686" s="187"/>
      <c r="GUV686" s="187"/>
      <c r="GUW686" s="187"/>
      <c r="GUX686" s="187"/>
      <c r="GUY686" s="187"/>
      <c r="GUZ686" s="187"/>
      <c r="GVA686" s="187"/>
      <c r="GVB686" s="187"/>
      <c r="GVC686" s="187"/>
      <c r="GVD686" s="187"/>
      <c r="GVE686" s="187"/>
      <c r="GVF686" s="187"/>
      <c r="GVG686" s="187"/>
      <c r="GVH686" s="187"/>
      <c r="GVI686" s="187"/>
      <c r="GVJ686" s="187"/>
      <c r="GVK686" s="187"/>
      <c r="GVL686" s="187"/>
      <c r="GVM686" s="187"/>
      <c r="GVN686" s="187"/>
      <c r="GVO686" s="187"/>
      <c r="GVP686" s="187"/>
      <c r="GVQ686" s="187"/>
      <c r="GVR686" s="187"/>
      <c r="GVS686" s="187"/>
      <c r="GVT686" s="187"/>
      <c r="GVU686" s="187"/>
      <c r="GVV686" s="187"/>
      <c r="GVW686" s="187"/>
      <c r="GVX686" s="187"/>
      <c r="GVY686" s="187"/>
      <c r="GVZ686" s="187"/>
      <c r="GWA686" s="187"/>
      <c r="GWB686" s="187"/>
      <c r="GWC686" s="187"/>
      <c r="GWD686" s="187"/>
      <c r="GWE686" s="187"/>
      <c r="GWF686" s="187"/>
      <c r="GWG686" s="187"/>
      <c r="GWH686" s="187"/>
      <c r="GWI686" s="187"/>
      <c r="GWJ686" s="187"/>
      <c r="GWK686" s="187"/>
      <c r="GWL686" s="187"/>
      <c r="GWM686" s="187"/>
      <c r="GWN686" s="187"/>
      <c r="GWO686" s="187"/>
      <c r="GWP686" s="187"/>
      <c r="GWQ686" s="187"/>
      <c r="GWR686" s="187"/>
      <c r="GWS686" s="187"/>
      <c r="GWT686" s="187"/>
      <c r="GWU686" s="187"/>
      <c r="GWV686" s="187"/>
      <c r="GWW686" s="187"/>
      <c r="GWX686" s="187"/>
      <c r="GWY686" s="187"/>
      <c r="GWZ686" s="187"/>
      <c r="GXA686" s="187"/>
      <c r="GXB686" s="187"/>
      <c r="GXC686" s="187"/>
      <c r="GXD686" s="187"/>
      <c r="GXE686" s="187"/>
      <c r="GXF686" s="187"/>
      <c r="GXG686" s="187"/>
      <c r="GXH686" s="187"/>
      <c r="GXI686" s="187"/>
      <c r="GXJ686" s="187"/>
      <c r="GXK686" s="187"/>
      <c r="GXL686" s="187"/>
      <c r="GXM686" s="187"/>
      <c r="GXN686" s="187"/>
      <c r="GXO686" s="187"/>
      <c r="GXP686" s="187"/>
      <c r="GXQ686" s="187"/>
      <c r="GXR686" s="187"/>
      <c r="GXS686" s="187"/>
      <c r="GXT686" s="187"/>
      <c r="GXU686" s="187"/>
      <c r="GXV686" s="187"/>
      <c r="GXW686" s="187"/>
      <c r="GXX686" s="187"/>
      <c r="GXY686" s="187"/>
      <c r="GXZ686" s="187"/>
      <c r="GYA686" s="187"/>
      <c r="GYB686" s="187"/>
      <c r="GYC686" s="187"/>
      <c r="GYD686" s="187"/>
      <c r="GYE686" s="187"/>
      <c r="GYF686" s="187"/>
      <c r="GYG686" s="187"/>
      <c r="GYH686" s="187"/>
      <c r="GYI686" s="187"/>
      <c r="GYJ686" s="187"/>
      <c r="GYK686" s="187"/>
      <c r="GYL686" s="187"/>
      <c r="GYM686" s="187"/>
      <c r="GYN686" s="187"/>
      <c r="GYO686" s="187"/>
      <c r="GYP686" s="187"/>
      <c r="GYQ686" s="187"/>
      <c r="GYR686" s="187"/>
      <c r="GYS686" s="187"/>
      <c r="GYT686" s="187"/>
      <c r="GYU686" s="187"/>
      <c r="GYV686" s="187"/>
      <c r="GYW686" s="187"/>
      <c r="GYX686" s="187"/>
      <c r="GYY686" s="187"/>
      <c r="GYZ686" s="187"/>
      <c r="GZA686" s="187"/>
      <c r="GZB686" s="187"/>
      <c r="GZC686" s="187"/>
      <c r="GZD686" s="187"/>
      <c r="GZE686" s="187"/>
      <c r="GZF686" s="187"/>
      <c r="GZG686" s="187"/>
      <c r="GZH686" s="187"/>
      <c r="GZI686" s="187"/>
      <c r="GZJ686" s="187"/>
      <c r="GZK686" s="187"/>
      <c r="GZL686" s="187"/>
      <c r="GZM686" s="187"/>
      <c r="GZN686" s="187"/>
      <c r="GZO686" s="187"/>
      <c r="GZP686" s="187"/>
      <c r="GZQ686" s="187"/>
      <c r="GZR686" s="187"/>
      <c r="GZS686" s="187"/>
      <c r="GZT686" s="187"/>
      <c r="GZU686" s="187"/>
      <c r="GZV686" s="187"/>
      <c r="GZW686" s="187"/>
      <c r="GZX686" s="187"/>
      <c r="GZY686" s="187"/>
      <c r="GZZ686" s="187"/>
      <c r="HAA686" s="187"/>
      <c r="HAB686" s="187"/>
      <c r="HAC686" s="187"/>
      <c r="HAD686" s="187"/>
      <c r="HAE686" s="187"/>
      <c r="HAF686" s="187"/>
      <c r="HAG686" s="187"/>
      <c r="HAH686" s="187"/>
      <c r="HAI686" s="187"/>
      <c r="HAJ686" s="187"/>
      <c r="HAK686" s="187"/>
      <c r="HAL686" s="187"/>
      <c r="HAM686" s="187"/>
      <c r="HAN686" s="187"/>
      <c r="HAO686" s="187"/>
      <c r="HAP686" s="187"/>
      <c r="HAQ686" s="187"/>
      <c r="HAR686" s="187"/>
      <c r="HAS686" s="187"/>
      <c r="HAT686" s="187"/>
      <c r="HAU686" s="187"/>
      <c r="HAV686" s="187"/>
      <c r="HAW686" s="187"/>
      <c r="HAX686" s="187"/>
      <c r="HAY686" s="187"/>
      <c r="HAZ686" s="187"/>
      <c r="HBA686" s="187"/>
      <c r="HBB686" s="187"/>
      <c r="HBC686" s="187"/>
      <c r="HBD686" s="187"/>
      <c r="HBE686" s="187"/>
      <c r="HBF686" s="187"/>
      <c r="HBG686" s="187"/>
      <c r="HBH686" s="187"/>
      <c r="HBI686" s="187"/>
      <c r="HBJ686" s="187"/>
      <c r="HBK686" s="187"/>
      <c r="HBL686" s="187"/>
      <c r="HBM686" s="187"/>
      <c r="HBN686" s="187"/>
      <c r="HBO686" s="187"/>
      <c r="HBP686" s="187"/>
      <c r="HBQ686" s="187"/>
      <c r="HBR686" s="187"/>
      <c r="HBS686" s="187"/>
      <c r="HBT686" s="187"/>
      <c r="HBU686" s="187"/>
      <c r="HBV686" s="187"/>
      <c r="HBW686" s="187"/>
      <c r="HBX686" s="187"/>
      <c r="HBY686" s="187"/>
      <c r="HBZ686" s="187"/>
      <c r="HCA686" s="187"/>
      <c r="HCB686" s="187"/>
      <c r="HCC686" s="187"/>
      <c r="HCD686" s="187"/>
      <c r="HCE686" s="187"/>
      <c r="HCF686" s="187"/>
      <c r="HCG686" s="187"/>
      <c r="HCH686" s="187"/>
      <c r="HCI686" s="187"/>
      <c r="HCJ686" s="187"/>
      <c r="HCK686" s="187"/>
      <c r="HCL686" s="187"/>
      <c r="HCM686" s="187"/>
      <c r="HCN686" s="187"/>
      <c r="HCO686" s="187"/>
      <c r="HCP686" s="187"/>
      <c r="HCQ686" s="187"/>
      <c r="HCR686" s="187"/>
      <c r="HCS686" s="187"/>
      <c r="HCT686" s="187"/>
      <c r="HCU686" s="187"/>
      <c r="HCV686" s="187"/>
      <c r="HCW686" s="187"/>
      <c r="HCX686" s="187"/>
      <c r="HCY686" s="187"/>
      <c r="HCZ686" s="187"/>
      <c r="HDA686" s="187"/>
      <c r="HDB686" s="187"/>
      <c r="HDC686" s="187"/>
      <c r="HDD686" s="187"/>
      <c r="HDE686" s="187"/>
      <c r="HDF686" s="187"/>
      <c r="HDG686" s="187"/>
      <c r="HDH686" s="187"/>
      <c r="HDI686" s="187"/>
      <c r="HDJ686" s="187"/>
      <c r="HDK686" s="187"/>
      <c r="HDL686" s="187"/>
      <c r="HDM686" s="187"/>
      <c r="HDN686" s="187"/>
      <c r="HDO686" s="187"/>
      <c r="HDP686" s="187"/>
      <c r="HDQ686" s="187"/>
      <c r="HDR686" s="187"/>
      <c r="HDS686" s="187"/>
      <c r="HDT686" s="187"/>
      <c r="HDU686" s="187"/>
      <c r="HDV686" s="187"/>
      <c r="HDW686" s="187"/>
      <c r="HDX686" s="187"/>
      <c r="HDY686" s="187"/>
      <c r="HDZ686" s="187"/>
      <c r="HEA686" s="187"/>
      <c r="HEB686" s="187"/>
      <c r="HEC686" s="187"/>
      <c r="HED686" s="187"/>
      <c r="HEE686" s="187"/>
      <c r="HEF686" s="187"/>
      <c r="HEG686" s="187"/>
      <c r="HEH686" s="187"/>
      <c r="HEI686" s="187"/>
      <c r="HEJ686" s="187"/>
      <c r="HEK686" s="187"/>
      <c r="HEL686" s="187"/>
      <c r="HEM686" s="187"/>
      <c r="HEN686" s="187"/>
      <c r="HEO686" s="187"/>
      <c r="HEP686" s="187"/>
      <c r="HEQ686" s="187"/>
      <c r="HER686" s="187"/>
      <c r="HES686" s="187"/>
      <c r="HET686" s="187"/>
      <c r="HEU686" s="187"/>
      <c r="HEV686" s="187"/>
      <c r="HEW686" s="187"/>
      <c r="HEX686" s="187"/>
      <c r="HEY686" s="187"/>
      <c r="HEZ686" s="187"/>
      <c r="HFA686" s="187"/>
      <c r="HFB686" s="187"/>
      <c r="HFC686" s="187"/>
      <c r="HFD686" s="187"/>
      <c r="HFE686" s="187"/>
      <c r="HFF686" s="187"/>
      <c r="HFG686" s="187"/>
      <c r="HFH686" s="187"/>
      <c r="HFI686" s="187"/>
      <c r="HFJ686" s="187"/>
      <c r="HFK686" s="187"/>
      <c r="HFL686" s="187"/>
      <c r="HFM686" s="187"/>
      <c r="HFN686" s="187"/>
      <c r="HFO686" s="187"/>
      <c r="HFP686" s="187"/>
      <c r="HFQ686" s="187"/>
      <c r="HFR686" s="187"/>
      <c r="HFS686" s="187"/>
      <c r="HFT686" s="187"/>
      <c r="HFU686" s="187"/>
      <c r="HFV686" s="187"/>
      <c r="HFW686" s="187"/>
      <c r="HFX686" s="187"/>
      <c r="HFY686" s="187"/>
      <c r="HFZ686" s="187"/>
      <c r="HGA686" s="187"/>
      <c r="HGB686" s="187"/>
      <c r="HGC686" s="187"/>
      <c r="HGD686" s="187"/>
      <c r="HGE686" s="187"/>
      <c r="HGF686" s="187"/>
      <c r="HGG686" s="187"/>
      <c r="HGH686" s="187"/>
      <c r="HGI686" s="187"/>
      <c r="HGJ686" s="187"/>
      <c r="HGK686" s="187"/>
      <c r="HGL686" s="187"/>
      <c r="HGM686" s="187"/>
      <c r="HGN686" s="187"/>
      <c r="HGO686" s="187"/>
      <c r="HGP686" s="187"/>
      <c r="HGQ686" s="187"/>
      <c r="HGR686" s="187"/>
      <c r="HGS686" s="187"/>
      <c r="HGT686" s="187"/>
      <c r="HGU686" s="187"/>
      <c r="HGV686" s="187"/>
      <c r="HGW686" s="187"/>
      <c r="HGX686" s="187"/>
      <c r="HGY686" s="187"/>
      <c r="HGZ686" s="187"/>
      <c r="HHA686" s="187"/>
      <c r="HHB686" s="187"/>
      <c r="HHC686" s="187"/>
      <c r="HHD686" s="187"/>
      <c r="HHE686" s="187"/>
      <c r="HHF686" s="187"/>
      <c r="HHG686" s="187"/>
      <c r="HHH686" s="187"/>
      <c r="HHI686" s="187"/>
      <c r="HHJ686" s="187"/>
      <c r="HHK686" s="187"/>
      <c r="HHL686" s="187"/>
      <c r="HHM686" s="187"/>
      <c r="HHN686" s="187"/>
      <c r="HHO686" s="187"/>
      <c r="HHP686" s="187"/>
      <c r="HHQ686" s="187"/>
      <c r="HHR686" s="187"/>
      <c r="HHS686" s="187"/>
      <c r="HHT686" s="187"/>
      <c r="HHU686" s="187"/>
      <c r="HHV686" s="187"/>
      <c r="HHW686" s="187"/>
      <c r="HHX686" s="187"/>
      <c r="HHY686" s="187"/>
      <c r="HHZ686" s="187"/>
      <c r="HIA686" s="187"/>
      <c r="HIB686" s="187"/>
      <c r="HIC686" s="187"/>
      <c r="HID686" s="187"/>
      <c r="HIE686" s="187"/>
      <c r="HIF686" s="187"/>
      <c r="HIG686" s="187"/>
      <c r="HIH686" s="187"/>
      <c r="HII686" s="187"/>
      <c r="HIJ686" s="187"/>
      <c r="HIK686" s="187"/>
      <c r="HIL686" s="187"/>
      <c r="HIM686" s="187"/>
      <c r="HIN686" s="187"/>
      <c r="HIO686" s="187"/>
      <c r="HIP686" s="187"/>
      <c r="HIQ686" s="187"/>
      <c r="HIR686" s="187"/>
      <c r="HIS686" s="187"/>
      <c r="HIT686" s="187"/>
      <c r="HIU686" s="187"/>
      <c r="HIV686" s="187"/>
      <c r="HIW686" s="187"/>
      <c r="HIX686" s="187"/>
      <c r="HIY686" s="187"/>
      <c r="HIZ686" s="187"/>
      <c r="HJA686" s="187"/>
      <c r="HJB686" s="187"/>
      <c r="HJC686" s="187"/>
      <c r="HJD686" s="187"/>
      <c r="HJE686" s="187"/>
      <c r="HJF686" s="187"/>
      <c r="HJG686" s="187"/>
      <c r="HJH686" s="187"/>
      <c r="HJI686" s="187"/>
      <c r="HJJ686" s="187"/>
      <c r="HJK686" s="187"/>
      <c r="HJL686" s="187"/>
      <c r="HJM686" s="187"/>
      <c r="HJN686" s="187"/>
      <c r="HJO686" s="187"/>
      <c r="HJP686" s="187"/>
      <c r="HJQ686" s="187"/>
      <c r="HJR686" s="187"/>
      <c r="HJS686" s="187"/>
      <c r="HJT686" s="187"/>
      <c r="HJU686" s="187"/>
      <c r="HJV686" s="187"/>
      <c r="HJW686" s="187"/>
      <c r="HJX686" s="187"/>
      <c r="HJY686" s="187"/>
      <c r="HJZ686" s="187"/>
      <c r="HKA686" s="187"/>
      <c r="HKB686" s="187"/>
      <c r="HKC686" s="187"/>
      <c r="HKD686" s="187"/>
      <c r="HKE686" s="187"/>
      <c r="HKF686" s="187"/>
      <c r="HKG686" s="187"/>
      <c r="HKH686" s="187"/>
      <c r="HKI686" s="187"/>
      <c r="HKJ686" s="187"/>
      <c r="HKK686" s="187"/>
      <c r="HKL686" s="187"/>
      <c r="HKM686" s="187"/>
      <c r="HKN686" s="187"/>
      <c r="HKO686" s="187"/>
      <c r="HKP686" s="187"/>
      <c r="HKQ686" s="187"/>
      <c r="HKR686" s="187"/>
      <c r="HKS686" s="187"/>
      <c r="HKT686" s="187"/>
      <c r="HKU686" s="187"/>
      <c r="HKV686" s="187"/>
      <c r="HKW686" s="187"/>
      <c r="HKX686" s="187"/>
      <c r="HKY686" s="187"/>
      <c r="HKZ686" s="187"/>
      <c r="HLA686" s="187"/>
      <c r="HLB686" s="187"/>
      <c r="HLC686" s="187"/>
      <c r="HLD686" s="187"/>
      <c r="HLE686" s="187"/>
      <c r="HLF686" s="187"/>
      <c r="HLG686" s="187"/>
      <c r="HLH686" s="187"/>
      <c r="HLI686" s="187"/>
      <c r="HLJ686" s="187"/>
      <c r="HLK686" s="187"/>
      <c r="HLL686" s="187"/>
      <c r="HLM686" s="187"/>
      <c r="HLN686" s="187"/>
      <c r="HLO686" s="187"/>
      <c r="HLP686" s="187"/>
      <c r="HLQ686" s="187"/>
      <c r="HLR686" s="187"/>
      <c r="HLS686" s="187"/>
      <c r="HLT686" s="187"/>
      <c r="HLU686" s="187"/>
      <c r="HLV686" s="187"/>
      <c r="HLW686" s="187"/>
      <c r="HLX686" s="187"/>
      <c r="HLY686" s="187"/>
      <c r="HLZ686" s="187"/>
      <c r="HMA686" s="187"/>
      <c r="HMB686" s="187"/>
      <c r="HMC686" s="187"/>
      <c r="HMD686" s="187"/>
      <c r="HME686" s="187"/>
      <c r="HMF686" s="187"/>
      <c r="HMG686" s="187"/>
      <c r="HMH686" s="187"/>
      <c r="HMI686" s="187"/>
      <c r="HMJ686" s="187"/>
      <c r="HMK686" s="187"/>
      <c r="HML686" s="187"/>
      <c r="HMM686" s="187"/>
      <c r="HMN686" s="187"/>
      <c r="HMO686" s="187"/>
      <c r="HMP686" s="187"/>
      <c r="HMQ686" s="187"/>
      <c r="HMR686" s="187"/>
      <c r="HMS686" s="187"/>
      <c r="HMT686" s="187"/>
      <c r="HMU686" s="187"/>
      <c r="HMV686" s="187"/>
      <c r="HMW686" s="187"/>
      <c r="HMX686" s="187"/>
      <c r="HMY686" s="187"/>
      <c r="HMZ686" s="187"/>
      <c r="HNA686" s="187"/>
      <c r="HNB686" s="187"/>
      <c r="HNC686" s="187"/>
      <c r="HND686" s="187"/>
      <c r="HNE686" s="187"/>
      <c r="HNF686" s="187"/>
      <c r="HNG686" s="187"/>
      <c r="HNH686" s="187"/>
      <c r="HNI686" s="187"/>
      <c r="HNJ686" s="187"/>
      <c r="HNK686" s="187"/>
      <c r="HNL686" s="187"/>
      <c r="HNM686" s="187"/>
      <c r="HNN686" s="187"/>
      <c r="HNO686" s="187"/>
      <c r="HNP686" s="187"/>
      <c r="HNQ686" s="187"/>
      <c r="HNR686" s="187"/>
      <c r="HNS686" s="187"/>
      <c r="HNT686" s="187"/>
      <c r="HNU686" s="187"/>
      <c r="HNV686" s="187"/>
      <c r="HNW686" s="187"/>
      <c r="HNX686" s="187"/>
      <c r="HNY686" s="187"/>
      <c r="HNZ686" s="187"/>
      <c r="HOA686" s="187"/>
      <c r="HOB686" s="187"/>
      <c r="HOC686" s="187"/>
      <c r="HOD686" s="187"/>
      <c r="HOE686" s="187"/>
      <c r="HOF686" s="187"/>
      <c r="HOG686" s="187"/>
      <c r="HOH686" s="187"/>
      <c r="HOI686" s="187"/>
      <c r="HOJ686" s="187"/>
      <c r="HOK686" s="187"/>
      <c r="HOL686" s="187"/>
      <c r="HOM686" s="187"/>
      <c r="HON686" s="187"/>
      <c r="HOO686" s="187"/>
      <c r="HOP686" s="187"/>
      <c r="HOQ686" s="187"/>
      <c r="HOR686" s="187"/>
      <c r="HOS686" s="187"/>
      <c r="HOT686" s="187"/>
      <c r="HOU686" s="187"/>
      <c r="HOV686" s="187"/>
      <c r="HOW686" s="187"/>
      <c r="HOX686" s="187"/>
      <c r="HOY686" s="187"/>
      <c r="HOZ686" s="187"/>
      <c r="HPA686" s="187"/>
      <c r="HPB686" s="187"/>
      <c r="HPC686" s="187"/>
      <c r="HPD686" s="187"/>
      <c r="HPE686" s="187"/>
      <c r="HPF686" s="187"/>
      <c r="HPG686" s="187"/>
      <c r="HPH686" s="187"/>
      <c r="HPI686" s="187"/>
      <c r="HPJ686" s="187"/>
      <c r="HPK686" s="187"/>
      <c r="HPL686" s="187"/>
      <c r="HPM686" s="187"/>
      <c r="HPN686" s="187"/>
      <c r="HPO686" s="187"/>
      <c r="HPP686" s="187"/>
      <c r="HPQ686" s="187"/>
      <c r="HPR686" s="187"/>
      <c r="HPS686" s="187"/>
      <c r="HPT686" s="187"/>
      <c r="HPU686" s="187"/>
      <c r="HPV686" s="187"/>
      <c r="HPW686" s="187"/>
      <c r="HPX686" s="187"/>
      <c r="HPY686" s="187"/>
      <c r="HPZ686" s="187"/>
      <c r="HQA686" s="187"/>
      <c r="HQB686" s="187"/>
      <c r="HQC686" s="187"/>
      <c r="HQD686" s="187"/>
      <c r="HQE686" s="187"/>
      <c r="HQF686" s="187"/>
      <c r="HQG686" s="187"/>
      <c r="HQH686" s="187"/>
      <c r="HQI686" s="187"/>
      <c r="HQJ686" s="187"/>
      <c r="HQK686" s="187"/>
      <c r="HQL686" s="187"/>
      <c r="HQM686" s="187"/>
      <c r="HQN686" s="187"/>
      <c r="HQO686" s="187"/>
      <c r="HQP686" s="187"/>
      <c r="HQQ686" s="187"/>
      <c r="HQR686" s="187"/>
      <c r="HQS686" s="187"/>
      <c r="HQT686" s="187"/>
      <c r="HQU686" s="187"/>
      <c r="HQV686" s="187"/>
      <c r="HQW686" s="187"/>
      <c r="HQX686" s="187"/>
      <c r="HQY686" s="187"/>
      <c r="HQZ686" s="187"/>
      <c r="HRA686" s="187"/>
      <c r="HRB686" s="187"/>
      <c r="HRC686" s="187"/>
      <c r="HRD686" s="187"/>
      <c r="HRE686" s="187"/>
      <c r="HRF686" s="187"/>
      <c r="HRG686" s="187"/>
      <c r="HRH686" s="187"/>
      <c r="HRI686" s="187"/>
      <c r="HRJ686" s="187"/>
      <c r="HRK686" s="187"/>
      <c r="HRL686" s="187"/>
      <c r="HRM686" s="187"/>
      <c r="HRN686" s="187"/>
      <c r="HRO686" s="187"/>
      <c r="HRP686" s="187"/>
      <c r="HRQ686" s="187"/>
      <c r="HRR686" s="187"/>
      <c r="HRS686" s="187"/>
      <c r="HRT686" s="187"/>
      <c r="HRU686" s="187"/>
      <c r="HRV686" s="187"/>
      <c r="HRW686" s="187"/>
      <c r="HRX686" s="187"/>
      <c r="HRY686" s="187"/>
      <c r="HRZ686" s="187"/>
      <c r="HSA686" s="187"/>
      <c r="HSB686" s="187"/>
      <c r="HSC686" s="187"/>
      <c r="HSD686" s="187"/>
      <c r="HSE686" s="187"/>
      <c r="HSF686" s="187"/>
      <c r="HSG686" s="187"/>
      <c r="HSH686" s="187"/>
      <c r="HSI686" s="187"/>
      <c r="HSJ686" s="187"/>
      <c r="HSK686" s="187"/>
      <c r="HSL686" s="187"/>
      <c r="HSM686" s="187"/>
      <c r="HSN686" s="187"/>
      <c r="HSO686" s="187"/>
      <c r="HSP686" s="187"/>
      <c r="HSQ686" s="187"/>
      <c r="HSR686" s="187"/>
      <c r="HSS686" s="187"/>
      <c r="HST686" s="187"/>
      <c r="HSU686" s="187"/>
      <c r="HSV686" s="187"/>
      <c r="HSW686" s="187"/>
      <c r="HSX686" s="187"/>
      <c r="HSY686" s="187"/>
      <c r="HSZ686" s="187"/>
      <c r="HTA686" s="187"/>
      <c r="HTB686" s="187"/>
      <c r="HTC686" s="187"/>
      <c r="HTD686" s="187"/>
      <c r="HTE686" s="187"/>
      <c r="HTF686" s="187"/>
      <c r="HTG686" s="187"/>
      <c r="HTH686" s="187"/>
      <c r="HTI686" s="187"/>
      <c r="HTJ686" s="187"/>
      <c r="HTK686" s="187"/>
      <c r="HTL686" s="187"/>
      <c r="HTM686" s="187"/>
      <c r="HTN686" s="187"/>
      <c r="HTO686" s="187"/>
      <c r="HTP686" s="187"/>
      <c r="HTQ686" s="187"/>
      <c r="HTR686" s="187"/>
      <c r="HTS686" s="187"/>
      <c r="HTT686" s="187"/>
      <c r="HTU686" s="187"/>
      <c r="HTV686" s="187"/>
      <c r="HTW686" s="187"/>
      <c r="HTX686" s="187"/>
      <c r="HTY686" s="187"/>
      <c r="HTZ686" s="187"/>
      <c r="HUA686" s="187"/>
      <c r="HUB686" s="187"/>
      <c r="HUC686" s="187"/>
      <c r="HUD686" s="187"/>
      <c r="HUE686" s="187"/>
      <c r="HUF686" s="187"/>
      <c r="HUG686" s="187"/>
      <c r="HUH686" s="187"/>
      <c r="HUI686" s="187"/>
      <c r="HUJ686" s="187"/>
      <c r="HUK686" s="187"/>
      <c r="HUL686" s="187"/>
      <c r="HUM686" s="187"/>
      <c r="HUN686" s="187"/>
      <c r="HUO686" s="187"/>
      <c r="HUP686" s="187"/>
      <c r="HUQ686" s="187"/>
      <c r="HUR686" s="187"/>
      <c r="HUS686" s="187"/>
      <c r="HUT686" s="187"/>
      <c r="HUU686" s="187"/>
      <c r="HUV686" s="187"/>
      <c r="HUW686" s="187"/>
      <c r="HUX686" s="187"/>
      <c r="HUY686" s="187"/>
      <c r="HUZ686" s="187"/>
      <c r="HVA686" s="187"/>
      <c r="HVB686" s="187"/>
      <c r="HVC686" s="187"/>
      <c r="HVD686" s="187"/>
      <c r="HVE686" s="187"/>
      <c r="HVF686" s="187"/>
      <c r="HVG686" s="187"/>
      <c r="HVH686" s="187"/>
      <c r="HVI686" s="187"/>
      <c r="HVJ686" s="187"/>
      <c r="HVK686" s="187"/>
      <c r="HVL686" s="187"/>
      <c r="HVM686" s="187"/>
      <c r="HVN686" s="187"/>
      <c r="HVO686" s="187"/>
      <c r="HVP686" s="187"/>
      <c r="HVQ686" s="187"/>
      <c r="HVR686" s="187"/>
      <c r="HVS686" s="187"/>
      <c r="HVT686" s="187"/>
      <c r="HVU686" s="187"/>
      <c r="HVV686" s="187"/>
      <c r="HVW686" s="187"/>
      <c r="HVX686" s="187"/>
      <c r="HVY686" s="187"/>
      <c r="HVZ686" s="187"/>
      <c r="HWA686" s="187"/>
      <c r="HWB686" s="187"/>
      <c r="HWC686" s="187"/>
      <c r="HWD686" s="187"/>
      <c r="HWE686" s="187"/>
      <c r="HWF686" s="187"/>
      <c r="HWG686" s="187"/>
      <c r="HWH686" s="187"/>
      <c r="HWI686" s="187"/>
      <c r="HWJ686" s="187"/>
      <c r="HWK686" s="187"/>
      <c r="HWL686" s="187"/>
      <c r="HWM686" s="187"/>
      <c r="HWN686" s="187"/>
      <c r="HWO686" s="187"/>
      <c r="HWP686" s="187"/>
      <c r="HWQ686" s="187"/>
      <c r="HWR686" s="187"/>
      <c r="HWS686" s="187"/>
      <c r="HWT686" s="187"/>
      <c r="HWU686" s="187"/>
      <c r="HWV686" s="187"/>
      <c r="HWW686" s="187"/>
      <c r="HWX686" s="187"/>
      <c r="HWY686" s="187"/>
      <c r="HWZ686" s="187"/>
      <c r="HXA686" s="187"/>
      <c r="HXB686" s="187"/>
      <c r="HXC686" s="187"/>
      <c r="HXD686" s="187"/>
      <c r="HXE686" s="187"/>
      <c r="HXF686" s="187"/>
      <c r="HXG686" s="187"/>
      <c r="HXH686" s="187"/>
      <c r="HXI686" s="187"/>
      <c r="HXJ686" s="187"/>
      <c r="HXK686" s="187"/>
      <c r="HXL686" s="187"/>
      <c r="HXM686" s="187"/>
      <c r="HXN686" s="187"/>
      <c r="HXO686" s="187"/>
      <c r="HXP686" s="187"/>
      <c r="HXQ686" s="187"/>
      <c r="HXR686" s="187"/>
      <c r="HXS686" s="187"/>
      <c r="HXT686" s="187"/>
      <c r="HXU686" s="187"/>
      <c r="HXV686" s="187"/>
      <c r="HXW686" s="187"/>
      <c r="HXX686" s="187"/>
      <c r="HXY686" s="187"/>
      <c r="HXZ686" s="187"/>
      <c r="HYA686" s="187"/>
      <c r="HYB686" s="187"/>
      <c r="HYC686" s="187"/>
      <c r="HYD686" s="187"/>
      <c r="HYE686" s="187"/>
      <c r="HYF686" s="187"/>
      <c r="HYG686" s="187"/>
      <c r="HYH686" s="187"/>
      <c r="HYI686" s="187"/>
      <c r="HYJ686" s="187"/>
      <c r="HYK686" s="187"/>
      <c r="HYL686" s="187"/>
      <c r="HYM686" s="187"/>
      <c r="HYN686" s="187"/>
      <c r="HYO686" s="187"/>
      <c r="HYP686" s="187"/>
      <c r="HYQ686" s="187"/>
      <c r="HYR686" s="187"/>
      <c r="HYS686" s="187"/>
      <c r="HYT686" s="187"/>
      <c r="HYU686" s="187"/>
      <c r="HYV686" s="187"/>
      <c r="HYW686" s="187"/>
      <c r="HYX686" s="187"/>
      <c r="HYY686" s="187"/>
      <c r="HYZ686" s="187"/>
      <c r="HZA686" s="187"/>
      <c r="HZB686" s="187"/>
      <c r="HZC686" s="187"/>
      <c r="HZD686" s="187"/>
      <c r="HZE686" s="187"/>
      <c r="HZF686" s="187"/>
      <c r="HZG686" s="187"/>
      <c r="HZH686" s="187"/>
      <c r="HZI686" s="187"/>
      <c r="HZJ686" s="187"/>
      <c r="HZK686" s="187"/>
      <c r="HZL686" s="187"/>
      <c r="HZM686" s="187"/>
      <c r="HZN686" s="187"/>
      <c r="HZO686" s="187"/>
      <c r="HZP686" s="187"/>
      <c r="HZQ686" s="187"/>
      <c r="HZR686" s="187"/>
      <c r="HZS686" s="187"/>
      <c r="HZT686" s="187"/>
      <c r="HZU686" s="187"/>
      <c r="HZV686" s="187"/>
      <c r="HZW686" s="187"/>
      <c r="HZX686" s="187"/>
      <c r="HZY686" s="187"/>
      <c r="HZZ686" s="187"/>
      <c r="IAA686" s="187"/>
      <c r="IAB686" s="187"/>
      <c r="IAC686" s="187"/>
      <c r="IAD686" s="187"/>
      <c r="IAE686" s="187"/>
      <c r="IAF686" s="187"/>
      <c r="IAG686" s="187"/>
      <c r="IAH686" s="187"/>
      <c r="IAI686" s="187"/>
      <c r="IAJ686" s="187"/>
      <c r="IAK686" s="187"/>
      <c r="IAL686" s="187"/>
      <c r="IAM686" s="187"/>
      <c r="IAN686" s="187"/>
      <c r="IAO686" s="187"/>
      <c r="IAP686" s="187"/>
      <c r="IAQ686" s="187"/>
      <c r="IAR686" s="187"/>
      <c r="IAS686" s="187"/>
      <c r="IAT686" s="187"/>
      <c r="IAU686" s="187"/>
      <c r="IAV686" s="187"/>
      <c r="IAW686" s="187"/>
      <c r="IAX686" s="187"/>
      <c r="IAY686" s="187"/>
      <c r="IAZ686" s="187"/>
      <c r="IBA686" s="187"/>
      <c r="IBB686" s="187"/>
      <c r="IBC686" s="187"/>
      <c r="IBD686" s="187"/>
      <c r="IBE686" s="187"/>
      <c r="IBF686" s="187"/>
      <c r="IBG686" s="187"/>
      <c r="IBH686" s="187"/>
      <c r="IBI686" s="187"/>
      <c r="IBJ686" s="187"/>
      <c r="IBK686" s="187"/>
      <c r="IBL686" s="187"/>
      <c r="IBM686" s="187"/>
      <c r="IBN686" s="187"/>
      <c r="IBO686" s="187"/>
      <c r="IBP686" s="187"/>
      <c r="IBQ686" s="187"/>
      <c r="IBR686" s="187"/>
      <c r="IBS686" s="187"/>
      <c r="IBT686" s="187"/>
      <c r="IBU686" s="187"/>
      <c r="IBV686" s="187"/>
      <c r="IBW686" s="187"/>
      <c r="IBX686" s="187"/>
      <c r="IBY686" s="187"/>
      <c r="IBZ686" s="187"/>
      <c r="ICA686" s="187"/>
      <c r="ICB686" s="187"/>
      <c r="ICC686" s="187"/>
      <c r="ICD686" s="187"/>
      <c r="ICE686" s="187"/>
      <c r="ICF686" s="187"/>
      <c r="ICG686" s="187"/>
      <c r="ICH686" s="187"/>
      <c r="ICI686" s="187"/>
      <c r="ICJ686" s="187"/>
      <c r="ICK686" s="187"/>
      <c r="ICL686" s="187"/>
      <c r="ICM686" s="187"/>
      <c r="ICN686" s="187"/>
      <c r="ICO686" s="187"/>
      <c r="ICP686" s="187"/>
      <c r="ICQ686" s="187"/>
      <c r="ICR686" s="187"/>
      <c r="ICS686" s="187"/>
      <c r="ICT686" s="187"/>
      <c r="ICU686" s="187"/>
      <c r="ICV686" s="187"/>
      <c r="ICW686" s="187"/>
      <c r="ICX686" s="187"/>
      <c r="ICY686" s="187"/>
      <c r="ICZ686" s="187"/>
      <c r="IDA686" s="187"/>
      <c r="IDB686" s="187"/>
      <c r="IDC686" s="187"/>
      <c r="IDD686" s="187"/>
      <c r="IDE686" s="187"/>
      <c r="IDF686" s="187"/>
      <c r="IDG686" s="187"/>
      <c r="IDH686" s="187"/>
      <c r="IDI686" s="187"/>
      <c r="IDJ686" s="187"/>
      <c r="IDK686" s="187"/>
      <c r="IDL686" s="187"/>
      <c r="IDM686" s="187"/>
      <c r="IDN686" s="187"/>
      <c r="IDO686" s="187"/>
      <c r="IDP686" s="187"/>
      <c r="IDQ686" s="187"/>
      <c r="IDR686" s="187"/>
      <c r="IDS686" s="187"/>
      <c r="IDT686" s="187"/>
      <c r="IDU686" s="187"/>
      <c r="IDV686" s="187"/>
      <c r="IDW686" s="187"/>
      <c r="IDX686" s="187"/>
      <c r="IDY686" s="187"/>
      <c r="IDZ686" s="187"/>
      <c r="IEA686" s="187"/>
      <c r="IEB686" s="187"/>
      <c r="IEC686" s="187"/>
      <c r="IED686" s="187"/>
      <c r="IEE686" s="187"/>
      <c r="IEF686" s="187"/>
      <c r="IEG686" s="187"/>
      <c r="IEH686" s="187"/>
      <c r="IEI686" s="187"/>
      <c r="IEJ686" s="187"/>
      <c r="IEK686" s="187"/>
      <c r="IEL686" s="187"/>
      <c r="IEM686" s="187"/>
      <c r="IEN686" s="187"/>
      <c r="IEO686" s="187"/>
      <c r="IEP686" s="187"/>
      <c r="IEQ686" s="187"/>
      <c r="IER686" s="187"/>
      <c r="IES686" s="187"/>
      <c r="IET686" s="187"/>
      <c r="IEU686" s="187"/>
      <c r="IEV686" s="187"/>
      <c r="IEW686" s="187"/>
      <c r="IEX686" s="187"/>
      <c r="IEY686" s="187"/>
      <c r="IEZ686" s="187"/>
      <c r="IFA686" s="187"/>
      <c r="IFB686" s="187"/>
      <c r="IFC686" s="187"/>
      <c r="IFD686" s="187"/>
      <c r="IFE686" s="187"/>
      <c r="IFF686" s="187"/>
      <c r="IFG686" s="187"/>
      <c r="IFH686" s="187"/>
      <c r="IFI686" s="187"/>
      <c r="IFJ686" s="187"/>
      <c r="IFK686" s="187"/>
      <c r="IFL686" s="187"/>
      <c r="IFM686" s="187"/>
      <c r="IFN686" s="187"/>
      <c r="IFO686" s="187"/>
      <c r="IFP686" s="187"/>
      <c r="IFQ686" s="187"/>
      <c r="IFR686" s="187"/>
      <c r="IFS686" s="187"/>
      <c r="IFT686" s="187"/>
      <c r="IFU686" s="187"/>
      <c r="IFV686" s="187"/>
      <c r="IFW686" s="187"/>
      <c r="IFX686" s="187"/>
      <c r="IFY686" s="187"/>
      <c r="IFZ686" s="187"/>
      <c r="IGA686" s="187"/>
      <c r="IGB686" s="187"/>
      <c r="IGC686" s="187"/>
      <c r="IGD686" s="187"/>
      <c r="IGE686" s="187"/>
      <c r="IGF686" s="187"/>
      <c r="IGG686" s="187"/>
      <c r="IGH686" s="187"/>
      <c r="IGI686" s="187"/>
      <c r="IGJ686" s="187"/>
      <c r="IGK686" s="187"/>
      <c r="IGL686" s="187"/>
      <c r="IGM686" s="187"/>
      <c r="IGN686" s="187"/>
      <c r="IGO686" s="187"/>
      <c r="IGP686" s="187"/>
      <c r="IGQ686" s="187"/>
      <c r="IGR686" s="187"/>
      <c r="IGS686" s="187"/>
      <c r="IGT686" s="187"/>
      <c r="IGU686" s="187"/>
      <c r="IGV686" s="187"/>
      <c r="IGW686" s="187"/>
      <c r="IGX686" s="187"/>
      <c r="IGY686" s="187"/>
      <c r="IGZ686" s="187"/>
      <c r="IHA686" s="187"/>
      <c r="IHB686" s="187"/>
      <c r="IHC686" s="187"/>
      <c r="IHD686" s="187"/>
      <c r="IHE686" s="187"/>
      <c r="IHF686" s="187"/>
      <c r="IHG686" s="187"/>
      <c r="IHH686" s="187"/>
      <c r="IHI686" s="187"/>
      <c r="IHJ686" s="187"/>
      <c r="IHK686" s="187"/>
      <c r="IHL686" s="187"/>
      <c r="IHM686" s="187"/>
      <c r="IHN686" s="187"/>
      <c r="IHO686" s="187"/>
      <c r="IHP686" s="187"/>
      <c r="IHQ686" s="187"/>
      <c r="IHR686" s="187"/>
      <c r="IHS686" s="187"/>
      <c r="IHT686" s="187"/>
      <c r="IHU686" s="187"/>
      <c r="IHV686" s="187"/>
      <c r="IHW686" s="187"/>
      <c r="IHX686" s="187"/>
      <c r="IHY686" s="187"/>
      <c r="IHZ686" s="187"/>
      <c r="IIA686" s="187"/>
      <c r="IIB686" s="187"/>
      <c r="IIC686" s="187"/>
      <c r="IID686" s="187"/>
      <c r="IIE686" s="187"/>
      <c r="IIF686" s="187"/>
      <c r="IIG686" s="187"/>
      <c r="IIH686" s="187"/>
      <c r="III686" s="187"/>
      <c r="IIJ686" s="187"/>
      <c r="IIK686" s="187"/>
      <c r="IIL686" s="187"/>
      <c r="IIM686" s="187"/>
      <c r="IIN686" s="187"/>
      <c r="IIO686" s="187"/>
      <c r="IIP686" s="187"/>
      <c r="IIQ686" s="187"/>
      <c r="IIR686" s="187"/>
      <c r="IIS686" s="187"/>
      <c r="IIT686" s="187"/>
      <c r="IIU686" s="187"/>
      <c r="IIV686" s="187"/>
      <c r="IIW686" s="187"/>
      <c r="IIX686" s="187"/>
      <c r="IIY686" s="187"/>
      <c r="IIZ686" s="187"/>
      <c r="IJA686" s="187"/>
      <c r="IJB686" s="187"/>
      <c r="IJC686" s="187"/>
      <c r="IJD686" s="187"/>
      <c r="IJE686" s="187"/>
      <c r="IJF686" s="187"/>
      <c r="IJG686" s="187"/>
      <c r="IJH686" s="187"/>
      <c r="IJI686" s="187"/>
      <c r="IJJ686" s="187"/>
      <c r="IJK686" s="187"/>
      <c r="IJL686" s="187"/>
      <c r="IJM686" s="187"/>
      <c r="IJN686" s="187"/>
      <c r="IJO686" s="187"/>
      <c r="IJP686" s="187"/>
      <c r="IJQ686" s="187"/>
      <c r="IJR686" s="187"/>
      <c r="IJS686" s="187"/>
      <c r="IJT686" s="187"/>
      <c r="IJU686" s="187"/>
      <c r="IJV686" s="187"/>
      <c r="IJW686" s="187"/>
      <c r="IJX686" s="187"/>
      <c r="IJY686" s="187"/>
      <c r="IJZ686" s="187"/>
      <c r="IKA686" s="187"/>
      <c r="IKB686" s="187"/>
      <c r="IKC686" s="187"/>
      <c r="IKD686" s="187"/>
      <c r="IKE686" s="187"/>
      <c r="IKF686" s="187"/>
      <c r="IKG686" s="187"/>
      <c r="IKH686" s="187"/>
      <c r="IKI686" s="187"/>
      <c r="IKJ686" s="187"/>
      <c r="IKK686" s="187"/>
      <c r="IKL686" s="187"/>
      <c r="IKM686" s="187"/>
      <c r="IKN686" s="187"/>
      <c r="IKO686" s="187"/>
      <c r="IKP686" s="187"/>
      <c r="IKQ686" s="187"/>
      <c r="IKR686" s="187"/>
      <c r="IKS686" s="187"/>
      <c r="IKT686" s="187"/>
      <c r="IKU686" s="187"/>
      <c r="IKV686" s="187"/>
      <c r="IKW686" s="187"/>
      <c r="IKX686" s="187"/>
      <c r="IKY686" s="187"/>
      <c r="IKZ686" s="187"/>
      <c r="ILA686" s="187"/>
      <c r="ILB686" s="187"/>
      <c r="ILC686" s="187"/>
      <c r="ILD686" s="187"/>
      <c r="ILE686" s="187"/>
      <c r="ILF686" s="187"/>
      <c r="ILG686" s="187"/>
      <c r="ILH686" s="187"/>
      <c r="ILI686" s="187"/>
      <c r="ILJ686" s="187"/>
      <c r="ILK686" s="187"/>
      <c r="ILL686" s="187"/>
      <c r="ILM686" s="187"/>
      <c r="ILN686" s="187"/>
      <c r="ILO686" s="187"/>
      <c r="ILP686" s="187"/>
      <c r="ILQ686" s="187"/>
      <c r="ILR686" s="187"/>
      <c r="ILS686" s="187"/>
      <c r="ILT686" s="187"/>
      <c r="ILU686" s="187"/>
      <c r="ILV686" s="187"/>
      <c r="ILW686" s="187"/>
      <c r="ILX686" s="187"/>
      <c r="ILY686" s="187"/>
      <c r="ILZ686" s="187"/>
      <c r="IMA686" s="187"/>
      <c r="IMB686" s="187"/>
      <c r="IMC686" s="187"/>
      <c r="IMD686" s="187"/>
      <c r="IME686" s="187"/>
      <c r="IMF686" s="187"/>
      <c r="IMG686" s="187"/>
      <c r="IMH686" s="187"/>
      <c r="IMI686" s="187"/>
      <c r="IMJ686" s="187"/>
      <c r="IMK686" s="187"/>
      <c r="IML686" s="187"/>
      <c r="IMM686" s="187"/>
      <c r="IMN686" s="187"/>
      <c r="IMO686" s="187"/>
      <c r="IMP686" s="187"/>
      <c r="IMQ686" s="187"/>
      <c r="IMR686" s="187"/>
      <c r="IMS686" s="187"/>
      <c r="IMT686" s="187"/>
      <c r="IMU686" s="187"/>
      <c r="IMV686" s="187"/>
      <c r="IMW686" s="187"/>
      <c r="IMX686" s="187"/>
      <c r="IMY686" s="187"/>
      <c r="IMZ686" s="187"/>
      <c r="INA686" s="187"/>
      <c r="INB686" s="187"/>
      <c r="INC686" s="187"/>
      <c r="IND686" s="187"/>
      <c r="INE686" s="187"/>
      <c r="INF686" s="187"/>
      <c r="ING686" s="187"/>
      <c r="INH686" s="187"/>
      <c r="INI686" s="187"/>
      <c r="INJ686" s="187"/>
      <c r="INK686" s="187"/>
      <c r="INL686" s="187"/>
      <c r="INM686" s="187"/>
      <c r="INN686" s="187"/>
      <c r="INO686" s="187"/>
      <c r="INP686" s="187"/>
      <c r="INQ686" s="187"/>
      <c r="INR686" s="187"/>
      <c r="INS686" s="187"/>
      <c r="INT686" s="187"/>
      <c r="INU686" s="187"/>
      <c r="INV686" s="187"/>
      <c r="INW686" s="187"/>
      <c r="INX686" s="187"/>
      <c r="INY686" s="187"/>
      <c r="INZ686" s="187"/>
      <c r="IOA686" s="187"/>
      <c r="IOB686" s="187"/>
      <c r="IOC686" s="187"/>
      <c r="IOD686" s="187"/>
      <c r="IOE686" s="187"/>
      <c r="IOF686" s="187"/>
      <c r="IOG686" s="187"/>
      <c r="IOH686" s="187"/>
      <c r="IOI686" s="187"/>
      <c r="IOJ686" s="187"/>
      <c r="IOK686" s="187"/>
      <c r="IOL686" s="187"/>
      <c r="IOM686" s="187"/>
      <c r="ION686" s="187"/>
      <c r="IOO686" s="187"/>
      <c r="IOP686" s="187"/>
      <c r="IOQ686" s="187"/>
      <c r="IOR686" s="187"/>
      <c r="IOS686" s="187"/>
      <c r="IOT686" s="187"/>
      <c r="IOU686" s="187"/>
      <c r="IOV686" s="187"/>
      <c r="IOW686" s="187"/>
      <c r="IOX686" s="187"/>
      <c r="IOY686" s="187"/>
      <c r="IOZ686" s="187"/>
      <c r="IPA686" s="187"/>
      <c r="IPB686" s="187"/>
      <c r="IPC686" s="187"/>
      <c r="IPD686" s="187"/>
      <c r="IPE686" s="187"/>
      <c r="IPF686" s="187"/>
      <c r="IPG686" s="187"/>
      <c r="IPH686" s="187"/>
      <c r="IPI686" s="187"/>
      <c r="IPJ686" s="187"/>
      <c r="IPK686" s="187"/>
      <c r="IPL686" s="187"/>
      <c r="IPM686" s="187"/>
      <c r="IPN686" s="187"/>
      <c r="IPO686" s="187"/>
      <c r="IPP686" s="187"/>
      <c r="IPQ686" s="187"/>
      <c r="IPR686" s="187"/>
      <c r="IPS686" s="187"/>
      <c r="IPT686" s="187"/>
      <c r="IPU686" s="187"/>
      <c r="IPV686" s="187"/>
      <c r="IPW686" s="187"/>
      <c r="IPX686" s="187"/>
      <c r="IPY686" s="187"/>
      <c r="IPZ686" s="187"/>
      <c r="IQA686" s="187"/>
      <c r="IQB686" s="187"/>
      <c r="IQC686" s="187"/>
      <c r="IQD686" s="187"/>
      <c r="IQE686" s="187"/>
      <c r="IQF686" s="187"/>
      <c r="IQG686" s="187"/>
      <c r="IQH686" s="187"/>
      <c r="IQI686" s="187"/>
      <c r="IQJ686" s="187"/>
      <c r="IQK686" s="187"/>
      <c r="IQL686" s="187"/>
      <c r="IQM686" s="187"/>
      <c r="IQN686" s="187"/>
      <c r="IQO686" s="187"/>
      <c r="IQP686" s="187"/>
      <c r="IQQ686" s="187"/>
      <c r="IQR686" s="187"/>
      <c r="IQS686" s="187"/>
      <c r="IQT686" s="187"/>
      <c r="IQU686" s="187"/>
      <c r="IQV686" s="187"/>
      <c r="IQW686" s="187"/>
      <c r="IQX686" s="187"/>
      <c r="IQY686" s="187"/>
      <c r="IQZ686" s="187"/>
      <c r="IRA686" s="187"/>
      <c r="IRB686" s="187"/>
      <c r="IRC686" s="187"/>
      <c r="IRD686" s="187"/>
      <c r="IRE686" s="187"/>
      <c r="IRF686" s="187"/>
      <c r="IRG686" s="187"/>
      <c r="IRH686" s="187"/>
      <c r="IRI686" s="187"/>
      <c r="IRJ686" s="187"/>
      <c r="IRK686" s="187"/>
      <c r="IRL686" s="187"/>
      <c r="IRM686" s="187"/>
      <c r="IRN686" s="187"/>
      <c r="IRO686" s="187"/>
      <c r="IRP686" s="187"/>
      <c r="IRQ686" s="187"/>
      <c r="IRR686" s="187"/>
      <c r="IRS686" s="187"/>
      <c r="IRT686" s="187"/>
      <c r="IRU686" s="187"/>
      <c r="IRV686" s="187"/>
      <c r="IRW686" s="187"/>
      <c r="IRX686" s="187"/>
      <c r="IRY686" s="187"/>
      <c r="IRZ686" s="187"/>
      <c r="ISA686" s="187"/>
      <c r="ISB686" s="187"/>
      <c r="ISC686" s="187"/>
      <c r="ISD686" s="187"/>
      <c r="ISE686" s="187"/>
      <c r="ISF686" s="187"/>
      <c r="ISG686" s="187"/>
      <c r="ISH686" s="187"/>
      <c r="ISI686" s="187"/>
      <c r="ISJ686" s="187"/>
      <c r="ISK686" s="187"/>
      <c r="ISL686" s="187"/>
      <c r="ISM686" s="187"/>
      <c r="ISN686" s="187"/>
      <c r="ISO686" s="187"/>
      <c r="ISP686" s="187"/>
      <c r="ISQ686" s="187"/>
      <c r="ISR686" s="187"/>
      <c r="ISS686" s="187"/>
      <c r="IST686" s="187"/>
      <c r="ISU686" s="187"/>
      <c r="ISV686" s="187"/>
      <c r="ISW686" s="187"/>
      <c r="ISX686" s="187"/>
      <c r="ISY686" s="187"/>
      <c r="ISZ686" s="187"/>
      <c r="ITA686" s="187"/>
      <c r="ITB686" s="187"/>
      <c r="ITC686" s="187"/>
      <c r="ITD686" s="187"/>
      <c r="ITE686" s="187"/>
      <c r="ITF686" s="187"/>
      <c r="ITG686" s="187"/>
      <c r="ITH686" s="187"/>
      <c r="ITI686" s="187"/>
      <c r="ITJ686" s="187"/>
      <c r="ITK686" s="187"/>
      <c r="ITL686" s="187"/>
      <c r="ITM686" s="187"/>
      <c r="ITN686" s="187"/>
      <c r="ITO686" s="187"/>
      <c r="ITP686" s="187"/>
      <c r="ITQ686" s="187"/>
      <c r="ITR686" s="187"/>
      <c r="ITS686" s="187"/>
      <c r="ITT686" s="187"/>
      <c r="ITU686" s="187"/>
      <c r="ITV686" s="187"/>
      <c r="ITW686" s="187"/>
      <c r="ITX686" s="187"/>
      <c r="ITY686" s="187"/>
      <c r="ITZ686" s="187"/>
      <c r="IUA686" s="187"/>
      <c r="IUB686" s="187"/>
      <c r="IUC686" s="187"/>
      <c r="IUD686" s="187"/>
      <c r="IUE686" s="187"/>
      <c r="IUF686" s="187"/>
      <c r="IUG686" s="187"/>
      <c r="IUH686" s="187"/>
      <c r="IUI686" s="187"/>
      <c r="IUJ686" s="187"/>
      <c r="IUK686" s="187"/>
      <c r="IUL686" s="187"/>
      <c r="IUM686" s="187"/>
      <c r="IUN686" s="187"/>
      <c r="IUO686" s="187"/>
      <c r="IUP686" s="187"/>
      <c r="IUQ686" s="187"/>
      <c r="IUR686" s="187"/>
      <c r="IUS686" s="187"/>
      <c r="IUT686" s="187"/>
      <c r="IUU686" s="187"/>
      <c r="IUV686" s="187"/>
      <c r="IUW686" s="187"/>
      <c r="IUX686" s="187"/>
      <c r="IUY686" s="187"/>
      <c r="IUZ686" s="187"/>
      <c r="IVA686" s="187"/>
      <c r="IVB686" s="187"/>
      <c r="IVC686" s="187"/>
      <c r="IVD686" s="187"/>
      <c r="IVE686" s="187"/>
      <c r="IVF686" s="187"/>
      <c r="IVG686" s="187"/>
      <c r="IVH686" s="187"/>
      <c r="IVI686" s="187"/>
      <c r="IVJ686" s="187"/>
      <c r="IVK686" s="187"/>
      <c r="IVL686" s="187"/>
      <c r="IVM686" s="187"/>
      <c r="IVN686" s="187"/>
      <c r="IVO686" s="187"/>
      <c r="IVP686" s="187"/>
      <c r="IVQ686" s="187"/>
      <c r="IVR686" s="187"/>
      <c r="IVS686" s="187"/>
      <c r="IVT686" s="187"/>
      <c r="IVU686" s="187"/>
      <c r="IVV686" s="187"/>
      <c r="IVW686" s="187"/>
      <c r="IVX686" s="187"/>
      <c r="IVY686" s="187"/>
      <c r="IVZ686" s="187"/>
      <c r="IWA686" s="187"/>
      <c r="IWB686" s="187"/>
      <c r="IWC686" s="187"/>
      <c r="IWD686" s="187"/>
      <c r="IWE686" s="187"/>
      <c r="IWF686" s="187"/>
      <c r="IWG686" s="187"/>
      <c r="IWH686" s="187"/>
      <c r="IWI686" s="187"/>
      <c r="IWJ686" s="187"/>
      <c r="IWK686" s="187"/>
      <c r="IWL686" s="187"/>
      <c r="IWM686" s="187"/>
      <c r="IWN686" s="187"/>
      <c r="IWO686" s="187"/>
      <c r="IWP686" s="187"/>
      <c r="IWQ686" s="187"/>
      <c r="IWR686" s="187"/>
      <c r="IWS686" s="187"/>
      <c r="IWT686" s="187"/>
      <c r="IWU686" s="187"/>
      <c r="IWV686" s="187"/>
      <c r="IWW686" s="187"/>
      <c r="IWX686" s="187"/>
      <c r="IWY686" s="187"/>
      <c r="IWZ686" s="187"/>
      <c r="IXA686" s="187"/>
      <c r="IXB686" s="187"/>
      <c r="IXC686" s="187"/>
      <c r="IXD686" s="187"/>
      <c r="IXE686" s="187"/>
      <c r="IXF686" s="187"/>
      <c r="IXG686" s="187"/>
      <c r="IXH686" s="187"/>
      <c r="IXI686" s="187"/>
      <c r="IXJ686" s="187"/>
      <c r="IXK686" s="187"/>
      <c r="IXL686" s="187"/>
      <c r="IXM686" s="187"/>
      <c r="IXN686" s="187"/>
      <c r="IXO686" s="187"/>
      <c r="IXP686" s="187"/>
      <c r="IXQ686" s="187"/>
      <c r="IXR686" s="187"/>
      <c r="IXS686" s="187"/>
      <c r="IXT686" s="187"/>
      <c r="IXU686" s="187"/>
      <c r="IXV686" s="187"/>
      <c r="IXW686" s="187"/>
      <c r="IXX686" s="187"/>
      <c r="IXY686" s="187"/>
      <c r="IXZ686" s="187"/>
      <c r="IYA686" s="187"/>
      <c r="IYB686" s="187"/>
      <c r="IYC686" s="187"/>
      <c r="IYD686" s="187"/>
      <c r="IYE686" s="187"/>
      <c r="IYF686" s="187"/>
      <c r="IYG686" s="187"/>
      <c r="IYH686" s="187"/>
      <c r="IYI686" s="187"/>
      <c r="IYJ686" s="187"/>
      <c r="IYK686" s="187"/>
      <c r="IYL686" s="187"/>
      <c r="IYM686" s="187"/>
      <c r="IYN686" s="187"/>
      <c r="IYO686" s="187"/>
      <c r="IYP686" s="187"/>
      <c r="IYQ686" s="187"/>
      <c r="IYR686" s="187"/>
      <c r="IYS686" s="187"/>
      <c r="IYT686" s="187"/>
      <c r="IYU686" s="187"/>
      <c r="IYV686" s="187"/>
      <c r="IYW686" s="187"/>
      <c r="IYX686" s="187"/>
      <c r="IYY686" s="187"/>
      <c r="IYZ686" s="187"/>
      <c r="IZA686" s="187"/>
      <c r="IZB686" s="187"/>
      <c r="IZC686" s="187"/>
      <c r="IZD686" s="187"/>
      <c r="IZE686" s="187"/>
      <c r="IZF686" s="187"/>
      <c r="IZG686" s="187"/>
      <c r="IZH686" s="187"/>
      <c r="IZI686" s="187"/>
      <c r="IZJ686" s="187"/>
      <c r="IZK686" s="187"/>
      <c r="IZL686" s="187"/>
      <c r="IZM686" s="187"/>
      <c r="IZN686" s="187"/>
      <c r="IZO686" s="187"/>
      <c r="IZP686" s="187"/>
      <c r="IZQ686" s="187"/>
      <c r="IZR686" s="187"/>
      <c r="IZS686" s="187"/>
      <c r="IZT686" s="187"/>
      <c r="IZU686" s="187"/>
      <c r="IZV686" s="187"/>
      <c r="IZW686" s="187"/>
      <c r="IZX686" s="187"/>
      <c r="IZY686" s="187"/>
      <c r="IZZ686" s="187"/>
      <c r="JAA686" s="187"/>
      <c r="JAB686" s="187"/>
      <c r="JAC686" s="187"/>
      <c r="JAD686" s="187"/>
      <c r="JAE686" s="187"/>
      <c r="JAF686" s="187"/>
      <c r="JAG686" s="187"/>
      <c r="JAH686" s="187"/>
      <c r="JAI686" s="187"/>
      <c r="JAJ686" s="187"/>
      <c r="JAK686" s="187"/>
      <c r="JAL686" s="187"/>
      <c r="JAM686" s="187"/>
      <c r="JAN686" s="187"/>
      <c r="JAO686" s="187"/>
      <c r="JAP686" s="187"/>
      <c r="JAQ686" s="187"/>
      <c r="JAR686" s="187"/>
      <c r="JAS686" s="187"/>
      <c r="JAT686" s="187"/>
      <c r="JAU686" s="187"/>
      <c r="JAV686" s="187"/>
      <c r="JAW686" s="187"/>
      <c r="JAX686" s="187"/>
      <c r="JAY686" s="187"/>
      <c r="JAZ686" s="187"/>
      <c r="JBA686" s="187"/>
      <c r="JBB686" s="187"/>
      <c r="JBC686" s="187"/>
      <c r="JBD686" s="187"/>
      <c r="JBE686" s="187"/>
      <c r="JBF686" s="187"/>
      <c r="JBG686" s="187"/>
      <c r="JBH686" s="187"/>
      <c r="JBI686" s="187"/>
      <c r="JBJ686" s="187"/>
      <c r="JBK686" s="187"/>
      <c r="JBL686" s="187"/>
      <c r="JBM686" s="187"/>
      <c r="JBN686" s="187"/>
      <c r="JBO686" s="187"/>
      <c r="JBP686" s="187"/>
      <c r="JBQ686" s="187"/>
      <c r="JBR686" s="187"/>
      <c r="JBS686" s="187"/>
      <c r="JBT686" s="187"/>
      <c r="JBU686" s="187"/>
      <c r="JBV686" s="187"/>
      <c r="JBW686" s="187"/>
      <c r="JBX686" s="187"/>
      <c r="JBY686" s="187"/>
      <c r="JBZ686" s="187"/>
      <c r="JCA686" s="187"/>
      <c r="JCB686" s="187"/>
      <c r="JCC686" s="187"/>
      <c r="JCD686" s="187"/>
      <c r="JCE686" s="187"/>
      <c r="JCF686" s="187"/>
      <c r="JCG686" s="187"/>
      <c r="JCH686" s="187"/>
      <c r="JCI686" s="187"/>
      <c r="JCJ686" s="187"/>
      <c r="JCK686" s="187"/>
      <c r="JCL686" s="187"/>
      <c r="JCM686" s="187"/>
      <c r="JCN686" s="187"/>
      <c r="JCO686" s="187"/>
      <c r="JCP686" s="187"/>
      <c r="JCQ686" s="187"/>
      <c r="JCR686" s="187"/>
      <c r="JCS686" s="187"/>
      <c r="JCT686" s="187"/>
      <c r="JCU686" s="187"/>
      <c r="JCV686" s="187"/>
      <c r="JCW686" s="187"/>
      <c r="JCX686" s="187"/>
      <c r="JCY686" s="187"/>
      <c r="JCZ686" s="187"/>
      <c r="JDA686" s="187"/>
      <c r="JDB686" s="187"/>
      <c r="JDC686" s="187"/>
      <c r="JDD686" s="187"/>
      <c r="JDE686" s="187"/>
      <c r="JDF686" s="187"/>
      <c r="JDG686" s="187"/>
      <c r="JDH686" s="187"/>
      <c r="JDI686" s="187"/>
      <c r="JDJ686" s="187"/>
      <c r="JDK686" s="187"/>
      <c r="JDL686" s="187"/>
      <c r="JDM686" s="187"/>
      <c r="JDN686" s="187"/>
      <c r="JDO686" s="187"/>
      <c r="JDP686" s="187"/>
      <c r="JDQ686" s="187"/>
      <c r="JDR686" s="187"/>
      <c r="JDS686" s="187"/>
      <c r="JDT686" s="187"/>
      <c r="JDU686" s="187"/>
      <c r="JDV686" s="187"/>
      <c r="JDW686" s="187"/>
      <c r="JDX686" s="187"/>
      <c r="JDY686" s="187"/>
      <c r="JDZ686" s="187"/>
      <c r="JEA686" s="187"/>
      <c r="JEB686" s="187"/>
      <c r="JEC686" s="187"/>
      <c r="JED686" s="187"/>
      <c r="JEE686" s="187"/>
      <c r="JEF686" s="187"/>
      <c r="JEG686" s="187"/>
      <c r="JEH686" s="187"/>
      <c r="JEI686" s="187"/>
      <c r="JEJ686" s="187"/>
      <c r="JEK686" s="187"/>
      <c r="JEL686" s="187"/>
      <c r="JEM686" s="187"/>
      <c r="JEN686" s="187"/>
      <c r="JEO686" s="187"/>
      <c r="JEP686" s="187"/>
      <c r="JEQ686" s="187"/>
      <c r="JER686" s="187"/>
      <c r="JES686" s="187"/>
      <c r="JET686" s="187"/>
      <c r="JEU686" s="187"/>
      <c r="JEV686" s="187"/>
      <c r="JEW686" s="187"/>
      <c r="JEX686" s="187"/>
      <c r="JEY686" s="187"/>
      <c r="JEZ686" s="187"/>
      <c r="JFA686" s="187"/>
      <c r="JFB686" s="187"/>
      <c r="JFC686" s="187"/>
      <c r="JFD686" s="187"/>
      <c r="JFE686" s="187"/>
      <c r="JFF686" s="187"/>
      <c r="JFG686" s="187"/>
      <c r="JFH686" s="187"/>
      <c r="JFI686" s="187"/>
      <c r="JFJ686" s="187"/>
      <c r="JFK686" s="187"/>
      <c r="JFL686" s="187"/>
      <c r="JFM686" s="187"/>
      <c r="JFN686" s="187"/>
      <c r="JFO686" s="187"/>
      <c r="JFP686" s="187"/>
      <c r="JFQ686" s="187"/>
      <c r="JFR686" s="187"/>
      <c r="JFS686" s="187"/>
      <c r="JFT686" s="187"/>
      <c r="JFU686" s="187"/>
      <c r="JFV686" s="187"/>
      <c r="JFW686" s="187"/>
      <c r="JFX686" s="187"/>
      <c r="JFY686" s="187"/>
      <c r="JFZ686" s="187"/>
      <c r="JGA686" s="187"/>
      <c r="JGB686" s="187"/>
      <c r="JGC686" s="187"/>
      <c r="JGD686" s="187"/>
      <c r="JGE686" s="187"/>
      <c r="JGF686" s="187"/>
      <c r="JGG686" s="187"/>
      <c r="JGH686" s="187"/>
      <c r="JGI686" s="187"/>
      <c r="JGJ686" s="187"/>
      <c r="JGK686" s="187"/>
      <c r="JGL686" s="187"/>
      <c r="JGM686" s="187"/>
      <c r="JGN686" s="187"/>
      <c r="JGO686" s="187"/>
      <c r="JGP686" s="187"/>
      <c r="JGQ686" s="187"/>
      <c r="JGR686" s="187"/>
      <c r="JGS686" s="187"/>
      <c r="JGT686" s="187"/>
      <c r="JGU686" s="187"/>
      <c r="JGV686" s="187"/>
      <c r="JGW686" s="187"/>
      <c r="JGX686" s="187"/>
      <c r="JGY686" s="187"/>
      <c r="JGZ686" s="187"/>
      <c r="JHA686" s="187"/>
      <c r="JHB686" s="187"/>
      <c r="JHC686" s="187"/>
      <c r="JHD686" s="187"/>
      <c r="JHE686" s="187"/>
      <c r="JHF686" s="187"/>
      <c r="JHG686" s="187"/>
      <c r="JHH686" s="187"/>
      <c r="JHI686" s="187"/>
      <c r="JHJ686" s="187"/>
      <c r="JHK686" s="187"/>
      <c r="JHL686" s="187"/>
      <c r="JHM686" s="187"/>
      <c r="JHN686" s="187"/>
      <c r="JHO686" s="187"/>
      <c r="JHP686" s="187"/>
      <c r="JHQ686" s="187"/>
      <c r="JHR686" s="187"/>
      <c r="JHS686" s="187"/>
      <c r="JHT686" s="187"/>
      <c r="JHU686" s="187"/>
      <c r="JHV686" s="187"/>
      <c r="JHW686" s="187"/>
      <c r="JHX686" s="187"/>
      <c r="JHY686" s="187"/>
      <c r="JHZ686" s="187"/>
      <c r="JIA686" s="187"/>
      <c r="JIB686" s="187"/>
      <c r="JIC686" s="187"/>
      <c r="JID686" s="187"/>
      <c r="JIE686" s="187"/>
      <c r="JIF686" s="187"/>
      <c r="JIG686" s="187"/>
      <c r="JIH686" s="187"/>
      <c r="JII686" s="187"/>
      <c r="JIJ686" s="187"/>
      <c r="JIK686" s="187"/>
      <c r="JIL686" s="187"/>
      <c r="JIM686" s="187"/>
      <c r="JIN686" s="187"/>
      <c r="JIO686" s="187"/>
      <c r="JIP686" s="187"/>
      <c r="JIQ686" s="187"/>
      <c r="JIR686" s="187"/>
      <c r="JIS686" s="187"/>
      <c r="JIT686" s="187"/>
      <c r="JIU686" s="187"/>
      <c r="JIV686" s="187"/>
      <c r="JIW686" s="187"/>
      <c r="JIX686" s="187"/>
      <c r="JIY686" s="187"/>
      <c r="JIZ686" s="187"/>
      <c r="JJA686" s="187"/>
      <c r="JJB686" s="187"/>
      <c r="JJC686" s="187"/>
      <c r="JJD686" s="187"/>
      <c r="JJE686" s="187"/>
      <c r="JJF686" s="187"/>
      <c r="JJG686" s="187"/>
      <c r="JJH686" s="187"/>
      <c r="JJI686" s="187"/>
      <c r="JJJ686" s="187"/>
      <c r="JJK686" s="187"/>
      <c r="JJL686" s="187"/>
      <c r="JJM686" s="187"/>
      <c r="JJN686" s="187"/>
      <c r="JJO686" s="187"/>
      <c r="JJP686" s="187"/>
      <c r="JJQ686" s="187"/>
      <c r="JJR686" s="187"/>
      <c r="JJS686" s="187"/>
      <c r="JJT686" s="187"/>
      <c r="JJU686" s="187"/>
      <c r="JJV686" s="187"/>
      <c r="JJW686" s="187"/>
      <c r="JJX686" s="187"/>
      <c r="JJY686" s="187"/>
      <c r="JJZ686" s="187"/>
      <c r="JKA686" s="187"/>
      <c r="JKB686" s="187"/>
      <c r="JKC686" s="187"/>
      <c r="JKD686" s="187"/>
      <c r="JKE686" s="187"/>
      <c r="JKF686" s="187"/>
      <c r="JKG686" s="187"/>
      <c r="JKH686" s="187"/>
      <c r="JKI686" s="187"/>
      <c r="JKJ686" s="187"/>
      <c r="JKK686" s="187"/>
      <c r="JKL686" s="187"/>
      <c r="JKM686" s="187"/>
      <c r="JKN686" s="187"/>
      <c r="JKO686" s="187"/>
      <c r="JKP686" s="187"/>
      <c r="JKQ686" s="187"/>
      <c r="JKR686" s="187"/>
      <c r="JKS686" s="187"/>
      <c r="JKT686" s="187"/>
      <c r="JKU686" s="187"/>
      <c r="JKV686" s="187"/>
      <c r="JKW686" s="187"/>
      <c r="JKX686" s="187"/>
      <c r="JKY686" s="187"/>
      <c r="JKZ686" s="187"/>
      <c r="JLA686" s="187"/>
      <c r="JLB686" s="187"/>
      <c r="JLC686" s="187"/>
      <c r="JLD686" s="187"/>
      <c r="JLE686" s="187"/>
      <c r="JLF686" s="187"/>
      <c r="JLG686" s="187"/>
      <c r="JLH686" s="187"/>
      <c r="JLI686" s="187"/>
      <c r="JLJ686" s="187"/>
      <c r="JLK686" s="187"/>
      <c r="JLL686" s="187"/>
      <c r="JLM686" s="187"/>
      <c r="JLN686" s="187"/>
      <c r="JLO686" s="187"/>
      <c r="JLP686" s="187"/>
      <c r="JLQ686" s="187"/>
      <c r="JLR686" s="187"/>
      <c r="JLS686" s="187"/>
      <c r="JLT686" s="187"/>
      <c r="JLU686" s="187"/>
      <c r="JLV686" s="187"/>
      <c r="JLW686" s="187"/>
      <c r="JLX686" s="187"/>
      <c r="JLY686" s="187"/>
      <c r="JLZ686" s="187"/>
      <c r="JMA686" s="187"/>
      <c r="JMB686" s="187"/>
      <c r="JMC686" s="187"/>
      <c r="JMD686" s="187"/>
      <c r="JME686" s="187"/>
      <c r="JMF686" s="187"/>
      <c r="JMG686" s="187"/>
      <c r="JMH686" s="187"/>
      <c r="JMI686" s="187"/>
      <c r="JMJ686" s="187"/>
      <c r="JMK686" s="187"/>
      <c r="JML686" s="187"/>
      <c r="JMM686" s="187"/>
      <c r="JMN686" s="187"/>
      <c r="JMO686" s="187"/>
      <c r="JMP686" s="187"/>
      <c r="JMQ686" s="187"/>
      <c r="JMR686" s="187"/>
      <c r="JMS686" s="187"/>
      <c r="JMT686" s="187"/>
      <c r="JMU686" s="187"/>
      <c r="JMV686" s="187"/>
      <c r="JMW686" s="187"/>
      <c r="JMX686" s="187"/>
      <c r="JMY686" s="187"/>
      <c r="JMZ686" s="187"/>
      <c r="JNA686" s="187"/>
      <c r="JNB686" s="187"/>
      <c r="JNC686" s="187"/>
      <c r="JND686" s="187"/>
      <c r="JNE686" s="187"/>
      <c r="JNF686" s="187"/>
      <c r="JNG686" s="187"/>
      <c r="JNH686" s="187"/>
      <c r="JNI686" s="187"/>
      <c r="JNJ686" s="187"/>
      <c r="JNK686" s="187"/>
      <c r="JNL686" s="187"/>
      <c r="JNM686" s="187"/>
      <c r="JNN686" s="187"/>
      <c r="JNO686" s="187"/>
      <c r="JNP686" s="187"/>
      <c r="JNQ686" s="187"/>
      <c r="JNR686" s="187"/>
      <c r="JNS686" s="187"/>
      <c r="JNT686" s="187"/>
      <c r="JNU686" s="187"/>
      <c r="JNV686" s="187"/>
      <c r="JNW686" s="187"/>
      <c r="JNX686" s="187"/>
      <c r="JNY686" s="187"/>
      <c r="JNZ686" s="187"/>
      <c r="JOA686" s="187"/>
      <c r="JOB686" s="187"/>
      <c r="JOC686" s="187"/>
      <c r="JOD686" s="187"/>
      <c r="JOE686" s="187"/>
      <c r="JOF686" s="187"/>
      <c r="JOG686" s="187"/>
      <c r="JOH686" s="187"/>
      <c r="JOI686" s="187"/>
      <c r="JOJ686" s="187"/>
      <c r="JOK686" s="187"/>
      <c r="JOL686" s="187"/>
      <c r="JOM686" s="187"/>
      <c r="JON686" s="187"/>
      <c r="JOO686" s="187"/>
      <c r="JOP686" s="187"/>
      <c r="JOQ686" s="187"/>
      <c r="JOR686" s="187"/>
      <c r="JOS686" s="187"/>
      <c r="JOT686" s="187"/>
      <c r="JOU686" s="187"/>
      <c r="JOV686" s="187"/>
      <c r="JOW686" s="187"/>
      <c r="JOX686" s="187"/>
      <c r="JOY686" s="187"/>
      <c r="JOZ686" s="187"/>
      <c r="JPA686" s="187"/>
      <c r="JPB686" s="187"/>
      <c r="JPC686" s="187"/>
      <c r="JPD686" s="187"/>
      <c r="JPE686" s="187"/>
      <c r="JPF686" s="187"/>
      <c r="JPG686" s="187"/>
      <c r="JPH686" s="187"/>
      <c r="JPI686" s="187"/>
      <c r="JPJ686" s="187"/>
      <c r="JPK686" s="187"/>
      <c r="JPL686" s="187"/>
      <c r="JPM686" s="187"/>
      <c r="JPN686" s="187"/>
      <c r="JPO686" s="187"/>
      <c r="JPP686" s="187"/>
      <c r="JPQ686" s="187"/>
      <c r="JPR686" s="187"/>
      <c r="JPS686" s="187"/>
      <c r="JPT686" s="187"/>
      <c r="JPU686" s="187"/>
      <c r="JPV686" s="187"/>
      <c r="JPW686" s="187"/>
      <c r="JPX686" s="187"/>
      <c r="JPY686" s="187"/>
      <c r="JPZ686" s="187"/>
      <c r="JQA686" s="187"/>
      <c r="JQB686" s="187"/>
      <c r="JQC686" s="187"/>
      <c r="JQD686" s="187"/>
      <c r="JQE686" s="187"/>
      <c r="JQF686" s="187"/>
      <c r="JQG686" s="187"/>
      <c r="JQH686" s="187"/>
      <c r="JQI686" s="187"/>
      <c r="JQJ686" s="187"/>
      <c r="JQK686" s="187"/>
      <c r="JQL686" s="187"/>
      <c r="JQM686" s="187"/>
      <c r="JQN686" s="187"/>
      <c r="JQO686" s="187"/>
      <c r="JQP686" s="187"/>
      <c r="JQQ686" s="187"/>
      <c r="JQR686" s="187"/>
      <c r="JQS686" s="187"/>
      <c r="JQT686" s="187"/>
      <c r="JQU686" s="187"/>
      <c r="JQV686" s="187"/>
      <c r="JQW686" s="187"/>
      <c r="JQX686" s="187"/>
      <c r="JQY686" s="187"/>
      <c r="JQZ686" s="187"/>
      <c r="JRA686" s="187"/>
      <c r="JRB686" s="187"/>
      <c r="JRC686" s="187"/>
      <c r="JRD686" s="187"/>
      <c r="JRE686" s="187"/>
      <c r="JRF686" s="187"/>
      <c r="JRG686" s="187"/>
      <c r="JRH686" s="187"/>
      <c r="JRI686" s="187"/>
      <c r="JRJ686" s="187"/>
      <c r="JRK686" s="187"/>
      <c r="JRL686" s="187"/>
      <c r="JRM686" s="187"/>
      <c r="JRN686" s="187"/>
      <c r="JRO686" s="187"/>
      <c r="JRP686" s="187"/>
      <c r="JRQ686" s="187"/>
      <c r="JRR686" s="187"/>
      <c r="JRS686" s="187"/>
      <c r="JRT686" s="187"/>
      <c r="JRU686" s="187"/>
      <c r="JRV686" s="187"/>
      <c r="JRW686" s="187"/>
      <c r="JRX686" s="187"/>
      <c r="JRY686" s="187"/>
      <c r="JRZ686" s="187"/>
      <c r="JSA686" s="187"/>
      <c r="JSB686" s="187"/>
      <c r="JSC686" s="187"/>
      <c r="JSD686" s="187"/>
      <c r="JSE686" s="187"/>
      <c r="JSF686" s="187"/>
      <c r="JSG686" s="187"/>
      <c r="JSH686" s="187"/>
      <c r="JSI686" s="187"/>
      <c r="JSJ686" s="187"/>
      <c r="JSK686" s="187"/>
      <c r="JSL686" s="187"/>
      <c r="JSM686" s="187"/>
      <c r="JSN686" s="187"/>
      <c r="JSO686" s="187"/>
      <c r="JSP686" s="187"/>
      <c r="JSQ686" s="187"/>
      <c r="JSR686" s="187"/>
      <c r="JSS686" s="187"/>
      <c r="JST686" s="187"/>
      <c r="JSU686" s="187"/>
      <c r="JSV686" s="187"/>
      <c r="JSW686" s="187"/>
      <c r="JSX686" s="187"/>
      <c r="JSY686" s="187"/>
      <c r="JSZ686" s="187"/>
      <c r="JTA686" s="187"/>
      <c r="JTB686" s="187"/>
      <c r="JTC686" s="187"/>
      <c r="JTD686" s="187"/>
      <c r="JTE686" s="187"/>
      <c r="JTF686" s="187"/>
      <c r="JTG686" s="187"/>
      <c r="JTH686" s="187"/>
      <c r="JTI686" s="187"/>
      <c r="JTJ686" s="187"/>
      <c r="JTK686" s="187"/>
      <c r="JTL686" s="187"/>
      <c r="JTM686" s="187"/>
      <c r="JTN686" s="187"/>
      <c r="JTO686" s="187"/>
      <c r="JTP686" s="187"/>
      <c r="JTQ686" s="187"/>
      <c r="JTR686" s="187"/>
      <c r="JTS686" s="187"/>
      <c r="JTT686" s="187"/>
      <c r="JTU686" s="187"/>
      <c r="JTV686" s="187"/>
      <c r="JTW686" s="187"/>
      <c r="JTX686" s="187"/>
      <c r="JTY686" s="187"/>
      <c r="JTZ686" s="187"/>
      <c r="JUA686" s="187"/>
      <c r="JUB686" s="187"/>
      <c r="JUC686" s="187"/>
      <c r="JUD686" s="187"/>
      <c r="JUE686" s="187"/>
      <c r="JUF686" s="187"/>
      <c r="JUG686" s="187"/>
      <c r="JUH686" s="187"/>
      <c r="JUI686" s="187"/>
      <c r="JUJ686" s="187"/>
      <c r="JUK686" s="187"/>
      <c r="JUL686" s="187"/>
      <c r="JUM686" s="187"/>
      <c r="JUN686" s="187"/>
      <c r="JUO686" s="187"/>
      <c r="JUP686" s="187"/>
      <c r="JUQ686" s="187"/>
      <c r="JUR686" s="187"/>
      <c r="JUS686" s="187"/>
      <c r="JUT686" s="187"/>
      <c r="JUU686" s="187"/>
      <c r="JUV686" s="187"/>
      <c r="JUW686" s="187"/>
      <c r="JUX686" s="187"/>
      <c r="JUY686" s="187"/>
      <c r="JUZ686" s="187"/>
      <c r="JVA686" s="187"/>
      <c r="JVB686" s="187"/>
      <c r="JVC686" s="187"/>
      <c r="JVD686" s="187"/>
      <c r="JVE686" s="187"/>
      <c r="JVF686" s="187"/>
      <c r="JVG686" s="187"/>
      <c r="JVH686" s="187"/>
      <c r="JVI686" s="187"/>
      <c r="JVJ686" s="187"/>
      <c r="JVK686" s="187"/>
      <c r="JVL686" s="187"/>
      <c r="JVM686" s="187"/>
      <c r="JVN686" s="187"/>
      <c r="JVO686" s="187"/>
      <c r="JVP686" s="187"/>
      <c r="JVQ686" s="187"/>
      <c r="JVR686" s="187"/>
      <c r="JVS686" s="187"/>
      <c r="JVT686" s="187"/>
      <c r="JVU686" s="187"/>
      <c r="JVV686" s="187"/>
      <c r="JVW686" s="187"/>
      <c r="JVX686" s="187"/>
      <c r="JVY686" s="187"/>
      <c r="JVZ686" s="187"/>
      <c r="JWA686" s="187"/>
      <c r="JWB686" s="187"/>
      <c r="JWC686" s="187"/>
      <c r="JWD686" s="187"/>
      <c r="JWE686" s="187"/>
      <c r="JWF686" s="187"/>
      <c r="JWG686" s="187"/>
      <c r="JWH686" s="187"/>
      <c r="JWI686" s="187"/>
      <c r="JWJ686" s="187"/>
      <c r="JWK686" s="187"/>
      <c r="JWL686" s="187"/>
      <c r="JWM686" s="187"/>
      <c r="JWN686" s="187"/>
      <c r="JWO686" s="187"/>
      <c r="JWP686" s="187"/>
      <c r="JWQ686" s="187"/>
      <c r="JWR686" s="187"/>
      <c r="JWS686" s="187"/>
      <c r="JWT686" s="187"/>
      <c r="JWU686" s="187"/>
      <c r="JWV686" s="187"/>
      <c r="JWW686" s="187"/>
      <c r="JWX686" s="187"/>
      <c r="JWY686" s="187"/>
      <c r="JWZ686" s="187"/>
      <c r="JXA686" s="187"/>
      <c r="JXB686" s="187"/>
      <c r="JXC686" s="187"/>
      <c r="JXD686" s="187"/>
      <c r="JXE686" s="187"/>
      <c r="JXF686" s="187"/>
      <c r="JXG686" s="187"/>
      <c r="JXH686" s="187"/>
      <c r="JXI686" s="187"/>
      <c r="JXJ686" s="187"/>
      <c r="JXK686" s="187"/>
      <c r="JXL686" s="187"/>
      <c r="JXM686" s="187"/>
      <c r="JXN686" s="187"/>
      <c r="JXO686" s="187"/>
      <c r="JXP686" s="187"/>
      <c r="JXQ686" s="187"/>
      <c r="JXR686" s="187"/>
      <c r="JXS686" s="187"/>
      <c r="JXT686" s="187"/>
      <c r="JXU686" s="187"/>
      <c r="JXV686" s="187"/>
      <c r="JXW686" s="187"/>
      <c r="JXX686" s="187"/>
      <c r="JXY686" s="187"/>
      <c r="JXZ686" s="187"/>
      <c r="JYA686" s="187"/>
      <c r="JYB686" s="187"/>
      <c r="JYC686" s="187"/>
      <c r="JYD686" s="187"/>
      <c r="JYE686" s="187"/>
      <c r="JYF686" s="187"/>
      <c r="JYG686" s="187"/>
      <c r="JYH686" s="187"/>
      <c r="JYI686" s="187"/>
      <c r="JYJ686" s="187"/>
      <c r="JYK686" s="187"/>
      <c r="JYL686" s="187"/>
      <c r="JYM686" s="187"/>
      <c r="JYN686" s="187"/>
      <c r="JYO686" s="187"/>
      <c r="JYP686" s="187"/>
      <c r="JYQ686" s="187"/>
      <c r="JYR686" s="187"/>
      <c r="JYS686" s="187"/>
      <c r="JYT686" s="187"/>
      <c r="JYU686" s="187"/>
      <c r="JYV686" s="187"/>
      <c r="JYW686" s="187"/>
      <c r="JYX686" s="187"/>
      <c r="JYY686" s="187"/>
      <c r="JYZ686" s="187"/>
      <c r="JZA686" s="187"/>
      <c r="JZB686" s="187"/>
      <c r="JZC686" s="187"/>
      <c r="JZD686" s="187"/>
      <c r="JZE686" s="187"/>
      <c r="JZF686" s="187"/>
      <c r="JZG686" s="187"/>
      <c r="JZH686" s="187"/>
      <c r="JZI686" s="187"/>
      <c r="JZJ686" s="187"/>
      <c r="JZK686" s="187"/>
      <c r="JZL686" s="187"/>
      <c r="JZM686" s="187"/>
      <c r="JZN686" s="187"/>
      <c r="JZO686" s="187"/>
      <c r="JZP686" s="187"/>
      <c r="JZQ686" s="187"/>
      <c r="JZR686" s="187"/>
      <c r="JZS686" s="187"/>
      <c r="JZT686" s="187"/>
      <c r="JZU686" s="187"/>
      <c r="JZV686" s="187"/>
      <c r="JZW686" s="187"/>
      <c r="JZX686" s="187"/>
      <c r="JZY686" s="187"/>
      <c r="JZZ686" s="187"/>
      <c r="KAA686" s="187"/>
      <c r="KAB686" s="187"/>
      <c r="KAC686" s="187"/>
      <c r="KAD686" s="187"/>
      <c r="KAE686" s="187"/>
      <c r="KAF686" s="187"/>
      <c r="KAG686" s="187"/>
      <c r="KAH686" s="187"/>
      <c r="KAI686" s="187"/>
      <c r="KAJ686" s="187"/>
      <c r="KAK686" s="187"/>
      <c r="KAL686" s="187"/>
      <c r="KAM686" s="187"/>
      <c r="KAN686" s="187"/>
      <c r="KAO686" s="187"/>
      <c r="KAP686" s="187"/>
      <c r="KAQ686" s="187"/>
      <c r="KAR686" s="187"/>
      <c r="KAS686" s="187"/>
      <c r="KAT686" s="187"/>
      <c r="KAU686" s="187"/>
      <c r="KAV686" s="187"/>
      <c r="KAW686" s="187"/>
      <c r="KAX686" s="187"/>
      <c r="KAY686" s="187"/>
      <c r="KAZ686" s="187"/>
      <c r="KBA686" s="187"/>
      <c r="KBB686" s="187"/>
      <c r="KBC686" s="187"/>
      <c r="KBD686" s="187"/>
      <c r="KBE686" s="187"/>
      <c r="KBF686" s="187"/>
      <c r="KBG686" s="187"/>
      <c r="KBH686" s="187"/>
      <c r="KBI686" s="187"/>
      <c r="KBJ686" s="187"/>
      <c r="KBK686" s="187"/>
      <c r="KBL686" s="187"/>
      <c r="KBM686" s="187"/>
      <c r="KBN686" s="187"/>
      <c r="KBO686" s="187"/>
      <c r="KBP686" s="187"/>
      <c r="KBQ686" s="187"/>
      <c r="KBR686" s="187"/>
      <c r="KBS686" s="187"/>
      <c r="KBT686" s="187"/>
      <c r="KBU686" s="187"/>
      <c r="KBV686" s="187"/>
      <c r="KBW686" s="187"/>
      <c r="KBX686" s="187"/>
      <c r="KBY686" s="187"/>
      <c r="KBZ686" s="187"/>
      <c r="KCA686" s="187"/>
      <c r="KCB686" s="187"/>
      <c r="KCC686" s="187"/>
      <c r="KCD686" s="187"/>
      <c r="KCE686" s="187"/>
      <c r="KCF686" s="187"/>
      <c r="KCG686" s="187"/>
      <c r="KCH686" s="187"/>
      <c r="KCI686" s="187"/>
      <c r="KCJ686" s="187"/>
      <c r="KCK686" s="187"/>
      <c r="KCL686" s="187"/>
      <c r="KCM686" s="187"/>
      <c r="KCN686" s="187"/>
      <c r="KCO686" s="187"/>
      <c r="KCP686" s="187"/>
      <c r="KCQ686" s="187"/>
      <c r="KCR686" s="187"/>
      <c r="KCS686" s="187"/>
      <c r="KCT686" s="187"/>
      <c r="KCU686" s="187"/>
      <c r="KCV686" s="187"/>
      <c r="KCW686" s="187"/>
      <c r="KCX686" s="187"/>
      <c r="KCY686" s="187"/>
      <c r="KCZ686" s="187"/>
      <c r="KDA686" s="187"/>
      <c r="KDB686" s="187"/>
      <c r="KDC686" s="187"/>
      <c r="KDD686" s="187"/>
      <c r="KDE686" s="187"/>
      <c r="KDF686" s="187"/>
      <c r="KDG686" s="187"/>
      <c r="KDH686" s="187"/>
      <c r="KDI686" s="187"/>
      <c r="KDJ686" s="187"/>
      <c r="KDK686" s="187"/>
      <c r="KDL686" s="187"/>
      <c r="KDM686" s="187"/>
      <c r="KDN686" s="187"/>
      <c r="KDO686" s="187"/>
      <c r="KDP686" s="187"/>
      <c r="KDQ686" s="187"/>
      <c r="KDR686" s="187"/>
      <c r="KDS686" s="187"/>
      <c r="KDT686" s="187"/>
      <c r="KDU686" s="187"/>
      <c r="KDV686" s="187"/>
      <c r="KDW686" s="187"/>
      <c r="KDX686" s="187"/>
      <c r="KDY686" s="187"/>
      <c r="KDZ686" s="187"/>
      <c r="KEA686" s="187"/>
      <c r="KEB686" s="187"/>
      <c r="KEC686" s="187"/>
      <c r="KED686" s="187"/>
      <c r="KEE686" s="187"/>
      <c r="KEF686" s="187"/>
      <c r="KEG686" s="187"/>
      <c r="KEH686" s="187"/>
      <c r="KEI686" s="187"/>
      <c r="KEJ686" s="187"/>
      <c r="KEK686" s="187"/>
      <c r="KEL686" s="187"/>
      <c r="KEM686" s="187"/>
      <c r="KEN686" s="187"/>
      <c r="KEO686" s="187"/>
      <c r="KEP686" s="187"/>
      <c r="KEQ686" s="187"/>
      <c r="KER686" s="187"/>
      <c r="KES686" s="187"/>
      <c r="KET686" s="187"/>
      <c r="KEU686" s="187"/>
      <c r="KEV686" s="187"/>
      <c r="KEW686" s="187"/>
      <c r="KEX686" s="187"/>
      <c r="KEY686" s="187"/>
      <c r="KEZ686" s="187"/>
      <c r="KFA686" s="187"/>
      <c r="KFB686" s="187"/>
      <c r="KFC686" s="187"/>
      <c r="KFD686" s="187"/>
      <c r="KFE686" s="187"/>
      <c r="KFF686" s="187"/>
      <c r="KFG686" s="187"/>
      <c r="KFH686" s="187"/>
      <c r="KFI686" s="187"/>
      <c r="KFJ686" s="187"/>
      <c r="KFK686" s="187"/>
      <c r="KFL686" s="187"/>
      <c r="KFM686" s="187"/>
      <c r="KFN686" s="187"/>
      <c r="KFO686" s="187"/>
      <c r="KFP686" s="187"/>
      <c r="KFQ686" s="187"/>
      <c r="KFR686" s="187"/>
      <c r="KFS686" s="187"/>
      <c r="KFT686" s="187"/>
      <c r="KFU686" s="187"/>
      <c r="KFV686" s="187"/>
      <c r="KFW686" s="187"/>
      <c r="KFX686" s="187"/>
      <c r="KFY686" s="187"/>
      <c r="KFZ686" s="187"/>
      <c r="KGA686" s="187"/>
      <c r="KGB686" s="187"/>
      <c r="KGC686" s="187"/>
      <c r="KGD686" s="187"/>
      <c r="KGE686" s="187"/>
      <c r="KGF686" s="187"/>
      <c r="KGG686" s="187"/>
      <c r="KGH686" s="187"/>
      <c r="KGI686" s="187"/>
      <c r="KGJ686" s="187"/>
      <c r="KGK686" s="187"/>
      <c r="KGL686" s="187"/>
      <c r="KGM686" s="187"/>
      <c r="KGN686" s="187"/>
      <c r="KGO686" s="187"/>
      <c r="KGP686" s="187"/>
      <c r="KGQ686" s="187"/>
      <c r="KGR686" s="187"/>
      <c r="KGS686" s="187"/>
      <c r="KGT686" s="187"/>
      <c r="KGU686" s="187"/>
      <c r="KGV686" s="187"/>
      <c r="KGW686" s="187"/>
      <c r="KGX686" s="187"/>
      <c r="KGY686" s="187"/>
      <c r="KGZ686" s="187"/>
      <c r="KHA686" s="187"/>
      <c r="KHB686" s="187"/>
      <c r="KHC686" s="187"/>
      <c r="KHD686" s="187"/>
      <c r="KHE686" s="187"/>
      <c r="KHF686" s="187"/>
      <c r="KHG686" s="187"/>
      <c r="KHH686" s="187"/>
      <c r="KHI686" s="187"/>
      <c r="KHJ686" s="187"/>
      <c r="KHK686" s="187"/>
      <c r="KHL686" s="187"/>
      <c r="KHM686" s="187"/>
      <c r="KHN686" s="187"/>
      <c r="KHO686" s="187"/>
      <c r="KHP686" s="187"/>
      <c r="KHQ686" s="187"/>
      <c r="KHR686" s="187"/>
      <c r="KHS686" s="187"/>
      <c r="KHT686" s="187"/>
      <c r="KHU686" s="187"/>
      <c r="KHV686" s="187"/>
      <c r="KHW686" s="187"/>
      <c r="KHX686" s="187"/>
      <c r="KHY686" s="187"/>
      <c r="KHZ686" s="187"/>
      <c r="KIA686" s="187"/>
      <c r="KIB686" s="187"/>
      <c r="KIC686" s="187"/>
      <c r="KID686" s="187"/>
      <c r="KIE686" s="187"/>
      <c r="KIF686" s="187"/>
      <c r="KIG686" s="187"/>
      <c r="KIH686" s="187"/>
      <c r="KII686" s="187"/>
      <c r="KIJ686" s="187"/>
      <c r="KIK686" s="187"/>
      <c r="KIL686" s="187"/>
      <c r="KIM686" s="187"/>
      <c r="KIN686" s="187"/>
      <c r="KIO686" s="187"/>
      <c r="KIP686" s="187"/>
      <c r="KIQ686" s="187"/>
      <c r="KIR686" s="187"/>
      <c r="KIS686" s="187"/>
      <c r="KIT686" s="187"/>
      <c r="KIU686" s="187"/>
      <c r="KIV686" s="187"/>
      <c r="KIW686" s="187"/>
      <c r="KIX686" s="187"/>
      <c r="KIY686" s="187"/>
      <c r="KIZ686" s="187"/>
      <c r="KJA686" s="187"/>
      <c r="KJB686" s="187"/>
      <c r="KJC686" s="187"/>
      <c r="KJD686" s="187"/>
      <c r="KJE686" s="187"/>
      <c r="KJF686" s="187"/>
      <c r="KJG686" s="187"/>
      <c r="KJH686" s="187"/>
      <c r="KJI686" s="187"/>
      <c r="KJJ686" s="187"/>
      <c r="KJK686" s="187"/>
      <c r="KJL686" s="187"/>
      <c r="KJM686" s="187"/>
      <c r="KJN686" s="187"/>
      <c r="KJO686" s="187"/>
      <c r="KJP686" s="187"/>
      <c r="KJQ686" s="187"/>
      <c r="KJR686" s="187"/>
      <c r="KJS686" s="187"/>
      <c r="KJT686" s="187"/>
      <c r="KJU686" s="187"/>
      <c r="KJV686" s="187"/>
      <c r="KJW686" s="187"/>
      <c r="KJX686" s="187"/>
      <c r="KJY686" s="187"/>
      <c r="KJZ686" s="187"/>
      <c r="KKA686" s="187"/>
      <c r="KKB686" s="187"/>
      <c r="KKC686" s="187"/>
      <c r="KKD686" s="187"/>
      <c r="KKE686" s="187"/>
      <c r="KKF686" s="187"/>
      <c r="KKG686" s="187"/>
      <c r="KKH686" s="187"/>
      <c r="KKI686" s="187"/>
      <c r="KKJ686" s="187"/>
      <c r="KKK686" s="187"/>
      <c r="KKL686" s="187"/>
      <c r="KKM686" s="187"/>
      <c r="KKN686" s="187"/>
      <c r="KKO686" s="187"/>
      <c r="KKP686" s="187"/>
      <c r="KKQ686" s="187"/>
      <c r="KKR686" s="187"/>
      <c r="KKS686" s="187"/>
      <c r="KKT686" s="187"/>
      <c r="KKU686" s="187"/>
      <c r="KKV686" s="187"/>
      <c r="KKW686" s="187"/>
      <c r="KKX686" s="187"/>
      <c r="KKY686" s="187"/>
      <c r="KKZ686" s="187"/>
      <c r="KLA686" s="187"/>
      <c r="KLB686" s="187"/>
      <c r="KLC686" s="187"/>
      <c r="KLD686" s="187"/>
      <c r="KLE686" s="187"/>
      <c r="KLF686" s="187"/>
      <c r="KLG686" s="187"/>
      <c r="KLH686" s="187"/>
      <c r="KLI686" s="187"/>
      <c r="KLJ686" s="187"/>
      <c r="KLK686" s="187"/>
      <c r="KLL686" s="187"/>
      <c r="KLM686" s="187"/>
      <c r="KLN686" s="187"/>
      <c r="KLO686" s="187"/>
      <c r="KLP686" s="187"/>
      <c r="KLQ686" s="187"/>
      <c r="KLR686" s="187"/>
      <c r="KLS686" s="187"/>
      <c r="KLT686" s="187"/>
      <c r="KLU686" s="187"/>
      <c r="KLV686" s="187"/>
      <c r="KLW686" s="187"/>
      <c r="KLX686" s="187"/>
      <c r="KLY686" s="187"/>
      <c r="KLZ686" s="187"/>
      <c r="KMA686" s="187"/>
      <c r="KMB686" s="187"/>
      <c r="KMC686" s="187"/>
      <c r="KMD686" s="187"/>
      <c r="KME686" s="187"/>
      <c r="KMF686" s="187"/>
      <c r="KMG686" s="187"/>
      <c r="KMH686" s="187"/>
      <c r="KMI686" s="187"/>
      <c r="KMJ686" s="187"/>
      <c r="KMK686" s="187"/>
      <c r="KML686" s="187"/>
      <c r="KMM686" s="187"/>
      <c r="KMN686" s="187"/>
      <c r="KMO686" s="187"/>
      <c r="KMP686" s="187"/>
      <c r="KMQ686" s="187"/>
      <c r="KMR686" s="187"/>
      <c r="KMS686" s="187"/>
      <c r="KMT686" s="187"/>
      <c r="KMU686" s="187"/>
      <c r="KMV686" s="187"/>
      <c r="KMW686" s="187"/>
      <c r="KMX686" s="187"/>
      <c r="KMY686" s="187"/>
      <c r="KMZ686" s="187"/>
      <c r="KNA686" s="187"/>
      <c r="KNB686" s="187"/>
      <c r="KNC686" s="187"/>
      <c r="KND686" s="187"/>
      <c r="KNE686" s="187"/>
      <c r="KNF686" s="187"/>
      <c r="KNG686" s="187"/>
      <c r="KNH686" s="187"/>
      <c r="KNI686" s="187"/>
      <c r="KNJ686" s="187"/>
      <c r="KNK686" s="187"/>
      <c r="KNL686" s="187"/>
      <c r="KNM686" s="187"/>
      <c r="KNN686" s="187"/>
      <c r="KNO686" s="187"/>
      <c r="KNP686" s="187"/>
      <c r="KNQ686" s="187"/>
      <c r="KNR686" s="187"/>
      <c r="KNS686" s="187"/>
      <c r="KNT686" s="187"/>
      <c r="KNU686" s="187"/>
      <c r="KNV686" s="187"/>
      <c r="KNW686" s="187"/>
      <c r="KNX686" s="187"/>
      <c r="KNY686" s="187"/>
      <c r="KNZ686" s="187"/>
      <c r="KOA686" s="187"/>
      <c r="KOB686" s="187"/>
      <c r="KOC686" s="187"/>
      <c r="KOD686" s="187"/>
      <c r="KOE686" s="187"/>
      <c r="KOF686" s="187"/>
      <c r="KOG686" s="187"/>
      <c r="KOH686" s="187"/>
      <c r="KOI686" s="187"/>
      <c r="KOJ686" s="187"/>
      <c r="KOK686" s="187"/>
      <c r="KOL686" s="187"/>
      <c r="KOM686" s="187"/>
      <c r="KON686" s="187"/>
      <c r="KOO686" s="187"/>
      <c r="KOP686" s="187"/>
      <c r="KOQ686" s="187"/>
      <c r="KOR686" s="187"/>
      <c r="KOS686" s="187"/>
      <c r="KOT686" s="187"/>
      <c r="KOU686" s="187"/>
      <c r="KOV686" s="187"/>
      <c r="KOW686" s="187"/>
      <c r="KOX686" s="187"/>
      <c r="KOY686" s="187"/>
      <c r="KOZ686" s="187"/>
      <c r="KPA686" s="187"/>
      <c r="KPB686" s="187"/>
      <c r="KPC686" s="187"/>
      <c r="KPD686" s="187"/>
      <c r="KPE686" s="187"/>
      <c r="KPF686" s="187"/>
      <c r="KPG686" s="187"/>
      <c r="KPH686" s="187"/>
      <c r="KPI686" s="187"/>
      <c r="KPJ686" s="187"/>
      <c r="KPK686" s="187"/>
      <c r="KPL686" s="187"/>
      <c r="KPM686" s="187"/>
      <c r="KPN686" s="187"/>
      <c r="KPO686" s="187"/>
      <c r="KPP686" s="187"/>
      <c r="KPQ686" s="187"/>
      <c r="KPR686" s="187"/>
      <c r="KPS686" s="187"/>
      <c r="KPT686" s="187"/>
      <c r="KPU686" s="187"/>
      <c r="KPV686" s="187"/>
      <c r="KPW686" s="187"/>
      <c r="KPX686" s="187"/>
      <c r="KPY686" s="187"/>
      <c r="KPZ686" s="187"/>
      <c r="KQA686" s="187"/>
      <c r="KQB686" s="187"/>
      <c r="KQC686" s="187"/>
      <c r="KQD686" s="187"/>
      <c r="KQE686" s="187"/>
      <c r="KQF686" s="187"/>
      <c r="KQG686" s="187"/>
      <c r="KQH686" s="187"/>
      <c r="KQI686" s="187"/>
      <c r="KQJ686" s="187"/>
      <c r="KQK686" s="187"/>
      <c r="KQL686" s="187"/>
      <c r="KQM686" s="187"/>
      <c r="KQN686" s="187"/>
      <c r="KQO686" s="187"/>
      <c r="KQP686" s="187"/>
      <c r="KQQ686" s="187"/>
      <c r="KQR686" s="187"/>
      <c r="KQS686" s="187"/>
      <c r="KQT686" s="187"/>
      <c r="KQU686" s="187"/>
      <c r="KQV686" s="187"/>
      <c r="KQW686" s="187"/>
      <c r="KQX686" s="187"/>
      <c r="KQY686" s="187"/>
      <c r="KQZ686" s="187"/>
      <c r="KRA686" s="187"/>
      <c r="KRB686" s="187"/>
      <c r="KRC686" s="187"/>
      <c r="KRD686" s="187"/>
      <c r="KRE686" s="187"/>
      <c r="KRF686" s="187"/>
      <c r="KRG686" s="187"/>
      <c r="KRH686" s="187"/>
      <c r="KRI686" s="187"/>
      <c r="KRJ686" s="187"/>
      <c r="KRK686" s="187"/>
      <c r="KRL686" s="187"/>
      <c r="KRM686" s="187"/>
      <c r="KRN686" s="187"/>
      <c r="KRO686" s="187"/>
      <c r="KRP686" s="187"/>
      <c r="KRQ686" s="187"/>
      <c r="KRR686" s="187"/>
      <c r="KRS686" s="187"/>
      <c r="KRT686" s="187"/>
      <c r="KRU686" s="187"/>
      <c r="KRV686" s="187"/>
      <c r="KRW686" s="187"/>
      <c r="KRX686" s="187"/>
      <c r="KRY686" s="187"/>
      <c r="KRZ686" s="187"/>
      <c r="KSA686" s="187"/>
      <c r="KSB686" s="187"/>
      <c r="KSC686" s="187"/>
      <c r="KSD686" s="187"/>
      <c r="KSE686" s="187"/>
      <c r="KSF686" s="187"/>
      <c r="KSG686" s="187"/>
      <c r="KSH686" s="187"/>
      <c r="KSI686" s="187"/>
      <c r="KSJ686" s="187"/>
      <c r="KSK686" s="187"/>
      <c r="KSL686" s="187"/>
      <c r="KSM686" s="187"/>
      <c r="KSN686" s="187"/>
      <c r="KSO686" s="187"/>
      <c r="KSP686" s="187"/>
      <c r="KSQ686" s="187"/>
      <c r="KSR686" s="187"/>
      <c r="KSS686" s="187"/>
      <c r="KST686" s="187"/>
      <c r="KSU686" s="187"/>
      <c r="KSV686" s="187"/>
      <c r="KSW686" s="187"/>
      <c r="KSX686" s="187"/>
      <c r="KSY686" s="187"/>
      <c r="KSZ686" s="187"/>
      <c r="KTA686" s="187"/>
      <c r="KTB686" s="187"/>
      <c r="KTC686" s="187"/>
      <c r="KTD686" s="187"/>
      <c r="KTE686" s="187"/>
      <c r="KTF686" s="187"/>
      <c r="KTG686" s="187"/>
      <c r="KTH686" s="187"/>
      <c r="KTI686" s="187"/>
      <c r="KTJ686" s="187"/>
      <c r="KTK686" s="187"/>
      <c r="KTL686" s="187"/>
      <c r="KTM686" s="187"/>
      <c r="KTN686" s="187"/>
      <c r="KTO686" s="187"/>
      <c r="KTP686" s="187"/>
      <c r="KTQ686" s="187"/>
      <c r="KTR686" s="187"/>
      <c r="KTS686" s="187"/>
      <c r="KTT686" s="187"/>
      <c r="KTU686" s="187"/>
      <c r="KTV686" s="187"/>
      <c r="KTW686" s="187"/>
      <c r="KTX686" s="187"/>
      <c r="KTY686" s="187"/>
      <c r="KTZ686" s="187"/>
      <c r="KUA686" s="187"/>
      <c r="KUB686" s="187"/>
      <c r="KUC686" s="187"/>
      <c r="KUD686" s="187"/>
      <c r="KUE686" s="187"/>
      <c r="KUF686" s="187"/>
      <c r="KUG686" s="187"/>
      <c r="KUH686" s="187"/>
      <c r="KUI686" s="187"/>
      <c r="KUJ686" s="187"/>
      <c r="KUK686" s="187"/>
      <c r="KUL686" s="187"/>
      <c r="KUM686" s="187"/>
      <c r="KUN686" s="187"/>
      <c r="KUO686" s="187"/>
      <c r="KUP686" s="187"/>
      <c r="KUQ686" s="187"/>
      <c r="KUR686" s="187"/>
      <c r="KUS686" s="187"/>
      <c r="KUT686" s="187"/>
      <c r="KUU686" s="187"/>
      <c r="KUV686" s="187"/>
      <c r="KUW686" s="187"/>
      <c r="KUX686" s="187"/>
      <c r="KUY686" s="187"/>
      <c r="KUZ686" s="187"/>
      <c r="KVA686" s="187"/>
      <c r="KVB686" s="187"/>
      <c r="KVC686" s="187"/>
      <c r="KVD686" s="187"/>
      <c r="KVE686" s="187"/>
      <c r="KVF686" s="187"/>
      <c r="KVG686" s="187"/>
      <c r="KVH686" s="187"/>
      <c r="KVI686" s="187"/>
      <c r="KVJ686" s="187"/>
      <c r="KVK686" s="187"/>
      <c r="KVL686" s="187"/>
      <c r="KVM686" s="187"/>
      <c r="KVN686" s="187"/>
      <c r="KVO686" s="187"/>
      <c r="KVP686" s="187"/>
      <c r="KVQ686" s="187"/>
      <c r="KVR686" s="187"/>
      <c r="KVS686" s="187"/>
      <c r="KVT686" s="187"/>
      <c r="KVU686" s="187"/>
      <c r="KVV686" s="187"/>
      <c r="KVW686" s="187"/>
      <c r="KVX686" s="187"/>
      <c r="KVY686" s="187"/>
      <c r="KVZ686" s="187"/>
      <c r="KWA686" s="187"/>
      <c r="KWB686" s="187"/>
      <c r="KWC686" s="187"/>
      <c r="KWD686" s="187"/>
      <c r="KWE686" s="187"/>
      <c r="KWF686" s="187"/>
      <c r="KWG686" s="187"/>
      <c r="KWH686" s="187"/>
      <c r="KWI686" s="187"/>
      <c r="KWJ686" s="187"/>
      <c r="KWK686" s="187"/>
      <c r="KWL686" s="187"/>
      <c r="KWM686" s="187"/>
      <c r="KWN686" s="187"/>
      <c r="KWO686" s="187"/>
      <c r="KWP686" s="187"/>
      <c r="KWQ686" s="187"/>
      <c r="KWR686" s="187"/>
      <c r="KWS686" s="187"/>
      <c r="KWT686" s="187"/>
      <c r="KWU686" s="187"/>
      <c r="KWV686" s="187"/>
      <c r="KWW686" s="187"/>
      <c r="KWX686" s="187"/>
      <c r="KWY686" s="187"/>
      <c r="KWZ686" s="187"/>
      <c r="KXA686" s="187"/>
      <c r="KXB686" s="187"/>
      <c r="KXC686" s="187"/>
      <c r="KXD686" s="187"/>
      <c r="KXE686" s="187"/>
      <c r="KXF686" s="187"/>
      <c r="KXG686" s="187"/>
      <c r="KXH686" s="187"/>
      <c r="KXI686" s="187"/>
      <c r="KXJ686" s="187"/>
      <c r="KXK686" s="187"/>
      <c r="KXL686" s="187"/>
      <c r="KXM686" s="187"/>
      <c r="KXN686" s="187"/>
      <c r="KXO686" s="187"/>
      <c r="KXP686" s="187"/>
      <c r="KXQ686" s="187"/>
      <c r="KXR686" s="187"/>
      <c r="KXS686" s="187"/>
      <c r="KXT686" s="187"/>
      <c r="KXU686" s="187"/>
      <c r="KXV686" s="187"/>
      <c r="KXW686" s="187"/>
      <c r="KXX686" s="187"/>
      <c r="KXY686" s="187"/>
      <c r="KXZ686" s="187"/>
      <c r="KYA686" s="187"/>
      <c r="KYB686" s="187"/>
      <c r="KYC686" s="187"/>
      <c r="KYD686" s="187"/>
      <c r="KYE686" s="187"/>
      <c r="KYF686" s="187"/>
      <c r="KYG686" s="187"/>
      <c r="KYH686" s="187"/>
      <c r="KYI686" s="187"/>
      <c r="KYJ686" s="187"/>
      <c r="KYK686" s="187"/>
      <c r="KYL686" s="187"/>
      <c r="KYM686" s="187"/>
      <c r="KYN686" s="187"/>
      <c r="KYO686" s="187"/>
      <c r="KYP686" s="187"/>
      <c r="KYQ686" s="187"/>
      <c r="KYR686" s="187"/>
      <c r="KYS686" s="187"/>
      <c r="KYT686" s="187"/>
      <c r="KYU686" s="187"/>
      <c r="KYV686" s="187"/>
      <c r="KYW686" s="187"/>
      <c r="KYX686" s="187"/>
      <c r="KYY686" s="187"/>
      <c r="KYZ686" s="187"/>
      <c r="KZA686" s="187"/>
      <c r="KZB686" s="187"/>
      <c r="KZC686" s="187"/>
      <c r="KZD686" s="187"/>
      <c r="KZE686" s="187"/>
      <c r="KZF686" s="187"/>
      <c r="KZG686" s="187"/>
      <c r="KZH686" s="187"/>
      <c r="KZI686" s="187"/>
      <c r="KZJ686" s="187"/>
      <c r="KZK686" s="187"/>
      <c r="KZL686" s="187"/>
      <c r="KZM686" s="187"/>
      <c r="KZN686" s="187"/>
      <c r="KZO686" s="187"/>
      <c r="KZP686" s="187"/>
      <c r="KZQ686" s="187"/>
      <c r="KZR686" s="187"/>
      <c r="KZS686" s="187"/>
      <c r="KZT686" s="187"/>
      <c r="KZU686" s="187"/>
      <c r="KZV686" s="187"/>
      <c r="KZW686" s="187"/>
      <c r="KZX686" s="187"/>
      <c r="KZY686" s="187"/>
      <c r="KZZ686" s="187"/>
      <c r="LAA686" s="187"/>
      <c r="LAB686" s="187"/>
      <c r="LAC686" s="187"/>
      <c r="LAD686" s="187"/>
      <c r="LAE686" s="187"/>
      <c r="LAF686" s="187"/>
      <c r="LAG686" s="187"/>
      <c r="LAH686" s="187"/>
      <c r="LAI686" s="187"/>
      <c r="LAJ686" s="187"/>
      <c r="LAK686" s="187"/>
      <c r="LAL686" s="187"/>
      <c r="LAM686" s="187"/>
      <c r="LAN686" s="187"/>
      <c r="LAO686" s="187"/>
      <c r="LAP686" s="187"/>
      <c r="LAQ686" s="187"/>
      <c r="LAR686" s="187"/>
      <c r="LAS686" s="187"/>
      <c r="LAT686" s="187"/>
      <c r="LAU686" s="187"/>
      <c r="LAV686" s="187"/>
      <c r="LAW686" s="187"/>
      <c r="LAX686" s="187"/>
      <c r="LAY686" s="187"/>
      <c r="LAZ686" s="187"/>
      <c r="LBA686" s="187"/>
      <c r="LBB686" s="187"/>
      <c r="LBC686" s="187"/>
      <c r="LBD686" s="187"/>
      <c r="LBE686" s="187"/>
      <c r="LBF686" s="187"/>
      <c r="LBG686" s="187"/>
      <c r="LBH686" s="187"/>
      <c r="LBI686" s="187"/>
      <c r="LBJ686" s="187"/>
      <c r="LBK686" s="187"/>
      <c r="LBL686" s="187"/>
      <c r="LBM686" s="187"/>
      <c r="LBN686" s="187"/>
      <c r="LBO686" s="187"/>
      <c r="LBP686" s="187"/>
      <c r="LBQ686" s="187"/>
      <c r="LBR686" s="187"/>
      <c r="LBS686" s="187"/>
      <c r="LBT686" s="187"/>
      <c r="LBU686" s="187"/>
      <c r="LBV686" s="187"/>
      <c r="LBW686" s="187"/>
      <c r="LBX686" s="187"/>
      <c r="LBY686" s="187"/>
      <c r="LBZ686" s="187"/>
      <c r="LCA686" s="187"/>
      <c r="LCB686" s="187"/>
      <c r="LCC686" s="187"/>
      <c r="LCD686" s="187"/>
      <c r="LCE686" s="187"/>
      <c r="LCF686" s="187"/>
      <c r="LCG686" s="187"/>
      <c r="LCH686" s="187"/>
      <c r="LCI686" s="187"/>
      <c r="LCJ686" s="187"/>
      <c r="LCK686" s="187"/>
      <c r="LCL686" s="187"/>
      <c r="LCM686" s="187"/>
      <c r="LCN686" s="187"/>
      <c r="LCO686" s="187"/>
      <c r="LCP686" s="187"/>
      <c r="LCQ686" s="187"/>
      <c r="LCR686" s="187"/>
      <c r="LCS686" s="187"/>
      <c r="LCT686" s="187"/>
      <c r="LCU686" s="187"/>
      <c r="LCV686" s="187"/>
      <c r="LCW686" s="187"/>
      <c r="LCX686" s="187"/>
      <c r="LCY686" s="187"/>
      <c r="LCZ686" s="187"/>
      <c r="LDA686" s="187"/>
      <c r="LDB686" s="187"/>
      <c r="LDC686" s="187"/>
      <c r="LDD686" s="187"/>
      <c r="LDE686" s="187"/>
      <c r="LDF686" s="187"/>
      <c r="LDG686" s="187"/>
      <c r="LDH686" s="187"/>
      <c r="LDI686" s="187"/>
      <c r="LDJ686" s="187"/>
      <c r="LDK686" s="187"/>
      <c r="LDL686" s="187"/>
      <c r="LDM686" s="187"/>
      <c r="LDN686" s="187"/>
      <c r="LDO686" s="187"/>
      <c r="LDP686" s="187"/>
      <c r="LDQ686" s="187"/>
      <c r="LDR686" s="187"/>
      <c r="LDS686" s="187"/>
      <c r="LDT686" s="187"/>
      <c r="LDU686" s="187"/>
      <c r="LDV686" s="187"/>
      <c r="LDW686" s="187"/>
      <c r="LDX686" s="187"/>
      <c r="LDY686" s="187"/>
      <c r="LDZ686" s="187"/>
      <c r="LEA686" s="187"/>
      <c r="LEB686" s="187"/>
      <c r="LEC686" s="187"/>
      <c r="LED686" s="187"/>
      <c r="LEE686" s="187"/>
      <c r="LEF686" s="187"/>
      <c r="LEG686" s="187"/>
      <c r="LEH686" s="187"/>
      <c r="LEI686" s="187"/>
      <c r="LEJ686" s="187"/>
      <c r="LEK686" s="187"/>
      <c r="LEL686" s="187"/>
      <c r="LEM686" s="187"/>
      <c r="LEN686" s="187"/>
      <c r="LEO686" s="187"/>
      <c r="LEP686" s="187"/>
      <c r="LEQ686" s="187"/>
      <c r="LER686" s="187"/>
      <c r="LES686" s="187"/>
      <c r="LET686" s="187"/>
      <c r="LEU686" s="187"/>
      <c r="LEV686" s="187"/>
      <c r="LEW686" s="187"/>
      <c r="LEX686" s="187"/>
      <c r="LEY686" s="187"/>
      <c r="LEZ686" s="187"/>
      <c r="LFA686" s="187"/>
      <c r="LFB686" s="187"/>
      <c r="LFC686" s="187"/>
      <c r="LFD686" s="187"/>
      <c r="LFE686" s="187"/>
      <c r="LFF686" s="187"/>
      <c r="LFG686" s="187"/>
      <c r="LFH686" s="187"/>
      <c r="LFI686" s="187"/>
      <c r="LFJ686" s="187"/>
      <c r="LFK686" s="187"/>
      <c r="LFL686" s="187"/>
      <c r="LFM686" s="187"/>
      <c r="LFN686" s="187"/>
      <c r="LFO686" s="187"/>
      <c r="LFP686" s="187"/>
      <c r="LFQ686" s="187"/>
      <c r="LFR686" s="187"/>
      <c r="LFS686" s="187"/>
      <c r="LFT686" s="187"/>
      <c r="LFU686" s="187"/>
      <c r="LFV686" s="187"/>
      <c r="LFW686" s="187"/>
      <c r="LFX686" s="187"/>
      <c r="LFY686" s="187"/>
      <c r="LFZ686" s="187"/>
      <c r="LGA686" s="187"/>
      <c r="LGB686" s="187"/>
      <c r="LGC686" s="187"/>
      <c r="LGD686" s="187"/>
      <c r="LGE686" s="187"/>
      <c r="LGF686" s="187"/>
      <c r="LGG686" s="187"/>
      <c r="LGH686" s="187"/>
      <c r="LGI686" s="187"/>
      <c r="LGJ686" s="187"/>
      <c r="LGK686" s="187"/>
      <c r="LGL686" s="187"/>
      <c r="LGM686" s="187"/>
      <c r="LGN686" s="187"/>
      <c r="LGO686" s="187"/>
      <c r="LGP686" s="187"/>
      <c r="LGQ686" s="187"/>
      <c r="LGR686" s="187"/>
      <c r="LGS686" s="187"/>
      <c r="LGT686" s="187"/>
      <c r="LGU686" s="187"/>
      <c r="LGV686" s="187"/>
      <c r="LGW686" s="187"/>
      <c r="LGX686" s="187"/>
      <c r="LGY686" s="187"/>
      <c r="LGZ686" s="187"/>
      <c r="LHA686" s="187"/>
      <c r="LHB686" s="187"/>
      <c r="LHC686" s="187"/>
      <c r="LHD686" s="187"/>
      <c r="LHE686" s="187"/>
      <c r="LHF686" s="187"/>
      <c r="LHG686" s="187"/>
      <c r="LHH686" s="187"/>
      <c r="LHI686" s="187"/>
      <c r="LHJ686" s="187"/>
      <c r="LHK686" s="187"/>
      <c r="LHL686" s="187"/>
      <c r="LHM686" s="187"/>
      <c r="LHN686" s="187"/>
      <c r="LHO686" s="187"/>
      <c r="LHP686" s="187"/>
      <c r="LHQ686" s="187"/>
      <c r="LHR686" s="187"/>
      <c r="LHS686" s="187"/>
      <c r="LHT686" s="187"/>
      <c r="LHU686" s="187"/>
      <c r="LHV686" s="187"/>
      <c r="LHW686" s="187"/>
      <c r="LHX686" s="187"/>
      <c r="LHY686" s="187"/>
      <c r="LHZ686" s="187"/>
      <c r="LIA686" s="187"/>
      <c r="LIB686" s="187"/>
      <c r="LIC686" s="187"/>
      <c r="LID686" s="187"/>
      <c r="LIE686" s="187"/>
      <c r="LIF686" s="187"/>
      <c r="LIG686" s="187"/>
      <c r="LIH686" s="187"/>
      <c r="LII686" s="187"/>
      <c r="LIJ686" s="187"/>
      <c r="LIK686" s="187"/>
      <c r="LIL686" s="187"/>
      <c r="LIM686" s="187"/>
      <c r="LIN686" s="187"/>
      <c r="LIO686" s="187"/>
      <c r="LIP686" s="187"/>
      <c r="LIQ686" s="187"/>
      <c r="LIR686" s="187"/>
      <c r="LIS686" s="187"/>
      <c r="LIT686" s="187"/>
      <c r="LIU686" s="187"/>
      <c r="LIV686" s="187"/>
      <c r="LIW686" s="187"/>
      <c r="LIX686" s="187"/>
      <c r="LIY686" s="187"/>
      <c r="LIZ686" s="187"/>
      <c r="LJA686" s="187"/>
      <c r="LJB686" s="187"/>
      <c r="LJC686" s="187"/>
      <c r="LJD686" s="187"/>
      <c r="LJE686" s="187"/>
      <c r="LJF686" s="187"/>
      <c r="LJG686" s="187"/>
      <c r="LJH686" s="187"/>
      <c r="LJI686" s="187"/>
      <c r="LJJ686" s="187"/>
      <c r="LJK686" s="187"/>
      <c r="LJL686" s="187"/>
      <c r="LJM686" s="187"/>
      <c r="LJN686" s="187"/>
      <c r="LJO686" s="187"/>
      <c r="LJP686" s="187"/>
      <c r="LJQ686" s="187"/>
      <c r="LJR686" s="187"/>
      <c r="LJS686" s="187"/>
      <c r="LJT686" s="187"/>
      <c r="LJU686" s="187"/>
      <c r="LJV686" s="187"/>
      <c r="LJW686" s="187"/>
      <c r="LJX686" s="187"/>
      <c r="LJY686" s="187"/>
      <c r="LJZ686" s="187"/>
      <c r="LKA686" s="187"/>
      <c r="LKB686" s="187"/>
      <c r="LKC686" s="187"/>
      <c r="LKD686" s="187"/>
      <c r="LKE686" s="187"/>
      <c r="LKF686" s="187"/>
      <c r="LKG686" s="187"/>
      <c r="LKH686" s="187"/>
      <c r="LKI686" s="187"/>
      <c r="LKJ686" s="187"/>
      <c r="LKK686" s="187"/>
      <c r="LKL686" s="187"/>
      <c r="LKM686" s="187"/>
      <c r="LKN686" s="187"/>
      <c r="LKO686" s="187"/>
      <c r="LKP686" s="187"/>
      <c r="LKQ686" s="187"/>
      <c r="LKR686" s="187"/>
      <c r="LKS686" s="187"/>
      <c r="LKT686" s="187"/>
      <c r="LKU686" s="187"/>
      <c r="LKV686" s="187"/>
      <c r="LKW686" s="187"/>
      <c r="LKX686" s="187"/>
      <c r="LKY686" s="187"/>
      <c r="LKZ686" s="187"/>
      <c r="LLA686" s="187"/>
      <c r="LLB686" s="187"/>
      <c r="LLC686" s="187"/>
      <c r="LLD686" s="187"/>
      <c r="LLE686" s="187"/>
      <c r="LLF686" s="187"/>
      <c r="LLG686" s="187"/>
      <c r="LLH686" s="187"/>
      <c r="LLI686" s="187"/>
      <c r="LLJ686" s="187"/>
      <c r="LLK686" s="187"/>
      <c r="LLL686" s="187"/>
      <c r="LLM686" s="187"/>
      <c r="LLN686" s="187"/>
      <c r="LLO686" s="187"/>
      <c r="LLP686" s="187"/>
      <c r="LLQ686" s="187"/>
      <c r="LLR686" s="187"/>
      <c r="LLS686" s="187"/>
      <c r="LLT686" s="187"/>
      <c r="LLU686" s="187"/>
      <c r="LLV686" s="187"/>
      <c r="LLW686" s="187"/>
      <c r="LLX686" s="187"/>
      <c r="LLY686" s="187"/>
      <c r="LLZ686" s="187"/>
      <c r="LMA686" s="187"/>
      <c r="LMB686" s="187"/>
      <c r="LMC686" s="187"/>
      <c r="LMD686" s="187"/>
      <c r="LME686" s="187"/>
      <c r="LMF686" s="187"/>
      <c r="LMG686" s="187"/>
      <c r="LMH686" s="187"/>
      <c r="LMI686" s="187"/>
      <c r="LMJ686" s="187"/>
      <c r="LMK686" s="187"/>
      <c r="LML686" s="187"/>
      <c r="LMM686" s="187"/>
      <c r="LMN686" s="187"/>
      <c r="LMO686" s="187"/>
      <c r="LMP686" s="187"/>
      <c r="LMQ686" s="187"/>
      <c r="LMR686" s="187"/>
      <c r="LMS686" s="187"/>
      <c r="LMT686" s="187"/>
      <c r="LMU686" s="187"/>
      <c r="LMV686" s="187"/>
      <c r="LMW686" s="187"/>
      <c r="LMX686" s="187"/>
      <c r="LMY686" s="187"/>
      <c r="LMZ686" s="187"/>
      <c r="LNA686" s="187"/>
      <c r="LNB686" s="187"/>
      <c r="LNC686" s="187"/>
      <c r="LND686" s="187"/>
      <c r="LNE686" s="187"/>
      <c r="LNF686" s="187"/>
      <c r="LNG686" s="187"/>
      <c r="LNH686" s="187"/>
      <c r="LNI686" s="187"/>
      <c r="LNJ686" s="187"/>
      <c r="LNK686" s="187"/>
      <c r="LNL686" s="187"/>
      <c r="LNM686" s="187"/>
      <c r="LNN686" s="187"/>
      <c r="LNO686" s="187"/>
      <c r="LNP686" s="187"/>
      <c r="LNQ686" s="187"/>
      <c r="LNR686" s="187"/>
      <c r="LNS686" s="187"/>
      <c r="LNT686" s="187"/>
      <c r="LNU686" s="187"/>
      <c r="LNV686" s="187"/>
      <c r="LNW686" s="187"/>
      <c r="LNX686" s="187"/>
      <c r="LNY686" s="187"/>
      <c r="LNZ686" s="187"/>
      <c r="LOA686" s="187"/>
      <c r="LOB686" s="187"/>
      <c r="LOC686" s="187"/>
      <c r="LOD686" s="187"/>
      <c r="LOE686" s="187"/>
      <c r="LOF686" s="187"/>
      <c r="LOG686" s="187"/>
      <c r="LOH686" s="187"/>
      <c r="LOI686" s="187"/>
      <c r="LOJ686" s="187"/>
      <c r="LOK686" s="187"/>
      <c r="LOL686" s="187"/>
      <c r="LOM686" s="187"/>
      <c r="LON686" s="187"/>
      <c r="LOO686" s="187"/>
      <c r="LOP686" s="187"/>
      <c r="LOQ686" s="187"/>
      <c r="LOR686" s="187"/>
      <c r="LOS686" s="187"/>
      <c r="LOT686" s="187"/>
      <c r="LOU686" s="187"/>
      <c r="LOV686" s="187"/>
      <c r="LOW686" s="187"/>
      <c r="LOX686" s="187"/>
      <c r="LOY686" s="187"/>
      <c r="LOZ686" s="187"/>
      <c r="LPA686" s="187"/>
      <c r="LPB686" s="187"/>
      <c r="LPC686" s="187"/>
      <c r="LPD686" s="187"/>
      <c r="LPE686" s="187"/>
      <c r="LPF686" s="187"/>
      <c r="LPG686" s="187"/>
      <c r="LPH686" s="187"/>
      <c r="LPI686" s="187"/>
      <c r="LPJ686" s="187"/>
      <c r="LPK686" s="187"/>
      <c r="LPL686" s="187"/>
      <c r="LPM686" s="187"/>
      <c r="LPN686" s="187"/>
      <c r="LPO686" s="187"/>
      <c r="LPP686" s="187"/>
      <c r="LPQ686" s="187"/>
      <c r="LPR686" s="187"/>
      <c r="LPS686" s="187"/>
      <c r="LPT686" s="187"/>
      <c r="LPU686" s="187"/>
      <c r="LPV686" s="187"/>
      <c r="LPW686" s="187"/>
      <c r="LPX686" s="187"/>
      <c r="LPY686" s="187"/>
      <c r="LPZ686" s="187"/>
      <c r="LQA686" s="187"/>
      <c r="LQB686" s="187"/>
      <c r="LQC686" s="187"/>
      <c r="LQD686" s="187"/>
      <c r="LQE686" s="187"/>
      <c r="LQF686" s="187"/>
      <c r="LQG686" s="187"/>
      <c r="LQH686" s="187"/>
      <c r="LQI686" s="187"/>
      <c r="LQJ686" s="187"/>
      <c r="LQK686" s="187"/>
      <c r="LQL686" s="187"/>
      <c r="LQM686" s="187"/>
      <c r="LQN686" s="187"/>
      <c r="LQO686" s="187"/>
      <c r="LQP686" s="187"/>
      <c r="LQQ686" s="187"/>
      <c r="LQR686" s="187"/>
      <c r="LQS686" s="187"/>
      <c r="LQT686" s="187"/>
      <c r="LQU686" s="187"/>
      <c r="LQV686" s="187"/>
      <c r="LQW686" s="187"/>
      <c r="LQX686" s="187"/>
      <c r="LQY686" s="187"/>
      <c r="LQZ686" s="187"/>
      <c r="LRA686" s="187"/>
      <c r="LRB686" s="187"/>
      <c r="LRC686" s="187"/>
      <c r="LRD686" s="187"/>
      <c r="LRE686" s="187"/>
      <c r="LRF686" s="187"/>
      <c r="LRG686" s="187"/>
      <c r="LRH686" s="187"/>
      <c r="LRI686" s="187"/>
      <c r="LRJ686" s="187"/>
      <c r="LRK686" s="187"/>
      <c r="LRL686" s="187"/>
      <c r="LRM686" s="187"/>
      <c r="LRN686" s="187"/>
      <c r="LRO686" s="187"/>
      <c r="LRP686" s="187"/>
      <c r="LRQ686" s="187"/>
      <c r="LRR686" s="187"/>
      <c r="LRS686" s="187"/>
      <c r="LRT686" s="187"/>
      <c r="LRU686" s="187"/>
      <c r="LRV686" s="187"/>
      <c r="LRW686" s="187"/>
      <c r="LRX686" s="187"/>
      <c r="LRY686" s="187"/>
      <c r="LRZ686" s="187"/>
      <c r="LSA686" s="187"/>
      <c r="LSB686" s="187"/>
      <c r="LSC686" s="187"/>
      <c r="LSD686" s="187"/>
      <c r="LSE686" s="187"/>
      <c r="LSF686" s="187"/>
      <c r="LSG686" s="187"/>
      <c r="LSH686" s="187"/>
      <c r="LSI686" s="187"/>
      <c r="LSJ686" s="187"/>
      <c r="LSK686" s="187"/>
      <c r="LSL686" s="187"/>
      <c r="LSM686" s="187"/>
      <c r="LSN686" s="187"/>
      <c r="LSO686" s="187"/>
      <c r="LSP686" s="187"/>
      <c r="LSQ686" s="187"/>
      <c r="LSR686" s="187"/>
      <c r="LSS686" s="187"/>
      <c r="LST686" s="187"/>
      <c r="LSU686" s="187"/>
      <c r="LSV686" s="187"/>
      <c r="LSW686" s="187"/>
      <c r="LSX686" s="187"/>
      <c r="LSY686" s="187"/>
      <c r="LSZ686" s="187"/>
      <c r="LTA686" s="187"/>
      <c r="LTB686" s="187"/>
      <c r="LTC686" s="187"/>
      <c r="LTD686" s="187"/>
      <c r="LTE686" s="187"/>
      <c r="LTF686" s="187"/>
      <c r="LTG686" s="187"/>
      <c r="LTH686" s="187"/>
      <c r="LTI686" s="187"/>
      <c r="LTJ686" s="187"/>
      <c r="LTK686" s="187"/>
      <c r="LTL686" s="187"/>
      <c r="LTM686" s="187"/>
      <c r="LTN686" s="187"/>
      <c r="LTO686" s="187"/>
      <c r="LTP686" s="187"/>
      <c r="LTQ686" s="187"/>
      <c r="LTR686" s="187"/>
      <c r="LTS686" s="187"/>
      <c r="LTT686" s="187"/>
      <c r="LTU686" s="187"/>
      <c r="LTV686" s="187"/>
      <c r="LTW686" s="187"/>
      <c r="LTX686" s="187"/>
      <c r="LTY686" s="187"/>
      <c r="LTZ686" s="187"/>
      <c r="LUA686" s="187"/>
      <c r="LUB686" s="187"/>
      <c r="LUC686" s="187"/>
      <c r="LUD686" s="187"/>
      <c r="LUE686" s="187"/>
      <c r="LUF686" s="187"/>
      <c r="LUG686" s="187"/>
      <c r="LUH686" s="187"/>
      <c r="LUI686" s="187"/>
      <c r="LUJ686" s="187"/>
      <c r="LUK686" s="187"/>
      <c r="LUL686" s="187"/>
      <c r="LUM686" s="187"/>
      <c r="LUN686" s="187"/>
      <c r="LUO686" s="187"/>
      <c r="LUP686" s="187"/>
      <c r="LUQ686" s="187"/>
      <c r="LUR686" s="187"/>
      <c r="LUS686" s="187"/>
      <c r="LUT686" s="187"/>
      <c r="LUU686" s="187"/>
      <c r="LUV686" s="187"/>
      <c r="LUW686" s="187"/>
      <c r="LUX686" s="187"/>
      <c r="LUY686" s="187"/>
      <c r="LUZ686" s="187"/>
      <c r="LVA686" s="187"/>
      <c r="LVB686" s="187"/>
      <c r="LVC686" s="187"/>
      <c r="LVD686" s="187"/>
      <c r="LVE686" s="187"/>
      <c r="LVF686" s="187"/>
      <c r="LVG686" s="187"/>
      <c r="LVH686" s="187"/>
      <c r="LVI686" s="187"/>
      <c r="LVJ686" s="187"/>
      <c r="LVK686" s="187"/>
      <c r="LVL686" s="187"/>
      <c r="LVM686" s="187"/>
      <c r="LVN686" s="187"/>
      <c r="LVO686" s="187"/>
      <c r="LVP686" s="187"/>
      <c r="LVQ686" s="187"/>
      <c r="LVR686" s="187"/>
      <c r="LVS686" s="187"/>
      <c r="LVT686" s="187"/>
      <c r="LVU686" s="187"/>
      <c r="LVV686" s="187"/>
      <c r="LVW686" s="187"/>
      <c r="LVX686" s="187"/>
      <c r="LVY686" s="187"/>
      <c r="LVZ686" s="187"/>
      <c r="LWA686" s="187"/>
      <c r="LWB686" s="187"/>
      <c r="LWC686" s="187"/>
      <c r="LWD686" s="187"/>
      <c r="LWE686" s="187"/>
      <c r="LWF686" s="187"/>
      <c r="LWG686" s="187"/>
      <c r="LWH686" s="187"/>
      <c r="LWI686" s="187"/>
      <c r="LWJ686" s="187"/>
      <c r="LWK686" s="187"/>
      <c r="LWL686" s="187"/>
      <c r="LWM686" s="187"/>
      <c r="LWN686" s="187"/>
      <c r="LWO686" s="187"/>
      <c r="LWP686" s="187"/>
      <c r="LWQ686" s="187"/>
      <c r="LWR686" s="187"/>
      <c r="LWS686" s="187"/>
      <c r="LWT686" s="187"/>
      <c r="LWU686" s="187"/>
      <c r="LWV686" s="187"/>
      <c r="LWW686" s="187"/>
      <c r="LWX686" s="187"/>
      <c r="LWY686" s="187"/>
      <c r="LWZ686" s="187"/>
      <c r="LXA686" s="187"/>
      <c r="LXB686" s="187"/>
      <c r="LXC686" s="187"/>
      <c r="LXD686" s="187"/>
      <c r="LXE686" s="187"/>
      <c r="LXF686" s="187"/>
      <c r="LXG686" s="187"/>
      <c r="LXH686" s="187"/>
      <c r="LXI686" s="187"/>
      <c r="LXJ686" s="187"/>
      <c r="LXK686" s="187"/>
      <c r="LXL686" s="187"/>
      <c r="LXM686" s="187"/>
      <c r="LXN686" s="187"/>
      <c r="LXO686" s="187"/>
      <c r="LXP686" s="187"/>
      <c r="LXQ686" s="187"/>
      <c r="LXR686" s="187"/>
      <c r="LXS686" s="187"/>
      <c r="LXT686" s="187"/>
      <c r="LXU686" s="187"/>
      <c r="LXV686" s="187"/>
      <c r="LXW686" s="187"/>
      <c r="LXX686" s="187"/>
      <c r="LXY686" s="187"/>
      <c r="LXZ686" s="187"/>
      <c r="LYA686" s="187"/>
      <c r="LYB686" s="187"/>
      <c r="LYC686" s="187"/>
      <c r="LYD686" s="187"/>
      <c r="LYE686" s="187"/>
      <c r="LYF686" s="187"/>
      <c r="LYG686" s="187"/>
      <c r="LYH686" s="187"/>
      <c r="LYI686" s="187"/>
      <c r="LYJ686" s="187"/>
      <c r="LYK686" s="187"/>
      <c r="LYL686" s="187"/>
      <c r="LYM686" s="187"/>
      <c r="LYN686" s="187"/>
      <c r="LYO686" s="187"/>
      <c r="LYP686" s="187"/>
      <c r="LYQ686" s="187"/>
      <c r="LYR686" s="187"/>
      <c r="LYS686" s="187"/>
      <c r="LYT686" s="187"/>
      <c r="LYU686" s="187"/>
      <c r="LYV686" s="187"/>
      <c r="LYW686" s="187"/>
      <c r="LYX686" s="187"/>
      <c r="LYY686" s="187"/>
      <c r="LYZ686" s="187"/>
      <c r="LZA686" s="187"/>
      <c r="LZB686" s="187"/>
      <c r="LZC686" s="187"/>
      <c r="LZD686" s="187"/>
      <c r="LZE686" s="187"/>
      <c r="LZF686" s="187"/>
      <c r="LZG686" s="187"/>
      <c r="LZH686" s="187"/>
      <c r="LZI686" s="187"/>
      <c r="LZJ686" s="187"/>
      <c r="LZK686" s="187"/>
      <c r="LZL686" s="187"/>
      <c r="LZM686" s="187"/>
      <c r="LZN686" s="187"/>
      <c r="LZO686" s="187"/>
      <c r="LZP686" s="187"/>
      <c r="LZQ686" s="187"/>
      <c r="LZR686" s="187"/>
      <c r="LZS686" s="187"/>
      <c r="LZT686" s="187"/>
      <c r="LZU686" s="187"/>
      <c r="LZV686" s="187"/>
      <c r="LZW686" s="187"/>
      <c r="LZX686" s="187"/>
      <c r="LZY686" s="187"/>
      <c r="LZZ686" s="187"/>
      <c r="MAA686" s="187"/>
      <c r="MAB686" s="187"/>
      <c r="MAC686" s="187"/>
      <c r="MAD686" s="187"/>
      <c r="MAE686" s="187"/>
      <c r="MAF686" s="187"/>
      <c r="MAG686" s="187"/>
      <c r="MAH686" s="187"/>
      <c r="MAI686" s="187"/>
      <c r="MAJ686" s="187"/>
      <c r="MAK686" s="187"/>
      <c r="MAL686" s="187"/>
      <c r="MAM686" s="187"/>
      <c r="MAN686" s="187"/>
      <c r="MAO686" s="187"/>
      <c r="MAP686" s="187"/>
      <c r="MAQ686" s="187"/>
      <c r="MAR686" s="187"/>
      <c r="MAS686" s="187"/>
      <c r="MAT686" s="187"/>
      <c r="MAU686" s="187"/>
      <c r="MAV686" s="187"/>
      <c r="MAW686" s="187"/>
      <c r="MAX686" s="187"/>
      <c r="MAY686" s="187"/>
      <c r="MAZ686" s="187"/>
      <c r="MBA686" s="187"/>
      <c r="MBB686" s="187"/>
      <c r="MBC686" s="187"/>
      <c r="MBD686" s="187"/>
      <c r="MBE686" s="187"/>
      <c r="MBF686" s="187"/>
      <c r="MBG686" s="187"/>
      <c r="MBH686" s="187"/>
      <c r="MBI686" s="187"/>
      <c r="MBJ686" s="187"/>
      <c r="MBK686" s="187"/>
      <c r="MBL686" s="187"/>
      <c r="MBM686" s="187"/>
      <c r="MBN686" s="187"/>
      <c r="MBO686" s="187"/>
      <c r="MBP686" s="187"/>
      <c r="MBQ686" s="187"/>
      <c r="MBR686" s="187"/>
      <c r="MBS686" s="187"/>
      <c r="MBT686" s="187"/>
      <c r="MBU686" s="187"/>
      <c r="MBV686" s="187"/>
      <c r="MBW686" s="187"/>
      <c r="MBX686" s="187"/>
      <c r="MBY686" s="187"/>
      <c r="MBZ686" s="187"/>
      <c r="MCA686" s="187"/>
      <c r="MCB686" s="187"/>
      <c r="MCC686" s="187"/>
      <c r="MCD686" s="187"/>
      <c r="MCE686" s="187"/>
      <c r="MCF686" s="187"/>
      <c r="MCG686" s="187"/>
      <c r="MCH686" s="187"/>
      <c r="MCI686" s="187"/>
      <c r="MCJ686" s="187"/>
      <c r="MCK686" s="187"/>
      <c r="MCL686" s="187"/>
      <c r="MCM686" s="187"/>
      <c r="MCN686" s="187"/>
      <c r="MCO686" s="187"/>
      <c r="MCP686" s="187"/>
      <c r="MCQ686" s="187"/>
      <c r="MCR686" s="187"/>
      <c r="MCS686" s="187"/>
      <c r="MCT686" s="187"/>
      <c r="MCU686" s="187"/>
      <c r="MCV686" s="187"/>
      <c r="MCW686" s="187"/>
      <c r="MCX686" s="187"/>
      <c r="MCY686" s="187"/>
      <c r="MCZ686" s="187"/>
      <c r="MDA686" s="187"/>
      <c r="MDB686" s="187"/>
      <c r="MDC686" s="187"/>
      <c r="MDD686" s="187"/>
      <c r="MDE686" s="187"/>
      <c r="MDF686" s="187"/>
      <c r="MDG686" s="187"/>
      <c r="MDH686" s="187"/>
      <c r="MDI686" s="187"/>
      <c r="MDJ686" s="187"/>
      <c r="MDK686" s="187"/>
      <c r="MDL686" s="187"/>
      <c r="MDM686" s="187"/>
      <c r="MDN686" s="187"/>
      <c r="MDO686" s="187"/>
      <c r="MDP686" s="187"/>
      <c r="MDQ686" s="187"/>
      <c r="MDR686" s="187"/>
      <c r="MDS686" s="187"/>
      <c r="MDT686" s="187"/>
      <c r="MDU686" s="187"/>
      <c r="MDV686" s="187"/>
      <c r="MDW686" s="187"/>
      <c r="MDX686" s="187"/>
      <c r="MDY686" s="187"/>
      <c r="MDZ686" s="187"/>
      <c r="MEA686" s="187"/>
      <c r="MEB686" s="187"/>
      <c r="MEC686" s="187"/>
      <c r="MED686" s="187"/>
      <c r="MEE686" s="187"/>
      <c r="MEF686" s="187"/>
      <c r="MEG686" s="187"/>
      <c r="MEH686" s="187"/>
      <c r="MEI686" s="187"/>
      <c r="MEJ686" s="187"/>
      <c r="MEK686" s="187"/>
      <c r="MEL686" s="187"/>
      <c r="MEM686" s="187"/>
      <c r="MEN686" s="187"/>
      <c r="MEO686" s="187"/>
      <c r="MEP686" s="187"/>
      <c r="MEQ686" s="187"/>
      <c r="MER686" s="187"/>
      <c r="MES686" s="187"/>
      <c r="MET686" s="187"/>
      <c r="MEU686" s="187"/>
      <c r="MEV686" s="187"/>
      <c r="MEW686" s="187"/>
      <c r="MEX686" s="187"/>
      <c r="MEY686" s="187"/>
      <c r="MEZ686" s="187"/>
      <c r="MFA686" s="187"/>
      <c r="MFB686" s="187"/>
      <c r="MFC686" s="187"/>
      <c r="MFD686" s="187"/>
      <c r="MFE686" s="187"/>
      <c r="MFF686" s="187"/>
      <c r="MFG686" s="187"/>
      <c r="MFH686" s="187"/>
      <c r="MFI686" s="187"/>
      <c r="MFJ686" s="187"/>
      <c r="MFK686" s="187"/>
      <c r="MFL686" s="187"/>
      <c r="MFM686" s="187"/>
      <c r="MFN686" s="187"/>
      <c r="MFO686" s="187"/>
      <c r="MFP686" s="187"/>
      <c r="MFQ686" s="187"/>
      <c r="MFR686" s="187"/>
      <c r="MFS686" s="187"/>
      <c r="MFT686" s="187"/>
      <c r="MFU686" s="187"/>
      <c r="MFV686" s="187"/>
      <c r="MFW686" s="187"/>
      <c r="MFX686" s="187"/>
      <c r="MFY686" s="187"/>
      <c r="MFZ686" s="187"/>
      <c r="MGA686" s="187"/>
      <c r="MGB686" s="187"/>
      <c r="MGC686" s="187"/>
      <c r="MGD686" s="187"/>
      <c r="MGE686" s="187"/>
      <c r="MGF686" s="187"/>
      <c r="MGG686" s="187"/>
      <c r="MGH686" s="187"/>
      <c r="MGI686" s="187"/>
      <c r="MGJ686" s="187"/>
      <c r="MGK686" s="187"/>
      <c r="MGL686" s="187"/>
      <c r="MGM686" s="187"/>
      <c r="MGN686" s="187"/>
      <c r="MGO686" s="187"/>
      <c r="MGP686" s="187"/>
      <c r="MGQ686" s="187"/>
      <c r="MGR686" s="187"/>
      <c r="MGS686" s="187"/>
      <c r="MGT686" s="187"/>
      <c r="MGU686" s="187"/>
      <c r="MGV686" s="187"/>
      <c r="MGW686" s="187"/>
      <c r="MGX686" s="187"/>
      <c r="MGY686" s="187"/>
      <c r="MGZ686" s="187"/>
      <c r="MHA686" s="187"/>
      <c r="MHB686" s="187"/>
      <c r="MHC686" s="187"/>
      <c r="MHD686" s="187"/>
      <c r="MHE686" s="187"/>
      <c r="MHF686" s="187"/>
      <c r="MHG686" s="187"/>
      <c r="MHH686" s="187"/>
      <c r="MHI686" s="187"/>
      <c r="MHJ686" s="187"/>
      <c r="MHK686" s="187"/>
      <c r="MHL686" s="187"/>
      <c r="MHM686" s="187"/>
      <c r="MHN686" s="187"/>
      <c r="MHO686" s="187"/>
      <c r="MHP686" s="187"/>
      <c r="MHQ686" s="187"/>
      <c r="MHR686" s="187"/>
      <c r="MHS686" s="187"/>
      <c r="MHT686" s="187"/>
      <c r="MHU686" s="187"/>
      <c r="MHV686" s="187"/>
      <c r="MHW686" s="187"/>
      <c r="MHX686" s="187"/>
      <c r="MHY686" s="187"/>
      <c r="MHZ686" s="187"/>
      <c r="MIA686" s="187"/>
      <c r="MIB686" s="187"/>
      <c r="MIC686" s="187"/>
      <c r="MID686" s="187"/>
      <c r="MIE686" s="187"/>
      <c r="MIF686" s="187"/>
      <c r="MIG686" s="187"/>
      <c r="MIH686" s="187"/>
      <c r="MII686" s="187"/>
      <c r="MIJ686" s="187"/>
      <c r="MIK686" s="187"/>
      <c r="MIL686" s="187"/>
      <c r="MIM686" s="187"/>
      <c r="MIN686" s="187"/>
      <c r="MIO686" s="187"/>
      <c r="MIP686" s="187"/>
      <c r="MIQ686" s="187"/>
      <c r="MIR686" s="187"/>
      <c r="MIS686" s="187"/>
      <c r="MIT686" s="187"/>
      <c r="MIU686" s="187"/>
      <c r="MIV686" s="187"/>
      <c r="MIW686" s="187"/>
      <c r="MIX686" s="187"/>
      <c r="MIY686" s="187"/>
      <c r="MIZ686" s="187"/>
      <c r="MJA686" s="187"/>
      <c r="MJB686" s="187"/>
      <c r="MJC686" s="187"/>
      <c r="MJD686" s="187"/>
      <c r="MJE686" s="187"/>
      <c r="MJF686" s="187"/>
      <c r="MJG686" s="187"/>
      <c r="MJH686" s="187"/>
      <c r="MJI686" s="187"/>
      <c r="MJJ686" s="187"/>
      <c r="MJK686" s="187"/>
      <c r="MJL686" s="187"/>
      <c r="MJM686" s="187"/>
      <c r="MJN686" s="187"/>
      <c r="MJO686" s="187"/>
      <c r="MJP686" s="187"/>
      <c r="MJQ686" s="187"/>
      <c r="MJR686" s="187"/>
      <c r="MJS686" s="187"/>
      <c r="MJT686" s="187"/>
      <c r="MJU686" s="187"/>
      <c r="MJV686" s="187"/>
      <c r="MJW686" s="187"/>
      <c r="MJX686" s="187"/>
      <c r="MJY686" s="187"/>
      <c r="MJZ686" s="187"/>
      <c r="MKA686" s="187"/>
      <c r="MKB686" s="187"/>
      <c r="MKC686" s="187"/>
      <c r="MKD686" s="187"/>
      <c r="MKE686" s="187"/>
      <c r="MKF686" s="187"/>
      <c r="MKG686" s="187"/>
      <c r="MKH686" s="187"/>
      <c r="MKI686" s="187"/>
      <c r="MKJ686" s="187"/>
      <c r="MKK686" s="187"/>
      <c r="MKL686" s="187"/>
      <c r="MKM686" s="187"/>
      <c r="MKN686" s="187"/>
      <c r="MKO686" s="187"/>
      <c r="MKP686" s="187"/>
      <c r="MKQ686" s="187"/>
      <c r="MKR686" s="187"/>
      <c r="MKS686" s="187"/>
      <c r="MKT686" s="187"/>
      <c r="MKU686" s="187"/>
      <c r="MKV686" s="187"/>
      <c r="MKW686" s="187"/>
      <c r="MKX686" s="187"/>
      <c r="MKY686" s="187"/>
      <c r="MKZ686" s="187"/>
      <c r="MLA686" s="187"/>
      <c r="MLB686" s="187"/>
      <c r="MLC686" s="187"/>
      <c r="MLD686" s="187"/>
      <c r="MLE686" s="187"/>
      <c r="MLF686" s="187"/>
      <c r="MLG686" s="187"/>
      <c r="MLH686" s="187"/>
      <c r="MLI686" s="187"/>
      <c r="MLJ686" s="187"/>
      <c r="MLK686" s="187"/>
      <c r="MLL686" s="187"/>
      <c r="MLM686" s="187"/>
      <c r="MLN686" s="187"/>
      <c r="MLO686" s="187"/>
      <c r="MLP686" s="187"/>
      <c r="MLQ686" s="187"/>
      <c r="MLR686" s="187"/>
      <c r="MLS686" s="187"/>
      <c r="MLT686" s="187"/>
      <c r="MLU686" s="187"/>
      <c r="MLV686" s="187"/>
      <c r="MLW686" s="187"/>
      <c r="MLX686" s="187"/>
      <c r="MLY686" s="187"/>
      <c r="MLZ686" s="187"/>
      <c r="MMA686" s="187"/>
      <c r="MMB686" s="187"/>
      <c r="MMC686" s="187"/>
      <c r="MMD686" s="187"/>
      <c r="MME686" s="187"/>
      <c r="MMF686" s="187"/>
      <c r="MMG686" s="187"/>
      <c r="MMH686" s="187"/>
      <c r="MMI686" s="187"/>
      <c r="MMJ686" s="187"/>
      <c r="MMK686" s="187"/>
      <c r="MML686" s="187"/>
      <c r="MMM686" s="187"/>
      <c r="MMN686" s="187"/>
      <c r="MMO686" s="187"/>
      <c r="MMP686" s="187"/>
      <c r="MMQ686" s="187"/>
      <c r="MMR686" s="187"/>
      <c r="MMS686" s="187"/>
      <c r="MMT686" s="187"/>
      <c r="MMU686" s="187"/>
      <c r="MMV686" s="187"/>
      <c r="MMW686" s="187"/>
      <c r="MMX686" s="187"/>
      <c r="MMY686" s="187"/>
      <c r="MMZ686" s="187"/>
      <c r="MNA686" s="187"/>
      <c r="MNB686" s="187"/>
      <c r="MNC686" s="187"/>
      <c r="MND686" s="187"/>
      <c r="MNE686" s="187"/>
      <c r="MNF686" s="187"/>
      <c r="MNG686" s="187"/>
      <c r="MNH686" s="187"/>
      <c r="MNI686" s="187"/>
      <c r="MNJ686" s="187"/>
      <c r="MNK686" s="187"/>
      <c r="MNL686" s="187"/>
      <c r="MNM686" s="187"/>
      <c r="MNN686" s="187"/>
      <c r="MNO686" s="187"/>
      <c r="MNP686" s="187"/>
      <c r="MNQ686" s="187"/>
      <c r="MNR686" s="187"/>
      <c r="MNS686" s="187"/>
      <c r="MNT686" s="187"/>
      <c r="MNU686" s="187"/>
      <c r="MNV686" s="187"/>
      <c r="MNW686" s="187"/>
      <c r="MNX686" s="187"/>
      <c r="MNY686" s="187"/>
      <c r="MNZ686" s="187"/>
      <c r="MOA686" s="187"/>
      <c r="MOB686" s="187"/>
      <c r="MOC686" s="187"/>
      <c r="MOD686" s="187"/>
      <c r="MOE686" s="187"/>
      <c r="MOF686" s="187"/>
      <c r="MOG686" s="187"/>
      <c r="MOH686" s="187"/>
      <c r="MOI686" s="187"/>
      <c r="MOJ686" s="187"/>
      <c r="MOK686" s="187"/>
      <c r="MOL686" s="187"/>
      <c r="MOM686" s="187"/>
      <c r="MON686" s="187"/>
      <c r="MOO686" s="187"/>
      <c r="MOP686" s="187"/>
      <c r="MOQ686" s="187"/>
      <c r="MOR686" s="187"/>
      <c r="MOS686" s="187"/>
      <c r="MOT686" s="187"/>
      <c r="MOU686" s="187"/>
      <c r="MOV686" s="187"/>
      <c r="MOW686" s="187"/>
      <c r="MOX686" s="187"/>
      <c r="MOY686" s="187"/>
      <c r="MOZ686" s="187"/>
      <c r="MPA686" s="187"/>
      <c r="MPB686" s="187"/>
      <c r="MPC686" s="187"/>
      <c r="MPD686" s="187"/>
      <c r="MPE686" s="187"/>
      <c r="MPF686" s="187"/>
      <c r="MPG686" s="187"/>
      <c r="MPH686" s="187"/>
      <c r="MPI686" s="187"/>
      <c r="MPJ686" s="187"/>
      <c r="MPK686" s="187"/>
      <c r="MPL686" s="187"/>
      <c r="MPM686" s="187"/>
      <c r="MPN686" s="187"/>
      <c r="MPO686" s="187"/>
      <c r="MPP686" s="187"/>
      <c r="MPQ686" s="187"/>
      <c r="MPR686" s="187"/>
      <c r="MPS686" s="187"/>
      <c r="MPT686" s="187"/>
      <c r="MPU686" s="187"/>
      <c r="MPV686" s="187"/>
      <c r="MPW686" s="187"/>
      <c r="MPX686" s="187"/>
      <c r="MPY686" s="187"/>
      <c r="MPZ686" s="187"/>
      <c r="MQA686" s="187"/>
      <c r="MQB686" s="187"/>
      <c r="MQC686" s="187"/>
      <c r="MQD686" s="187"/>
      <c r="MQE686" s="187"/>
      <c r="MQF686" s="187"/>
      <c r="MQG686" s="187"/>
      <c r="MQH686" s="187"/>
      <c r="MQI686" s="187"/>
      <c r="MQJ686" s="187"/>
      <c r="MQK686" s="187"/>
      <c r="MQL686" s="187"/>
      <c r="MQM686" s="187"/>
      <c r="MQN686" s="187"/>
      <c r="MQO686" s="187"/>
      <c r="MQP686" s="187"/>
      <c r="MQQ686" s="187"/>
      <c r="MQR686" s="187"/>
      <c r="MQS686" s="187"/>
      <c r="MQT686" s="187"/>
      <c r="MQU686" s="187"/>
      <c r="MQV686" s="187"/>
      <c r="MQW686" s="187"/>
      <c r="MQX686" s="187"/>
      <c r="MQY686" s="187"/>
      <c r="MQZ686" s="187"/>
      <c r="MRA686" s="187"/>
      <c r="MRB686" s="187"/>
      <c r="MRC686" s="187"/>
      <c r="MRD686" s="187"/>
      <c r="MRE686" s="187"/>
      <c r="MRF686" s="187"/>
      <c r="MRG686" s="187"/>
      <c r="MRH686" s="187"/>
      <c r="MRI686" s="187"/>
      <c r="MRJ686" s="187"/>
      <c r="MRK686" s="187"/>
      <c r="MRL686" s="187"/>
      <c r="MRM686" s="187"/>
      <c r="MRN686" s="187"/>
      <c r="MRO686" s="187"/>
      <c r="MRP686" s="187"/>
      <c r="MRQ686" s="187"/>
      <c r="MRR686" s="187"/>
      <c r="MRS686" s="187"/>
      <c r="MRT686" s="187"/>
      <c r="MRU686" s="187"/>
      <c r="MRV686" s="187"/>
      <c r="MRW686" s="187"/>
      <c r="MRX686" s="187"/>
      <c r="MRY686" s="187"/>
      <c r="MRZ686" s="187"/>
      <c r="MSA686" s="187"/>
      <c r="MSB686" s="187"/>
      <c r="MSC686" s="187"/>
      <c r="MSD686" s="187"/>
      <c r="MSE686" s="187"/>
      <c r="MSF686" s="187"/>
      <c r="MSG686" s="187"/>
      <c r="MSH686" s="187"/>
      <c r="MSI686" s="187"/>
      <c r="MSJ686" s="187"/>
      <c r="MSK686" s="187"/>
      <c r="MSL686" s="187"/>
      <c r="MSM686" s="187"/>
      <c r="MSN686" s="187"/>
      <c r="MSO686" s="187"/>
      <c r="MSP686" s="187"/>
      <c r="MSQ686" s="187"/>
      <c r="MSR686" s="187"/>
      <c r="MSS686" s="187"/>
      <c r="MST686" s="187"/>
      <c r="MSU686" s="187"/>
      <c r="MSV686" s="187"/>
      <c r="MSW686" s="187"/>
      <c r="MSX686" s="187"/>
      <c r="MSY686" s="187"/>
      <c r="MSZ686" s="187"/>
      <c r="MTA686" s="187"/>
      <c r="MTB686" s="187"/>
      <c r="MTC686" s="187"/>
      <c r="MTD686" s="187"/>
      <c r="MTE686" s="187"/>
      <c r="MTF686" s="187"/>
      <c r="MTG686" s="187"/>
      <c r="MTH686" s="187"/>
      <c r="MTI686" s="187"/>
      <c r="MTJ686" s="187"/>
      <c r="MTK686" s="187"/>
      <c r="MTL686" s="187"/>
      <c r="MTM686" s="187"/>
      <c r="MTN686" s="187"/>
      <c r="MTO686" s="187"/>
      <c r="MTP686" s="187"/>
      <c r="MTQ686" s="187"/>
      <c r="MTR686" s="187"/>
      <c r="MTS686" s="187"/>
      <c r="MTT686" s="187"/>
      <c r="MTU686" s="187"/>
      <c r="MTV686" s="187"/>
      <c r="MTW686" s="187"/>
      <c r="MTX686" s="187"/>
      <c r="MTY686" s="187"/>
      <c r="MTZ686" s="187"/>
      <c r="MUA686" s="187"/>
      <c r="MUB686" s="187"/>
      <c r="MUC686" s="187"/>
      <c r="MUD686" s="187"/>
      <c r="MUE686" s="187"/>
      <c r="MUF686" s="187"/>
      <c r="MUG686" s="187"/>
      <c r="MUH686" s="187"/>
      <c r="MUI686" s="187"/>
      <c r="MUJ686" s="187"/>
      <c r="MUK686" s="187"/>
      <c r="MUL686" s="187"/>
      <c r="MUM686" s="187"/>
      <c r="MUN686" s="187"/>
      <c r="MUO686" s="187"/>
      <c r="MUP686" s="187"/>
      <c r="MUQ686" s="187"/>
      <c r="MUR686" s="187"/>
      <c r="MUS686" s="187"/>
      <c r="MUT686" s="187"/>
      <c r="MUU686" s="187"/>
      <c r="MUV686" s="187"/>
      <c r="MUW686" s="187"/>
      <c r="MUX686" s="187"/>
      <c r="MUY686" s="187"/>
      <c r="MUZ686" s="187"/>
      <c r="MVA686" s="187"/>
      <c r="MVB686" s="187"/>
      <c r="MVC686" s="187"/>
      <c r="MVD686" s="187"/>
      <c r="MVE686" s="187"/>
      <c r="MVF686" s="187"/>
      <c r="MVG686" s="187"/>
      <c r="MVH686" s="187"/>
      <c r="MVI686" s="187"/>
      <c r="MVJ686" s="187"/>
      <c r="MVK686" s="187"/>
      <c r="MVL686" s="187"/>
      <c r="MVM686" s="187"/>
      <c r="MVN686" s="187"/>
      <c r="MVO686" s="187"/>
      <c r="MVP686" s="187"/>
      <c r="MVQ686" s="187"/>
      <c r="MVR686" s="187"/>
      <c r="MVS686" s="187"/>
      <c r="MVT686" s="187"/>
      <c r="MVU686" s="187"/>
      <c r="MVV686" s="187"/>
      <c r="MVW686" s="187"/>
      <c r="MVX686" s="187"/>
      <c r="MVY686" s="187"/>
      <c r="MVZ686" s="187"/>
      <c r="MWA686" s="187"/>
      <c r="MWB686" s="187"/>
      <c r="MWC686" s="187"/>
      <c r="MWD686" s="187"/>
      <c r="MWE686" s="187"/>
      <c r="MWF686" s="187"/>
      <c r="MWG686" s="187"/>
      <c r="MWH686" s="187"/>
      <c r="MWI686" s="187"/>
      <c r="MWJ686" s="187"/>
      <c r="MWK686" s="187"/>
      <c r="MWL686" s="187"/>
      <c r="MWM686" s="187"/>
      <c r="MWN686" s="187"/>
      <c r="MWO686" s="187"/>
      <c r="MWP686" s="187"/>
      <c r="MWQ686" s="187"/>
      <c r="MWR686" s="187"/>
      <c r="MWS686" s="187"/>
      <c r="MWT686" s="187"/>
      <c r="MWU686" s="187"/>
      <c r="MWV686" s="187"/>
      <c r="MWW686" s="187"/>
      <c r="MWX686" s="187"/>
      <c r="MWY686" s="187"/>
      <c r="MWZ686" s="187"/>
      <c r="MXA686" s="187"/>
      <c r="MXB686" s="187"/>
      <c r="MXC686" s="187"/>
      <c r="MXD686" s="187"/>
      <c r="MXE686" s="187"/>
      <c r="MXF686" s="187"/>
      <c r="MXG686" s="187"/>
      <c r="MXH686" s="187"/>
      <c r="MXI686" s="187"/>
      <c r="MXJ686" s="187"/>
      <c r="MXK686" s="187"/>
      <c r="MXL686" s="187"/>
      <c r="MXM686" s="187"/>
      <c r="MXN686" s="187"/>
      <c r="MXO686" s="187"/>
      <c r="MXP686" s="187"/>
      <c r="MXQ686" s="187"/>
      <c r="MXR686" s="187"/>
      <c r="MXS686" s="187"/>
      <c r="MXT686" s="187"/>
      <c r="MXU686" s="187"/>
      <c r="MXV686" s="187"/>
      <c r="MXW686" s="187"/>
      <c r="MXX686" s="187"/>
      <c r="MXY686" s="187"/>
      <c r="MXZ686" s="187"/>
      <c r="MYA686" s="187"/>
      <c r="MYB686" s="187"/>
      <c r="MYC686" s="187"/>
      <c r="MYD686" s="187"/>
      <c r="MYE686" s="187"/>
      <c r="MYF686" s="187"/>
      <c r="MYG686" s="187"/>
      <c r="MYH686" s="187"/>
      <c r="MYI686" s="187"/>
      <c r="MYJ686" s="187"/>
      <c r="MYK686" s="187"/>
      <c r="MYL686" s="187"/>
      <c r="MYM686" s="187"/>
      <c r="MYN686" s="187"/>
      <c r="MYO686" s="187"/>
      <c r="MYP686" s="187"/>
      <c r="MYQ686" s="187"/>
      <c r="MYR686" s="187"/>
      <c r="MYS686" s="187"/>
      <c r="MYT686" s="187"/>
      <c r="MYU686" s="187"/>
      <c r="MYV686" s="187"/>
      <c r="MYW686" s="187"/>
      <c r="MYX686" s="187"/>
      <c r="MYY686" s="187"/>
      <c r="MYZ686" s="187"/>
      <c r="MZA686" s="187"/>
      <c r="MZB686" s="187"/>
      <c r="MZC686" s="187"/>
      <c r="MZD686" s="187"/>
      <c r="MZE686" s="187"/>
      <c r="MZF686" s="187"/>
      <c r="MZG686" s="187"/>
      <c r="MZH686" s="187"/>
      <c r="MZI686" s="187"/>
      <c r="MZJ686" s="187"/>
      <c r="MZK686" s="187"/>
      <c r="MZL686" s="187"/>
      <c r="MZM686" s="187"/>
      <c r="MZN686" s="187"/>
      <c r="MZO686" s="187"/>
      <c r="MZP686" s="187"/>
      <c r="MZQ686" s="187"/>
      <c r="MZR686" s="187"/>
      <c r="MZS686" s="187"/>
      <c r="MZT686" s="187"/>
      <c r="MZU686" s="187"/>
      <c r="MZV686" s="187"/>
      <c r="MZW686" s="187"/>
      <c r="MZX686" s="187"/>
      <c r="MZY686" s="187"/>
      <c r="MZZ686" s="187"/>
      <c r="NAA686" s="187"/>
      <c r="NAB686" s="187"/>
      <c r="NAC686" s="187"/>
      <c r="NAD686" s="187"/>
      <c r="NAE686" s="187"/>
      <c r="NAF686" s="187"/>
      <c r="NAG686" s="187"/>
      <c r="NAH686" s="187"/>
      <c r="NAI686" s="187"/>
      <c r="NAJ686" s="187"/>
      <c r="NAK686" s="187"/>
      <c r="NAL686" s="187"/>
      <c r="NAM686" s="187"/>
      <c r="NAN686" s="187"/>
      <c r="NAO686" s="187"/>
      <c r="NAP686" s="187"/>
      <c r="NAQ686" s="187"/>
      <c r="NAR686" s="187"/>
      <c r="NAS686" s="187"/>
      <c r="NAT686" s="187"/>
      <c r="NAU686" s="187"/>
      <c r="NAV686" s="187"/>
      <c r="NAW686" s="187"/>
      <c r="NAX686" s="187"/>
      <c r="NAY686" s="187"/>
      <c r="NAZ686" s="187"/>
      <c r="NBA686" s="187"/>
      <c r="NBB686" s="187"/>
      <c r="NBC686" s="187"/>
      <c r="NBD686" s="187"/>
      <c r="NBE686" s="187"/>
      <c r="NBF686" s="187"/>
      <c r="NBG686" s="187"/>
      <c r="NBH686" s="187"/>
      <c r="NBI686" s="187"/>
      <c r="NBJ686" s="187"/>
      <c r="NBK686" s="187"/>
      <c r="NBL686" s="187"/>
      <c r="NBM686" s="187"/>
      <c r="NBN686" s="187"/>
      <c r="NBO686" s="187"/>
      <c r="NBP686" s="187"/>
      <c r="NBQ686" s="187"/>
      <c r="NBR686" s="187"/>
      <c r="NBS686" s="187"/>
      <c r="NBT686" s="187"/>
      <c r="NBU686" s="187"/>
      <c r="NBV686" s="187"/>
      <c r="NBW686" s="187"/>
      <c r="NBX686" s="187"/>
      <c r="NBY686" s="187"/>
      <c r="NBZ686" s="187"/>
      <c r="NCA686" s="187"/>
      <c r="NCB686" s="187"/>
      <c r="NCC686" s="187"/>
      <c r="NCD686" s="187"/>
      <c r="NCE686" s="187"/>
      <c r="NCF686" s="187"/>
      <c r="NCG686" s="187"/>
      <c r="NCH686" s="187"/>
      <c r="NCI686" s="187"/>
      <c r="NCJ686" s="187"/>
      <c r="NCK686" s="187"/>
      <c r="NCL686" s="187"/>
      <c r="NCM686" s="187"/>
      <c r="NCN686" s="187"/>
      <c r="NCO686" s="187"/>
      <c r="NCP686" s="187"/>
      <c r="NCQ686" s="187"/>
      <c r="NCR686" s="187"/>
      <c r="NCS686" s="187"/>
      <c r="NCT686" s="187"/>
      <c r="NCU686" s="187"/>
      <c r="NCV686" s="187"/>
      <c r="NCW686" s="187"/>
      <c r="NCX686" s="187"/>
      <c r="NCY686" s="187"/>
      <c r="NCZ686" s="187"/>
      <c r="NDA686" s="187"/>
      <c r="NDB686" s="187"/>
      <c r="NDC686" s="187"/>
      <c r="NDD686" s="187"/>
      <c r="NDE686" s="187"/>
      <c r="NDF686" s="187"/>
      <c r="NDG686" s="187"/>
      <c r="NDH686" s="187"/>
      <c r="NDI686" s="187"/>
      <c r="NDJ686" s="187"/>
      <c r="NDK686" s="187"/>
      <c r="NDL686" s="187"/>
      <c r="NDM686" s="187"/>
      <c r="NDN686" s="187"/>
      <c r="NDO686" s="187"/>
      <c r="NDP686" s="187"/>
      <c r="NDQ686" s="187"/>
      <c r="NDR686" s="187"/>
      <c r="NDS686" s="187"/>
      <c r="NDT686" s="187"/>
      <c r="NDU686" s="187"/>
      <c r="NDV686" s="187"/>
      <c r="NDW686" s="187"/>
      <c r="NDX686" s="187"/>
      <c r="NDY686" s="187"/>
      <c r="NDZ686" s="187"/>
      <c r="NEA686" s="187"/>
      <c r="NEB686" s="187"/>
      <c r="NEC686" s="187"/>
      <c r="NED686" s="187"/>
      <c r="NEE686" s="187"/>
      <c r="NEF686" s="187"/>
      <c r="NEG686" s="187"/>
      <c r="NEH686" s="187"/>
      <c r="NEI686" s="187"/>
      <c r="NEJ686" s="187"/>
      <c r="NEK686" s="187"/>
      <c r="NEL686" s="187"/>
      <c r="NEM686" s="187"/>
      <c r="NEN686" s="187"/>
      <c r="NEO686" s="187"/>
      <c r="NEP686" s="187"/>
      <c r="NEQ686" s="187"/>
      <c r="NER686" s="187"/>
      <c r="NES686" s="187"/>
      <c r="NET686" s="187"/>
      <c r="NEU686" s="187"/>
      <c r="NEV686" s="187"/>
      <c r="NEW686" s="187"/>
      <c r="NEX686" s="187"/>
      <c r="NEY686" s="187"/>
      <c r="NEZ686" s="187"/>
      <c r="NFA686" s="187"/>
      <c r="NFB686" s="187"/>
      <c r="NFC686" s="187"/>
      <c r="NFD686" s="187"/>
      <c r="NFE686" s="187"/>
      <c r="NFF686" s="187"/>
      <c r="NFG686" s="187"/>
      <c r="NFH686" s="187"/>
      <c r="NFI686" s="187"/>
      <c r="NFJ686" s="187"/>
      <c r="NFK686" s="187"/>
      <c r="NFL686" s="187"/>
      <c r="NFM686" s="187"/>
      <c r="NFN686" s="187"/>
      <c r="NFO686" s="187"/>
      <c r="NFP686" s="187"/>
      <c r="NFQ686" s="187"/>
      <c r="NFR686" s="187"/>
      <c r="NFS686" s="187"/>
      <c r="NFT686" s="187"/>
      <c r="NFU686" s="187"/>
      <c r="NFV686" s="187"/>
      <c r="NFW686" s="187"/>
      <c r="NFX686" s="187"/>
      <c r="NFY686" s="187"/>
      <c r="NFZ686" s="187"/>
      <c r="NGA686" s="187"/>
      <c r="NGB686" s="187"/>
      <c r="NGC686" s="187"/>
      <c r="NGD686" s="187"/>
      <c r="NGE686" s="187"/>
      <c r="NGF686" s="187"/>
      <c r="NGG686" s="187"/>
      <c r="NGH686" s="187"/>
      <c r="NGI686" s="187"/>
      <c r="NGJ686" s="187"/>
      <c r="NGK686" s="187"/>
      <c r="NGL686" s="187"/>
      <c r="NGM686" s="187"/>
      <c r="NGN686" s="187"/>
      <c r="NGO686" s="187"/>
      <c r="NGP686" s="187"/>
      <c r="NGQ686" s="187"/>
      <c r="NGR686" s="187"/>
      <c r="NGS686" s="187"/>
      <c r="NGT686" s="187"/>
      <c r="NGU686" s="187"/>
      <c r="NGV686" s="187"/>
      <c r="NGW686" s="187"/>
      <c r="NGX686" s="187"/>
      <c r="NGY686" s="187"/>
      <c r="NGZ686" s="187"/>
      <c r="NHA686" s="187"/>
      <c r="NHB686" s="187"/>
      <c r="NHC686" s="187"/>
      <c r="NHD686" s="187"/>
      <c r="NHE686" s="187"/>
      <c r="NHF686" s="187"/>
      <c r="NHG686" s="187"/>
      <c r="NHH686" s="187"/>
      <c r="NHI686" s="187"/>
      <c r="NHJ686" s="187"/>
      <c r="NHK686" s="187"/>
      <c r="NHL686" s="187"/>
      <c r="NHM686" s="187"/>
      <c r="NHN686" s="187"/>
      <c r="NHO686" s="187"/>
      <c r="NHP686" s="187"/>
      <c r="NHQ686" s="187"/>
      <c r="NHR686" s="187"/>
      <c r="NHS686" s="187"/>
      <c r="NHT686" s="187"/>
      <c r="NHU686" s="187"/>
      <c r="NHV686" s="187"/>
      <c r="NHW686" s="187"/>
      <c r="NHX686" s="187"/>
      <c r="NHY686" s="187"/>
      <c r="NHZ686" s="187"/>
      <c r="NIA686" s="187"/>
      <c r="NIB686" s="187"/>
      <c r="NIC686" s="187"/>
      <c r="NID686" s="187"/>
      <c r="NIE686" s="187"/>
      <c r="NIF686" s="187"/>
      <c r="NIG686" s="187"/>
      <c r="NIH686" s="187"/>
      <c r="NII686" s="187"/>
      <c r="NIJ686" s="187"/>
      <c r="NIK686" s="187"/>
      <c r="NIL686" s="187"/>
      <c r="NIM686" s="187"/>
      <c r="NIN686" s="187"/>
      <c r="NIO686" s="187"/>
      <c r="NIP686" s="187"/>
      <c r="NIQ686" s="187"/>
      <c r="NIR686" s="187"/>
      <c r="NIS686" s="187"/>
      <c r="NIT686" s="187"/>
      <c r="NIU686" s="187"/>
      <c r="NIV686" s="187"/>
      <c r="NIW686" s="187"/>
      <c r="NIX686" s="187"/>
      <c r="NIY686" s="187"/>
      <c r="NIZ686" s="187"/>
      <c r="NJA686" s="187"/>
      <c r="NJB686" s="187"/>
      <c r="NJC686" s="187"/>
      <c r="NJD686" s="187"/>
      <c r="NJE686" s="187"/>
      <c r="NJF686" s="187"/>
      <c r="NJG686" s="187"/>
      <c r="NJH686" s="187"/>
      <c r="NJI686" s="187"/>
      <c r="NJJ686" s="187"/>
      <c r="NJK686" s="187"/>
      <c r="NJL686" s="187"/>
      <c r="NJM686" s="187"/>
      <c r="NJN686" s="187"/>
      <c r="NJO686" s="187"/>
      <c r="NJP686" s="187"/>
      <c r="NJQ686" s="187"/>
      <c r="NJR686" s="187"/>
      <c r="NJS686" s="187"/>
      <c r="NJT686" s="187"/>
      <c r="NJU686" s="187"/>
      <c r="NJV686" s="187"/>
      <c r="NJW686" s="187"/>
      <c r="NJX686" s="187"/>
      <c r="NJY686" s="187"/>
      <c r="NJZ686" s="187"/>
      <c r="NKA686" s="187"/>
      <c r="NKB686" s="187"/>
      <c r="NKC686" s="187"/>
      <c r="NKD686" s="187"/>
      <c r="NKE686" s="187"/>
      <c r="NKF686" s="187"/>
      <c r="NKG686" s="187"/>
      <c r="NKH686" s="187"/>
      <c r="NKI686" s="187"/>
      <c r="NKJ686" s="187"/>
      <c r="NKK686" s="187"/>
      <c r="NKL686" s="187"/>
      <c r="NKM686" s="187"/>
      <c r="NKN686" s="187"/>
      <c r="NKO686" s="187"/>
      <c r="NKP686" s="187"/>
      <c r="NKQ686" s="187"/>
      <c r="NKR686" s="187"/>
      <c r="NKS686" s="187"/>
      <c r="NKT686" s="187"/>
      <c r="NKU686" s="187"/>
      <c r="NKV686" s="187"/>
      <c r="NKW686" s="187"/>
      <c r="NKX686" s="187"/>
      <c r="NKY686" s="187"/>
      <c r="NKZ686" s="187"/>
      <c r="NLA686" s="187"/>
      <c r="NLB686" s="187"/>
      <c r="NLC686" s="187"/>
      <c r="NLD686" s="187"/>
      <c r="NLE686" s="187"/>
      <c r="NLF686" s="187"/>
      <c r="NLG686" s="187"/>
      <c r="NLH686" s="187"/>
      <c r="NLI686" s="187"/>
      <c r="NLJ686" s="187"/>
      <c r="NLK686" s="187"/>
      <c r="NLL686" s="187"/>
      <c r="NLM686" s="187"/>
      <c r="NLN686" s="187"/>
      <c r="NLO686" s="187"/>
      <c r="NLP686" s="187"/>
      <c r="NLQ686" s="187"/>
      <c r="NLR686" s="187"/>
      <c r="NLS686" s="187"/>
      <c r="NLT686" s="187"/>
      <c r="NLU686" s="187"/>
      <c r="NLV686" s="187"/>
      <c r="NLW686" s="187"/>
      <c r="NLX686" s="187"/>
      <c r="NLY686" s="187"/>
      <c r="NLZ686" s="187"/>
      <c r="NMA686" s="187"/>
      <c r="NMB686" s="187"/>
      <c r="NMC686" s="187"/>
      <c r="NMD686" s="187"/>
      <c r="NME686" s="187"/>
      <c r="NMF686" s="187"/>
      <c r="NMG686" s="187"/>
      <c r="NMH686" s="187"/>
      <c r="NMI686" s="187"/>
      <c r="NMJ686" s="187"/>
      <c r="NMK686" s="187"/>
      <c r="NML686" s="187"/>
      <c r="NMM686" s="187"/>
      <c r="NMN686" s="187"/>
      <c r="NMO686" s="187"/>
      <c r="NMP686" s="187"/>
      <c r="NMQ686" s="187"/>
      <c r="NMR686" s="187"/>
      <c r="NMS686" s="187"/>
      <c r="NMT686" s="187"/>
      <c r="NMU686" s="187"/>
      <c r="NMV686" s="187"/>
      <c r="NMW686" s="187"/>
      <c r="NMX686" s="187"/>
      <c r="NMY686" s="187"/>
      <c r="NMZ686" s="187"/>
      <c r="NNA686" s="187"/>
      <c r="NNB686" s="187"/>
      <c r="NNC686" s="187"/>
      <c r="NND686" s="187"/>
      <c r="NNE686" s="187"/>
      <c r="NNF686" s="187"/>
      <c r="NNG686" s="187"/>
      <c r="NNH686" s="187"/>
      <c r="NNI686" s="187"/>
      <c r="NNJ686" s="187"/>
      <c r="NNK686" s="187"/>
      <c r="NNL686" s="187"/>
      <c r="NNM686" s="187"/>
      <c r="NNN686" s="187"/>
      <c r="NNO686" s="187"/>
      <c r="NNP686" s="187"/>
      <c r="NNQ686" s="187"/>
      <c r="NNR686" s="187"/>
      <c r="NNS686" s="187"/>
      <c r="NNT686" s="187"/>
      <c r="NNU686" s="187"/>
      <c r="NNV686" s="187"/>
      <c r="NNW686" s="187"/>
      <c r="NNX686" s="187"/>
      <c r="NNY686" s="187"/>
      <c r="NNZ686" s="187"/>
      <c r="NOA686" s="187"/>
      <c r="NOB686" s="187"/>
      <c r="NOC686" s="187"/>
      <c r="NOD686" s="187"/>
      <c r="NOE686" s="187"/>
      <c r="NOF686" s="187"/>
      <c r="NOG686" s="187"/>
      <c r="NOH686" s="187"/>
      <c r="NOI686" s="187"/>
      <c r="NOJ686" s="187"/>
      <c r="NOK686" s="187"/>
      <c r="NOL686" s="187"/>
      <c r="NOM686" s="187"/>
      <c r="NON686" s="187"/>
      <c r="NOO686" s="187"/>
      <c r="NOP686" s="187"/>
      <c r="NOQ686" s="187"/>
      <c r="NOR686" s="187"/>
      <c r="NOS686" s="187"/>
      <c r="NOT686" s="187"/>
      <c r="NOU686" s="187"/>
      <c r="NOV686" s="187"/>
      <c r="NOW686" s="187"/>
      <c r="NOX686" s="187"/>
      <c r="NOY686" s="187"/>
      <c r="NOZ686" s="187"/>
      <c r="NPA686" s="187"/>
      <c r="NPB686" s="187"/>
      <c r="NPC686" s="187"/>
      <c r="NPD686" s="187"/>
      <c r="NPE686" s="187"/>
      <c r="NPF686" s="187"/>
      <c r="NPG686" s="187"/>
      <c r="NPH686" s="187"/>
      <c r="NPI686" s="187"/>
      <c r="NPJ686" s="187"/>
      <c r="NPK686" s="187"/>
      <c r="NPL686" s="187"/>
      <c r="NPM686" s="187"/>
      <c r="NPN686" s="187"/>
      <c r="NPO686" s="187"/>
      <c r="NPP686" s="187"/>
      <c r="NPQ686" s="187"/>
      <c r="NPR686" s="187"/>
      <c r="NPS686" s="187"/>
      <c r="NPT686" s="187"/>
      <c r="NPU686" s="187"/>
      <c r="NPV686" s="187"/>
      <c r="NPW686" s="187"/>
      <c r="NPX686" s="187"/>
      <c r="NPY686" s="187"/>
      <c r="NPZ686" s="187"/>
      <c r="NQA686" s="187"/>
      <c r="NQB686" s="187"/>
      <c r="NQC686" s="187"/>
      <c r="NQD686" s="187"/>
      <c r="NQE686" s="187"/>
      <c r="NQF686" s="187"/>
      <c r="NQG686" s="187"/>
      <c r="NQH686" s="187"/>
      <c r="NQI686" s="187"/>
      <c r="NQJ686" s="187"/>
      <c r="NQK686" s="187"/>
      <c r="NQL686" s="187"/>
      <c r="NQM686" s="187"/>
      <c r="NQN686" s="187"/>
      <c r="NQO686" s="187"/>
      <c r="NQP686" s="187"/>
      <c r="NQQ686" s="187"/>
      <c r="NQR686" s="187"/>
      <c r="NQS686" s="187"/>
      <c r="NQT686" s="187"/>
      <c r="NQU686" s="187"/>
      <c r="NQV686" s="187"/>
      <c r="NQW686" s="187"/>
      <c r="NQX686" s="187"/>
      <c r="NQY686" s="187"/>
      <c r="NQZ686" s="187"/>
      <c r="NRA686" s="187"/>
      <c r="NRB686" s="187"/>
      <c r="NRC686" s="187"/>
      <c r="NRD686" s="187"/>
      <c r="NRE686" s="187"/>
      <c r="NRF686" s="187"/>
      <c r="NRG686" s="187"/>
      <c r="NRH686" s="187"/>
      <c r="NRI686" s="187"/>
      <c r="NRJ686" s="187"/>
      <c r="NRK686" s="187"/>
      <c r="NRL686" s="187"/>
      <c r="NRM686" s="187"/>
      <c r="NRN686" s="187"/>
      <c r="NRO686" s="187"/>
      <c r="NRP686" s="187"/>
      <c r="NRQ686" s="187"/>
      <c r="NRR686" s="187"/>
      <c r="NRS686" s="187"/>
      <c r="NRT686" s="187"/>
      <c r="NRU686" s="187"/>
      <c r="NRV686" s="187"/>
      <c r="NRW686" s="187"/>
      <c r="NRX686" s="187"/>
      <c r="NRY686" s="187"/>
      <c r="NRZ686" s="187"/>
      <c r="NSA686" s="187"/>
      <c r="NSB686" s="187"/>
      <c r="NSC686" s="187"/>
      <c r="NSD686" s="187"/>
      <c r="NSE686" s="187"/>
      <c r="NSF686" s="187"/>
      <c r="NSG686" s="187"/>
      <c r="NSH686" s="187"/>
      <c r="NSI686" s="187"/>
      <c r="NSJ686" s="187"/>
      <c r="NSK686" s="187"/>
      <c r="NSL686" s="187"/>
      <c r="NSM686" s="187"/>
      <c r="NSN686" s="187"/>
      <c r="NSO686" s="187"/>
      <c r="NSP686" s="187"/>
      <c r="NSQ686" s="187"/>
      <c r="NSR686" s="187"/>
      <c r="NSS686" s="187"/>
      <c r="NST686" s="187"/>
      <c r="NSU686" s="187"/>
      <c r="NSV686" s="187"/>
      <c r="NSW686" s="187"/>
      <c r="NSX686" s="187"/>
      <c r="NSY686" s="187"/>
      <c r="NSZ686" s="187"/>
      <c r="NTA686" s="187"/>
      <c r="NTB686" s="187"/>
      <c r="NTC686" s="187"/>
      <c r="NTD686" s="187"/>
      <c r="NTE686" s="187"/>
      <c r="NTF686" s="187"/>
      <c r="NTG686" s="187"/>
      <c r="NTH686" s="187"/>
      <c r="NTI686" s="187"/>
      <c r="NTJ686" s="187"/>
      <c r="NTK686" s="187"/>
      <c r="NTL686" s="187"/>
      <c r="NTM686" s="187"/>
      <c r="NTN686" s="187"/>
      <c r="NTO686" s="187"/>
      <c r="NTP686" s="187"/>
      <c r="NTQ686" s="187"/>
      <c r="NTR686" s="187"/>
      <c r="NTS686" s="187"/>
      <c r="NTT686" s="187"/>
      <c r="NTU686" s="187"/>
      <c r="NTV686" s="187"/>
      <c r="NTW686" s="187"/>
      <c r="NTX686" s="187"/>
      <c r="NTY686" s="187"/>
      <c r="NTZ686" s="187"/>
      <c r="NUA686" s="187"/>
      <c r="NUB686" s="187"/>
      <c r="NUC686" s="187"/>
      <c r="NUD686" s="187"/>
      <c r="NUE686" s="187"/>
      <c r="NUF686" s="187"/>
      <c r="NUG686" s="187"/>
      <c r="NUH686" s="187"/>
      <c r="NUI686" s="187"/>
      <c r="NUJ686" s="187"/>
      <c r="NUK686" s="187"/>
      <c r="NUL686" s="187"/>
      <c r="NUM686" s="187"/>
      <c r="NUN686" s="187"/>
      <c r="NUO686" s="187"/>
      <c r="NUP686" s="187"/>
      <c r="NUQ686" s="187"/>
      <c r="NUR686" s="187"/>
      <c r="NUS686" s="187"/>
      <c r="NUT686" s="187"/>
      <c r="NUU686" s="187"/>
      <c r="NUV686" s="187"/>
      <c r="NUW686" s="187"/>
      <c r="NUX686" s="187"/>
      <c r="NUY686" s="187"/>
      <c r="NUZ686" s="187"/>
      <c r="NVA686" s="187"/>
      <c r="NVB686" s="187"/>
      <c r="NVC686" s="187"/>
      <c r="NVD686" s="187"/>
      <c r="NVE686" s="187"/>
      <c r="NVF686" s="187"/>
      <c r="NVG686" s="187"/>
      <c r="NVH686" s="187"/>
      <c r="NVI686" s="187"/>
      <c r="NVJ686" s="187"/>
      <c r="NVK686" s="187"/>
      <c r="NVL686" s="187"/>
      <c r="NVM686" s="187"/>
      <c r="NVN686" s="187"/>
      <c r="NVO686" s="187"/>
      <c r="NVP686" s="187"/>
      <c r="NVQ686" s="187"/>
      <c r="NVR686" s="187"/>
      <c r="NVS686" s="187"/>
      <c r="NVT686" s="187"/>
      <c r="NVU686" s="187"/>
      <c r="NVV686" s="187"/>
      <c r="NVW686" s="187"/>
      <c r="NVX686" s="187"/>
      <c r="NVY686" s="187"/>
      <c r="NVZ686" s="187"/>
      <c r="NWA686" s="187"/>
      <c r="NWB686" s="187"/>
      <c r="NWC686" s="187"/>
      <c r="NWD686" s="187"/>
      <c r="NWE686" s="187"/>
      <c r="NWF686" s="187"/>
      <c r="NWG686" s="187"/>
      <c r="NWH686" s="187"/>
      <c r="NWI686" s="187"/>
      <c r="NWJ686" s="187"/>
      <c r="NWK686" s="187"/>
      <c r="NWL686" s="187"/>
      <c r="NWM686" s="187"/>
      <c r="NWN686" s="187"/>
      <c r="NWO686" s="187"/>
      <c r="NWP686" s="187"/>
      <c r="NWQ686" s="187"/>
      <c r="NWR686" s="187"/>
      <c r="NWS686" s="187"/>
      <c r="NWT686" s="187"/>
      <c r="NWU686" s="187"/>
      <c r="NWV686" s="187"/>
      <c r="NWW686" s="187"/>
      <c r="NWX686" s="187"/>
      <c r="NWY686" s="187"/>
      <c r="NWZ686" s="187"/>
      <c r="NXA686" s="187"/>
      <c r="NXB686" s="187"/>
      <c r="NXC686" s="187"/>
      <c r="NXD686" s="187"/>
      <c r="NXE686" s="187"/>
      <c r="NXF686" s="187"/>
      <c r="NXG686" s="187"/>
      <c r="NXH686" s="187"/>
      <c r="NXI686" s="187"/>
      <c r="NXJ686" s="187"/>
      <c r="NXK686" s="187"/>
      <c r="NXL686" s="187"/>
      <c r="NXM686" s="187"/>
      <c r="NXN686" s="187"/>
      <c r="NXO686" s="187"/>
      <c r="NXP686" s="187"/>
      <c r="NXQ686" s="187"/>
      <c r="NXR686" s="187"/>
      <c r="NXS686" s="187"/>
      <c r="NXT686" s="187"/>
      <c r="NXU686" s="187"/>
      <c r="NXV686" s="187"/>
      <c r="NXW686" s="187"/>
      <c r="NXX686" s="187"/>
      <c r="NXY686" s="187"/>
      <c r="NXZ686" s="187"/>
      <c r="NYA686" s="187"/>
      <c r="NYB686" s="187"/>
      <c r="NYC686" s="187"/>
      <c r="NYD686" s="187"/>
      <c r="NYE686" s="187"/>
      <c r="NYF686" s="187"/>
      <c r="NYG686" s="187"/>
      <c r="NYH686" s="187"/>
      <c r="NYI686" s="187"/>
      <c r="NYJ686" s="187"/>
      <c r="NYK686" s="187"/>
      <c r="NYL686" s="187"/>
      <c r="NYM686" s="187"/>
      <c r="NYN686" s="187"/>
      <c r="NYO686" s="187"/>
      <c r="NYP686" s="187"/>
      <c r="NYQ686" s="187"/>
      <c r="NYR686" s="187"/>
      <c r="NYS686" s="187"/>
      <c r="NYT686" s="187"/>
      <c r="NYU686" s="187"/>
      <c r="NYV686" s="187"/>
      <c r="NYW686" s="187"/>
      <c r="NYX686" s="187"/>
      <c r="NYY686" s="187"/>
      <c r="NYZ686" s="187"/>
      <c r="NZA686" s="187"/>
      <c r="NZB686" s="187"/>
      <c r="NZC686" s="187"/>
      <c r="NZD686" s="187"/>
      <c r="NZE686" s="187"/>
      <c r="NZF686" s="187"/>
      <c r="NZG686" s="187"/>
      <c r="NZH686" s="187"/>
      <c r="NZI686" s="187"/>
      <c r="NZJ686" s="187"/>
      <c r="NZK686" s="187"/>
      <c r="NZL686" s="187"/>
      <c r="NZM686" s="187"/>
      <c r="NZN686" s="187"/>
      <c r="NZO686" s="187"/>
      <c r="NZP686" s="187"/>
      <c r="NZQ686" s="187"/>
      <c r="NZR686" s="187"/>
      <c r="NZS686" s="187"/>
      <c r="NZT686" s="187"/>
      <c r="NZU686" s="187"/>
      <c r="NZV686" s="187"/>
      <c r="NZW686" s="187"/>
      <c r="NZX686" s="187"/>
      <c r="NZY686" s="187"/>
      <c r="NZZ686" s="187"/>
      <c r="OAA686" s="187"/>
      <c r="OAB686" s="187"/>
      <c r="OAC686" s="187"/>
      <c r="OAD686" s="187"/>
      <c r="OAE686" s="187"/>
      <c r="OAF686" s="187"/>
      <c r="OAG686" s="187"/>
      <c r="OAH686" s="187"/>
      <c r="OAI686" s="187"/>
      <c r="OAJ686" s="187"/>
      <c r="OAK686" s="187"/>
      <c r="OAL686" s="187"/>
      <c r="OAM686" s="187"/>
      <c r="OAN686" s="187"/>
      <c r="OAO686" s="187"/>
      <c r="OAP686" s="187"/>
      <c r="OAQ686" s="187"/>
      <c r="OAR686" s="187"/>
      <c r="OAS686" s="187"/>
      <c r="OAT686" s="187"/>
      <c r="OAU686" s="187"/>
      <c r="OAV686" s="187"/>
      <c r="OAW686" s="187"/>
      <c r="OAX686" s="187"/>
      <c r="OAY686" s="187"/>
      <c r="OAZ686" s="187"/>
      <c r="OBA686" s="187"/>
      <c r="OBB686" s="187"/>
      <c r="OBC686" s="187"/>
      <c r="OBD686" s="187"/>
      <c r="OBE686" s="187"/>
      <c r="OBF686" s="187"/>
      <c r="OBG686" s="187"/>
      <c r="OBH686" s="187"/>
      <c r="OBI686" s="187"/>
      <c r="OBJ686" s="187"/>
      <c r="OBK686" s="187"/>
      <c r="OBL686" s="187"/>
      <c r="OBM686" s="187"/>
      <c r="OBN686" s="187"/>
      <c r="OBO686" s="187"/>
      <c r="OBP686" s="187"/>
      <c r="OBQ686" s="187"/>
      <c r="OBR686" s="187"/>
      <c r="OBS686" s="187"/>
      <c r="OBT686" s="187"/>
      <c r="OBU686" s="187"/>
      <c r="OBV686" s="187"/>
      <c r="OBW686" s="187"/>
      <c r="OBX686" s="187"/>
      <c r="OBY686" s="187"/>
      <c r="OBZ686" s="187"/>
      <c r="OCA686" s="187"/>
      <c r="OCB686" s="187"/>
      <c r="OCC686" s="187"/>
      <c r="OCD686" s="187"/>
      <c r="OCE686" s="187"/>
      <c r="OCF686" s="187"/>
      <c r="OCG686" s="187"/>
      <c r="OCH686" s="187"/>
      <c r="OCI686" s="187"/>
      <c r="OCJ686" s="187"/>
      <c r="OCK686" s="187"/>
      <c r="OCL686" s="187"/>
      <c r="OCM686" s="187"/>
      <c r="OCN686" s="187"/>
      <c r="OCO686" s="187"/>
      <c r="OCP686" s="187"/>
      <c r="OCQ686" s="187"/>
      <c r="OCR686" s="187"/>
      <c r="OCS686" s="187"/>
      <c r="OCT686" s="187"/>
      <c r="OCU686" s="187"/>
      <c r="OCV686" s="187"/>
      <c r="OCW686" s="187"/>
      <c r="OCX686" s="187"/>
      <c r="OCY686" s="187"/>
      <c r="OCZ686" s="187"/>
      <c r="ODA686" s="187"/>
      <c r="ODB686" s="187"/>
      <c r="ODC686" s="187"/>
      <c r="ODD686" s="187"/>
      <c r="ODE686" s="187"/>
      <c r="ODF686" s="187"/>
      <c r="ODG686" s="187"/>
      <c r="ODH686" s="187"/>
      <c r="ODI686" s="187"/>
      <c r="ODJ686" s="187"/>
      <c r="ODK686" s="187"/>
      <c r="ODL686" s="187"/>
      <c r="ODM686" s="187"/>
      <c r="ODN686" s="187"/>
      <c r="ODO686" s="187"/>
      <c r="ODP686" s="187"/>
      <c r="ODQ686" s="187"/>
      <c r="ODR686" s="187"/>
      <c r="ODS686" s="187"/>
      <c r="ODT686" s="187"/>
      <c r="ODU686" s="187"/>
      <c r="ODV686" s="187"/>
      <c r="ODW686" s="187"/>
      <c r="ODX686" s="187"/>
      <c r="ODY686" s="187"/>
      <c r="ODZ686" s="187"/>
      <c r="OEA686" s="187"/>
      <c r="OEB686" s="187"/>
      <c r="OEC686" s="187"/>
      <c r="OED686" s="187"/>
      <c r="OEE686" s="187"/>
      <c r="OEF686" s="187"/>
      <c r="OEG686" s="187"/>
      <c r="OEH686" s="187"/>
      <c r="OEI686" s="187"/>
      <c r="OEJ686" s="187"/>
      <c r="OEK686" s="187"/>
      <c r="OEL686" s="187"/>
      <c r="OEM686" s="187"/>
      <c r="OEN686" s="187"/>
      <c r="OEO686" s="187"/>
      <c r="OEP686" s="187"/>
      <c r="OEQ686" s="187"/>
      <c r="OER686" s="187"/>
      <c r="OES686" s="187"/>
      <c r="OET686" s="187"/>
      <c r="OEU686" s="187"/>
      <c r="OEV686" s="187"/>
      <c r="OEW686" s="187"/>
      <c r="OEX686" s="187"/>
      <c r="OEY686" s="187"/>
      <c r="OEZ686" s="187"/>
      <c r="OFA686" s="187"/>
      <c r="OFB686" s="187"/>
      <c r="OFC686" s="187"/>
      <c r="OFD686" s="187"/>
      <c r="OFE686" s="187"/>
      <c r="OFF686" s="187"/>
      <c r="OFG686" s="187"/>
      <c r="OFH686" s="187"/>
      <c r="OFI686" s="187"/>
      <c r="OFJ686" s="187"/>
      <c r="OFK686" s="187"/>
      <c r="OFL686" s="187"/>
      <c r="OFM686" s="187"/>
      <c r="OFN686" s="187"/>
      <c r="OFO686" s="187"/>
      <c r="OFP686" s="187"/>
      <c r="OFQ686" s="187"/>
      <c r="OFR686" s="187"/>
      <c r="OFS686" s="187"/>
      <c r="OFT686" s="187"/>
      <c r="OFU686" s="187"/>
      <c r="OFV686" s="187"/>
      <c r="OFW686" s="187"/>
      <c r="OFX686" s="187"/>
      <c r="OFY686" s="187"/>
      <c r="OFZ686" s="187"/>
      <c r="OGA686" s="187"/>
      <c r="OGB686" s="187"/>
      <c r="OGC686" s="187"/>
      <c r="OGD686" s="187"/>
      <c r="OGE686" s="187"/>
      <c r="OGF686" s="187"/>
      <c r="OGG686" s="187"/>
      <c r="OGH686" s="187"/>
      <c r="OGI686" s="187"/>
      <c r="OGJ686" s="187"/>
      <c r="OGK686" s="187"/>
      <c r="OGL686" s="187"/>
      <c r="OGM686" s="187"/>
      <c r="OGN686" s="187"/>
      <c r="OGO686" s="187"/>
      <c r="OGP686" s="187"/>
      <c r="OGQ686" s="187"/>
      <c r="OGR686" s="187"/>
      <c r="OGS686" s="187"/>
      <c r="OGT686" s="187"/>
      <c r="OGU686" s="187"/>
      <c r="OGV686" s="187"/>
      <c r="OGW686" s="187"/>
      <c r="OGX686" s="187"/>
      <c r="OGY686" s="187"/>
      <c r="OGZ686" s="187"/>
      <c r="OHA686" s="187"/>
      <c r="OHB686" s="187"/>
      <c r="OHC686" s="187"/>
      <c r="OHD686" s="187"/>
      <c r="OHE686" s="187"/>
      <c r="OHF686" s="187"/>
      <c r="OHG686" s="187"/>
      <c r="OHH686" s="187"/>
      <c r="OHI686" s="187"/>
      <c r="OHJ686" s="187"/>
      <c r="OHK686" s="187"/>
      <c r="OHL686" s="187"/>
      <c r="OHM686" s="187"/>
      <c r="OHN686" s="187"/>
      <c r="OHO686" s="187"/>
      <c r="OHP686" s="187"/>
      <c r="OHQ686" s="187"/>
      <c r="OHR686" s="187"/>
      <c r="OHS686" s="187"/>
      <c r="OHT686" s="187"/>
      <c r="OHU686" s="187"/>
      <c r="OHV686" s="187"/>
      <c r="OHW686" s="187"/>
      <c r="OHX686" s="187"/>
      <c r="OHY686" s="187"/>
      <c r="OHZ686" s="187"/>
      <c r="OIA686" s="187"/>
      <c r="OIB686" s="187"/>
      <c r="OIC686" s="187"/>
      <c r="OID686" s="187"/>
      <c r="OIE686" s="187"/>
      <c r="OIF686" s="187"/>
      <c r="OIG686" s="187"/>
      <c r="OIH686" s="187"/>
      <c r="OII686" s="187"/>
      <c r="OIJ686" s="187"/>
      <c r="OIK686" s="187"/>
      <c r="OIL686" s="187"/>
      <c r="OIM686" s="187"/>
      <c r="OIN686" s="187"/>
      <c r="OIO686" s="187"/>
      <c r="OIP686" s="187"/>
      <c r="OIQ686" s="187"/>
      <c r="OIR686" s="187"/>
      <c r="OIS686" s="187"/>
      <c r="OIT686" s="187"/>
      <c r="OIU686" s="187"/>
      <c r="OIV686" s="187"/>
      <c r="OIW686" s="187"/>
      <c r="OIX686" s="187"/>
      <c r="OIY686" s="187"/>
      <c r="OIZ686" s="187"/>
      <c r="OJA686" s="187"/>
      <c r="OJB686" s="187"/>
      <c r="OJC686" s="187"/>
      <c r="OJD686" s="187"/>
      <c r="OJE686" s="187"/>
      <c r="OJF686" s="187"/>
      <c r="OJG686" s="187"/>
      <c r="OJH686" s="187"/>
      <c r="OJI686" s="187"/>
      <c r="OJJ686" s="187"/>
      <c r="OJK686" s="187"/>
      <c r="OJL686" s="187"/>
      <c r="OJM686" s="187"/>
      <c r="OJN686" s="187"/>
      <c r="OJO686" s="187"/>
      <c r="OJP686" s="187"/>
      <c r="OJQ686" s="187"/>
      <c r="OJR686" s="187"/>
      <c r="OJS686" s="187"/>
      <c r="OJT686" s="187"/>
      <c r="OJU686" s="187"/>
      <c r="OJV686" s="187"/>
      <c r="OJW686" s="187"/>
      <c r="OJX686" s="187"/>
      <c r="OJY686" s="187"/>
      <c r="OJZ686" s="187"/>
      <c r="OKA686" s="187"/>
      <c r="OKB686" s="187"/>
      <c r="OKC686" s="187"/>
      <c r="OKD686" s="187"/>
      <c r="OKE686" s="187"/>
      <c r="OKF686" s="187"/>
      <c r="OKG686" s="187"/>
      <c r="OKH686" s="187"/>
      <c r="OKI686" s="187"/>
      <c r="OKJ686" s="187"/>
      <c r="OKK686" s="187"/>
      <c r="OKL686" s="187"/>
      <c r="OKM686" s="187"/>
      <c r="OKN686" s="187"/>
      <c r="OKO686" s="187"/>
      <c r="OKP686" s="187"/>
      <c r="OKQ686" s="187"/>
      <c r="OKR686" s="187"/>
      <c r="OKS686" s="187"/>
      <c r="OKT686" s="187"/>
      <c r="OKU686" s="187"/>
      <c r="OKV686" s="187"/>
      <c r="OKW686" s="187"/>
      <c r="OKX686" s="187"/>
      <c r="OKY686" s="187"/>
      <c r="OKZ686" s="187"/>
      <c r="OLA686" s="187"/>
      <c r="OLB686" s="187"/>
      <c r="OLC686" s="187"/>
      <c r="OLD686" s="187"/>
      <c r="OLE686" s="187"/>
      <c r="OLF686" s="187"/>
      <c r="OLG686" s="187"/>
      <c r="OLH686" s="187"/>
      <c r="OLI686" s="187"/>
      <c r="OLJ686" s="187"/>
      <c r="OLK686" s="187"/>
      <c r="OLL686" s="187"/>
      <c r="OLM686" s="187"/>
      <c r="OLN686" s="187"/>
      <c r="OLO686" s="187"/>
      <c r="OLP686" s="187"/>
      <c r="OLQ686" s="187"/>
      <c r="OLR686" s="187"/>
      <c r="OLS686" s="187"/>
      <c r="OLT686" s="187"/>
      <c r="OLU686" s="187"/>
      <c r="OLV686" s="187"/>
      <c r="OLW686" s="187"/>
      <c r="OLX686" s="187"/>
      <c r="OLY686" s="187"/>
      <c r="OLZ686" s="187"/>
      <c r="OMA686" s="187"/>
      <c r="OMB686" s="187"/>
      <c r="OMC686" s="187"/>
      <c r="OMD686" s="187"/>
      <c r="OME686" s="187"/>
      <c r="OMF686" s="187"/>
      <c r="OMG686" s="187"/>
      <c r="OMH686" s="187"/>
      <c r="OMI686" s="187"/>
      <c r="OMJ686" s="187"/>
      <c r="OMK686" s="187"/>
      <c r="OML686" s="187"/>
      <c r="OMM686" s="187"/>
      <c r="OMN686" s="187"/>
      <c r="OMO686" s="187"/>
      <c r="OMP686" s="187"/>
      <c r="OMQ686" s="187"/>
      <c r="OMR686" s="187"/>
      <c r="OMS686" s="187"/>
      <c r="OMT686" s="187"/>
      <c r="OMU686" s="187"/>
      <c r="OMV686" s="187"/>
      <c r="OMW686" s="187"/>
      <c r="OMX686" s="187"/>
      <c r="OMY686" s="187"/>
      <c r="OMZ686" s="187"/>
      <c r="ONA686" s="187"/>
      <c r="ONB686" s="187"/>
      <c r="ONC686" s="187"/>
      <c r="OND686" s="187"/>
      <c r="ONE686" s="187"/>
      <c r="ONF686" s="187"/>
      <c r="ONG686" s="187"/>
      <c r="ONH686" s="187"/>
      <c r="ONI686" s="187"/>
      <c r="ONJ686" s="187"/>
      <c r="ONK686" s="187"/>
      <c r="ONL686" s="187"/>
      <c r="ONM686" s="187"/>
      <c r="ONN686" s="187"/>
      <c r="ONO686" s="187"/>
      <c r="ONP686" s="187"/>
      <c r="ONQ686" s="187"/>
      <c r="ONR686" s="187"/>
      <c r="ONS686" s="187"/>
      <c r="ONT686" s="187"/>
      <c r="ONU686" s="187"/>
      <c r="ONV686" s="187"/>
      <c r="ONW686" s="187"/>
      <c r="ONX686" s="187"/>
      <c r="ONY686" s="187"/>
      <c r="ONZ686" s="187"/>
      <c r="OOA686" s="187"/>
      <c r="OOB686" s="187"/>
      <c r="OOC686" s="187"/>
      <c r="OOD686" s="187"/>
      <c r="OOE686" s="187"/>
      <c r="OOF686" s="187"/>
      <c r="OOG686" s="187"/>
      <c r="OOH686" s="187"/>
      <c r="OOI686" s="187"/>
      <c r="OOJ686" s="187"/>
      <c r="OOK686" s="187"/>
      <c r="OOL686" s="187"/>
      <c r="OOM686" s="187"/>
      <c r="OON686" s="187"/>
      <c r="OOO686" s="187"/>
      <c r="OOP686" s="187"/>
      <c r="OOQ686" s="187"/>
      <c r="OOR686" s="187"/>
      <c r="OOS686" s="187"/>
      <c r="OOT686" s="187"/>
      <c r="OOU686" s="187"/>
      <c r="OOV686" s="187"/>
      <c r="OOW686" s="187"/>
      <c r="OOX686" s="187"/>
      <c r="OOY686" s="187"/>
      <c r="OOZ686" s="187"/>
      <c r="OPA686" s="187"/>
      <c r="OPB686" s="187"/>
      <c r="OPC686" s="187"/>
      <c r="OPD686" s="187"/>
      <c r="OPE686" s="187"/>
      <c r="OPF686" s="187"/>
      <c r="OPG686" s="187"/>
      <c r="OPH686" s="187"/>
      <c r="OPI686" s="187"/>
      <c r="OPJ686" s="187"/>
      <c r="OPK686" s="187"/>
      <c r="OPL686" s="187"/>
      <c r="OPM686" s="187"/>
      <c r="OPN686" s="187"/>
      <c r="OPO686" s="187"/>
      <c r="OPP686" s="187"/>
      <c r="OPQ686" s="187"/>
      <c r="OPR686" s="187"/>
      <c r="OPS686" s="187"/>
      <c r="OPT686" s="187"/>
      <c r="OPU686" s="187"/>
      <c r="OPV686" s="187"/>
      <c r="OPW686" s="187"/>
      <c r="OPX686" s="187"/>
      <c r="OPY686" s="187"/>
      <c r="OPZ686" s="187"/>
      <c r="OQA686" s="187"/>
      <c r="OQB686" s="187"/>
      <c r="OQC686" s="187"/>
      <c r="OQD686" s="187"/>
      <c r="OQE686" s="187"/>
      <c r="OQF686" s="187"/>
      <c r="OQG686" s="187"/>
      <c r="OQH686" s="187"/>
      <c r="OQI686" s="187"/>
      <c r="OQJ686" s="187"/>
      <c r="OQK686" s="187"/>
      <c r="OQL686" s="187"/>
      <c r="OQM686" s="187"/>
      <c r="OQN686" s="187"/>
      <c r="OQO686" s="187"/>
      <c r="OQP686" s="187"/>
      <c r="OQQ686" s="187"/>
      <c r="OQR686" s="187"/>
      <c r="OQS686" s="187"/>
      <c r="OQT686" s="187"/>
      <c r="OQU686" s="187"/>
      <c r="OQV686" s="187"/>
      <c r="OQW686" s="187"/>
      <c r="OQX686" s="187"/>
      <c r="OQY686" s="187"/>
      <c r="OQZ686" s="187"/>
      <c r="ORA686" s="187"/>
      <c r="ORB686" s="187"/>
      <c r="ORC686" s="187"/>
      <c r="ORD686" s="187"/>
      <c r="ORE686" s="187"/>
      <c r="ORF686" s="187"/>
      <c r="ORG686" s="187"/>
      <c r="ORH686" s="187"/>
      <c r="ORI686" s="187"/>
      <c r="ORJ686" s="187"/>
      <c r="ORK686" s="187"/>
      <c r="ORL686" s="187"/>
      <c r="ORM686" s="187"/>
      <c r="ORN686" s="187"/>
      <c r="ORO686" s="187"/>
      <c r="ORP686" s="187"/>
      <c r="ORQ686" s="187"/>
      <c r="ORR686" s="187"/>
      <c r="ORS686" s="187"/>
      <c r="ORT686" s="187"/>
      <c r="ORU686" s="187"/>
      <c r="ORV686" s="187"/>
      <c r="ORW686" s="187"/>
      <c r="ORX686" s="187"/>
      <c r="ORY686" s="187"/>
      <c r="ORZ686" s="187"/>
      <c r="OSA686" s="187"/>
      <c r="OSB686" s="187"/>
      <c r="OSC686" s="187"/>
      <c r="OSD686" s="187"/>
      <c r="OSE686" s="187"/>
      <c r="OSF686" s="187"/>
      <c r="OSG686" s="187"/>
      <c r="OSH686" s="187"/>
      <c r="OSI686" s="187"/>
      <c r="OSJ686" s="187"/>
      <c r="OSK686" s="187"/>
      <c r="OSL686" s="187"/>
      <c r="OSM686" s="187"/>
      <c r="OSN686" s="187"/>
      <c r="OSO686" s="187"/>
      <c r="OSP686" s="187"/>
      <c r="OSQ686" s="187"/>
      <c r="OSR686" s="187"/>
      <c r="OSS686" s="187"/>
      <c r="OST686" s="187"/>
      <c r="OSU686" s="187"/>
      <c r="OSV686" s="187"/>
      <c r="OSW686" s="187"/>
      <c r="OSX686" s="187"/>
      <c r="OSY686" s="187"/>
      <c r="OSZ686" s="187"/>
      <c r="OTA686" s="187"/>
      <c r="OTB686" s="187"/>
      <c r="OTC686" s="187"/>
      <c r="OTD686" s="187"/>
      <c r="OTE686" s="187"/>
      <c r="OTF686" s="187"/>
      <c r="OTG686" s="187"/>
      <c r="OTH686" s="187"/>
      <c r="OTI686" s="187"/>
      <c r="OTJ686" s="187"/>
      <c r="OTK686" s="187"/>
      <c r="OTL686" s="187"/>
      <c r="OTM686" s="187"/>
      <c r="OTN686" s="187"/>
      <c r="OTO686" s="187"/>
      <c r="OTP686" s="187"/>
      <c r="OTQ686" s="187"/>
      <c r="OTR686" s="187"/>
      <c r="OTS686" s="187"/>
      <c r="OTT686" s="187"/>
      <c r="OTU686" s="187"/>
      <c r="OTV686" s="187"/>
      <c r="OTW686" s="187"/>
      <c r="OTX686" s="187"/>
      <c r="OTY686" s="187"/>
      <c r="OTZ686" s="187"/>
      <c r="OUA686" s="187"/>
      <c r="OUB686" s="187"/>
      <c r="OUC686" s="187"/>
      <c r="OUD686" s="187"/>
      <c r="OUE686" s="187"/>
      <c r="OUF686" s="187"/>
      <c r="OUG686" s="187"/>
      <c r="OUH686" s="187"/>
      <c r="OUI686" s="187"/>
      <c r="OUJ686" s="187"/>
      <c r="OUK686" s="187"/>
      <c r="OUL686" s="187"/>
      <c r="OUM686" s="187"/>
      <c r="OUN686" s="187"/>
      <c r="OUO686" s="187"/>
      <c r="OUP686" s="187"/>
      <c r="OUQ686" s="187"/>
      <c r="OUR686" s="187"/>
      <c r="OUS686" s="187"/>
      <c r="OUT686" s="187"/>
      <c r="OUU686" s="187"/>
      <c r="OUV686" s="187"/>
      <c r="OUW686" s="187"/>
      <c r="OUX686" s="187"/>
      <c r="OUY686" s="187"/>
      <c r="OUZ686" s="187"/>
      <c r="OVA686" s="187"/>
      <c r="OVB686" s="187"/>
      <c r="OVC686" s="187"/>
      <c r="OVD686" s="187"/>
      <c r="OVE686" s="187"/>
      <c r="OVF686" s="187"/>
      <c r="OVG686" s="187"/>
      <c r="OVH686" s="187"/>
      <c r="OVI686" s="187"/>
      <c r="OVJ686" s="187"/>
      <c r="OVK686" s="187"/>
      <c r="OVL686" s="187"/>
      <c r="OVM686" s="187"/>
      <c r="OVN686" s="187"/>
      <c r="OVO686" s="187"/>
      <c r="OVP686" s="187"/>
      <c r="OVQ686" s="187"/>
      <c r="OVR686" s="187"/>
      <c r="OVS686" s="187"/>
      <c r="OVT686" s="187"/>
      <c r="OVU686" s="187"/>
      <c r="OVV686" s="187"/>
      <c r="OVW686" s="187"/>
      <c r="OVX686" s="187"/>
      <c r="OVY686" s="187"/>
      <c r="OVZ686" s="187"/>
      <c r="OWA686" s="187"/>
      <c r="OWB686" s="187"/>
      <c r="OWC686" s="187"/>
      <c r="OWD686" s="187"/>
      <c r="OWE686" s="187"/>
      <c r="OWF686" s="187"/>
      <c r="OWG686" s="187"/>
      <c r="OWH686" s="187"/>
      <c r="OWI686" s="187"/>
      <c r="OWJ686" s="187"/>
      <c r="OWK686" s="187"/>
      <c r="OWL686" s="187"/>
      <c r="OWM686" s="187"/>
      <c r="OWN686" s="187"/>
      <c r="OWO686" s="187"/>
      <c r="OWP686" s="187"/>
      <c r="OWQ686" s="187"/>
      <c r="OWR686" s="187"/>
      <c r="OWS686" s="187"/>
      <c r="OWT686" s="187"/>
      <c r="OWU686" s="187"/>
      <c r="OWV686" s="187"/>
      <c r="OWW686" s="187"/>
      <c r="OWX686" s="187"/>
      <c r="OWY686" s="187"/>
      <c r="OWZ686" s="187"/>
      <c r="OXA686" s="187"/>
      <c r="OXB686" s="187"/>
      <c r="OXC686" s="187"/>
      <c r="OXD686" s="187"/>
      <c r="OXE686" s="187"/>
      <c r="OXF686" s="187"/>
      <c r="OXG686" s="187"/>
      <c r="OXH686" s="187"/>
      <c r="OXI686" s="187"/>
      <c r="OXJ686" s="187"/>
      <c r="OXK686" s="187"/>
      <c r="OXL686" s="187"/>
      <c r="OXM686" s="187"/>
      <c r="OXN686" s="187"/>
      <c r="OXO686" s="187"/>
      <c r="OXP686" s="187"/>
      <c r="OXQ686" s="187"/>
      <c r="OXR686" s="187"/>
      <c r="OXS686" s="187"/>
      <c r="OXT686" s="187"/>
      <c r="OXU686" s="187"/>
      <c r="OXV686" s="187"/>
      <c r="OXW686" s="187"/>
      <c r="OXX686" s="187"/>
      <c r="OXY686" s="187"/>
      <c r="OXZ686" s="187"/>
      <c r="OYA686" s="187"/>
      <c r="OYB686" s="187"/>
      <c r="OYC686" s="187"/>
      <c r="OYD686" s="187"/>
      <c r="OYE686" s="187"/>
      <c r="OYF686" s="187"/>
      <c r="OYG686" s="187"/>
      <c r="OYH686" s="187"/>
      <c r="OYI686" s="187"/>
      <c r="OYJ686" s="187"/>
      <c r="OYK686" s="187"/>
      <c r="OYL686" s="187"/>
      <c r="OYM686" s="187"/>
      <c r="OYN686" s="187"/>
      <c r="OYO686" s="187"/>
      <c r="OYP686" s="187"/>
      <c r="OYQ686" s="187"/>
      <c r="OYR686" s="187"/>
      <c r="OYS686" s="187"/>
      <c r="OYT686" s="187"/>
      <c r="OYU686" s="187"/>
      <c r="OYV686" s="187"/>
      <c r="OYW686" s="187"/>
      <c r="OYX686" s="187"/>
      <c r="OYY686" s="187"/>
      <c r="OYZ686" s="187"/>
      <c r="OZA686" s="187"/>
      <c r="OZB686" s="187"/>
      <c r="OZC686" s="187"/>
      <c r="OZD686" s="187"/>
      <c r="OZE686" s="187"/>
      <c r="OZF686" s="187"/>
      <c r="OZG686" s="187"/>
      <c r="OZH686" s="187"/>
      <c r="OZI686" s="187"/>
      <c r="OZJ686" s="187"/>
      <c r="OZK686" s="187"/>
      <c r="OZL686" s="187"/>
      <c r="OZM686" s="187"/>
      <c r="OZN686" s="187"/>
      <c r="OZO686" s="187"/>
      <c r="OZP686" s="187"/>
      <c r="OZQ686" s="187"/>
      <c r="OZR686" s="187"/>
      <c r="OZS686" s="187"/>
      <c r="OZT686" s="187"/>
      <c r="OZU686" s="187"/>
      <c r="OZV686" s="187"/>
      <c r="OZW686" s="187"/>
      <c r="OZX686" s="187"/>
      <c r="OZY686" s="187"/>
      <c r="OZZ686" s="187"/>
      <c r="PAA686" s="187"/>
      <c r="PAB686" s="187"/>
      <c r="PAC686" s="187"/>
      <c r="PAD686" s="187"/>
      <c r="PAE686" s="187"/>
      <c r="PAF686" s="187"/>
      <c r="PAG686" s="187"/>
      <c r="PAH686" s="187"/>
      <c r="PAI686" s="187"/>
      <c r="PAJ686" s="187"/>
      <c r="PAK686" s="187"/>
      <c r="PAL686" s="187"/>
      <c r="PAM686" s="187"/>
      <c r="PAN686" s="187"/>
      <c r="PAO686" s="187"/>
      <c r="PAP686" s="187"/>
      <c r="PAQ686" s="187"/>
      <c r="PAR686" s="187"/>
      <c r="PAS686" s="187"/>
      <c r="PAT686" s="187"/>
      <c r="PAU686" s="187"/>
      <c r="PAV686" s="187"/>
      <c r="PAW686" s="187"/>
      <c r="PAX686" s="187"/>
      <c r="PAY686" s="187"/>
      <c r="PAZ686" s="187"/>
      <c r="PBA686" s="187"/>
      <c r="PBB686" s="187"/>
      <c r="PBC686" s="187"/>
      <c r="PBD686" s="187"/>
      <c r="PBE686" s="187"/>
      <c r="PBF686" s="187"/>
      <c r="PBG686" s="187"/>
      <c r="PBH686" s="187"/>
      <c r="PBI686" s="187"/>
      <c r="PBJ686" s="187"/>
      <c r="PBK686" s="187"/>
      <c r="PBL686" s="187"/>
      <c r="PBM686" s="187"/>
      <c r="PBN686" s="187"/>
      <c r="PBO686" s="187"/>
      <c r="PBP686" s="187"/>
      <c r="PBQ686" s="187"/>
      <c r="PBR686" s="187"/>
      <c r="PBS686" s="187"/>
      <c r="PBT686" s="187"/>
      <c r="PBU686" s="187"/>
      <c r="PBV686" s="187"/>
      <c r="PBW686" s="187"/>
      <c r="PBX686" s="187"/>
      <c r="PBY686" s="187"/>
      <c r="PBZ686" s="187"/>
      <c r="PCA686" s="187"/>
      <c r="PCB686" s="187"/>
      <c r="PCC686" s="187"/>
      <c r="PCD686" s="187"/>
      <c r="PCE686" s="187"/>
      <c r="PCF686" s="187"/>
      <c r="PCG686" s="187"/>
      <c r="PCH686" s="187"/>
      <c r="PCI686" s="187"/>
      <c r="PCJ686" s="187"/>
      <c r="PCK686" s="187"/>
      <c r="PCL686" s="187"/>
      <c r="PCM686" s="187"/>
      <c r="PCN686" s="187"/>
      <c r="PCO686" s="187"/>
      <c r="PCP686" s="187"/>
      <c r="PCQ686" s="187"/>
      <c r="PCR686" s="187"/>
      <c r="PCS686" s="187"/>
      <c r="PCT686" s="187"/>
      <c r="PCU686" s="187"/>
      <c r="PCV686" s="187"/>
      <c r="PCW686" s="187"/>
      <c r="PCX686" s="187"/>
      <c r="PCY686" s="187"/>
      <c r="PCZ686" s="187"/>
      <c r="PDA686" s="187"/>
      <c r="PDB686" s="187"/>
      <c r="PDC686" s="187"/>
      <c r="PDD686" s="187"/>
      <c r="PDE686" s="187"/>
      <c r="PDF686" s="187"/>
      <c r="PDG686" s="187"/>
      <c r="PDH686" s="187"/>
      <c r="PDI686" s="187"/>
      <c r="PDJ686" s="187"/>
      <c r="PDK686" s="187"/>
      <c r="PDL686" s="187"/>
      <c r="PDM686" s="187"/>
      <c r="PDN686" s="187"/>
      <c r="PDO686" s="187"/>
      <c r="PDP686" s="187"/>
      <c r="PDQ686" s="187"/>
      <c r="PDR686" s="187"/>
      <c r="PDS686" s="187"/>
      <c r="PDT686" s="187"/>
      <c r="PDU686" s="187"/>
      <c r="PDV686" s="187"/>
      <c r="PDW686" s="187"/>
      <c r="PDX686" s="187"/>
      <c r="PDY686" s="187"/>
      <c r="PDZ686" s="187"/>
      <c r="PEA686" s="187"/>
      <c r="PEB686" s="187"/>
      <c r="PEC686" s="187"/>
      <c r="PED686" s="187"/>
      <c r="PEE686" s="187"/>
      <c r="PEF686" s="187"/>
      <c r="PEG686" s="187"/>
      <c r="PEH686" s="187"/>
      <c r="PEI686" s="187"/>
      <c r="PEJ686" s="187"/>
      <c r="PEK686" s="187"/>
      <c r="PEL686" s="187"/>
      <c r="PEM686" s="187"/>
      <c r="PEN686" s="187"/>
      <c r="PEO686" s="187"/>
      <c r="PEP686" s="187"/>
      <c r="PEQ686" s="187"/>
      <c r="PER686" s="187"/>
      <c r="PES686" s="187"/>
      <c r="PET686" s="187"/>
      <c r="PEU686" s="187"/>
      <c r="PEV686" s="187"/>
      <c r="PEW686" s="187"/>
      <c r="PEX686" s="187"/>
      <c r="PEY686" s="187"/>
      <c r="PEZ686" s="187"/>
      <c r="PFA686" s="187"/>
      <c r="PFB686" s="187"/>
      <c r="PFC686" s="187"/>
      <c r="PFD686" s="187"/>
      <c r="PFE686" s="187"/>
      <c r="PFF686" s="187"/>
      <c r="PFG686" s="187"/>
      <c r="PFH686" s="187"/>
      <c r="PFI686" s="187"/>
      <c r="PFJ686" s="187"/>
      <c r="PFK686" s="187"/>
      <c r="PFL686" s="187"/>
      <c r="PFM686" s="187"/>
      <c r="PFN686" s="187"/>
      <c r="PFO686" s="187"/>
      <c r="PFP686" s="187"/>
      <c r="PFQ686" s="187"/>
      <c r="PFR686" s="187"/>
      <c r="PFS686" s="187"/>
      <c r="PFT686" s="187"/>
      <c r="PFU686" s="187"/>
      <c r="PFV686" s="187"/>
      <c r="PFW686" s="187"/>
      <c r="PFX686" s="187"/>
      <c r="PFY686" s="187"/>
      <c r="PFZ686" s="187"/>
      <c r="PGA686" s="187"/>
      <c r="PGB686" s="187"/>
      <c r="PGC686" s="187"/>
      <c r="PGD686" s="187"/>
      <c r="PGE686" s="187"/>
      <c r="PGF686" s="187"/>
      <c r="PGG686" s="187"/>
      <c r="PGH686" s="187"/>
      <c r="PGI686" s="187"/>
      <c r="PGJ686" s="187"/>
      <c r="PGK686" s="187"/>
      <c r="PGL686" s="187"/>
      <c r="PGM686" s="187"/>
      <c r="PGN686" s="187"/>
      <c r="PGO686" s="187"/>
      <c r="PGP686" s="187"/>
      <c r="PGQ686" s="187"/>
      <c r="PGR686" s="187"/>
      <c r="PGS686" s="187"/>
      <c r="PGT686" s="187"/>
      <c r="PGU686" s="187"/>
      <c r="PGV686" s="187"/>
      <c r="PGW686" s="187"/>
      <c r="PGX686" s="187"/>
      <c r="PGY686" s="187"/>
      <c r="PGZ686" s="187"/>
      <c r="PHA686" s="187"/>
      <c r="PHB686" s="187"/>
      <c r="PHC686" s="187"/>
      <c r="PHD686" s="187"/>
      <c r="PHE686" s="187"/>
      <c r="PHF686" s="187"/>
      <c r="PHG686" s="187"/>
      <c r="PHH686" s="187"/>
      <c r="PHI686" s="187"/>
      <c r="PHJ686" s="187"/>
      <c r="PHK686" s="187"/>
      <c r="PHL686" s="187"/>
      <c r="PHM686" s="187"/>
      <c r="PHN686" s="187"/>
      <c r="PHO686" s="187"/>
      <c r="PHP686" s="187"/>
      <c r="PHQ686" s="187"/>
      <c r="PHR686" s="187"/>
      <c r="PHS686" s="187"/>
      <c r="PHT686" s="187"/>
      <c r="PHU686" s="187"/>
      <c r="PHV686" s="187"/>
      <c r="PHW686" s="187"/>
      <c r="PHX686" s="187"/>
      <c r="PHY686" s="187"/>
      <c r="PHZ686" s="187"/>
      <c r="PIA686" s="187"/>
      <c r="PIB686" s="187"/>
      <c r="PIC686" s="187"/>
      <c r="PID686" s="187"/>
      <c r="PIE686" s="187"/>
      <c r="PIF686" s="187"/>
      <c r="PIG686" s="187"/>
      <c r="PIH686" s="187"/>
      <c r="PII686" s="187"/>
      <c r="PIJ686" s="187"/>
      <c r="PIK686" s="187"/>
      <c r="PIL686" s="187"/>
      <c r="PIM686" s="187"/>
      <c r="PIN686" s="187"/>
      <c r="PIO686" s="187"/>
      <c r="PIP686" s="187"/>
      <c r="PIQ686" s="187"/>
      <c r="PIR686" s="187"/>
      <c r="PIS686" s="187"/>
      <c r="PIT686" s="187"/>
      <c r="PIU686" s="187"/>
      <c r="PIV686" s="187"/>
      <c r="PIW686" s="187"/>
      <c r="PIX686" s="187"/>
      <c r="PIY686" s="187"/>
      <c r="PIZ686" s="187"/>
      <c r="PJA686" s="187"/>
      <c r="PJB686" s="187"/>
      <c r="PJC686" s="187"/>
      <c r="PJD686" s="187"/>
      <c r="PJE686" s="187"/>
      <c r="PJF686" s="187"/>
      <c r="PJG686" s="187"/>
      <c r="PJH686" s="187"/>
      <c r="PJI686" s="187"/>
      <c r="PJJ686" s="187"/>
      <c r="PJK686" s="187"/>
      <c r="PJL686" s="187"/>
      <c r="PJM686" s="187"/>
      <c r="PJN686" s="187"/>
      <c r="PJO686" s="187"/>
      <c r="PJP686" s="187"/>
      <c r="PJQ686" s="187"/>
      <c r="PJR686" s="187"/>
      <c r="PJS686" s="187"/>
      <c r="PJT686" s="187"/>
      <c r="PJU686" s="187"/>
      <c r="PJV686" s="187"/>
      <c r="PJW686" s="187"/>
      <c r="PJX686" s="187"/>
      <c r="PJY686" s="187"/>
      <c r="PJZ686" s="187"/>
      <c r="PKA686" s="187"/>
      <c r="PKB686" s="187"/>
      <c r="PKC686" s="187"/>
      <c r="PKD686" s="187"/>
      <c r="PKE686" s="187"/>
      <c r="PKF686" s="187"/>
      <c r="PKG686" s="187"/>
      <c r="PKH686" s="187"/>
      <c r="PKI686" s="187"/>
      <c r="PKJ686" s="187"/>
      <c r="PKK686" s="187"/>
      <c r="PKL686" s="187"/>
      <c r="PKM686" s="187"/>
      <c r="PKN686" s="187"/>
      <c r="PKO686" s="187"/>
      <c r="PKP686" s="187"/>
      <c r="PKQ686" s="187"/>
      <c r="PKR686" s="187"/>
      <c r="PKS686" s="187"/>
      <c r="PKT686" s="187"/>
      <c r="PKU686" s="187"/>
      <c r="PKV686" s="187"/>
      <c r="PKW686" s="187"/>
      <c r="PKX686" s="187"/>
      <c r="PKY686" s="187"/>
      <c r="PKZ686" s="187"/>
      <c r="PLA686" s="187"/>
      <c r="PLB686" s="187"/>
      <c r="PLC686" s="187"/>
      <c r="PLD686" s="187"/>
      <c r="PLE686" s="187"/>
      <c r="PLF686" s="187"/>
      <c r="PLG686" s="187"/>
      <c r="PLH686" s="187"/>
      <c r="PLI686" s="187"/>
      <c r="PLJ686" s="187"/>
      <c r="PLK686" s="187"/>
      <c r="PLL686" s="187"/>
      <c r="PLM686" s="187"/>
      <c r="PLN686" s="187"/>
      <c r="PLO686" s="187"/>
      <c r="PLP686" s="187"/>
      <c r="PLQ686" s="187"/>
      <c r="PLR686" s="187"/>
      <c r="PLS686" s="187"/>
      <c r="PLT686" s="187"/>
      <c r="PLU686" s="187"/>
      <c r="PLV686" s="187"/>
      <c r="PLW686" s="187"/>
      <c r="PLX686" s="187"/>
      <c r="PLY686" s="187"/>
      <c r="PLZ686" s="187"/>
      <c r="PMA686" s="187"/>
      <c r="PMB686" s="187"/>
      <c r="PMC686" s="187"/>
      <c r="PMD686" s="187"/>
      <c r="PME686" s="187"/>
      <c r="PMF686" s="187"/>
      <c r="PMG686" s="187"/>
      <c r="PMH686" s="187"/>
      <c r="PMI686" s="187"/>
      <c r="PMJ686" s="187"/>
      <c r="PMK686" s="187"/>
      <c r="PML686" s="187"/>
      <c r="PMM686" s="187"/>
      <c r="PMN686" s="187"/>
      <c r="PMO686" s="187"/>
      <c r="PMP686" s="187"/>
      <c r="PMQ686" s="187"/>
      <c r="PMR686" s="187"/>
      <c r="PMS686" s="187"/>
      <c r="PMT686" s="187"/>
      <c r="PMU686" s="187"/>
      <c r="PMV686" s="187"/>
      <c r="PMW686" s="187"/>
      <c r="PMX686" s="187"/>
      <c r="PMY686" s="187"/>
      <c r="PMZ686" s="187"/>
      <c r="PNA686" s="187"/>
      <c r="PNB686" s="187"/>
      <c r="PNC686" s="187"/>
      <c r="PND686" s="187"/>
      <c r="PNE686" s="187"/>
      <c r="PNF686" s="187"/>
      <c r="PNG686" s="187"/>
      <c r="PNH686" s="187"/>
      <c r="PNI686" s="187"/>
      <c r="PNJ686" s="187"/>
      <c r="PNK686" s="187"/>
      <c r="PNL686" s="187"/>
      <c r="PNM686" s="187"/>
      <c r="PNN686" s="187"/>
      <c r="PNO686" s="187"/>
      <c r="PNP686" s="187"/>
      <c r="PNQ686" s="187"/>
      <c r="PNR686" s="187"/>
      <c r="PNS686" s="187"/>
      <c r="PNT686" s="187"/>
      <c r="PNU686" s="187"/>
      <c r="PNV686" s="187"/>
      <c r="PNW686" s="187"/>
      <c r="PNX686" s="187"/>
      <c r="PNY686" s="187"/>
      <c r="PNZ686" s="187"/>
      <c r="POA686" s="187"/>
      <c r="POB686" s="187"/>
      <c r="POC686" s="187"/>
      <c r="POD686" s="187"/>
      <c r="POE686" s="187"/>
      <c r="POF686" s="187"/>
      <c r="POG686" s="187"/>
      <c r="POH686" s="187"/>
      <c r="POI686" s="187"/>
      <c r="POJ686" s="187"/>
      <c r="POK686" s="187"/>
      <c r="POL686" s="187"/>
      <c r="POM686" s="187"/>
      <c r="PON686" s="187"/>
      <c r="POO686" s="187"/>
      <c r="POP686" s="187"/>
      <c r="POQ686" s="187"/>
      <c r="POR686" s="187"/>
      <c r="POS686" s="187"/>
      <c r="POT686" s="187"/>
      <c r="POU686" s="187"/>
      <c r="POV686" s="187"/>
      <c r="POW686" s="187"/>
      <c r="POX686" s="187"/>
      <c r="POY686" s="187"/>
      <c r="POZ686" s="187"/>
      <c r="PPA686" s="187"/>
      <c r="PPB686" s="187"/>
      <c r="PPC686" s="187"/>
      <c r="PPD686" s="187"/>
      <c r="PPE686" s="187"/>
      <c r="PPF686" s="187"/>
      <c r="PPG686" s="187"/>
      <c r="PPH686" s="187"/>
      <c r="PPI686" s="187"/>
      <c r="PPJ686" s="187"/>
      <c r="PPK686" s="187"/>
      <c r="PPL686" s="187"/>
      <c r="PPM686" s="187"/>
      <c r="PPN686" s="187"/>
      <c r="PPO686" s="187"/>
      <c r="PPP686" s="187"/>
      <c r="PPQ686" s="187"/>
      <c r="PPR686" s="187"/>
      <c r="PPS686" s="187"/>
      <c r="PPT686" s="187"/>
      <c r="PPU686" s="187"/>
      <c r="PPV686" s="187"/>
      <c r="PPW686" s="187"/>
      <c r="PPX686" s="187"/>
      <c r="PPY686" s="187"/>
      <c r="PPZ686" s="187"/>
      <c r="PQA686" s="187"/>
      <c r="PQB686" s="187"/>
      <c r="PQC686" s="187"/>
      <c r="PQD686" s="187"/>
      <c r="PQE686" s="187"/>
      <c r="PQF686" s="187"/>
      <c r="PQG686" s="187"/>
      <c r="PQH686" s="187"/>
      <c r="PQI686" s="187"/>
      <c r="PQJ686" s="187"/>
      <c r="PQK686" s="187"/>
      <c r="PQL686" s="187"/>
      <c r="PQM686" s="187"/>
      <c r="PQN686" s="187"/>
      <c r="PQO686" s="187"/>
      <c r="PQP686" s="187"/>
      <c r="PQQ686" s="187"/>
      <c r="PQR686" s="187"/>
      <c r="PQS686" s="187"/>
      <c r="PQT686" s="187"/>
      <c r="PQU686" s="187"/>
      <c r="PQV686" s="187"/>
      <c r="PQW686" s="187"/>
      <c r="PQX686" s="187"/>
      <c r="PQY686" s="187"/>
      <c r="PQZ686" s="187"/>
      <c r="PRA686" s="187"/>
      <c r="PRB686" s="187"/>
      <c r="PRC686" s="187"/>
      <c r="PRD686" s="187"/>
      <c r="PRE686" s="187"/>
      <c r="PRF686" s="187"/>
      <c r="PRG686" s="187"/>
      <c r="PRH686" s="187"/>
      <c r="PRI686" s="187"/>
      <c r="PRJ686" s="187"/>
      <c r="PRK686" s="187"/>
      <c r="PRL686" s="187"/>
      <c r="PRM686" s="187"/>
      <c r="PRN686" s="187"/>
      <c r="PRO686" s="187"/>
      <c r="PRP686" s="187"/>
      <c r="PRQ686" s="187"/>
      <c r="PRR686" s="187"/>
      <c r="PRS686" s="187"/>
      <c r="PRT686" s="187"/>
      <c r="PRU686" s="187"/>
      <c r="PRV686" s="187"/>
      <c r="PRW686" s="187"/>
      <c r="PRX686" s="187"/>
      <c r="PRY686" s="187"/>
      <c r="PRZ686" s="187"/>
      <c r="PSA686" s="187"/>
      <c r="PSB686" s="187"/>
      <c r="PSC686" s="187"/>
      <c r="PSD686" s="187"/>
      <c r="PSE686" s="187"/>
      <c r="PSF686" s="187"/>
      <c r="PSG686" s="187"/>
      <c r="PSH686" s="187"/>
      <c r="PSI686" s="187"/>
      <c r="PSJ686" s="187"/>
      <c r="PSK686" s="187"/>
      <c r="PSL686" s="187"/>
      <c r="PSM686" s="187"/>
      <c r="PSN686" s="187"/>
      <c r="PSO686" s="187"/>
      <c r="PSP686" s="187"/>
      <c r="PSQ686" s="187"/>
      <c r="PSR686" s="187"/>
      <c r="PSS686" s="187"/>
      <c r="PST686" s="187"/>
      <c r="PSU686" s="187"/>
      <c r="PSV686" s="187"/>
      <c r="PSW686" s="187"/>
      <c r="PSX686" s="187"/>
      <c r="PSY686" s="187"/>
      <c r="PSZ686" s="187"/>
      <c r="PTA686" s="187"/>
      <c r="PTB686" s="187"/>
      <c r="PTC686" s="187"/>
      <c r="PTD686" s="187"/>
      <c r="PTE686" s="187"/>
      <c r="PTF686" s="187"/>
      <c r="PTG686" s="187"/>
      <c r="PTH686" s="187"/>
      <c r="PTI686" s="187"/>
      <c r="PTJ686" s="187"/>
      <c r="PTK686" s="187"/>
      <c r="PTL686" s="187"/>
      <c r="PTM686" s="187"/>
      <c r="PTN686" s="187"/>
      <c r="PTO686" s="187"/>
      <c r="PTP686" s="187"/>
      <c r="PTQ686" s="187"/>
      <c r="PTR686" s="187"/>
      <c r="PTS686" s="187"/>
      <c r="PTT686" s="187"/>
      <c r="PTU686" s="187"/>
      <c r="PTV686" s="187"/>
      <c r="PTW686" s="187"/>
      <c r="PTX686" s="187"/>
      <c r="PTY686" s="187"/>
      <c r="PTZ686" s="187"/>
      <c r="PUA686" s="187"/>
      <c r="PUB686" s="187"/>
      <c r="PUC686" s="187"/>
      <c r="PUD686" s="187"/>
      <c r="PUE686" s="187"/>
      <c r="PUF686" s="187"/>
      <c r="PUG686" s="187"/>
      <c r="PUH686" s="187"/>
      <c r="PUI686" s="187"/>
      <c r="PUJ686" s="187"/>
      <c r="PUK686" s="187"/>
      <c r="PUL686" s="187"/>
      <c r="PUM686" s="187"/>
      <c r="PUN686" s="187"/>
      <c r="PUO686" s="187"/>
      <c r="PUP686" s="187"/>
      <c r="PUQ686" s="187"/>
      <c r="PUR686" s="187"/>
      <c r="PUS686" s="187"/>
      <c r="PUT686" s="187"/>
      <c r="PUU686" s="187"/>
      <c r="PUV686" s="187"/>
      <c r="PUW686" s="187"/>
      <c r="PUX686" s="187"/>
      <c r="PUY686" s="187"/>
      <c r="PUZ686" s="187"/>
      <c r="PVA686" s="187"/>
      <c r="PVB686" s="187"/>
      <c r="PVC686" s="187"/>
      <c r="PVD686" s="187"/>
      <c r="PVE686" s="187"/>
      <c r="PVF686" s="187"/>
      <c r="PVG686" s="187"/>
      <c r="PVH686" s="187"/>
      <c r="PVI686" s="187"/>
      <c r="PVJ686" s="187"/>
      <c r="PVK686" s="187"/>
      <c r="PVL686" s="187"/>
      <c r="PVM686" s="187"/>
      <c r="PVN686" s="187"/>
      <c r="PVO686" s="187"/>
      <c r="PVP686" s="187"/>
      <c r="PVQ686" s="187"/>
      <c r="PVR686" s="187"/>
      <c r="PVS686" s="187"/>
      <c r="PVT686" s="187"/>
      <c r="PVU686" s="187"/>
      <c r="PVV686" s="187"/>
      <c r="PVW686" s="187"/>
      <c r="PVX686" s="187"/>
      <c r="PVY686" s="187"/>
      <c r="PVZ686" s="187"/>
      <c r="PWA686" s="187"/>
      <c r="PWB686" s="187"/>
      <c r="PWC686" s="187"/>
      <c r="PWD686" s="187"/>
      <c r="PWE686" s="187"/>
      <c r="PWF686" s="187"/>
      <c r="PWG686" s="187"/>
      <c r="PWH686" s="187"/>
      <c r="PWI686" s="187"/>
      <c r="PWJ686" s="187"/>
      <c r="PWK686" s="187"/>
      <c r="PWL686" s="187"/>
      <c r="PWM686" s="187"/>
      <c r="PWN686" s="187"/>
      <c r="PWO686" s="187"/>
      <c r="PWP686" s="187"/>
      <c r="PWQ686" s="187"/>
      <c r="PWR686" s="187"/>
      <c r="PWS686" s="187"/>
      <c r="PWT686" s="187"/>
      <c r="PWU686" s="187"/>
      <c r="PWV686" s="187"/>
      <c r="PWW686" s="187"/>
      <c r="PWX686" s="187"/>
      <c r="PWY686" s="187"/>
      <c r="PWZ686" s="187"/>
      <c r="PXA686" s="187"/>
      <c r="PXB686" s="187"/>
      <c r="PXC686" s="187"/>
      <c r="PXD686" s="187"/>
      <c r="PXE686" s="187"/>
      <c r="PXF686" s="187"/>
      <c r="PXG686" s="187"/>
      <c r="PXH686" s="187"/>
      <c r="PXI686" s="187"/>
      <c r="PXJ686" s="187"/>
      <c r="PXK686" s="187"/>
      <c r="PXL686" s="187"/>
      <c r="PXM686" s="187"/>
      <c r="PXN686" s="187"/>
      <c r="PXO686" s="187"/>
      <c r="PXP686" s="187"/>
      <c r="PXQ686" s="187"/>
      <c r="PXR686" s="187"/>
      <c r="PXS686" s="187"/>
      <c r="PXT686" s="187"/>
      <c r="PXU686" s="187"/>
      <c r="PXV686" s="187"/>
      <c r="PXW686" s="187"/>
      <c r="PXX686" s="187"/>
      <c r="PXY686" s="187"/>
      <c r="PXZ686" s="187"/>
      <c r="PYA686" s="187"/>
      <c r="PYB686" s="187"/>
      <c r="PYC686" s="187"/>
      <c r="PYD686" s="187"/>
      <c r="PYE686" s="187"/>
      <c r="PYF686" s="187"/>
      <c r="PYG686" s="187"/>
      <c r="PYH686" s="187"/>
      <c r="PYI686" s="187"/>
      <c r="PYJ686" s="187"/>
      <c r="PYK686" s="187"/>
      <c r="PYL686" s="187"/>
      <c r="PYM686" s="187"/>
      <c r="PYN686" s="187"/>
      <c r="PYO686" s="187"/>
      <c r="PYP686" s="187"/>
      <c r="PYQ686" s="187"/>
      <c r="PYR686" s="187"/>
      <c r="PYS686" s="187"/>
      <c r="PYT686" s="187"/>
      <c r="PYU686" s="187"/>
      <c r="PYV686" s="187"/>
      <c r="PYW686" s="187"/>
      <c r="PYX686" s="187"/>
      <c r="PYY686" s="187"/>
      <c r="PYZ686" s="187"/>
      <c r="PZA686" s="187"/>
      <c r="PZB686" s="187"/>
      <c r="PZC686" s="187"/>
      <c r="PZD686" s="187"/>
      <c r="PZE686" s="187"/>
      <c r="PZF686" s="187"/>
      <c r="PZG686" s="187"/>
      <c r="PZH686" s="187"/>
      <c r="PZI686" s="187"/>
      <c r="PZJ686" s="187"/>
      <c r="PZK686" s="187"/>
      <c r="PZL686" s="187"/>
      <c r="PZM686" s="187"/>
      <c r="PZN686" s="187"/>
      <c r="PZO686" s="187"/>
      <c r="PZP686" s="187"/>
      <c r="PZQ686" s="187"/>
      <c r="PZR686" s="187"/>
      <c r="PZS686" s="187"/>
      <c r="PZT686" s="187"/>
      <c r="PZU686" s="187"/>
      <c r="PZV686" s="187"/>
      <c r="PZW686" s="187"/>
      <c r="PZX686" s="187"/>
      <c r="PZY686" s="187"/>
      <c r="PZZ686" s="187"/>
      <c r="QAA686" s="187"/>
      <c r="QAB686" s="187"/>
      <c r="QAC686" s="187"/>
      <c r="QAD686" s="187"/>
      <c r="QAE686" s="187"/>
      <c r="QAF686" s="187"/>
      <c r="QAG686" s="187"/>
      <c r="QAH686" s="187"/>
      <c r="QAI686" s="187"/>
      <c r="QAJ686" s="187"/>
      <c r="QAK686" s="187"/>
      <c r="QAL686" s="187"/>
      <c r="QAM686" s="187"/>
      <c r="QAN686" s="187"/>
      <c r="QAO686" s="187"/>
      <c r="QAP686" s="187"/>
      <c r="QAQ686" s="187"/>
      <c r="QAR686" s="187"/>
      <c r="QAS686" s="187"/>
      <c r="QAT686" s="187"/>
      <c r="QAU686" s="187"/>
      <c r="QAV686" s="187"/>
      <c r="QAW686" s="187"/>
      <c r="QAX686" s="187"/>
      <c r="QAY686" s="187"/>
      <c r="QAZ686" s="187"/>
      <c r="QBA686" s="187"/>
      <c r="QBB686" s="187"/>
      <c r="QBC686" s="187"/>
      <c r="QBD686" s="187"/>
      <c r="QBE686" s="187"/>
      <c r="QBF686" s="187"/>
      <c r="QBG686" s="187"/>
      <c r="QBH686" s="187"/>
      <c r="QBI686" s="187"/>
      <c r="QBJ686" s="187"/>
      <c r="QBK686" s="187"/>
      <c r="QBL686" s="187"/>
      <c r="QBM686" s="187"/>
      <c r="QBN686" s="187"/>
      <c r="QBO686" s="187"/>
      <c r="QBP686" s="187"/>
      <c r="QBQ686" s="187"/>
      <c r="QBR686" s="187"/>
      <c r="QBS686" s="187"/>
      <c r="QBT686" s="187"/>
      <c r="QBU686" s="187"/>
      <c r="QBV686" s="187"/>
      <c r="QBW686" s="187"/>
      <c r="QBX686" s="187"/>
      <c r="QBY686" s="187"/>
      <c r="QBZ686" s="187"/>
      <c r="QCA686" s="187"/>
      <c r="QCB686" s="187"/>
      <c r="QCC686" s="187"/>
      <c r="QCD686" s="187"/>
      <c r="QCE686" s="187"/>
      <c r="QCF686" s="187"/>
      <c r="QCG686" s="187"/>
      <c r="QCH686" s="187"/>
      <c r="QCI686" s="187"/>
      <c r="QCJ686" s="187"/>
      <c r="QCK686" s="187"/>
      <c r="QCL686" s="187"/>
      <c r="QCM686" s="187"/>
      <c r="QCN686" s="187"/>
      <c r="QCO686" s="187"/>
      <c r="QCP686" s="187"/>
      <c r="QCQ686" s="187"/>
      <c r="QCR686" s="187"/>
      <c r="QCS686" s="187"/>
      <c r="QCT686" s="187"/>
      <c r="QCU686" s="187"/>
      <c r="QCV686" s="187"/>
      <c r="QCW686" s="187"/>
      <c r="QCX686" s="187"/>
      <c r="QCY686" s="187"/>
      <c r="QCZ686" s="187"/>
      <c r="QDA686" s="187"/>
      <c r="QDB686" s="187"/>
      <c r="QDC686" s="187"/>
      <c r="QDD686" s="187"/>
      <c r="QDE686" s="187"/>
      <c r="QDF686" s="187"/>
      <c r="QDG686" s="187"/>
      <c r="QDH686" s="187"/>
      <c r="QDI686" s="187"/>
      <c r="QDJ686" s="187"/>
      <c r="QDK686" s="187"/>
      <c r="QDL686" s="187"/>
      <c r="QDM686" s="187"/>
      <c r="QDN686" s="187"/>
      <c r="QDO686" s="187"/>
      <c r="QDP686" s="187"/>
      <c r="QDQ686" s="187"/>
      <c r="QDR686" s="187"/>
      <c r="QDS686" s="187"/>
      <c r="QDT686" s="187"/>
      <c r="QDU686" s="187"/>
      <c r="QDV686" s="187"/>
      <c r="QDW686" s="187"/>
      <c r="QDX686" s="187"/>
      <c r="QDY686" s="187"/>
      <c r="QDZ686" s="187"/>
      <c r="QEA686" s="187"/>
      <c r="QEB686" s="187"/>
      <c r="QEC686" s="187"/>
      <c r="QED686" s="187"/>
      <c r="QEE686" s="187"/>
      <c r="QEF686" s="187"/>
      <c r="QEG686" s="187"/>
      <c r="QEH686" s="187"/>
      <c r="QEI686" s="187"/>
      <c r="QEJ686" s="187"/>
      <c r="QEK686" s="187"/>
      <c r="QEL686" s="187"/>
      <c r="QEM686" s="187"/>
      <c r="QEN686" s="187"/>
      <c r="QEO686" s="187"/>
      <c r="QEP686" s="187"/>
      <c r="QEQ686" s="187"/>
      <c r="QER686" s="187"/>
      <c r="QES686" s="187"/>
      <c r="QET686" s="187"/>
      <c r="QEU686" s="187"/>
      <c r="QEV686" s="187"/>
      <c r="QEW686" s="187"/>
      <c r="QEX686" s="187"/>
      <c r="QEY686" s="187"/>
      <c r="QEZ686" s="187"/>
      <c r="QFA686" s="187"/>
      <c r="QFB686" s="187"/>
      <c r="QFC686" s="187"/>
      <c r="QFD686" s="187"/>
      <c r="QFE686" s="187"/>
      <c r="QFF686" s="187"/>
      <c r="QFG686" s="187"/>
      <c r="QFH686" s="187"/>
      <c r="QFI686" s="187"/>
      <c r="QFJ686" s="187"/>
      <c r="QFK686" s="187"/>
      <c r="QFL686" s="187"/>
      <c r="QFM686" s="187"/>
      <c r="QFN686" s="187"/>
      <c r="QFO686" s="187"/>
      <c r="QFP686" s="187"/>
      <c r="QFQ686" s="187"/>
      <c r="QFR686" s="187"/>
      <c r="QFS686" s="187"/>
      <c r="QFT686" s="187"/>
      <c r="QFU686" s="187"/>
      <c r="QFV686" s="187"/>
      <c r="QFW686" s="187"/>
      <c r="QFX686" s="187"/>
      <c r="QFY686" s="187"/>
      <c r="QFZ686" s="187"/>
      <c r="QGA686" s="187"/>
      <c r="QGB686" s="187"/>
      <c r="QGC686" s="187"/>
      <c r="QGD686" s="187"/>
      <c r="QGE686" s="187"/>
      <c r="QGF686" s="187"/>
      <c r="QGG686" s="187"/>
      <c r="QGH686" s="187"/>
      <c r="QGI686" s="187"/>
      <c r="QGJ686" s="187"/>
      <c r="QGK686" s="187"/>
      <c r="QGL686" s="187"/>
      <c r="QGM686" s="187"/>
      <c r="QGN686" s="187"/>
      <c r="QGO686" s="187"/>
      <c r="QGP686" s="187"/>
      <c r="QGQ686" s="187"/>
      <c r="QGR686" s="187"/>
      <c r="QGS686" s="187"/>
      <c r="QGT686" s="187"/>
      <c r="QGU686" s="187"/>
      <c r="QGV686" s="187"/>
      <c r="QGW686" s="187"/>
      <c r="QGX686" s="187"/>
      <c r="QGY686" s="187"/>
      <c r="QGZ686" s="187"/>
      <c r="QHA686" s="187"/>
      <c r="QHB686" s="187"/>
      <c r="QHC686" s="187"/>
      <c r="QHD686" s="187"/>
      <c r="QHE686" s="187"/>
      <c r="QHF686" s="187"/>
      <c r="QHG686" s="187"/>
      <c r="QHH686" s="187"/>
      <c r="QHI686" s="187"/>
      <c r="QHJ686" s="187"/>
      <c r="QHK686" s="187"/>
      <c r="QHL686" s="187"/>
      <c r="QHM686" s="187"/>
      <c r="QHN686" s="187"/>
      <c r="QHO686" s="187"/>
      <c r="QHP686" s="187"/>
      <c r="QHQ686" s="187"/>
      <c r="QHR686" s="187"/>
      <c r="QHS686" s="187"/>
      <c r="QHT686" s="187"/>
      <c r="QHU686" s="187"/>
      <c r="QHV686" s="187"/>
      <c r="QHW686" s="187"/>
      <c r="QHX686" s="187"/>
      <c r="QHY686" s="187"/>
      <c r="QHZ686" s="187"/>
      <c r="QIA686" s="187"/>
      <c r="QIB686" s="187"/>
      <c r="QIC686" s="187"/>
      <c r="QID686" s="187"/>
      <c r="QIE686" s="187"/>
      <c r="QIF686" s="187"/>
      <c r="QIG686" s="187"/>
      <c r="QIH686" s="187"/>
      <c r="QII686" s="187"/>
      <c r="QIJ686" s="187"/>
      <c r="QIK686" s="187"/>
      <c r="QIL686" s="187"/>
      <c r="QIM686" s="187"/>
      <c r="QIN686" s="187"/>
      <c r="QIO686" s="187"/>
      <c r="QIP686" s="187"/>
      <c r="QIQ686" s="187"/>
      <c r="QIR686" s="187"/>
      <c r="QIS686" s="187"/>
      <c r="QIT686" s="187"/>
      <c r="QIU686" s="187"/>
      <c r="QIV686" s="187"/>
      <c r="QIW686" s="187"/>
      <c r="QIX686" s="187"/>
      <c r="QIY686" s="187"/>
      <c r="QIZ686" s="187"/>
      <c r="QJA686" s="187"/>
      <c r="QJB686" s="187"/>
      <c r="QJC686" s="187"/>
      <c r="QJD686" s="187"/>
      <c r="QJE686" s="187"/>
      <c r="QJF686" s="187"/>
      <c r="QJG686" s="187"/>
      <c r="QJH686" s="187"/>
      <c r="QJI686" s="187"/>
      <c r="QJJ686" s="187"/>
      <c r="QJK686" s="187"/>
      <c r="QJL686" s="187"/>
      <c r="QJM686" s="187"/>
      <c r="QJN686" s="187"/>
      <c r="QJO686" s="187"/>
      <c r="QJP686" s="187"/>
      <c r="QJQ686" s="187"/>
      <c r="QJR686" s="187"/>
      <c r="QJS686" s="187"/>
      <c r="QJT686" s="187"/>
      <c r="QJU686" s="187"/>
      <c r="QJV686" s="187"/>
      <c r="QJW686" s="187"/>
      <c r="QJX686" s="187"/>
      <c r="QJY686" s="187"/>
      <c r="QJZ686" s="187"/>
      <c r="QKA686" s="187"/>
      <c r="QKB686" s="187"/>
      <c r="QKC686" s="187"/>
      <c r="QKD686" s="187"/>
      <c r="QKE686" s="187"/>
      <c r="QKF686" s="187"/>
      <c r="QKG686" s="187"/>
      <c r="QKH686" s="187"/>
      <c r="QKI686" s="187"/>
      <c r="QKJ686" s="187"/>
      <c r="QKK686" s="187"/>
      <c r="QKL686" s="187"/>
      <c r="QKM686" s="187"/>
      <c r="QKN686" s="187"/>
      <c r="QKO686" s="187"/>
      <c r="QKP686" s="187"/>
      <c r="QKQ686" s="187"/>
      <c r="QKR686" s="187"/>
      <c r="QKS686" s="187"/>
      <c r="QKT686" s="187"/>
      <c r="QKU686" s="187"/>
      <c r="QKV686" s="187"/>
      <c r="QKW686" s="187"/>
      <c r="QKX686" s="187"/>
      <c r="QKY686" s="187"/>
      <c r="QKZ686" s="187"/>
      <c r="QLA686" s="187"/>
      <c r="QLB686" s="187"/>
      <c r="QLC686" s="187"/>
      <c r="QLD686" s="187"/>
      <c r="QLE686" s="187"/>
      <c r="QLF686" s="187"/>
      <c r="QLG686" s="187"/>
      <c r="QLH686" s="187"/>
      <c r="QLI686" s="187"/>
      <c r="QLJ686" s="187"/>
      <c r="QLK686" s="187"/>
      <c r="QLL686" s="187"/>
      <c r="QLM686" s="187"/>
      <c r="QLN686" s="187"/>
      <c r="QLO686" s="187"/>
      <c r="QLP686" s="187"/>
      <c r="QLQ686" s="187"/>
      <c r="QLR686" s="187"/>
      <c r="QLS686" s="187"/>
      <c r="QLT686" s="187"/>
      <c r="QLU686" s="187"/>
      <c r="QLV686" s="187"/>
      <c r="QLW686" s="187"/>
      <c r="QLX686" s="187"/>
      <c r="QLY686" s="187"/>
      <c r="QLZ686" s="187"/>
      <c r="QMA686" s="187"/>
      <c r="QMB686" s="187"/>
      <c r="QMC686" s="187"/>
      <c r="QMD686" s="187"/>
      <c r="QME686" s="187"/>
      <c r="QMF686" s="187"/>
      <c r="QMG686" s="187"/>
      <c r="QMH686" s="187"/>
      <c r="QMI686" s="187"/>
      <c r="QMJ686" s="187"/>
      <c r="QMK686" s="187"/>
      <c r="QML686" s="187"/>
      <c r="QMM686" s="187"/>
      <c r="QMN686" s="187"/>
      <c r="QMO686" s="187"/>
      <c r="QMP686" s="187"/>
      <c r="QMQ686" s="187"/>
      <c r="QMR686" s="187"/>
      <c r="QMS686" s="187"/>
      <c r="QMT686" s="187"/>
      <c r="QMU686" s="187"/>
      <c r="QMV686" s="187"/>
      <c r="QMW686" s="187"/>
      <c r="QMX686" s="187"/>
      <c r="QMY686" s="187"/>
      <c r="QMZ686" s="187"/>
      <c r="QNA686" s="187"/>
      <c r="QNB686" s="187"/>
      <c r="QNC686" s="187"/>
      <c r="QND686" s="187"/>
      <c r="QNE686" s="187"/>
      <c r="QNF686" s="187"/>
      <c r="QNG686" s="187"/>
      <c r="QNH686" s="187"/>
      <c r="QNI686" s="187"/>
      <c r="QNJ686" s="187"/>
      <c r="QNK686" s="187"/>
      <c r="QNL686" s="187"/>
      <c r="QNM686" s="187"/>
      <c r="QNN686" s="187"/>
      <c r="QNO686" s="187"/>
      <c r="QNP686" s="187"/>
      <c r="QNQ686" s="187"/>
      <c r="QNR686" s="187"/>
      <c r="QNS686" s="187"/>
      <c r="QNT686" s="187"/>
      <c r="QNU686" s="187"/>
      <c r="QNV686" s="187"/>
      <c r="QNW686" s="187"/>
      <c r="QNX686" s="187"/>
      <c r="QNY686" s="187"/>
      <c r="QNZ686" s="187"/>
      <c r="QOA686" s="187"/>
      <c r="QOB686" s="187"/>
      <c r="QOC686" s="187"/>
      <c r="QOD686" s="187"/>
      <c r="QOE686" s="187"/>
      <c r="QOF686" s="187"/>
      <c r="QOG686" s="187"/>
      <c r="QOH686" s="187"/>
      <c r="QOI686" s="187"/>
      <c r="QOJ686" s="187"/>
      <c r="QOK686" s="187"/>
      <c r="QOL686" s="187"/>
      <c r="QOM686" s="187"/>
      <c r="QON686" s="187"/>
      <c r="QOO686" s="187"/>
      <c r="QOP686" s="187"/>
      <c r="QOQ686" s="187"/>
      <c r="QOR686" s="187"/>
      <c r="QOS686" s="187"/>
      <c r="QOT686" s="187"/>
      <c r="QOU686" s="187"/>
      <c r="QOV686" s="187"/>
      <c r="QOW686" s="187"/>
      <c r="QOX686" s="187"/>
      <c r="QOY686" s="187"/>
      <c r="QOZ686" s="187"/>
      <c r="QPA686" s="187"/>
      <c r="QPB686" s="187"/>
      <c r="QPC686" s="187"/>
      <c r="QPD686" s="187"/>
      <c r="QPE686" s="187"/>
      <c r="QPF686" s="187"/>
      <c r="QPG686" s="187"/>
      <c r="QPH686" s="187"/>
      <c r="QPI686" s="187"/>
      <c r="QPJ686" s="187"/>
      <c r="QPK686" s="187"/>
      <c r="QPL686" s="187"/>
      <c r="QPM686" s="187"/>
      <c r="QPN686" s="187"/>
      <c r="QPO686" s="187"/>
      <c r="QPP686" s="187"/>
      <c r="QPQ686" s="187"/>
      <c r="QPR686" s="187"/>
      <c r="QPS686" s="187"/>
      <c r="QPT686" s="187"/>
      <c r="QPU686" s="187"/>
      <c r="QPV686" s="187"/>
      <c r="QPW686" s="187"/>
      <c r="QPX686" s="187"/>
      <c r="QPY686" s="187"/>
      <c r="QPZ686" s="187"/>
      <c r="QQA686" s="187"/>
      <c r="QQB686" s="187"/>
      <c r="QQC686" s="187"/>
      <c r="QQD686" s="187"/>
      <c r="QQE686" s="187"/>
      <c r="QQF686" s="187"/>
      <c r="QQG686" s="187"/>
      <c r="QQH686" s="187"/>
      <c r="QQI686" s="187"/>
      <c r="QQJ686" s="187"/>
      <c r="QQK686" s="187"/>
      <c r="QQL686" s="187"/>
      <c r="QQM686" s="187"/>
      <c r="QQN686" s="187"/>
      <c r="QQO686" s="187"/>
      <c r="QQP686" s="187"/>
      <c r="QQQ686" s="187"/>
      <c r="QQR686" s="187"/>
      <c r="QQS686" s="187"/>
      <c r="QQT686" s="187"/>
      <c r="QQU686" s="187"/>
      <c r="QQV686" s="187"/>
      <c r="QQW686" s="187"/>
      <c r="QQX686" s="187"/>
      <c r="QQY686" s="187"/>
      <c r="QQZ686" s="187"/>
      <c r="QRA686" s="187"/>
      <c r="QRB686" s="187"/>
      <c r="QRC686" s="187"/>
      <c r="QRD686" s="187"/>
      <c r="QRE686" s="187"/>
      <c r="QRF686" s="187"/>
      <c r="QRG686" s="187"/>
      <c r="QRH686" s="187"/>
      <c r="QRI686" s="187"/>
      <c r="QRJ686" s="187"/>
      <c r="QRK686" s="187"/>
      <c r="QRL686" s="187"/>
      <c r="QRM686" s="187"/>
      <c r="QRN686" s="187"/>
      <c r="QRO686" s="187"/>
      <c r="QRP686" s="187"/>
      <c r="QRQ686" s="187"/>
      <c r="QRR686" s="187"/>
      <c r="QRS686" s="187"/>
      <c r="QRT686" s="187"/>
      <c r="QRU686" s="187"/>
      <c r="QRV686" s="187"/>
      <c r="QRW686" s="187"/>
      <c r="QRX686" s="187"/>
      <c r="QRY686" s="187"/>
      <c r="QRZ686" s="187"/>
      <c r="QSA686" s="187"/>
      <c r="QSB686" s="187"/>
      <c r="QSC686" s="187"/>
      <c r="QSD686" s="187"/>
      <c r="QSE686" s="187"/>
      <c r="QSF686" s="187"/>
      <c r="QSG686" s="187"/>
      <c r="QSH686" s="187"/>
      <c r="QSI686" s="187"/>
      <c r="QSJ686" s="187"/>
      <c r="QSK686" s="187"/>
      <c r="QSL686" s="187"/>
      <c r="QSM686" s="187"/>
      <c r="QSN686" s="187"/>
      <c r="QSO686" s="187"/>
      <c r="QSP686" s="187"/>
      <c r="QSQ686" s="187"/>
      <c r="QSR686" s="187"/>
      <c r="QSS686" s="187"/>
      <c r="QST686" s="187"/>
      <c r="QSU686" s="187"/>
      <c r="QSV686" s="187"/>
      <c r="QSW686" s="187"/>
      <c r="QSX686" s="187"/>
      <c r="QSY686" s="187"/>
      <c r="QSZ686" s="187"/>
      <c r="QTA686" s="187"/>
      <c r="QTB686" s="187"/>
      <c r="QTC686" s="187"/>
      <c r="QTD686" s="187"/>
      <c r="QTE686" s="187"/>
      <c r="QTF686" s="187"/>
      <c r="QTG686" s="187"/>
      <c r="QTH686" s="187"/>
      <c r="QTI686" s="187"/>
      <c r="QTJ686" s="187"/>
      <c r="QTK686" s="187"/>
      <c r="QTL686" s="187"/>
      <c r="QTM686" s="187"/>
      <c r="QTN686" s="187"/>
      <c r="QTO686" s="187"/>
      <c r="QTP686" s="187"/>
      <c r="QTQ686" s="187"/>
      <c r="QTR686" s="187"/>
      <c r="QTS686" s="187"/>
      <c r="QTT686" s="187"/>
      <c r="QTU686" s="187"/>
      <c r="QTV686" s="187"/>
      <c r="QTW686" s="187"/>
      <c r="QTX686" s="187"/>
      <c r="QTY686" s="187"/>
      <c r="QTZ686" s="187"/>
      <c r="QUA686" s="187"/>
      <c r="QUB686" s="187"/>
      <c r="QUC686" s="187"/>
      <c r="QUD686" s="187"/>
      <c r="QUE686" s="187"/>
      <c r="QUF686" s="187"/>
      <c r="QUG686" s="187"/>
      <c r="QUH686" s="187"/>
      <c r="QUI686" s="187"/>
      <c r="QUJ686" s="187"/>
      <c r="QUK686" s="187"/>
      <c r="QUL686" s="187"/>
      <c r="QUM686" s="187"/>
      <c r="QUN686" s="187"/>
      <c r="QUO686" s="187"/>
      <c r="QUP686" s="187"/>
      <c r="QUQ686" s="187"/>
      <c r="QUR686" s="187"/>
      <c r="QUS686" s="187"/>
      <c r="QUT686" s="187"/>
      <c r="QUU686" s="187"/>
      <c r="QUV686" s="187"/>
      <c r="QUW686" s="187"/>
      <c r="QUX686" s="187"/>
      <c r="QUY686" s="187"/>
      <c r="QUZ686" s="187"/>
      <c r="QVA686" s="187"/>
      <c r="QVB686" s="187"/>
      <c r="QVC686" s="187"/>
      <c r="QVD686" s="187"/>
      <c r="QVE686" s="187"/>
      <c r="QVF686" s="187"/>
      <c r="QVG686" s="187"/>
      <c r="QVH686" s="187"/>
      <c r="QVI686" s="187"/>
      <c r="QVJ686" s="187"/>
      <c r="QVK686" s="187"/>
      <c r="QVL686" s="187"/>
      <c r="QVM686" s="187"/>
      <c r="QVN686" s="187"/>
      <c r="QVO686" s="187"/>
      <c r="QVP686" s="187"/>
      <c r="QVQ686" s="187"/>
      <c r="QVR686" s="187"/>
      <c r="QVS686" s="187"/>
      <c r="QVT686" s="187"/>
      <c r="QVU686" s="187"/>
      <c r="QVV686" s="187"/>
      <c r="QVW686" s="187"/>
      <c r="QVX686" s="187"/>
      <c r="QVY686" s="187"/>
      <c r="QVZ686" s="187"/>
      <c r="QWA686" s="187"/>
      <c r="QWB686" s="187"/>
      <c r="QWC686" s="187"/>
      <c r="QWD686" s="187"/>
      <c r="QWE686" s="187"/>
      <c r="QWF686" s="187"/>
      <c r="QWG686" s="187"/>
      <c r="QWH686" s="187"/>
      <c r="QWI686" s="187"/>
      <c r="QWJ686" s="187"/>
      <c r="QWK686" s="187"/>
      <c r="QWL686" s="187"/>
      <c r="QWM686" s="187"/>
      <c r="QWN686" s="187"/>
      <c r="QWO686" s="187"/>
      <c r="QWP686" s="187"/>
      <c r="QWQ686" s="187"/>
      <c r="QWR686" s="187"/>
      <c r="QWS686" s="187"/>
      <c r="QWT686" s="187"/>
      <c r="QWU686" s="187"/>
      <c r="QWV686" s="187"/>
      <c r="QWW686" s="187"/>
      <c r="QWX686" s="187"/>
      <c r="QWY686" s="187"/>
      <c r="QWZ686" s="187"/>
      <c r="QXA686" s="187"/>
      <c r="QXB686" s="187"/>
      <c r="QXC686" s="187"/>
      <c r="QXD686" s="187"/>
      <c r="QXE686" s="187"/>
      <c r="QXF686" s="187"/>
      <c r="QXG686" s="187"/>
      <c r="QXH686" s="187"/>
      <c r="QXI686" s="187"/>
      <c r="QXJ686" s="187"/>
      <c r="QXK686" s="187"/>
      <c r="QXL686" s="187"/>
      <c r="QXM686" s="187"/>
      <c r="QXN686" s="187"/>
      <c r="QXO686" s="187"/>
      <c r="QXP686" s="187"/>
      <c r="QXQ686" s="187"/>
      <c r="QXR686" s="187"/>
      <c r="QXS686" s="187"/>
      <c r="QXT686" s="187"/>
      <c r="QXU686" s="187"/>
      <c r="QXV686" s="187"/>
      <c r="QXW686" s="187"/>
      <c r="QXX686" s="187"/>
      <c r="QXY686" s="187"/>
      <c r="QXZ686" s="187"/>
      <c r="QYA686" s="187"/>
      <c r="QYB686" s="187"/>
      <c r="QYC686" s="187"/>
      <c r="QYD686" s="187"/>
      <c r="QYE686" s="187"/>
      <c r="QYF686" s="187"/>
      <c r="QYG686" s="187"/>
      <c r="QYH686" s="187"/>
      <c r="QYI686" s="187"/>
      <c r="QYJ686" s="187"/>
      <c r="QYK686" s="187"/>
      <c r="QYL686" s="187"/>
      <c r="QYM686" s="187"/>
      <c r="QYN686" s="187"/>
      <c r="QYO686" s="187"/>
      <c r="QYP686" s="187"/>
      <c r="QYQ686" s="187"/>
      <c r="QYR686" s="187"/>
      <c r="QYS686" s="187"/>
      <c r="QYT686" s="187"/>
      <c r="QYU686" s="187"/>
      <c r="QYV686" s="187"/>
      <c r="QYW686" s="187"/>
      <c r="QYX686" s="187"/>
      <c r="QYY686" s="187"/>
      <c r="QYZ686" s="187"/>
      <c r="QZA686" s="187"/>
      <c r="QZB686" s="187"/>
      <c r="QZC686" s="187"/>
      <c r="QZD686" s="187"/>
      <c r="QZE686" s="187"/>
      <c r="QZF686" s="187"/>
      <c r="QZG686" s="187"/>
      <c r="QZH686" s="187"/>
      <c r="QZI686" s="187"/>
      <c r="QZJ686" s="187"/>
      <c r="QZK686" s="187"/>
      <c r="QZL686" s="187"/>
      <c r="QZM686" s="187"/>
      <c r="QZN686" s="187"/>
      <c r="QZO686" s="187"/>
      <c r="QZP686" s="187"/>
      <c r="QZQ686" s="187"/>
      <c r="QZR686" s="187"/>
      <c r="QZS686" s="187"/>
      <c r="QZT686" s="187"/>
      <c r="QZU686" s="187"/>
      <c r="QZV686" s="187"/>
      <c r="QZW686" s="187"/>
      <c r="QZX686" s="187"/>
      <c r="QZY686" s="187"/>
      <c r="QZZ686" s="187"/>
      <c r="RAA686" s="187"/>
      <c r="RAB686" s="187"/>
      <c r="RAC686" s="187"/>
      <c r="RAD686" s="187"/>
      <c r="RAE686" s="187"/>
      <c r="RAF686" s="187"/>
      <c r="RAG686" s="187"/>
      <c r="RAH686" s="187"/>
      <c r="RAI686" s="187"/>
      <c r="RAJ686" s="187"/>
      <c r="RAK686" s="187"/>
      <c r="RAL686" s="187"/>
      <c r="RAM686" s="187"/>
      <c r="RAN686" s="187"/>
      <c r="RAO686" s="187"/>
      <c r="RAP686" s="187"/>
      <c r="RAQ686" s="187"/>
      <c r="RAR686" s="187"/>
      <c r="RAS686" s="187"/>
      <c r="RAT686" s="187"/>
      <c r="RAU686" s="187"/>
      <c r="RAV686" s="187"/>
      <c r="RAW686" s="187"/>
      <c r="RAX686" s="187"/>
      <c r="RAY686" s="187"/>
      <c r="RAZ686" s="187"/>
      <c r="RBA686" s="187"/>
      <c r="RBB686" s="187"/>
      <c r="RBC686" s="187"/>
      <c r="RBD686" s="187"/>
      <c r="RBE686" s="187"/>
      <c r="RBF686" s="187"/>
      <c r="RBG686" s="187"/>
      <c r="RBH686" s="187"/>
      <c r="RBI686" s="187"/>
      <c r="RBJ686" s="187"/>
      <c r="RBK686" s="187"/>
      <c r="RBL686" s="187"/>
      <c r="RBM686" s="187"/>
      <c r="RBN686" s="187"/>
      <c r="RBO686" s="187"/>
      <c r="RBP686" s="187"/>
      <c r="RBQ686" s="187"/>
      <c r="RBR686" s="187"/>
      <c r="RBS686" s="187"/>
      <c r="RBT686" s="187"/>
      <c r="RBU686" s="187"/>
      <c r="RBV686" s="187"/>
      <c r="RBW686" s="187"/>
      <c r="RBX686" s="187"/>
      <c r="RBY686" s="187"/>
      <c r="RBZ686" s="187"/>
      <c r="RCA686" s="187"/>
      <c r="RCB686" s="187"/>
      <c r="RCC686" s="187"/>
      <c r="RCD686" s="187"/>
      <c r="RCE686" s="187"/>
      <c r="RCF686" s="187"/>
      <c r="RCG686" s="187"/>
      <c r="RCH686" s="187"/>
      <c r="RCI686" s="187"/>
      <c r="RCJ686" s="187"/>
      <c r="RCK686" s="187"/>
      <c r="RCL686" s="187"/>
      <c r="RCM686" s="187"/>
      <c r="RCN686" s="187"/>
      <c r="RCO686" s="187"/>
      <c r="RCP686" s="187"/>
      <c r="RCQ686" s="187"/>
      <c r="RCR686" s="187"/>
      <c r="RCS686" s="187"/>
      <c r="RCT686" s="187"/>
      <c r="RCU686" s="187"/>
      <c r="RCV686" s="187"/>
      <c r="RCW686" s="187"/>
      <c r="RCX686" s="187"/>
      <c r="RCY686" s="187"/>
      <c r="RCZ686" s="187"/>
      <c r="RDA686" s="187"/>
      <c r="RDB686" s="187"/>
      <c r="RDC686" s="187"/>
      <c r="RDD686" s="187"/>
      <c r="RDE686" s="187"/>
      <c r="RDF686" s="187"/>
      <c r="RDG686" s="187"/>
      <c r="RDH686" s="187"/>
      <c r="RDI686" s="187"/>
      <c r="RDJ686" s="187"/>
      <c r="RDK686" s="187"/>
      <c r="RDL686" s="187"/>
      <c r="RDM686" s="187"/>
      <c r="RDN686" s="187"/>
      <c r="RDO686" s="187"/>
      <c r="RDP686" s="187"/>
      <c r="RDQ686" s="187"/>
      <c r="RDR686" s="187"/>
      <c r="RDS686" s="187"/>
      <c r="RDT686" s="187"/>
      <c r="RDU686" s="187"/>
      <c r="RDV686" s="187"/>
      <c r="RDW686" s="187"/>
      <c r="RDX686" s="187"/>
      <c r="RDY686" s="187"/>
      <c r="RDZ686" s="187"/>
      <c r="REA686" s="187"/>
      <c r="REB686" s="187"/>
      <c r="REC686" s="187"/>
      <c r="RED686" s="187"/>
      <c r="REE686" s="187"/>
      <c r="REF686" s="187"/>
      <c r="REG686" s="187"/>
      <c r="REH686" s="187"/>
      <c r="REI686" s="187"/>
      <c r="REJ686" s="187"/>
      <c r="REK686" s="187"/>
      <c r="REL686" s="187"/>
      <c r="REM686" s="187"/>
      <c r="REN686" s="187"/>
      <c r="REO686" s="187"/>
      <c r="REP686" s="187"/>
      <c r="REQ686" s="187"/>
      <c r="RER686" s="187"/>
      <c r="RES686" s="187"/>
      <c r="RET686" s="187"/>
      <c r="REU686" s="187"/>
      <c r="REV686" s="187"/>
      <c r="REW686" s="187"/>
      <c r="REX686" s="187"/>
      <c r="REY686" s="187"/>
      <c r="REZ686" s="187"/>
      <c r="RFA686" s="187"/>
      <c r="RFB686" s="187"/>
      <c r="RFC686" s="187"/>
      <c r="RFD686" s="187"/>
      <c r="RFE686" s="187"/>
      <c r="RFF686" s="187"/>
      <c r="RFG686" s="187"/>
      <c r="RFH686" s="187"/>
      <c r="RFI686" s="187"/>
      <c r="RFJ686" s="187"/>
      <c r="RFK686" s="187"/>
      <c r="RFL686" s="187"/>
      <c r="RFM686" s="187"/>
      <c r="RFN686" s="187"/>
      <c r="RFO686" s="187"/>
      <c r="RFP686" s="187"/>
      <c r="RFQ686" s="187"/>
      <c r="RFR686" s="187"/>
      <c r="RFS686" s="187"/>
      <c r="RFT686" s="187"/>
      <c r="RFU686" s="187"/>
      <c r="RFV686" s="187"/>
      <c r="RFW686" s="187"/>
      <c r="RFX686" s="187"/>
      <c r="RFY686" s="187"/>
      <c r="RFZ686" s="187"/>
      <c r="RGA686" s="187"/>
      <c r="RGB686" s="187"/>
      <c r="RGC686" s="187"/>
      <c r="RGD686" s="187"/>
      <c r="RGE686" s="187"/>
      <c r="RGF686" s="187"/>
      <c r="RGG686" s="187"/>
      <c r="RGH686" s="187"/>
      <c r="RGI686" s="187"/>
      <c r="RGJ686" s="187"/>
      <c r="RGK686" s="187"/>
      <c r="RGL686" s="187"/>
      <c r="RGM686" s="187"/>
      <c r="RGN686" s="187"/>
      <c r="RGO686" s="187"/>
      <c r="RGP686" s="187"/>
      <c r="RGQ686" s="187"/>
      <c r="RGR686" s="187"/>
      <c r="RGS686" s="187"/>
      <c r="RGT686" s="187"/>
      <c r="RGU686" s="187"/>
      <c r="RGV686" s="187"/>
      <c r="RGW686" s="187"/>
      <c r="RGX686" s="187"/>
      <c r="RGY686" s="187"/>
      <c r="RGZ686" s="187"/>
      <c r="RHA686" s="187"/>
      <c r="RHB686" s="187"/>
      <c r="RHC686" s="187"/>
      <c r="RHD686" s="187"/>
      <c r="RHE686" s="187"/>
      <c r="RHF686" s="187"/>
      <c r="RHG686" s="187"/>
      <c r="RHH686" s="187"/>
      <c r="RHI686" s="187"/>
      <c r="RHJ686" s="187"/>
      <c r="RHK686" s="187"/>
      <c r="RHL686" s="187"/>
      <c r="RHM686" s="187"/>
      <c r="RHN686" s="187"/>
      <c r="RHO686" s="187"/>
      <c r="RHP686" s="187"/>
      <c r="RHQ686" s="187"/>
      <c r="RHR686" s="187"/>
      <c r="RHS686" s="187"/>
      <c r="RHT686" s="187"/>
      <c r="RHU686" s="187"/>
      <c r="RHV686" s="187"/>
      <c r="RHW686" s="187"/>
      <c r="RHX686" s="187"/>
      <c r="RHY686" s="187"/>
      <c r="RHZ686" s="187"/>
      <c r="RIA686" s="187"/>
      <c r="RIB686" s="187"/>
      <c r="RIC686" s="187"/>
      <c r="RID686" s="187"/>
      <c r="RIE686" s="187"/>
      <c r="RIF686" s="187"/>
      <c r="RIG686" s="187"/>
      <c r="RIH686" s="187"/>
      <c r="RII686" s="187"/>
      <c r="RIJ686" s="187"/>
      <c r="RIK686" s="187"/>
      <c r="RIL686" s="187"/>
      <c r="RIM686" s="187"/>
      <c r="RIN686" s="187"/>
      <c r="RIO686" s="187"/>
      <c r="RIP686" s="187"/>
      <c r="RIQ686" s="187"/>
      <c r="RIR686" s="187"/>
      <c r="RIS686" s="187"/>
      <c r="RIT686" s="187"/>
      <c r="RIU686" s="187"/>
      <c r="RIV686" s="187"/>
      <c r="RIW686" s="187"/>
      <c r="RIX686" s="187"/>
      <c r="RIY686" s="187"/>
      <c r="RIZ686" s="187"/>
      <c r="RJA686" s="187"/>
      <c r="RJB686" s="187"/>
      <c r="RJC686" s="187"/>
      <c r="RJD686" s="187"/>
      <c r="RJE686" s="187"/>
      <c r="RJF686" s="187"/>
      <c r="RJG686" s="187"/>
      <c r="RJH686" s="187"/>
      <c r="RJI686" s="187"/>
      <c r="RJJ686" s="187"/>
      <c r="RJK686" s="187"/>
      <c r="RJL686" s="187"/>
      <c r="RJM686" s="187"/>
      <c r="RJN686" s="187"/>
      <c r="RJO686" s="187"/>
      <c r="RJP686" s="187"/>
      <c r="RJQ686" s="187"/>
      <c r="RJR686" s="187"/>
      <c r="RJS686" s="187"/>
      <c r="RJT686" s="187"/>
      <c r="RJU686" s="187"/>
      <c r="RJV686" s="187"/>
      <c r="RJW686" s="187"/>
      <c r="RJX686" s="187"/>
      <c r="RJY686" s="187"/>
      <c r="RJZ686" s="187"/>
      <c r="RKA686" s="187"/>
      <c r="RKB686" s="187"/>
      <c r="RKC686" s="187"/>
      <c r="RKD686" s="187"/>
      <c r="RKE686" s="187"/>
      <c r="RKF686" s="187"/>
      <c r="RKG686" s="187"/>
      <c r="RKH686" s="187"/>
      <c r="RKI686" s="187"/>
      <c r="RKJ686" s="187"/>
      <c r="RKK686" s="187"/>
      <c r="RKL686" s="187"/>
      <c r="RKM686" s="187"/>
      <c r="RKN686" s="187"/>
      <c r="RKO686" s="187"/>
      <c r="RKP686" s="187"/>
      <c r="RKQ686" s="187"/>
      <c r="RKR686" s="187"/>
      <c r="RKS686" s="187"/>
      <c r="RKT686" s="187"/>
      <c r="RKU686" s="187"/>
      <c r="RKV686" s="187"/>
      <c r="RKW686" s="187"/>
      <c r="RKX686" s="187"/>
      <c r="RKY686" s="187"/>
      <c r="RKZ686" s="187"/>
      <c r="RLA686" s="187"/>
      <c r="RLB686" s="187"/>
      <c r="RLC686" s="187"/>
      <c r="RLD686" s="187"/>
      <c r="RLE686" s="187"/>
      <c r="RLF686" s="187"/>
      <c r="RLG686" s="187"/>
      <c r="RLH686" s="187"/>
      <c r="RLI686" s="187"/>
      <c r="RLJ686" s="187"/>
      <c r="RLK686" s="187"/>
      <c r="RLL686" s="187"/>
      <c r="RLM686" s="187"/>
      <c r="RLN686" s="187"/>
      <c r="RLO686" s="187"/>
      <c r="RLP686" s="187"/>
      <c r="RLQ686" s="187"/>
      <c r="RLR686" s="187"/>
      <c r="RLS686" s="187"/>
      <c r="RLT686" s="187"/>
      <c r="RLU686" s="187"/>
      <c r="RLV686" s="187"/>
      <c r="RLW686" s="187"/>
      <c r="RLX686" s="187"/>
      <c r="RLY686" s="187"/>
      <c r="RLZ686" s="187"/>
      <c r="RMA686" s="187"/>
      <c r="RMB686" s="187"/>
      <c r="RMC686" s="187"/>
      <c r="RMD686" s="187"/>
      <c r="RME686" s="187"/>
      <c r="RMF686" s="187"/>
      <c r="RMG686" s="187"/>
      <c r="RMH686" s="187"/>
      <c r="RMI686" s="187"/>
      <c r="RMJ686" s="187"/>
      <c r="RMK686" s="187"/>
      <c r="RML686" s="187"/>
      <c r="RMM686" s="187"/>
      <c r="RMN686" s="187"/>
      <c r="RMO686" s="187"/>
      <c r="RMP686" s="187"/>
      <c r="RMQ686" s="187"/>
      <c r="RMR686" s="187"/>
      <c r="RMS686" s="187"/>
      <c r="RMT686" s="187"/>
      <c r="RMU686" s="187"/>
      <c r="RMV686" s="187"/>
      <c r="RMW686" s="187"/>
      <c r="RMX686" s="187"/>
      <c r="RMY686" s="187"/>
      <c r="RMZ686" s="187"/>
      <c r="RNA686" s="187"/>
      <c r="RNB686" s="187"/>
      <c r="RNC686" s="187"/>
      <c r="RND686" s="187"/>
      <c r="RNE686" s="187"/>
      <c r="RNF686" s="187"/>
      <c r="RNG686" s="187"/>
      <c r="RNH686" s="187"/>
      <c r="RNI686" s="187"/>
      <c r="RNJ686" s="187"/>
      <c r="RNK686" s="187"/>
      <c r="RNL686" s="187"/>
      <c r="RNM686" s="187"/>
      <c r="RNN686" s="187"/>
      <c r="RNO686" s="187"/>
      <c r="RNP686" s="187"/>
      <c r="RNQ686" s="187"/>
      <c r="RNR686" s="187"/>
      <c r="RNS686" s="187"/>
      <c r="RNT686" s="187"/>
      <c r="RNU686" s="187"/>
      <c r="RNV686" s="187"/>
      <c r="RNW686" s="187"/>
      <c r="RNX686" s="187"/>
      <c r="RNY686" s="187"/>
      <c r="RNZ686" s="187"/>
      <c r="ROA686" s="187"/>
      <c r="ROB686" s="187"/>
      <c r="ROC686" s="187"/>
      <c r="ROD686" s="187"/>
      <c r="ROE686" s="187"/>
      <c r="ROF686" s="187"/>
      <c r="ROG686" s="187"/>
      <c r="ROH686" s="187"/>
      <c r="ROI686" s="187"/>
      <c r="ROJ686" s="187"/>
      <c r="ROK686" s="187"/>
      <c r="ROL686" s="187"/>
      <c r="ROM686" s="187"/>
      <c r="RON686" s="187"/>
      <c r="ROO686" s="187"/>
      <c r="ROP686" s="187"/>
      <c r="ROQ686" s="187"/>
      <c r="ROR686" s="187"/>
      <c r="ROS686" s="187"/>
      <c r="ROT686" s="187"/>
      <c r="ROU686" s="187"/>
      <c r="ROV686" s="187"/>
      <c r="ROW686" s="187"/>
      <c r="ROX686" s="187"/>
      <c r="ROY686" s="187"/>
      <c r="ROZ686" s="187"/>
      <c r="RPA686" s="187"/>
      <c r="RPB686" s="187"/>
      <c r="RPC686" s="187"/>
      <c r="RPD686" s="187"/>
      <c r="RPE686" s="187"/>
      <c r="RPF686" s="187"/>
      <c r="RPG686" s="187"/>
      <c r="RPH686" s="187"/>
      <c r="RPI686" s="187"/>
      <c r="RPJ686" s="187"/>
      <c r="RPK686" s="187"/>
      <c r="RPL686" s="187"/>
      <c r="RPM686" s="187"/>
      <c r="RPN686" s="187"/>
      <c r="RPO686" s="187"/>
      <c r="RPP686" s="187"/>
      <c r="RPQ686" s="187"/>
      <c r="RPR686" s="187"/>
      <c r="RPS686" s="187"/>
      <c r="RPT686" s="187"/>
      <c r="RPU686" s="187"/>
      <c r="RPV686" s="187"/>
      <c r="RPW686" s="187"/>
      <c r="RPX686" s="187"/>
      <c r="RPY686" s="187"/>
      <c r="RPZ686" s="187"/>
      <c r="RQA686" s="187"/>
      <c r="RQB686" s="187"/>
      <c r="RQC686" s="187"/>
      <c r="RQD686" s="187"/>
      <c r="RQE686" s="187"/>
      <c r="RQF686" s="187"/>
      <c r="RQG686" s="187"/>
      <c r="RQH686" s="187"/>
      <c r="RQI686" s="187"/>
      <c r="RQJ686" s="187"/>
      <c r="RQK686" s="187"/>
      <c r="RQL686" s="187"/>
      <c r="RQM686" s="187"/>
      <c r="RQN686" s="187"/>
      <c r="RQO686" s="187"/>
      <c r="RQP686" s="187"/>
      <c r="RQQ686" s="187"/>
      <c r="RQR686" s="187"/>
      <c r="RQS686" s="187"/>
      <c r="RQT686" s="187"/>
      <c r="RQU686" s="187"/>
      <c r="RQV686" s="187"/>
      <c r="RQW686" s="187"/>
      <c r="RQX686" s="187"/>
      <c r="RQY686" s="187"/>
      <c r="RQZ686" s="187"/>
      <c r="RRA686" s="187"/>
      <c r="RRB686" s="187"/>
      <c r="RRC686" s="187"/>
      <c r="RRD686" s="187"/>
      <c r="RRE686" s="187"/>
      <c r="RRF686" s="187"/>
      <c r="RRG686" s="187"/>
      <c r="RRH686" s="187"/>
      <c r="RRI686" s="187"/>
      <c r="RRJ686" s="187"/>
      <c r="RRK686" s="187"/>
      <c r="RRL686" s="187"/>
      <c r="RRM686" s="187"/>
      <c r="RRN686" s="187"/>
      <c r="RRO686" s="187"/>
      <c r="RRP686" s="187"/>
      <c r="RRQ686" s="187"/>
      <c r="RRR686" s="187"/>
      <c r="RRS686" s="187"/>
      <c r="RRT686" s="187"/>
      <c r="RRU686" s="187"/>
      <c r="RRV686" s="187"/>
      <c r="RRW686" s="187"/>
      <c r="RRX686" s="187"/>
      <c r="RRY686" s="187"/>
      <c r="RRZ686" s="187"/>
      <c r="RSA686" s="187"/>
      <c r="RSB686" s="187"/>
      <c r="RSC686" s="187"/>
      <c r="RSD686" s="187"/>
      <c r="RSE686" s="187"/>
      <c r="RSF686" s="187"/>
      <c r="RSG686" s="187"/>
      <c r="RSH686" s="187"/>
      <c r="RSI686" s="187"/>
      <c r="RSJ686" s="187"/>
      <c r="RSK686" s="187"/>
      <c r="RSL686" s="187"/>
      <c r="RSM686" s="187"/>
      <c r="RSN686" s="187"/>
      <c r="RSO686" s="187"/>
      <c r="RSP686" s="187"/>
      <c r="RSQ686" s="187"/>
      <c r="RSR686" s="187"/>
      <c r="RSS686" s="187"/>
      <c r="RST686" s="187"/>
      <c r="RSU686" s="187"/>
      <c r="RSV686" s="187"/>
      <c r="RSW686" s="187"/>
      <c r="RSX686" s="187"/>
      <c r="RSY686" s="187"/>
      <c r="RSZ686" s="187"/>
      <c r="RTA686" s="187"/>
      <c r="RTB686" s="187"/>
      <c r="RTC686" s="187"/>
      <c r="RTD686" s="187"/>
      <c r="RTE686" s="187"/>
      <c r="RTF686" s="187"/>
      <c r="RTG686" s="187"/>
      <c r="RTH686" s="187"/>
      <c r="RTI686" s="187"/>
      <c r="RTJ686" s="187"/>
      <c r="RTK686" s="187"/>
      <c r="RTL686" s="187"/>
      <c r="RTM686" s="187"/>
      <c r="RTN686" s="187"/>
      <c r="RTO686" s="187"/>
      <c r="RTP686" s="187"/>
      <c r="RTQ686" s="187"/>
      <c r="RTR686" s="187"/>
      <c r="RTS686" s="187"/>
      <c r="RTT686" s="187"/>
      <c r="RTU686" s="187"/>
      <c r="RTV686" s="187"/>
      <c r="RTW686" s="187"/>
      <c r="RTX686" s="187"/>
      <c r="RTY686" s="187"/>
      <c r="RTZ686" s="187"/>
      <c r="RUA686" s="187"/>
      <c r="RUB686" s="187"/>
      <c r="RUC686" s="187"/>
      <c r="RUD686" s="187"/>
      <c r="RUE686" s="187"/>
      <c r="RUF686" s="187"/>
      <c r="RUG686" s="187"/>
      <c r="RUH686" s="187"/>
      <c r="RUI686" s="187"/>
      <c r="RUJ686" s="187"/>
      <c r="RUK686" s="187"/>
      <c r="RUL686" s="187"/>
      <c r="RUM686" s="187"/>
      <c r="RUN686" s="187"/>
      <c r="RUO686" s="187"/>
      <c r="RUP686" s="187"/>
      <c r="RUQ686" s="187"/>
      <c r="RUR686" s="187"/>
      <c r="RUS686" s="187"/>
      <c r="RUT686" s="187"/>
      <c r="RUU686" s="187"/>
      <c r="RUV686" s="187"/>
      <c r="RUW686" s="187"/>
      <c r="RUX686" s="187"/>
      <c r="RUY686" s="187"/>
      <c r="RUZ686" s="187"/>
      <c r="RVA686" s="187"/>
      <c r="RVB686" s="187"/>
      <c r="RVC686" s="187"/>
      <c r="RVD686" s="187"/>
      <c r="RVE686" s="187"/>
      <c r="RVF686" s="187"/>
      <c r="RVG686" s="187"/>
      <c r="RVH686" s="187"/>
      <c r="RVI686" s="187"/>
      <c r="RVJ686" s="187"/>
      <c r="RVK686" s="187"/>
      <c r="RVL686" s="187"/>
      <c r="RVM686" s="187"/>
      <c r="RVN686" s="187"/>
      <c r="RVO686" s="187"/>
      <c r="RVP686" s="187"/>
      <c r="RVQ686" s="187"/>
      <c r="RVR686" s="187"/>
      <c r="RVS686" s="187"/>
      <c r="RVT686" s="187"/>
      <c r="RVU686" s="187"/>
      <c r="RVV686" s="187"/>
      <c r="RVW686" s="187"/>
      <c r="RVX686" s="187"/>
      <c r="RVY686" s="187"/>
      <c r="RVZ686" s="187"/>
      <c r="RWA686" s="187"/>
      <c r="RWB686" s="187"/>
      <c r="RWC686" s="187"/>
      <c r="RWD686" s="187"/>
      <c r="RWE686" s="187"/>
      <c r="RWF686" s="187"/>
      <c r="RWG686" s="187"/>
      <c r="RWH686" s="187"/>
      <c r="RWI686" s="187"/>
      <c r="RWJ686" s="187"/>
      <c r="RWK686" s="187"/>
      <c r="RWL686" s="187"/>
      <c r="RWM686" s="187"/>
      <c r="RWN686" s="187"/>
      <c r="RWO686" s="187"/>
      <c r="RWP686" s="187"/>
      <c r="RWQ686" s="187"/>
      <c r="RWR686" s="187"/>
      <c r="RWS686" s="187"/>
      <c r="RWT686" s="187"/>
      <c r="RWU686" s="187"/>
      <c r="RWV686" s="187"/>
      <c r="RWW686" s="187"/>
      <c r="RWX686" s="187"/>
      <c r="RWY686" s="187"/>
      <c r="RWZ686" s="187"/>
      <c r="RXA686" s="187"/>
      <c r="RXB686" s="187"/>
      <c r="RXC686" s="187"/>
      <c r="RXD686" s="187"/>
      <c r="RXE686" s="187"/>
      <c r="RXF686" s="187"/>
      <c r="RXG686" s="187"/>
      <c r="RXH686" s="187"/>
      <c r="RXI686" s="187"/>
      <c r="RXJ686" s="187"/>
      <c r="RXK686" s="187"/>
      <c r="RXL686" s="187"/>
      <c r="RXM686" s="187"/>
      <c r="RXN686" s="187"/>
      <c r="RXO686" s="187"/>
      <c r="RXP686" s="187"/>
      <c r="RXQ686" s="187"/>
      <c r="RXR686" s="187"/>
      <c r="RXS686" s="187"/>
      <c r="RXT686" s="187"/>
      <c r="RXU686" s="187"/>
      <c r="RXV686" s="187"/>
      <c r="RXW686" s="187"/>
      <c r="RXX686" s="187"/>
      <c r="RXY686" s="187"/>
      <c r="RXZ686" s="187"/>
      <c r="RYA686" s="187"/>
      <c r="RYB686" s="187"/>
      <c r="RYC686" s="187"/>
      <c r="RYD686" s="187"/>
      <c r="RYE686" s="187"/>
      <c r="RYF686" s="187"/>
      <c r="RYG686" s="187"/>
      <c r="RYH686" s="187"/>
      <c r="RYI686" s="187"/>
      <c r="RYJ686" s="187"/>
      <c r="RYK686" s="187"/>
      <c r="RYL686" s="187"/>
      <c r="RYM686" s="187"/>
      <c r="RYN686" s="187"/>
      <c r="RYO686" s="187"/>
      <c r="RYP686" s="187"/>
      <c r="RYQ686" s="187"/>
      <c r="RYR686" s="187"/>
      <c r="RYS686" s="187"/>
      <c r="RYT686" s="187"/>
      <c r="RYU686" s="187"/>
      <c r="RYV686" s="187"/>
      <c r="RYW686" s="187"/>
      <c r="RYX686" s="187"/>
      <c r="RYY686" s="187"/>
      <c r="RYZ686" s="187"/>
      <c r="RZA686" s="187"/>
      <c r="RZB686" s="187"/>
      <c r="RZC686" s="187"/>
      <c r="RZD686" s="187"/>
      <c r="RZE686" s="187"/>
      <c r="RZF686" s="187"/>
      <c r="RZG686" s="187"/>
      <c r="RZH686" s="187"/>
      <c r="RZI686" s="187"/>
      <c r="RZJ686" s="187"/>
      <c r="RZK686" s="187"/>
      <c r="RZL686" s="187"/>
      <c r="RZM686" s="187"/>
      <c r="RZN686" s="187"/>
      <c r="RZO686" s="187"/>
      <c r="RZP686" s="187"/>
      <c r="RZQ686" s="187"/>
      <c r="RZR686" s="187"/>
      <c r="RZS686" s="187"/>
      <c r="RZT686" s="187"/>
      <c r="RZU686" s="187"/>
      <c r="RZV686" s="187"/>
      <c r="RZW686" s="187"/>
      <c r="RZX686" s="187"/>
      <c r="RZY686" s="187"/>
      <c r="RZZ686" s="187"/>
      <c r="SAA686" s="187"/>
      <c r="SAB686" s="187"/>
      <c r="SAC686" s="187"/>
      <c r="SAD686" s="187"/>
      <c r="SAE686" s="187"/>
      <c r="SAF686" s="187"/>
      <c r="SAG686" s="187"/>
      <c r="SAH686" s="187"/>
      <c r="SAI686" s="187"/>
      <c r="SAJ686" s="187"/>
      <c r="SAK686" s="187"/>
      <c r="SAL686" s="187"/>
      <c r="SAM686" s="187"/>
      <c r="SAN686" s="187"/>
      <c r="SAO686" s="187"/>
      <c r="SAP686" s="187"/>
      <c r="SAQ686" s="187"/>
      <c r="SAR686" s="187"/>
      <c r="SAS686" s="187"/>
      <c r="SAT686" s="187"/>
      <c r="SAU686" s="187"/>
      <c r="SAV686" s="187"/>
      <c r="SAW686" s="187"/>
      <c r="SAX686" s="187"/>
      <c r="SAY686" s="187"/>
      <c r="SAZ686" s="187"/>
      <c r="SBA686" s="187"/>
      <c r="SBB686" s="187"/>
      <c r="SBC686" s="187"/>
      <c r="SBD686" s="187"/>
      <c r="SBE686" s="187"/>
      <c r="SBF686" s="187"/>
      <c r="SBG686" s="187"/>
      <c r="SBH686" s="187"/>
      <c r="SBI686" s="187"/>
      <c r="SBJ686" s="187"/>
      <c r="SBK686" s="187"/>
      <c r="SBL686" s="187"/>
      <c r="SBM686" s="187"/>
      <c r="SBN686" s="187"/>
      <c r="SBO686" s="187"/>
      <c r="SBP686" s="187"/>
      <c r="SBQ686" s="187"/>
      <c r="SBR686" s="187"/>
      <c r="SBS686" s="187"/>
      <c r="SBT686" s="187"/>
      <c r="SBU686" s="187"/>
      <c r="SBV686" s="187"/>
      <c r="SBW686" s="187"/>
      <c r="SBX686" s="187"/>
      <c r="SBY686" s="187"/>
      <c r="SBZ686" s="187"/>
      <c r="SCA686" s="187"/>
      <c r="SCB686" s="187"/>
      <c r="SCC686" s="187"/>
      <c r="SCD686" s="187"/>
      <c r="SCE686" s="187"/>
      <c r="SCF686" s="187"/>
      <c r="SCG686" s="187"/>
      <c r="SCH686" s="187"/>
      <c r="SCI686" s="187"/>
      <c r="SCJ686" s="187"/>
      <c r="SCK686" s="187"/>
      <c r="SCL686" s="187"/>
      <c r="SCM686" s="187"/>
      <c r="SCN686" s="187"/>
      <c r="SCO686" s="187"/>
      <c r="SCP686" s="187"/>
      <c r="SCQ686" s="187"/>
      <c r="SCR686" s="187"/>
      <c r="SCS686" s="187"/>
      <c r="SCT686" s="187"/>
      <c r="SCU686" s="187"/>
      <c r="SCV686" s="187"/>
      <c r="SCW686" s="187"/>
      <c r="SCX686" s="187"/>
      <c r="SCY686" s="187"/>
      <c r="SCZ686" s="187"/>
      <c r="SDA686" s="187"/>
      <c r="SDB686" s="187"/>
      <c r="SDC686" s="187"/>
      <c r="SDD686" s="187"/>
      <c r="SDE686" s="187"/>
      <c r="SDF686" s="187"/>
      <c r="SDG686" s="187"/>
      <c r="SDH686" s="187"/>
      <c r="SDI686" s="187"/>
      <c r="SDJ686" s="187"/>
      <c r="SDK686" s="187"/>
      <c r="SDL686" s="187"/>
      <c r="SDM686" s="187"/>
      <c r="SDN686" s="187"/>
      <c r="SDO686" s="187"/>
      <c r="SDP686" s="187"/>
      <c r="SDQ686" s="187"/>
      <c r="SDR686" s="187"/>
      <c r="SDS686" s="187"/>
      <c r="SDT686" s="187"/>
      <c r="SDU686" s="187"/>
      <c r="SDV686" s="187"/>
      <c r="SDW686" s="187"/>
      <c r="SDX686" s="187"/>
      <c r="SDY686" s="187"/>
      <c r="SDZ686" s="187"/>
      <c r="SEA686" s="187"/>
      <c r="SEB686" s="187"/>
      <c r="SEC686" s="187"/>
      <c r="SED686" s="187"/>
      <c r="SEE686" s="187"/>
      <c r="SEF686" s="187"/>
      <c r="SEG686" s="187"/>
      <c r="SEH686" s="187"/>
      <c r="SEI686" s="187"/>
      <c r="SEJ686" s="187"/>
      <c r="SEK686" s="187"/>
      <c r="SEL686" s="187"/>
      <c r="SEM686" s="187"/>
      <c r="SEN686" s="187"/>
      <c r="SEO686" s="187"/>
      <c r="SEP686" s="187"/>
      <c r="SEQ686" s="187"/>
      <c r="SER686" s="187"/>
      <c r="SES686" s="187"/>
      <c r="SET686" s="187"/>
      <c r="SEU686" s="187"/>
      <c r="SEV686" s="187"/>
      <c r="SEW686" s="187"/>
      <c r="SEX686" s="187"/>
      <c r="SEY686" s="187"/>
      <c r="SEZ686" s="187"/>
      <c r="SFA686" s="187"/>
      <c r="SFB686" s="187"/>
      <c r="SFC686" s="187"/>
      <c r="SFD686" s="187"/>
      <c r="SFE686" s="187"/>
      <c r="SFF686" s="187"/>
      <c r="SFG686" s="187"/>
      <c r="SFH686" s="187"/>
      <c r="SFI686" s="187"/>
      <c r="SFJ686" s="187"/>
      <c r="SFK686" s="187"/>
      <c r="SFL686" s="187"/>
      <c r="SFM686" s="187"/>
      <c r="SFN686" s="187"/>
      <c r="SFO686" s="187"/>
      <c r="SFP686" s="187"/>
      <c r="SFQ686" s="187"/>
      <c r="SFR686" s="187"/>
      <c r="SFS686" s="187"/>
      <c r="SFT686" s="187"/>
      <c r="SFU686" s="187"/>
      <c r="SFV686" s="187"/>
      <c r="SFW686" s="187"/>
      <c r="SFX686" s="187"/>
      <c r="SFY686" s="187"/>
      <c r="SFZ686" s="187"/>
      <c r="SGA686" s="187"/>
      <c r="SGB686" s="187"/>
      <c r="SGC686" s="187"/>
      <c r="SGD686" s="187"/>
      <c r="SGE686" s="187"/>
      <c r="SGF686" s="187"/>
      <c r="SGG686" s="187"/>
      <c r="SGH686" s="187"/>
      <c r="SGI686" s="187"/>
      <c r="SGJ686" s="187"/>
      <c r="SGK686" s="187"/>
      <c r="SGL686" s="187"/>
      <c r="SGM686" s="187"/>
      <c r="SGN686" s="187"/>
      <c r="SGO686" s="187"/>
      <c r="SGP686" s="187"/>
      <c r="SGQ686" s="187"/>
      <c r="SGR686" s="187"/>
      <c r="SGS686" s="187"/>
      <c r="SGT686" s="187"/>
      <c r="SGU686" s="187"/>
      <c r="SGV686" s="187"/>
      <c r="SGW686" s="187"/>
      <c r="SGX686" s="187"/>
      <c r="SGY686" s="187"/>
      <c r="SGZ686" s="187"/>
      <c r="SHA686" s="187"/>
      <c r="SHB686" s="187"/>
      <c r="SHC686" s="187"/>
      <c r="SHD686" s="187"/>
      <c r="SHE686" s="187"/>
      <c r="SHF686" s="187"/>
      <c r="SHG686" s="187"/>
      <c r="SHH686" s="187"/>
      <c r="SHI686" s="187"/>
      <c r="SHJ686" s="187"/>
      <c r="SHK686" s="187"/>
      <c r="SHL686" s="187"/>
      <c r="SHM686" s="187"/>
      <c r="SHN686" s="187"/>
      <c r="SHO686" s="187"/>
      <c r="SHP686" s="187"/>
      <c r="SHQ686" s="187"/>
      <c r="SHR686" s="187"/>
      <c r="SHS686" s="187"/>
      <c r="SHT686" s="187"/>
      <c r="SHU686" s="187"/>
      <c r="SHV686" s="187"/>
      <c r="SHW686" s="187"/>
      <c r="SHX686" s="187"/>
      <c r="SHY686" s="187"/>
      <c r="SHZ686" s="187"/>
      <c r="SIA686" s="187"/>
      <c r="SIB686" s="187"/>
      <c r="SIC686" s="187"/>
      <c r="SID686" s="187"/>
      <c r="SIE686" s="187"/>
      <c r="SIF686" s="187"/>
      <c r="SIG686" s="187"/>
      <c r="SIH686" s="187"/>
      <c r="SII686" s="187"/>
      <c r="SIJ686" s="187"/>
      <c r="SIK686" s="187"/>
      <c r="SIL686" s="187"/>
      <c r="SIM686" s="187"/>
      <c r="SIN686" s="187"/>
      <c r="SIO686" s="187"/>
      <c r="SIP686" s="187"/>
      <c r="SIQ686" s="187"/>
      <c r="SIR686" s="187"/>
      <c r="SIS686" s="187"/>
      <c r="SIT686" s="187"/>
      <c r="SIU686" s="187"/>
      <c r="SIV686" s="187"/>
      <c r="SIW686" s="187"/>
      <c r="SIX686" s="187"/>
      <c r="SIY686" s="187"/>
      <c r="SIZ686" s="187"/>
      <c r="SJA686" s="187"/>
      <c r="SJB686" s="187"/>
      <c r="SJC686" s="187"/>
      <c r="SJD686" s="187"/>
      <c r="SJE686" s="187"/>
      <c r="SJF686" s="187"/>
      <c r="SJG686" s="187"/>
      <c r="SJH686" s="187"/>
      <c r="SJI686" s="187"/>
      <c r="SJJ686" s="187"/>
      <c r="SJK686" s="187"/>
      <c r="SJL686" s="187"/>
      <c r="SJM686" s="187"/>
      <c r="SJN686" s="187"/>
      <c r="SJO686" s="187"/>
      <c r="SJP686" s="187"/>
      <c r="SJQ686" s="187"/>
      <c r="SJR686" s="187"/>
      <c r="SJS686" s="187"/>
      <c r="SJT686" s="187"/>
      <c r="SJU686" s="187"/>
      <c r="SJV686" s="187"/>
      <c r="SJW686" s="187"/>
      <c r="SJX686" s="187"/>
      <c r="SJY686" s="187"/>
      <c r="SJZ686" s="187"/>
      <c r="SKA686" s="187"/>
      <c r="SKB686" s="187"/>
      <c r="SKC686" s="187"/>
      <c r="SKD686" s="187"/>
      <c r="SKE686" s="187"/>
      <c r="SKF686" s="187"/>
      <c r="SKG686" s="187"/>
      <c r="SKH686" s="187"/>
      <c r="SKI686" s="187"/>
      <c r="SKJ686" s="187"/>
      <c r="SKK686" s="187"/>
      <c r="SKL686" s="187"/>
      <c r="SKM686" s="187"/>
      <c r="SKN686" s="187"/>
      <c r="SKO686" s="187"/>
      <c r="SKP686" s="187"/>
      <c r="SKQ686" s="187"/>
      <c r="SKR686" s="187"/>
      <c r="SKS686" s="187"/>
      <c r="SKT686" s="187"/>
      <c r="SKU686" s="187"/>
      <c r="SKV686" s="187"/>
      <c r="SKW686" s="187"/>
      <c r="SKX686" s="187"/>
      <c r="SKY686" s="187"/>
      <c r="SKZ686" s="187"/>
      <c r="SLA686" s="187"/>
      <c r="SLB686" s="187"/>
      <c r="SLC686" s="187"/>
      <c r="SLD686" s="187"/>
      <c r="SLE686" s="187"/>
      <c r="SLF686" s="187"/>
      <c r="SLG686" s="187"/>
      <c r="SLH686" s="187"/>
      <c r="SLI686" s="187"/>
      <c r="SLJ686" s="187"/>
      <c r="SLK686" s="187"/>
      <c r="SLL686" s="187"/>
      <c r="SLM686" s="187"/>
      <c r="SLN686" s="187"/>
      <c r="SLO686" s="187"/>
      <c r="SLP686" s="187"/>
      <c r="SLQ686" s="187"/>
      <c r="SLR686" s="187"/>
      <c r="SLS686" s="187"/>
      <c r="SLT686" s="187"/>
      <c r="SLU686" s="187"/>
      <c r="SLV686" s="187"/>
      <c r="SLW686" s="187"/>
      <c r="SLX686" s="187"/>
      <c r="SLY686" s="187"/>
      <c r="SLZ686" s="187"/>
      <c r="SMA686" s="187"/>
      <c r="SMB686" s="187"/>
      <c r="SMC686" s="187"/>
      <c r="SMD686" s="187"/>
      <c r="SME686" s="187"/>
      <c r="SMF686" s="187"/>
      <c r="SMG686" s="187"/>
      <c r="SMH686" s="187"/>
      <c r="SMI686" s="187"/>
      <c r="SMJ686" s="187"/>
      <c r="SMK686" s="187"/>
      <c r="SML686" s="187"/>
      <c r="SMM686" s="187"/>
      <c r="SMN686" s="187"/>
      <c r="SMO686" s="187"/>
      <c r="SMP686" s="187"/>
      <c r="SMQ686" s="187"/>
      <c r="SMR686" s="187"/>
      <c r="SMS686" s="187"/>
      <c r="SMT686" s="187"/>
      <c r="SMU686" s="187"/>
      <c r="SMV686" s="187"/>
      <c r="SMW686" s="187"/>
      <c r="SMX686" s="187"/>
      <c r="SMY686" s="187"/>
      <c r="SMZ686" s="187"/>
      <c r="SNA686" s="187"/>
      <c r="SNB686" s="187"/>
      <c r="SNC686" s="187"/>
      <c r="SND686" s="187"/>
      <c r="SNE686" s="187"/>
      <c r="SNF686" s="187"/>
      <c r="SNG686" s="187"/>
      <c r="SNH686" s="187"/>
      <c r="SNI686" s="187"/>
      <c r="SNJ686" s="187"/>
      <c r="SNK686" s="187"/>
      <c r="SNL686" s="187"/>
      <c r="SNM686" s="187"/>
      <c r="SNN686" s="187"/>
      <c r="SNO686" s="187"/>
      <c r="SNP686" s="187"/>
      <c r="SNQ686" s="187"/>
      <c r="SNR686" s="187"/>
      <c r="SNS686" s="187"/>
      <c r="SNT686" s="187"/>
      <c r="SNU686" s="187"/>
      <c r="SNV686" s="187"/>
      <c r="SNW686" s="187"/>
      <c r="SNX686" s="187"/>
      <c r="SNY686" s="187"/>
      <c r="SNZ686" s="187"/>
      <c r="SOA686" s="187"/>
      <c r="SOB686" s="187"/>
      <c r="SOC686" s="187"/>
      <c r="SOD686" s="187"/>
      <c r="SOE686" s="187"/>
      <c r="SOF686" s="187"/>
      <c r="SOG686" s="187"/>
      <c r="SOH686" s="187"/>
      <c r="SOI686" s="187"/>
      <c r="SOJ686" s="187"/>
      <c r="SOK686" s="187"/>
      <c r="SOL686" s="187"/>
      <c r="SOM686" s="187"/>
      <c r="SON686" s="187"/>
      <c r="SOO686" s="187"/>
      <c r="SOP686" s="187"/>
      <c r="SOQ686" s="187"/>
      <c r="SOR686" s="187"/>
      <c r="SOS686" s="187"/>
      <c r="SOT686" s="187"/>
      <c r="SOU686" s="187"/>
      <c r="SOV686" s="187"/>
      <c r="SOW686" s="187"/>
      <c r="SOX686" s="187"/>
      <c r="SOY686" s="187"/>
      <c r="SOZ686" s="187"/>
      <c r="SPA686" s="187"/>
      <c r="SPB686" s="187"/>
      <c r="SPC686" s="187"/>
      <c r="SPD686" s="187"/>
      <c r="SPE686" s="187"/>
      <c r="SPF686" s="187"/>
      <c r="SPG686" s="187"/>
      <c r="SPH686" s="187"/>
      <c r="SPI686" s="187"/>
      <c r="SPJ686" s="187"/>
      <c r="SPK686" s="187"/>
      <c r="SPL686" s="187"/>
      <c r="SPM686" s="187"/>
      <c r="SPN686" s="187"/>
      <c r="SPO686" s="187"/>
      <c r="SPP686" s="187"/>
      <c r="SPQ686" s="187"/>
      <c r="SPR686" s="187"/>
      <c r="SPS686" s="187"/>
      <c r="SPT686" s="187"/>
      <c r="SPU686" s="187"/>
      <c r="SPV686" s="187"/>
      <c r="SPW686" s="187"/>
      <c r="SPX686" s="187"/>
      <c r="SPY686" s="187"/>
      <c r="SPZ686" s="187"/>
      <c r="SQA686" s="187"/>
      <c r="SQB686" s="187"/>
      <c r="SQC686" s="187"/>
      <c r="SQD686" s="187"/>
      <c r="SQE686" s="187"/>
      <c r="SQF686" s="187"/>
      <c r="SQG686" s="187"/>
      <c r="SQH686" s="187"/>
      <c r="SQI686" s="187"/>
      <c r="SQJ686" s="187"/>
      <c r="SQK686" s="187"/>
      <c r="SQL686" s="187"/>
      <c r="SQM686" s="187"/>
      <c r="SQN686" s="187"/>
      <c r="SQO686" s="187"/>
      <c r="SQP686" s="187"/>
      <c r="SQQ686" s="187"/>
      <c r="SQR686" s="187"/>
      <c r="SQS686" s="187"/>
      <c r="SQT686" s="187"/>
      <c r="SQU686" s="187"/>
      <c r="SQV686" s="187"/>
      <c r="SQW686" s="187"/>
      <c r="SQX686" s="187"/>
      <c r="SQY686" s="187"/>
      <c r="SQZ686" s="187"/>
      <c r="SRA686" s="187"/>
      <c r="SRB686" s="187"/>
      <c r="SRC686" s="187"/>
      <c r="SRD686" s="187"/>
      <c r="SRE686" s="187"/>
      <c r="SRF686" s="187"/>
      <c r="SRG686" s="187"/>
      <c r="SRH686" s="187"/>
      <c r="SRI686" s="187"/>
      <c r="SRJ686" s="187"/>
      <c r="SRK686" s="187"/>
      <c r="SRL686" s="187"/>
      <c r="SRM686" s="187"/>
      <c r="SRN686" s="187"/>
      <c r="SRO686" s="187"/>
      <c r="SRP686" s="187"/>
      <c r="SRQ686" s="187"/>
      <c r="SRR686" s="187"/>
      <c r="SRS686" s="187"/>
      <c r="SRT686" s="187"/>
      <c r="SRU686" s="187"/>
      <c r="SRV686" s="187"/>
      <c r="SRW686" s="187"/>
      <c r="SRX686" s="187"/>
      <c r="SRY686" s="187"/>
      <c r="SRZ686" s="187"/>
      <c r="SSA686" s="187"/>
      <c r="SSB686" s="187"/>
      <c r="SSC686" s="187"/>
      <c r="SSD686" s="187"/>
      <c r="SSE686" s="187"/>
      <c r="SSF686" s="187"/>
      <c r="SSG686" s="187"/>
      <c r="SSH686" s="187"/>
      <c r="SSI686" s="187"/>
      <c r="SSJ686" s="187"/>
      <c r="SSK686" s="187"/>
      <c r="SSL686" s="187"/>
      <c r="SSM686" s="187"/>
      <c r="SSN686" s="187"/>
      <c r="SSO686" s="187"/>
      <c r="SSP686" s="187"/>
      <c r="SSQ686" s="187"/>
      <c r="SSR686" s="187"/>
      <c r="SSS686" s="187"/>
      <c r="SST686" s="187"/>
      <c r="SSU686" s="187"/>
      <c r="SSV686" s="187"/>
      <c r="SSW686" s="187"/>
      <c r="SSX686" s="187"/>
      <c r="SSY686" s="187"/>
      <c r="SSZ686" s="187"/>
      <c r="STA686" s="187"/>
      <c r="STB686" s="187"/>
      <c r="STC686" s="187"/>
      <c r="STD686" s="187"/>
      <c r="STE686" s="187"/>
      <c r="STF686" s="187"/>
      <c r="STG686" s="187"/>
      <c r="STH686" s="187"/>
      <c r="STI686" s="187"/>
      <c r="STJ686" s="187"/>
      <c r="STK686" s="187"/>
      <c r="STL686" s="187"/>
      <c r="STM686" s="187"/>
      <c r="STN686" s="187"/>
      <c r="STO686" s="187"/>
      <c r="STP686" s="187"/>
      <c r="STQ686" s="187"/>
      <c r="STR686" s="187"/>
      <c r="STS686" s="187"/>
      <c r="STT686" s="187"/>
      <c r="STU686" s="187"/>
      <c r="STV686" s="187"/>
      <c r="STW686" s="187"/>
      <c r="STX686" s="187"/>
      <c r="STY686" s="187"/>
      <c r="STZ686" s="187"/>
      <c r="SUA686" s="187"/>
      <c r="SUB686" s="187"/>
      <c r="SUC686" s="187"/>
      <c r="SUD686" s="187"/>
      <c r="SUE686" s="187"/>
      <c r="SUF686" s="187"/>
      <c r="SUG686" s="187"/>
      <c r="SUH686" s="187"/>
      <c r="SUI686" s="187"/>
      <c r="SUJ686" s="187"/>
      <c r="SUK686" s="187"/>
      <c r="SUL686" s="187"/>
      <c r="SUM686" s="187"/>
      <c r="SUN686" s="187"/>
      <c r="SUO686" s="187"/>
      <c r="SUP686" s="187"/>
      <c r="SUQ686" s="187"/>
      <c r="SUR686" s="187"/>
      <c r="SUS686" s="187"/>
      <c r="SUT686" s="187"/>
      <c r="SUU686" s="187"/>
      <c r="SUV686" s="187"/>
      <c r="SUW686" s="187"/>
      <c r="SUX686" s="187"/>
      <c r="SUY686" s="187"/>
      <c r="SUZ686" s="187"/>
      <c r="SVA686" s="187"/>
      <c r="SVB686" s="187"/>
      <c r="SVC686" s="187"/>
      <c r="SVD686" s="187"/>
      <c r="SVE686" s="187"/>
      <c r="SVF686" s="187"/>
      <c r="SVG686" s="187"/>
      <c r="SVH686" s="187"/>
      <c r="SVI686" s="187"/>
      <c r="SVJ686" s="187"/>
      <c r="SVK686" s="187"/>
      <c r="SVL686" s="187"/>
      <c r="SVM686" s="187"/>
      <c r="SVN686" s="187"/>
      <c r="SVO686" s="187"/>
      <c r="SVP686" s="187"/>
      <c r="SVQ686" s="187"/>
      <c r="SVR686" s="187"/>
      <c r="SVS686" s="187"/>
      <c r="SVT686" s="187"/>
      <c r="SVU686" s="187"/>
      <c r="SVV686" s="187"/>
      <c r="SVW686" s="187"/>
      <c r="SVX686" s="187"/>
      <c r="SVY686" s="187"/>
      <c r="SVZ686" s="187"/>
      <c r="SWA686" s="187"/>
      <c r="SWB686" s="187"/>
      <c r="SWC686" s="187"/>
      <c r="SWD686" s="187"/>
      <c r="SWE686" s="187"/>
      <c r="SWF686" s="187"/>
      <c r="SWG686" s="187"/>
      <c r="SWH686" s="187"/>
      <c r="SWI686" s="187"/>
      <c r="SWJ686" s="187"/>
      <c r="SWK686" s="187"/>
      <c r="SWL686" s="187"/>
      <c r="SWM686" s="187"/>
      <c r="SWN686" s="187"/>
      <c r="SWO686" s="187"/>
      <c r="SWP686" s="187"/>
      <c r="SWQ686" s="187"/>
      <c r="SWR686" s="187"/>
      <c r="SWS686" s="187"/>
      <c r="SWT686" s="187"/>
      <c r="SWU686" s="187"/>
      <c r="SWV686" s="187"/>
      <c r="SWW686" s="187"/>
      <c r="SWX686" s="187"/>
      <c r="SWY686" s="187"/>
      <c r="SWZ686" s="187"/>
      <c r="SXA686" s="187"/>
      <c r="SXB686" s="187"/>
      <c r="SXC686" s="187"/>
      <c r="SXD686" s="187"/>
      <c r="SXE686" s="187"/>
      <c r="SXF686" s="187"/>
      <c r="SXG686" s="187"/>
      <c r="SXH686" s="187"/>
      <c r="SXI686" s="187"/>
      <c r="SXJ686" s="187"/>
      <c r="SXK686" s="187"/>
      <c r="SXL686" s="187"/>
      <c r="SXM686" s="187"/>
      <c r="SXN686" s="187"/>
      <c r="SXO686" s="187"/>
      <c r="SXP686" s="187"/>
      <c r="SXQ686" s="187"/>
      <c r="SXR686" s="187"/>
      <c r="SXS686" s="187"/>
      <c r="SXT686" s="187"/>
      <c r="SXU686" s="187"/>
      <c r="SXV686" s="187"/>
      <c r="SXW686" s="187"/>
      <c r="SXX686" s="187"/>
      <c r="SXY686" s="187"/>
      <c r="SXZ686" s="187"/>
      <c r="SYA686" s="187"/>
      <c r="SYB686" s="187"/>
      <c r="SYC686" s="187"/>
      <c r="SYD686" s="187"/>
      <c r="SYE686" s="187"/>
      <c r="SYF686" s="187"/>
      <c r="SYG686" s="187"/>
      <c r="SYH686" s="187"/>
      <c r="SYI686" s="187"/>
      <c r="SYJ686" s="187"/>
      <c r="SYK686" s="187"/>
      <c r="SYL686" s="187"/>
      <c r="SYM686" s="187"/>
      <c r="SYN686" s="187"/>
      <c r="SYO686" s="187"/>
      <c r="SYP686" s="187"/>
      <c r="SYQ686" s="187"/>
      <c r="SYR686" s="187"/>
      <c r="SYS686" s="187"/>
      <c r="SYT686" s="187"/>
      <c r="SYU686" s="187"/>
      <c r="SYV686" s="187"/>
      <c r="SYW686" s="187"/>
      <c r="SYX686" s="187"/>
      <c r="SYY686" s="187"/>
      <c r="SYZ686" s="187"/>
      <c r="SZA686" s="187"/>
      <c r="SZB686" s="187"/>
      <c r="SZC686" s="187"/>
      <c r="SZD686" s="187"/>
      <c r="SZE686" s="187"/>
      <c r="SZF686" s="187"/>
      <c r="SZG686" s="187"/>
      <c r="SZH686" s="187"/>
      <c r="SZI686" s="187"/>
      <c r="SZJ686" s="187"/>
      <c r="SZK686" s="187"/>
      <c r="SZL686" s="187"/>
      <c r="SZM686" s="187"/>
      <c r="SZN686" s="187"/>
      <c r="SZO686" s="187"/>
      <c r="SZP686" s="187"/>
      <c r="SZQ686" s="187"/>
      <c r="SZR686" s="187"/>
      <c r="SZS686" s="187"/>
      <c r="SZT686" s="187"/>
      <c r="SZU686" s="187"/>
      <c r="SZV686" s="187"/>
      <c r="SZW686" s="187"/>
      <c r="SZX686" s="187"/>
      <c r="SZY686" s="187"/>
      <c r="SZZ686" s="187"/>
      <c r="TAA686" s="187"/>
      <c r="TAB686" s="187"/>
      <c r="TAC686" s="187"/>
      <c r="TAD686" s="187"/>
      <c r="TAE686" s="187"/>
      <c r="TAF686" s="187"/>
      <c r="TAG686" s="187"/>
      <c r="TAH686" s="187"/>
      <c r="TAI686" s="187"/>
      <c r="TAJ686" s="187"/>
      <c r="TAK686" s="187"/>
      <c r="TAL686" s="187"/>
      <c r="TAM686" s="187"/>
      <c r="TAN686" s="187"/>
      <c r="TAO686" s="187"/>
      <c r="TAP686" s="187"/>
      <c r="TAQ686" s="187"/>
      <c r="TAR686" s="187"/>
      <c r="TAS686" s="187"/>
      <c r="TAT686" s="187"/>
      <c r="TAU686" s="187"/>
      <c r="TAV686" s="187"/>
      <c r="TAW686" s="187"/>
      <c r="TAX686" s="187"/>
      <c r="TAY686" s="187"/>
      <c r="TAZ686" s="187"/>
      <c r="TBA686" s="187"/>
      <c r="TBB686" s="187"/>
      <c r="TBC686" s="187"/>
      <c r="TBD686" s="187"/>
      <c r="TBE686" s="187"/>
      <c r="TBF686" s="187"/>
      <c r="TBG686" s="187"/>
      <c r="TBH686" s="187"/>
      <c r="TBI686" s="187"/>
      <c r="TBJ686" s="187"/>
      <c r="TBK686" s="187"/>
      <c r="TBL686" s="187"/>
      <c r="TBM686" s="187"/>
      <c r="TBN686" s="187"/>
      <c r="TBO686" s="187"/>
      <c r="TBP686" s="187"/>
      <c r="TBQ686" s="187"/>
      <c r="TBR686" s="187"/>
      <c r="TBS686" s="187"/>
      <c r="TBT686" s="187"/>
      <c r="TBU686" s="187"/>
      <c r="TBV686" s="187"/>
      <c r="TBW686" s="187"/>
      <c r="TBX686" s="187"/>
      <c r="TBY686" s="187"/>
      <c r="TBZ686" s="187"/>
      <c r="TCA686" s="187"/>
      <c r="TCB686" s="187"/>
      <c r="TCC686" s="187"/>
      <c r="TCD686" s="187"/>
      <c r="TCE686" s="187"/>
      <c r="TCF686" s="187"/>
      <c r="TCG686" s="187"/>
      <c r="TCH686" s="187"/>
      <c r="TCI686" s="187"/>
      <c r="TCJ686" s="187"/>
      <c r="TCK686" s="187"/>
      <c r="TCL686" s="187"/>
      <c r="TCM686" s="187"/>
      <c r="TCN686" s="187"/>
      <c r="TCO686" s="187"/>
      <c r="TCP686" s="187"/>
      <c r="TCQ686" s="187"/>
      <c r="TCR686" s="187"/>
      <c r="TCS686" s="187"/>
      <c r="TCT686" s="187"/>
      <c r="TCU686" s="187"/>
      <c r="TCV686" s="187"/>
      <c r="TCW686" s="187"/>
      <c r="TCX686" s="187"/>
      <c r="TCY686" s="187"/>
      <c r="TCZ686" s="187"/>
      <c r="TDA686" s="187"/>
      <c r="TDB686" s="187"/>
      <c r="TDC686" s="187"/>
      <c r="TDD686" s="187"/>
      <c r="TDE686" s="187"/>
      <c r="TDF686" s="187"/>
      <c r="TDG686" s="187"/>
      <c r="TDH686" s="187"/>
      <c r="TDI686" s="187"/>
      <c r="TDJ686" s="187"/>
      <c r="TDK686" s="187"/>
      <c r="TDL686" s="187"/>
      <c r="TDM686" s="187"/>
      <c r="TDN686" s="187"/>
      <c r="TDO686" s="187"/>
      <c r="TDP686" s="187"/>
      <c r="TDQ686" s="187"/>
      <c r="TDR686" s="187"/>
      <c r="TDS686" s="187"/>
      <c r="TDT686" s="187"/>
      <c r="TDU686" s="187"/>
      <c r="TDV686" s="187"/>
      <c r="TDW686" s="187"/>
      <c r="TDX686" s="187"/>
      <c r="TDY686" s="187"/>
      <c r="TDZ686" s="187"/>
      <c r="TEA686" s="187"/>
      <c r="TEB686" s="187"/>
      <c r="TEC686" s="187"/>
      <c r="TED686" s="187"/>
      <c r="TEE686" s="187"/>
      <c r="TEF686" s="187"/>
      <c r="TEG686" s="187"/>
      <c r="TEH686" s="187"/>
      <c r="TEI686" s="187"/>
      <c r="TEJ686" s="187"/>
      <c r="TEK686" s="187"/>
      <c r="TEL686" s="187"/>
      <c r="TEM686" s="187"/>
      <c r="TEN686" s="187"/>
      <c r="TEO686" s="187"/>
      <c r="TEP686" s="187"/>
      <c r="TEQ686" s="187"/>
      <c r="TER686" s="187"/>
      <c r="TES686" s="187"/>
      <c r="TET686" s="187"/>
      <c r="TEU686" s="187"/>
      <c r="TEV686" s="187"/>
      <c r="TEW686" s="187"/>
      <c r="TEX686" s="187"/>
      <c r="TEY686" s="187"/>
      <c r="TEZ686" s="187"/>
      <c r="TFA686" s="187"/>
      <c r="TFB686" s="187"/>
      <c r="TFC686" s="187"/>
      <c r="TFD686" s="187"/>
      <c r="TFE686" s="187"/>
      <c r="TFF686" s="187"/>
      <c r="TFG686" s="187"/>
      <c r="TFH686" s="187"/>
      <c r="TFI686" s="187"/>
      <c r="TFJ686" s="187"/>
      <c r="TFK686" s="187"/>
      <c r="TFL686" s="187"/>
      <c r="TFM686" s="187"/>
      <c r="TFN686" s="187"/>
      <c r="TFO686" s="187"/>
      <c r="TFP686" s="187"/>
      <c r="TFQ686" s="187"/>
      <c r="TFR686" s="187"/>
      <c r="TFS686" s="187"/>
      <c r="TFT686" s="187"/>
      <c r="TFU686" s="187"/>
      <c r="TFV686" s="187"/>
      <c r="TFW686" s="187"/>
      <c r="TFX686" s="187"/>
      <c r="TFY686" s="187"/>
      <c r="TFZ686" s="187"/>
      <c r="TGA686" s="187"/>
      <c r="TGB686" s="187"/>
      <c r="TGC686" s="187"/>
      <c r="TGD686" s="187"/>
      <c r="TGE686" s="187"/>
      <c r="TGF686" s="187"/>
      <c r="TGG686" s="187"/>
      <c r="TGH686" s="187"/>
      <c r="TGI686" s="187"/>
      <c r="TGJ686" s="187"/>
      <c r="TGK686" s="187"/>
      <c r="TGL686" s="187"/>
      <c r="TGM686" s="187"/>
      <c r="TGN686" s="187"/>
      <c r="TGO686" s="187"/>
      <c r="TGP686" s="187"/>
      <c r="TGQ686" s="187"/>
      <c r="TGR686" s="187"/>
      <c r="TGS686" s="187"/>
      <c r="TGT686" s="187"/>
      <c r="TGU686" s="187"/>
      <c r="TGV686" s="187"/>
      <c r="TGW686" s="187"/>
      <c r="TGX686" s="187"/>
      <c r="TGY686" s="187"/>
      <c r="TGZ686" s="187"/>
      <c r="THA686" s="187"/>
      <c r="THB686" s="187"/>
      <c r="THC686" s="187"/>
      <c r="THD686" s="187"/>
      <c r="THE686" s="187"/>
      <c r="THF686" s="187"/>
      <c r="THG686" s="187"/>
      <c r="THH686" s="187"/>
      <c r="THI686" s="187"/>
      <c r="THJ686" s="187"/>
      <c r="THK686" s="187"/>
      <c r="THL686" s="187"/>
      <c r="THM686" s="187"/>
      <c r="THN686" s="187"/>
      <c r="THO686" s="187"/>
      <c r="THP686" s="187"/>
      <c r="THQ686" s="187"/>
      <c r="THR686" s="187"/>
      <c r="THS686" s="187"/>
      <c r="THT686" s="187"/>
      <c r="THU686" s="187"/>
      <c r="THV686" s="187"/>
      <c r="THW686" s="187"/>
      <c r="THX686" s="187"/>
      <c r="THY686" s="187"/>
      <c r="THZ686" s="187"/>
      <c r="TIA686" s="187"/>
      <c r="TIB686" s="187"/>
      <c r="TIC686" s="187"/>
      <c r="TID686" s="187"/>
      <c r="TIE686" s="187"/>
      <c r="TIF686" s="187"/>
      <c r="TIG686" s="187"/>
      <c r="TIH686" s="187"/>
      <c r="TII686" s="187"/>
      <c r="TIJ686" s="187"/>
      <c r="TIK686" s="187"/>
      <c r="TIL686" s="187"/>
      <c r="TIM686" s="187"/>
      <c r="TIN686" s="187"/>
      <c r="TIO686" s="187"/>
      <c r="TIP686" s="187"/>
      <c r="TIQ686" s="187"/>
      <c r="TIR686" s="187"/>
      <c r="TIS686" s="187"/>
      <c r="TIT686" s="187"/>
      <c r="TIU686" s="187"/>
      <c r="TIV686" s="187"/>
      <c r="TIW686" s="187"/>
      <c r="TIX686" s="187"/>
      <c r="TIY686" s="187"/>
      <c r="TIZ686" s="187"/>
      <c r="TJA686" s="187"/>
      <c r="TJB686" s="187"/>
      <c r="TJC686" s="187"/>
      <c r="TJD686" s="187"/>
      <c r="TJE686" s="187"/>
      <c r="TJF686" s="187"/>
      <c r="TJG686" s="187"/>
      <c r="TJH686" s="187"/>
      <c r="TJI686" s="187"/>
      <c r="TJJ686" s="187"/>
      <c r="TJK686" s="187"/>
      <c r="TJL686" s="187"/>
      <c r="TJM686" s="187"/>
      <c r="TJN686" s="187"/>
      <c r="TJO686" s="187"/>
      <c r="TJP686" s="187"/>
      <c r="TJQ686" s="187"/>
      <c r="TJR686" s="187"/>
      <c r="TJS686" s="187"/>
      <c r="TJT686" s="187"/>
      <c r="TJU686" s="187"/>
      <c r="TJV686" s="187"/>
      <c r="TJW686" s="187"/>
      <c r="TJX686" s="187"/>
      <c r="TJY686" s="187"/>
      <c r="TJZ686" s="187"/>
      <c r="TKA686" s="187"/>
      <c r="TKB686" s="187"/>
      <c r="TKC686" s="187"/>
      <c r="TKD686" s="187"/>
      <c r="TKE686" s="187"/>
      <c r="TKF686" s="187"/>
      <c r="TKG686" s="187"/>
      <c r="TKH686" s="187"/>
      <c r="TKI686" s="187"/>
      <c r="TKJ686" s="187"/>
      <c r="TKK686" s="187"/>
      <c r="TKL686" s="187"/>
      <c r="TKM686" s="187"/>
      <c r="TKN686" s="187"/>
      <c r="TKO686" s="187"/>
      <c r="TKP686" s="187"/>
      <c r="TKQ686" s="187"/>
      <c r="TKR686" s="187"/>
      <c r="TKS686" s="187"/>
      <c r="TKT686" s="187"/>
      <c r="TKU686" s="187"/>
      <c r="TKV686" s="187"/>
      <c r="TKW686" s="187"/>
      <c r="TKX686" s="187"/>
      <c r="TKY686" s="187"/>
      <c r="TKZ686" s="187"/>
      <c r="TLA686" s="187"/>
      <c r="TLB686" s="187"/>
      <c r="TLC686" s="187"/>
      <c r="TLD686" s="187"/>
      <c r="TLE686" s="187"/>
      <c r="TLF686" s="187"/>
      <c r="TLG686" s="187"/>
      <c r="TLH686" s="187"/>
      <c r="TLI686" s="187"/>
      <c r="TLJ686" s="187"/>
      <c r="TLK686" s="187"/>
      <c r="TLL686" s="187"/>
      <c r="TLM686" s="187"/>
      <c r="TLN686" s="187"/>
      <c r="TLO686" s="187"/>
      <c r="TLP686" s="187"/>
      <c r="TLQ686" s="187"/>
      <c r="TLR686" s="187"/>
      <c r="TLS686" s="187"/>
      <c r="TLT686" s="187"/>
      <c r="TLU686" s="187"/>
      <c r="TLV686" s="187"/>
      <c r="TLW686" s="187"/>
      <c r="TLX686" s="187"/>
      <c r="TLY686" s="187"/>
      <c r="TLZ686" s="187"/>
      <c r="TMA686" s="187"/>
      <c r="TMB686" s="187"/>
      <c r="TMC686" s="187"/>
      <c r="TMD686" s="187"/>
      <c r="TME686" s="187"/>
      <c r="TMF686" s="187"/>
      <c r="TMG686" s="187"/>
      <c r="TMH686" s="187"/>
      <c r="TMI686" s="187"/>
      <c r="TMJ686" s="187"/>
      <c r="TMK686" s="187"/>
      <c r="TML686" s="187"/>
      <c r="TMM686" s="187"/>
      <c r="TMN686" s="187"/>
      <c r="TMO686" s="187"/>
      <c r="TMP686" s="187"/>
      <c r="TMQ686" s="187"/>
      <c r="TMR686" s="187"/>
      <c r="TMS686" s="187"/>
      <c r="TMT686" s="187"/>
      <c r="TMU686" s="187"/>
      <c r="TMV686" s="187"/>
      <c r="TMW686" s="187"/>
      <c r="TMX686" s="187"/>
      <c r="TMY686" s="187"/>
      <c r="TMZ686" s="187"/>
      <c r="TNA686" s="187"/>
      <c r="TNB686" s="187"/>
      <c r="TNC686" s="187"/>
      <c r="TND686" s="187"/>
      <c r="TNE686" s="187"/>
      <c r="TNF686" s="187"/>
      <c r="TNG686" s="187"/>
      <c r="TNH686" s="187"/>
      <c r="TNI686" s="187"/>
      <c r="TNJ686" s="187"/>
      <c r="TNK686" s="187"/>
      <c r="TNL686" s="187"/>
      <c r="TNM686" s="187"/>
      <c r="TNN686" s="187"/>
      <c r="TNO686" s="187"/>
      <c r="TNP686" s="187"/>
      <c r="TNQ686" s="187"/>
      <c r="TNR686" s="187"/>
      <c r="TNS686" s="187"/>
      <c r="TNT686" s="187"/>
      <c r="TNU686" s="187"/>
      <c r="TNV686" s="187"/>
      <c r="TNW686" s="187"/>
      <c r="TNX686" s="187"/>
      <c r="TNY686" s="187"/>
      <c r="TNZ686" s="187"/>
      <c r="TOA686" s="187"/>
      <c r="TOB686" s="187"/>
      <c r="TOC686" s="187"/>
      <c r="TOD686" s="187"/>
      <c r="TOE686" s="187"/>
      <c r="TOF686" s="187"/>
      <c r="TOG686" s="187"/>
      <c r="TOH686" s="187"/>
      <c r="TOI686" s="187"/>
      <c r="TOJ686" s="187"/>
      <c r="TOK686" s="187"/>
      <c r="TOL686" s="187"/>
      <c r="TOM686" s="187"/>
      <c r="TON686" s="187"/>
      <c r="TOO686" s="187"/>
      <c r="TOP686" s="187"/>
      <c r="TOQ686" s="187"/>
      <c r="TOR686" s="187"/>
      <c r="TOS686" s="187"/>
      <c r="TOT686" s="187"/>
      <c r="TOU686" s="187"/>
      <c r="TOV686" s="187"/>
      <c r="TOW686" s="187"/>
      <c r="TOX686" s="187"/>
      <c r="TOY686" s="187"/>
      <c r="TOZ686" s="187"/>
      <c r="TPA686" s="187"/>
      <c r="TPB686" s="187"/>
      <c r="TPC686" s="187"/>
      <c r="TPD686" s="187"/>
      <c r="TPE686" s="187"/>
      <c r="TPF686" s="187"/>
      <c r="TPG686" s="187"/>
      <c r="TPH686" s="187"/>
      <c r="TPI686" s="187"/>
      <c r="TPJ686" s="187"/>
      <c r="TPK686" s="187"/>
      <c r="TPL686" s="187"/>
      <c r="TPM686" s="187"/>
      <c r="TPN686" s="187"/>
      <c r="TPO686" s="187"/>
      <c r="TPP686" s="187"/>
      <c r="TPQ686" s="187"/>
      <c r="TPR686" s="187"/>
      <c r="TPS686" s="187"/>
      <c r="TPT686" s="187"/>
      <c r="TPU686" s="187"/>
      <c r="TPV686" s="187"/>
      <c r="TPW686" s="187"/>
      <c r="TPX686" s="187"/>
      <c r="TPY686" s="187"/>
      <c r="TPZ686" s="187"/>
      <c r="TQA686" s="187"/>
      <c r="TQB686" s="187"/>
      <c r="TQC686" s="187"/>
      <c r="TQD686" s="187"/>
      <c r="TQE686" s="187"/>
      <c r="TQF686" s="187"/>
      <c r="TQG686" s="187"/>
      <c r="TQH686" s="187"/>
      <c r="TQI686" s="187"/>
      <c r="TQJ686" s="187"/>
      <c r="TQK686" s="187"/>
      <c r="TQL686" s="187"/>
      <c r="TQM686" s="187"/>
      <c r="TQN686" s="187"/>
      <c r="TQO686" s="187"/>
      <c r="TQP686" s="187"/>
      <c r="TQQ686" s="187"/>
      <c r="TQR686" s="187"/>
      <c r="TQS686" s="187"/>
      <c r="TQT686" s="187"/>
      <c r="TQU686" s="187"/>
      <c r="TQV686" s="187"/>
      <c r="TQW686" s="187"/>
      <c r="TQX686" s="187"/>
      <c r="TQY686" s="187"/>
      <c r="TQZ686" s="187"/>
      <c r="TRA686" s="187"/>
      <c r="TRB686" s="187"/>
      <c r="TRC686" s="187"/>
      <c r="TRD686" s="187"/>
      <c r="TRE686" s="187"/>
      <c r="TRF686" s="187"/>
      <c r="TRG686" s="187"/>
      <c r="TRH686" s="187"/>
      <c r="TRI686" s="187"/>
      <c r="TRJ686" s="187"/>
      <c r="TRK686" s="187"/>
      <c r="TRL686" s="187"/>
      <c r="TRM686" s="187"/>
      <c r="TRN686" s="187"/>
      <c r="TRO686" s="187"/>
      <c r="TRP686" s="187"/>
      <c r="TRQ686" s="187"/>
      <c r="TRR686" s="187"/>
      <c r="TRS686" s="187"/>
      <c r="TRT686" s="187"/>
      <c r="TRU686" s="187"/>
      <c r="TRV686" s="187"/>
      <c r="TRW686" s="187"/>
      <c r="TRX686" s="187"/>
      <c r="TRY686" s="187"/>
      <c r="TRZ686" s="187"/>
      <c r="TSA686" s="187"/>
      <c r="TSB686" s="187"/>
      <c r="TSC686" s="187"/>
      <c r="TSD686" s="187"/>
      <c r="TSE686" s="187"/>
      <c r="TSF686" s="187"/>
      <c r="TSG686" s="187"/>
      <c r="TSH686" s="187"/>
      <c r="TSI686" s="187"/>
      <c r="TSJ686" s="187"/>
      <c r="TSK686" s="187"/>
      <c r="TSL686" s="187"/>
      <c r="TSM686" s="187"/>
      <c r="TSN686" s="187"/>
      <c r="TSO686" s="187"/>
      <c r="TSP686" s="187"/>
      <c r="TSQ686" s="187"/>
      <c r="TSR686" s="187"/>
      <c r="TSS686" s="187"/>
      <c r="TST686" s="187"/>
      <c r="TSU686" s="187"/>
      <c r="TSV686" s="187"/>
      <c r="TSW686" s="187"/>
      <c r="TSX686" s="187"/>
      <c r="TSY686" s="187"/>
      <c r="TSZ686" s="187"/>
      <c r="TTA686" s="187"/>
      <c r="TTB686" s="187"/>
      <c r="TTC686" s="187"/>
      <c r="TTD686" s="187"/>
      <c r="TTE686" s="187"/>
      <c r="TTF686" s="187"/>
      <c r="TTG686" s="187"/>
      <c r="TTH686" s="187"/>
      <c r="TTI686" s="187"/>
      <c r="TTJ686" s="187"/>
      <c r="TTK686" s="187"/>
      <c r="TTL686" s="187"/>
      <c r="TTM686" s="187"/>
      <c r="TTN686" s="187"/>
      <c r="TTO686" s="187"/>
      <c r="TTP686" s="187"/>
      <c r="TTQ686" s="187"/>
      <c r="TTR686" s="187"/>
      <c r="TTS686" s="187"/>
      <c r="TTT686" s="187"/>
      <c r="TTU686" s="187"/>
      <c r="TTV686" s="187"/>
      <c r="TTW686" s="187"/>
      <c r="TTX686" s="187"/>
      <c r="TTY686" s="187"/>
      <c r="TTZ686" s="187"/>
      <c r="TUA686" s="187"/>
      <c r="TUB686" s="187"/>
      <c r="TUC686" s="187"/>
      <c r="TUD686" s="187"/>
      <c r="TUE686" s="187"/>
      <c r="TUF686" s="187"/>
      <c r="TUG686" s="187"/>
      <c r="TUH686" s="187"/>
      <c r="TUI686" s="187"/>
      <c r="TUJ686" s="187"/>
      <c r="TUK686" s="187"/>
      <c r="TUL686" s="187"/>
      <c r="TUM686" s="187"/>
      <c r="TUN686" s="187"/>
      <c r="TUO686" s="187"/>
      <c r="TUP686" s="187"/>
      <c r="TUQ686" s="187"/>
      <c r="TUR686" s="187"/>
      <c r="TUS686" s="187"/>
      <c r="TUT686" s="187"/>
      <c r="TUU686" s="187"/>
      <c r="TUV686" s="187"/>
      <c r="TUW686" s="187"/>
      <c r="TUX686" s="187"/>
      <c r="TUY686" s="187"/>
      <c r="TUZ686" s="187"/>
      <c r="TVA686" s="187"/>
      <c r="TVB686" s="187"/>
      <c r="TVC686" s="187"/>
      <c r="TVD686" s="187"/>
      <c r="TVE686" s="187"/>
      <c r="TVF686" s="187"/>
      <c r="TVG686" s="187"/>
      <c r="TVH686" s="187"/>
      <c r="TVI686" s="187"/>
      <c r="TVJ686" s="187"/>
      <c r="TVK686" s="187"/>
      <c r="TVL686" s="187"/>
      <c r="TVM686" s="187"/>
      <c r="TVN686" s="187"/>
      <c r="TVO686" s="187"/>
      <c r="TVP686" s="187"/>
      <c r="TVQ686" s="187"/>
      <c r="TVR686" s="187"/>
      <c r="TVS686" s="187"/>
      <c r="TVT686" s="187"/>
      <c r="TVU686" s="187"/>
      <c r="TVV686" s="187"/>
      <c r="TVW686" s="187"/>
      <c r="TVX686" s="187"/>
      <c r="TVY686" s="187"/>
      <c r="TVZ686" s="187"/>
      <c r="TWA686" s="187"/>
      <c r="TWB686" s="187"/>
      <c r="TWC686" s="187"/>
      <c r="TWD686" s="187"/>
      <c r="TWE686" s="187"/>
      <c r="TWF686" s="187"/>
      <c r="TWG686" s="187"/>
      <c r="TWH686" s="187"/>
      <c r="TWI686" s="187"/>
      <c r="TWJ686" s="187"/>
      <c r="TWK686" s="187"/>
      <c r="TWL686" s="187"/>
      <c r="TWM686" s="187"/>
      <c r="TWN686" s="187"/>
      <c r="TWO686" s="187"/>
      <c r="TWP686" s="187"/>
      <c r="TWQ686" s="187"/>
      <c r="TWR686" s="187"/>
      <c r="TWS686" s="187"/>
      <c r="TWT686" s="187"/>
      <c r="TWU686" s="187"/>
      <c r="TWV686" s="187"/>
      <c r="TWW686" s="187"/>
      <c r="TWX686" s="187"/>
      <c r="TWY686" s="187"/>
      <c r="TWZ686" s="187"/>
      <c r="TXA686" s="187"/>
      <c r="TXB686" s="187"/>
      <c r="TXC686" s="187"/>
      <c r="TXD686" s="187"/>
      <c r="TXE686" s="187"/>
      <c r="TXF686" s="187"/>
      <c r="TXG686" s="187"/>
      <c r="TXH686" s="187"/>
      <c r="TXI686" s="187"/>
      <c r="TXJ686" s="187"/>
      <c r="TXK686" s="187"/>
      <c r="TXL686" s="187"/>
      <c r="TXM686" s="187"/>
      <c r="TXN686" s="187"/>
      <c r="TXO686" s="187"/>
      <c r="TXP686" s="187"/>
      <c r="TXQ686" s="187"/>
      <c r="TXR686" s="187"/>
      <c r="TXS686" s="187"/>
      <c r="TXT686" s="187"/>
      <c r="TXU686" s="187"/>
      <c r="TXV686" s="187"/>
      <c r="TXW686" s="187"/>
      <c r="TXX686" s="187"/>
      <c r="TXY686" s="187"/>
      <c r="TXZ686" s="187"/>
      <c r="TYA686" s="187"/>
      <c r="TYB686" s="187"/>
      <c r="TYC686" s="187"/>
      <c r="TYD686" s="187"/>
      <c r="TYE686" s="187"/>
      <c r="TYF686" s="187"/>
      <c r="TYG686" s="187"/>
      <c r="TYH686" s="187"/>
      <c r="TYI686" s="187"/>
      <c r="TYJ686" s="187"/>
      <c r="TYK686" s="187"/>
      <c r="TYL686" s="187"/>
      <c r="TYM686" s="187"/>
      <c r="TYN686" s="187"/>
      <c r="TYO686" s="187"/>
      <c r="TYP686" s="187"/>
      <c r="TYQ686" s="187"/>
      <c r="TYR686" s="187"/>
      <c r="TYS686" s="187"/>
      <c r="TYT686" s="187"/>
      <c r="TYU686" s="187"/>
      <c r="TYV686" s="187"/>
      <c r="TYW686" s="187"/>
      <c r="TYX686" s="187"/>
      <c r="TYY686" s="187"/>
      <c r="TYZ686" s="187"/>
      <c r="TZA686" s="187"/>
      <c r="TZB686" s="187"/>
      <c r="TZC686" s="187"/>
      <c r="TZD686" s="187"/>
      <c r="TZE686" s="187"/>
      <c r="TZF686" s="187"/>
      <c r="TZG686" s="187"/>
      <c r="TZH686" s="187"/>
      <c r="TZI686" s="187"/>
      <c r="TZJ686" s="187"/>
      <c r="TZK686" s="187"/>
      <c r="TZL686" s="187"/>
      <c r="TZM686" s="187"/>
      <c r="TZN686" s="187"/>
      <c r="TZO686" s="187"/>
      <c r="TZP686" s="187"/>
      <c r="TZQ686" s="187"/>
      <c r="TZR686" s="187"/>
      <c r="TZS686" s="187"/>
      <c r="TZT686" s="187"/>
      <c r="TZU686" s="187"/>
      <c r="TZV686" s="187"/>
      <c r="TZW686" s="187"/>
      <c r="TZX686" s="187"/>
      <c r="TZY686" s="187"/>
      <c r="TZZ686" s="187"/>
      <c r="UAA686" s="187"/>
      <c r="UAB686" s="187"/>
      <c r="UAC686" s="187"/>
      <c r="UAD686" s="187"/>
      <c r="UAE686" s="187"/>
      <c r="UAF686" s="187"/>
      <c r="UAG686" s="187"/>
      <c r="UAH686" s="187"/>
      <c r="UAI686" s="187"/>
      <c r="UAJ686" s="187"/>
      <c r="UAK686" s="187"/>
      <c r="UAL686" s="187"/>
      <c r="UAM686" s="187"/>
      <c r="UAN686" s="187"/>
      <c r="UAO686" s="187"/>
      <c r="UAP686" s="187"/>
      <c r="UAQ686" s="187"/>
      <c r="UAR686" s="187"/>
      <c r="UAS686" s="187"/>
      <c r="UAT686" s="187"/>
      <c r="UAU686" s="187"/>
      <c r="UAV686" s="187"/>
      <c r="UAW686" s="187"/>
      <c r="UAX686" s="187"/>
      <c r="UAY686" s="187"/>
      <c r="UAZ686" s="187"/>
      <c r="UBA686" s="187"/>
      <c r="UBB686" s="187"/>
      <c r="UBC686" s="187"/>
      <c r="UBD686" s="187"/>
      <c r="UBE686" s="187"/>
      <c r="UBF686" s="187"/>
      <c r="UBG686" s="187"/>
      <c r="UBH686" s="187"/>
      <c r="UBI686" s="187"/>
      <c r="UBJ686" s="187"/>
      <c r="UBK686" s="187"/>
      <c r="UBL686" s="187"/>
      <c r="UBM686" s="187"/>
      <c r="UBN686" s="187"/>
      <c r="UBO686" s="187"/>
      <c r="UBP686" s="187"/>
      <c r="UBQ686" s="187"/>
      <c r="UBR686" s="187"/>
      <c r="UBS686" s="187"/>
      <c r="UBT686" s="187"/>
      <c r="UBU686" s="187"/>
      <c r="UBV686" s="187"/>
      <c r="UBW686" s="187"/>
      <c r="UBX686" s="187"/>
      <c r="UBY686" s="187"/>
      <c r="UBZ686" s="187"/>
      <c r="UCA686" s="187"/>
      <c r="UCB686" s="187"/>
      <c r="UCC686" s="187"/>
      <c r="UCD686" s="187"/>
      <c r="UCE686" s="187"/>
      <c r="UCF686" s="187"/>
      <c r="UCG686" s="187"/>
      <c r="UCH686" s="187"/>
      <c r="UCI686" s="187"/>
      <c r="UCJ686" s="187"/>
      <c r="UCK686" s="187"/>
      <c r="UCL686" s="187"/>
      <c r="UCM686" s="187"/>
      <c r="UCN686" s="187"/>
      <c r="UCO686" s="187"/>
      <c r="UCP686" s="187"/>
      <c r="UCQ686" s="187"/>
      <c r="UCR686" s="187"/>
      <c r="UCS686" s="187"/>
      <c r="UCT686" s="187"/>
      <c r="UCU686" s="187"/>
      <c r="UCV686" s="187"/>
      <c r="UCW686" s="187"/>
      <c r="UCX686" s="187"/>
      <c r="UCY686" s="187"/>
      <c r="UCZ686" s="187"/>
      <c r="UDA686" s="187"/>
      <c r="UDB686" s="187"/>
      <c r="UDC686" s="187"/>
      <c r="UDD686" s="187"/>
      <c r="UDE686" s="187"/>
      <c r="UDF686" s="187"/>
      <c r="UDG686" s="187"/>
      <c r="UDH686" s="187"/>
      <c r="UDI686" s="187"/>
      <c r="UDJ686" s="187"/>
      <c r="UDK686" s="187"/>
      <c r="UDL686" s="187"/>
      <c r="UDM686" s="187"/>
      <c r="UDN686" s="187"/>
      <c r="UDO686" s="187"/>
      <c r="UDP686" s="187"/>
      <c r="UDQ686" s="187"/>
      <c r="UDR686" s="187"/>
      <c r="UDS686" s="187"/>
      <c r="UDT686" s="187"/>
      <c r="UDU686" s="187"/>
      <c r="UDV686" s="187"/>
      <c r="UDW686" s="187"/>
      <c r="UDX686" s="187"/>
      <c r="UDY686" s="187"/>
      <c r="UDZ686" s="187"/>
      <c r="UEA686" s="187"/>
      <c r="UEB686" s="187"/>
      <c r="UEC686" s="187"/>
      <c r="UED686" s="187"/>
      <c r="UEE686" s="187"/>
      <c r="UEF686" s="187"/>
      <c r="UEG686" s="187"/>
      <c r="UEH686" s="187"/>
      <c r="UEI686" s="187"/>
      <c r="UEJ686" s="187"/>
      <c r="UEK686" s="187"/>
      <c r="UEL686" s="187"/>
      <c r="UEM686" s="187"/>
      <c r="UEN686" s="187"/>
      <c r="UEO686" s="187"/>
      <c r="UEP686" s="187"/>
      <c r="UEQ686" s="187"/>
      <c r="UER686" s="187"/>
      <c r="UES686" s="187"/>
      <c r="UET686" s="187"/>
      <c r="UEU686" s="187"/>
      <c r="UEV686" s="187"/>
      <c r="UEW686" s="187"/>
      <c r="UEX686" s="187"/>
      <c r="UEY686" s="187"/>
      <c r="UEZ686" s="187"/>
      <c r="UFA686" s="187"/>
      <c r="UFB686" s="187"/>
      <c r="UFC686" s="187"/>
      <c r="UFD686" s="187"/>
      <c r="UFE686" s="187"/>
      <c r="UFF686" s="187"/>
      <c r="UFG686" s="187"/>
      <c r="UFH686" s="187"/>
      <c r="UFI686" s="187"/>
      <c r="UFJ686" s="187"/>
      <c r="UFK686" s="187"/>
      <c r="UFL686" s="187"/>
      <c r="UFM686" s="187"/>
      <c r="UFN686" s="187"/>
      <c r="UFO686" s="187"/>
      <c r="UFP686" s="187"/>
      <c r="UFQ686" s="187"/>
      <c r="UFR686" s="187"/>
      <c r="UFS686" s="187"/>
      <c r="UFT686" s="187"/>
      <c r="UFU686" s="187"/>
      <c r="UFV686" s="187"/>
      <c r="UFW686" s="187"/>
      <c r="UFX686" s="187"/>
      <c r="UFY686" s="187"/>
      <c r="UFZ686" s="187"/>
      <c r="UGA686" s="187"/>
      <c r="UGB686" s="187"/>
      <c r="UGC686" s="187"/>
      <c r="UGD686" s="187"/>
      <c r="UGE686" s="187"/>
      <c r="UGF686" s="187"/>
      <c r="UGG686" s="187"/>
      <c r="UGH686" s="187"/>
      <c r="UGI686" s="187"/>
      <c r="UGJ686" s="187"/>
      <c r="UGK686" s="187"/>
      <c r="UGL686" s="187"/>
      <c r="UGM686" s="187"/>
      <c r="UGN686" s="187"/>
      <c r="UGO686" s="187"/>
      <c r="UGP686" s="187"/>
      <c r="UGQ686" s="187"/>
      <c r="UGR686" s="187"/>
      <c r="UGS686" s="187"/>
      <c r="UGT686" s="187"/>
      <c r="UGU686" s="187"/>
      <c r="UGV686" s="187"/>
      <c r="UGW686" s="187"/>
      <c r="UGX686" s="187"/>
      <c r="UGY686" s="187"/>
      <c r="UGZ686" s="187"/>
      <c r="UHA686" s="187"/>
      <c r="UHB686" s="187"/>
      <c r="UHC686" s="187"/>
      <c r="UHD686" s="187"/>
      <c r="UHE686" s="187"/>
      <c r="UHF686" s="187"/>
      <c r="UHG686" s="187"/>
      <c r="UHH686" s="187"/>
      <c r="UHI686" s="187"/>
      <c r="UHJ686" s="187"/>
      <c r="UHK686" s="187"/>
      <c r="UHL686" s="187"/>
      <c r="UHM686" s="187"/>
      <c r="UHN686" s="187"/>
      <c r="UHO686" s="187"/>
      <c r="UHP686" s="187"/>
      <c r="UHQ686" s="187"/>
      <c r="UHR686" s="187"/>
      <c r="UHS686" s="187"/>
      <c r="UHT686" s="187"/>
      <c r="UHU686" s="187"/>
      <c r="UHV686" s="187"/>
      <c r="UHW686" s="187"/>
      <c r="UHX686" s="187"/>
      <c r="UHY686" s="187"/>
      <c r="UHZ686" s="187"/>
      <c r="UIA686" s="187"/>
      <c r="UIB686" s="187"/>
      <c r="UIC686" s="187"/>
      <c r="UID686" s="187"/>
      <c r="UIE686" s="187"/>
      <c r="UIF686" s="187"/>
      <c r="UIG686" s="187"/>
      <c r="UIH686" s="187"/>
      <c r="UII686" s="187"/>
      <c r="UIJ686" s="187"/>
      <c r="UIK686" s="187"/>
      <c r="UIL686" s="187"/>
      <c r="UIM686" s="187"/>
      <c r="UIN686" s="187"/>
      <c r="UIO686" s="187"/>
      <c r="UIP686" s="187"/>
      <c r="UIQ686" s="187"/>
      <c r="UIR686" s="187"/>
      <c r="UIS686" s="187"/>
      <c r="UIT686" s="187"/>
      <c r="UIU686" s="187"/>
      <c r="UIV686" s="187"/>
      <c r="UIW686" s="187"/>
      <c r="UIX686" s="187"/>
      <c r="UIY686" s="187"/>
      <c r="UIZ686" s="187"/>
      <c r="UJA686" s="187"/>
      <c r="UJB686" s="187"/>
      <c r="UJC686" s="187"/>
      <c r="UJD686" s="187"/>
      <c r="UJE686" s="187"/>
      <c r="UJF686" s="187"/>
      <c r="UJG686" s="187"/>
      <c r="UJH686" s="187"/>
      <c r="UJI686" s="187"/>
      <c r="UJJ686" s="187"/>
      <c r="UJK686" s="187"/>
      <c r="UJL686" s="187"/>
      <c r="UJM686" s="187"/>
      <c r="UJN686" s="187"/>
      <c r="UJO686" s="187"/>
      <c r="UJP686" s="187"/>
      <c r="UJQ686" s="187"/>
      <c r="UJR686" s="187"/>
      <c r="UJS686" s="187"/>
      <c r="UJT686" s="187"/>
      <c r="UJU686" s="187"/>
      <c r="UJV686" s="187"/>
      <c r="UJW686" s="187"/>
      <c r="UJX686" s="187"/>
      <c r="UJY686" s="187"/>
      <c r="UJZ686" s="187"/>
      <c r="UKA686" s="187"/>
      <c r="UKB686" s="187"/>
      <c r="UKC686" s="187"/>
      <c r="UKD686" s="187"/>
      <c r="UKE686" s="187"/>
      <c r="UKF686" s="187"/>
      <c r="UKG686" s="187"/>
      <c r="UKH686" s="187"/>
      <c r="UKI686" s="187"/>
      <c r="UKJ686" s="187"/>
      <c r="UKK686" s="187"/>
      <c r="UKL686" s="187"/>
      <c r="UKM686" s="187"/>
      <c r="UKN686" s="187"/>
      <c r="UKO686" s="187"/>
      <c r="UKP686" s="187"/>
      <c r="UKQ686" s="187"/>
      <c r="UKR686" s="187"/>
      <c r="UKS686" s="187"/>
      <c r="UKT686" s="187"/>
      <c r="UKU686" s="187"/>
      <c r="UKV686" s="187"/>
      <c r="UKW686" s="187"/>
      <c r="UKX686" s="187"/>
      <c r="UKY686" s="187"/>
      <c r="UKZ686" s="187"/>
      <c r="ULA686" s="187"/>
      <c r="ULB686" s="187"/>
      <c r="ULC686" s="187"/>
      <c r="ULD686" s="187"/>
      <c r="ULE686" s="187"/>
      <c r="ULF686" s="187"/>
      <c r="ULG686" s="187"/>
      <c r="ULH686" s="187"/>
      <c r="ULI686" s="187"/>
      <c r="ULJ686" s="187"/>
      <c r="ULK686" s="187"/>
      <c r="ULL686" s="187"/>
      <c r="ULM686" s="187"/>
      <c r="ULN686" s="187"/>
      <c r="ULO686" s="187"/>
      <c r="ULP686" s="187"/>
      <c r="ULQ686" s="187"/>
      <c r="ULR686" s="187"/>
      <c r="ULS686" s="187"/>
      <c r="ULT686" s="187"/>
      <c r="ULU686" s="187"/>
      <c r="ULV686" s="187"/>
      <c r="ULW686" s="187"/>
      <c r="ULX686" s="187"/>
      <c r="ULY686" s="187"/>
      <c r="ULZ686" s="187"/>
      <c r="UMA686" s="187"/>
      <c r="UMB686" s="187"/>
      <c r="UMC686" s="187"/>
      <c r="UMD686" s="187"/>
      <c r="UME686" s="187"/>
      <c r="UMF686" s="187"/>
      <c r="UMG686" s="187"/>
      <c r="UMH686" s="187"/>
      <c r="UMI686" s="187"/>
      <c r="UMJ686" s="187"/>
      <c r="UMK686" s="187"/>
      <c r="UML686" s="187"/>
      <c r="UMM686" s="187"/>
      <c r="UMN686" s="187"/>
      <c r="UMO686" s="187"/>
      <c r="UMP686" s="187"/>
      <c r="UMQ686" s="187"/>
      <c r="UMR686" s="187"/>
      <c r="UMS686" s="187"/>
      <c r="UMT686" s="187"/>
      <c r="UMU686" s="187"/>
      <c r="UMV686" s="187"/>
      <c r="UMW686" s="187"/>
      <c r="UMX686" s="187"/>
      <c r="UMY686" s="187"/>
      <c r="UMZ686" s="187"/>
      <c r="UNA686" s="187"/>
      <c r="UNB686" s="187"/>
      <c r="UNC686" s="187"/>
      <c r="UND686" s="187"/>
      <c r="UNE686" s="187"/>
      <c r="UNF686" s="187"/>
      <c r="UNG686" s="187"/>
      <c r="UNH686" s="187"/>
      <c r="UNI686" s="187"/>
      <c r="UNJ686" s="187"/>
      <c r="UNK686" s="187"/>
      <c r="UNL686" s="187"/>
      <c r="UNM686" s="187"/>
      <c r="UNN686" s="187"/>
      <c r="UNO686" s="187"/>
      <c r="UNP686" s="187"/>
      <c r="UNQ686" s="187"/>
      <c r="UNR686" s="187"/>
      <c r="UNS686" s="187"/>
      <c r="UNT686" s="187"/>
      <c r="UNU686" s="187"/>
      <c r="UNV686" s="187"/>
      <c r="UNW686" s="187"/>
      <c r="UNX686" s="187"/>
      <c r="UNY686" s="187"/>
      <c r="UNZ686" s="187"/>
      <c r="UOA686" s="187"/>
      <c r="UOB686" s="187"/>
      <c r="UOC686" s="187"/>
      <c r="UOD686" s="187"/>
      <c r="UOE686" s="187"/>
      <c r="UOF686" s="187"/>
      <c r="UOG686" s="187"/>
      <c r="UOH686" s="187"/>
      <c r="UOI686" s="187"/>
      <c r="UOJ686" s="187"/>
      <c r="UOK686" s="187"/>
      <c r="UOL686" s="187"/>
      <c r="UOM686" s="187"/>
      <c r="UON686" s="187"/>
      <c r="UOO686" s="187"/>
      <c r="UOP686" s="187"/>
      <c r="UOQ686" s="187"/>
      <c r="UOR686" s="187"/>
      <c r="UOS686" s="187"/>
      <c r="UOT686" s="187"/>
      <c r="UOU686" s="187"/>
      <c r="UOV686" s="187"/>
      <c r="UOW686" s="187"/>
      <c r="UOX686" s="187"/>
      <c r="UOY686" s="187"/>
      <c r="UOZ686" s="187"/>
      <c r="UPA686" s="187"/>
      <c r="UPB686" s="187"/>
      <c r="UPC686" s="187"/>
      <c r="UPD686" s="187"/>
      <c r="UPE686" s="187"/>
      <c r="UPF686" s="187"/>
      <c r="UPG686" s="187"/>
      <c r="UPH686" s="187"/>
      <c r="UPI686" s="187"/>
      <c r="UPJ686" s="187"/>
      <c r="UPK686" s="187"/>
      <c r="UPL686" s="187"/>
      <c r="UPM686" s="187"/>
      <c r="UPN686" s="187"/>
      <c r="UPO686" s="187"/>
      <c r="UPP686" s="187"/>
      <c r="UPQ686" s="187"/>
      <c r="UPR686" s="187"/>
      <c r="UPS686" s="187"/>
      <c r="UPT686" s="187"/>
      <c r="UPU686" s="187"/>
      <c r="UPV686" s="187"/>
      <c r="UPW686" s="187"/>
      <c r="UPX686" s="187"/>
      <c r="UPY686" s="187"/>
      <c r="UPZ686" s="187"/>
      <c r="UQA686" s="187"/>
      <c r="UQB686" s="187"/>
      <c r="UQC686" s="187"/>
      <c r="UQD686" s="187"/>
      <c r="UQE686" s="187"/>
      <c r="UQF686" s="187"/>
      <c r="UQG686" s="187"/>
      <c r="UQH686" s="187"/>
      <c r="UQI686" s="187"/>
      <c r="UQJ686" s="187"/>
      <c r="UQK686" s="187"/>
      <c r="UQL686" s="187"/>
      <c r="UQM686" s="187"/>
      <c r="UQN686" s="187"/>
      <c r="UQO686" s="187"/>
      <c r="UQP686" s="187"/>
      <c r="UQQ686" s="187"/>
      <c r="UQR686" s="187"/>
      <c r="UQS686" s="187"/>
      <c r="UQT686" s="187"/>
      <c r="UQU686" s="187"/>
      <c r="UQV686" s="187"/>
      <c r="UQW686" s="187"/>
      <c r="UQX686" s="187"/>
      <c r="UQY686" s="187"/>
      <c r="UQZ686" s="187"/>
      <c r="URA686" s="187"/>
      <c r="URB686" s="187"/>
      <c r="URC686" s="187"/>
      <c r="URD686" s="187"/>
      <c r="URE686" s="187"/>
      <c r="URF686" s="187"/>
      <c r="URG686" s="187"/>
      <c r="URH686" s="187"/>
      <c r="URI686" s="187"/>
      <c r="URJ686" s="187"/>
      <c r="URK686" s="187"/>
      <c r="URL686" s="187"/>
      <c r="URM686" s="187"/>
      <c r="URN686" s="187"/>
      <c r="URO686" s="187"/>
      <c r="URP686" s="187"/>
      <c r="URQ686" s="187"/>
      <c r="URR686" s="187"/>
      <c r="URS686" s="187"/>
      <c r="URT686" s="187"/>
      <c r="URU686" s="187"/>
      <c r="URV686" s="187"/>
      <c r="URW686" s="187"/>
      <c r="URX686" s="187"/>
      <c r="URY686" s="187"/>
      <c r="URZ686" s="187"/>
      <c r="USA686" s="187"/>
      <c r="USB686" s="187"/>
      <c r="USC686" s="187"/>
      <c r="USD686" s="187"/>
      <c r="USE686" s="187"/>
      <c r="USF686" s="187"/>
      <c r="USG686" s="187"/>
      <c r="USH686" s="187"/>
      <c r="USI686" s="187"/>
      <c r="USJ686" s="187"/>
      <c r="USK686" s="187"/>
      <c r="USL686" s="187"/>
      <c r="USM686" s="187"/>
      <c r="USN686" s="187"/>
      <c r="USO686" s="187"/>
      <c r="USP686" s="187"/>
      <c r="USQ686" s="187"/>
      <c r="USR686" s="187"/>
      <c r="USS686" s="187"/>
      <c r="UST686" s="187"/>
      <c r="USU686" s="187"/>
      <c r="USV686" s="187"/>
      <c r="USW686" s="187"/>
      <c r="USX686" s="187"/>
      <c r="USY686" s="187"/>
      <c r="USZ686" s="187"/>
      <c r="UTA686" s="187"/>
      <c r="UTB686" s="187"/>
      <c r="UTC686" s="187"/>
      <c r="UTD686" s="187"/>
      <c r="UTE686" s="187"/>
      <c r="UTF686" s="187"/>
      <c r="UTG686" s="187"/>
      <c r="UTH686" s="187"/>
      <c r="UTI686" s="187"/>
      <c r="UTJ686" s="187"/>
      <c r="UTK686" s="187"/>
      <c r="UTL686" s="187"/>
      <c r="UTM686" s="187"/>
      <c r="UTN686" s="187"/>
      <c r="UTO686" s="187"/>
      <c r="UTP686" s="187"/>
      <c r="UTQ686" s="187"/>
      <c r="UTR686" s="187"/>
      <c r="UTS686" s="187"/>
      <c r="UTT686" s="187"/>
      <c r="UTU686" s="187"/>
      <c r="UTV686" s="187"/>
      <c r="UTW686" s="187"/>
      <c r="UTX686" s="187"/>
      <c r="UTY686" s="187"/>
      <c r="UTZ686" s="187"/>
      <c r="UUA686" s="187"/>
      <c r="UUB686" s="187"/>
      <c r="UUC686" s="187"/>
      <c r="UUD686" s="187"/>
      <c r="UUE686" s="187"/>
      <c r="UUF686" s="187"/>
      <c r="UUG686" s="187"/>
      <c r="UUH686" s="187"/>
      <c r="UUI686" s="187"/>
      <c r="UUJ686" s="187"/>
      <c r="UUK686" s="187"/>
      <c r="UUL686" s="187"/>
      <c r="UUM686" s="187"/>
      <c r="UUN686" s="187"/>
      <c r="UUO686" s="187"/>
      <c r="UUP686" s="187"/>
      <c r="UUQ686" s="187"/>
      <c r="UUR686" s="187"/>
      <c r="UUS686" s="187"/>
      <c r="UUT686" s="187"/>
      <c r="UUU686" s="187"/>
      <c r="UUV686" s="187"/>
      <c r="UUW686" s="187"/>
      <c r="UUX686" s="187"/>
      <c r="UUY686" s="187"/>
      <c r="UUZ686" s="187"/>
      <c r="UVA686" s="187"/>
      <c r="UVB686" s="187"/>
      <c r="UVC686" s="187"/>
      <c r="UVD686" s="187"/>
      <c r="UVE686" s="187"/>
      <c r="UVF686" s="187"/>
      <c r="UVG686" s="187"/>
      <c r="UVH686" s="187"/>
      <c r="UVI686" s="187"/>
      <c r="UVJ686" s="187"/>
      <c r="UVK686" s="187"/>
      <c r="UVL686" s="187"/>
      <c r="UVM686" s="187"/>
      <c r="UVN686" s="187"/>
      <c r="UVO686" s="187"/>
      <c r="UVP686" s="187"/>
      <c r="UVQ686" s="187"/>
      <c r="UVR686" s="187"/>
      <c r="UVS686" s="187"/>
      <c r="UVT686" s="187"/>
      <c r="UVU686" s="187"/>
      <c r="UVV686" s="187"/>
      <c r="UVW686" s="187"/>
      <c r="UVX686" s="187"/>
      <c r="UVY686" s="187"/>
      <c r="UVZ686" s="187"/>
      <c r="UWA686" s="187"/>
      <c r="UWB686" s="187"/>
      <c r="UWC686" s="187"/>
      <c r="UWD686" s="187"/>
      <c r="UWE686" s="187"/>
      <c r="UWF686" s="187"/>
      <c r="UWG686" s="187"/>
      <c r="UWH686" s="187"/>
      <c r="UWI686" s="187"/>
      <c r="UWJ686" s="187"/>
      <c r="UWK686" s="187"/>
      <c r="UWL686" s="187"/>
      <c r="UWM686" s="187"/>
      <c r="UWN686" s="187"/>
      <c r="UWO686" s="187"/>
      <c r="UWP686" s="187"/>
      <c r="UWQ686" s="187"/>
      <c r="UWR686" s="187"/>
      <c r="UWS686" s="187"/>
      <c r="UWT686" s="187"/>
      <c r="UWU686" s="187"/>
      <c r="UWV686" s="187"/>
      <c r="UWW686" s="187"/>
      <c r="UWX686" s="187"/>
      <c r="UWY686" s="187"/>
      <c r="UWZ686" s="187"/>
      <c r="UXA686" s="187"/>
      <c r="UXB686" s="187"/>
      <c r="UXC686" s="187"/>
      <c r="UXD686" s="187"/>
      <c r="UXE686" s="187"/>
      <c r="UXF686" s="187"/>
      <c r="UXG686" s="187"/>
      <c r="UXH686" s="187"/>
      <c r="UXI686" s="187"/>
      <c r="UXJ686" s="187"/>
      <c r="UXK686" s="187"/>
      <c r="UXL686" s="187"/>
      <c r="UXM686" s="187"/>
      <c r="UXN686" s="187"/>
      <c r="UXO686" s="187"/>
      <c r="UXP686" s="187"/>
      <c r="UXQ686" s="187"/>
      <c r="UXR686" s="187"/>
      <c r="UXS686" s="187"/>
      <c r="UXT686" s="187"/>
      <c r="UXU686" s="187"/>
      <c r="UXV686" s="187"/>
      <c r="UXW686" s="187"/>
      <c r="UXX686" s="187"/>
      <c r="UXY686" s="187"/>
      <c r="UXZ686" s="187"/>
      <c r="UYA686" s="187"/>
      <c r="UYB686" s="187"/>
      <c r="UYC686" s="187"/>
      <c r="UYD686" s="187"/>
      <c r="UYE686" s="187"/>
      <c r="UYF686" s="187"/>
      <c r="UYG686" s="187"/>
      <c r="UYH686" s="187"/>
      <c r="UYI686" s="187"/>
      <c r="UYJ686" s="187"/>
      <c r="UYK686" s="187"/>
      <c r="UYL686" s="187"/>
      <c r="UYM686" s="187"/>
      <c r="UYN686" s="187"/>
      <c r="UYO686" s="187"/>
      <c r="UYP686" s="187"/>
      <c r="UYQ686" s="187"/>
      <c r="UYR686" s="187"/>
      <c r="UYS686" s="187"/>
      <c r="UYT686" s="187"/>
      <c r="UYU686" s="187"/>
      <c r="UYV686" s="187"/>
      <c r="UYW686" s="187"/>
      <c r="UYX686" s="187"/>
      <c r="UYY686" s="187"/>
      <c r="UYZ686" s="187"/>
      <c r="UZA686" s="187"/>
      <c r="UZB686" s="187"/>
      <c r="UZC686" s="187"/>
      <c r="UZD686" s="187"/>
      <c r="UZE686" s="187"/>
      <c r="UZF686" s="187"/>
      <c r="UZG686" s="187"/>
      <c r="UZH686" s="187"/>
      <c r="UZI686" s="187"/>
      <c r="UZJ686" s="187"/>
      <c r="UZK686" s="187"/>
      <c r="UZL686" s="187"/>
      <c r="UZM686" s="187"/>
      <c r="UZN686" s="187"/>
      <c r="UZO686" s="187"/>
      <c r="UZP686" s="187"/>
      <c r="UZQ686" s="187"/>
      <c r="UZR686" s="187"/>
      <c r="UZS686" s="187"/>
      <c r="UZT686" s="187"/>
      <c r="UZU686" s="187"/>
      <c r="UZV686" s="187"/>
      <c r="UZW686" s="187"/>
      <c r="UZX686" s="187"/>
      <c r="UZY686" s="187"/>
      <c r="UZZ686" s="187"/>
      <c r="VAA686" s="187"/>
      <c r="VAB686" s="187"/>
      <c r="VAC686" s="187"/>
      <c r="VAD686" s="187"/>
      <c r="VAE686" s="187"/>
      <c r="VAF686" s="187"/>
      <c r="VAG686" s="187"/>
      <c r="VAH686" s="187"/>
      <c r="VAI686" s="187"/>
      <c r="VAJ686" s="187"/>
      <c r="VAK686" s="187"/>
      <c r="VAL686" s="187"/>
      <c r="VAM686" s="187"/>
      <c r="VAN686" s="187"/>
      <c r="VAO686" s="187"/>
      <c r="VAP686" s="187"/>
      <c r="VAQ686" s="187"/>
      <c r="VAR686" s="187"/>
      <c r="VAS686" s="187"/>
      <c r="VAT686" s="187"/>
      <c r="VAU686" s="187"/>
      <c r="VAV686" s="187"/>
      <c r="VAW686" s="187"/>
      <c r="VAX686" s="187"/>
      <c r="VAY686" s="187"/>
      <c r="VAZ686" s="187"/>
      <c r="VBA686" s="187"/>
      <c r="VBB686" s="187"/>
      <c r="VBC686" s="187"/>
      <c r="VBD686" s="187"/>
      <c r="VBE686" s="187"/>
      <c r="VBF686" s="187"/>
      <c r="VBG686" s="187"/>
      <c r="VBH686" s="187"/>
      <c r="VBI686" s="187"/>
      <c r="VBJ686" s="187"/>
      <c r="VBK686" s="187"/>
      <c r="VBL686" s="187"/>
      <c r="VBM686" s="187"/>
      <c r="VBN686" s="187"/>
      <c r="VBO686" s="187"/>
      <c r="VBP686" s="187"/>
      <c r="VBQ686" s="187"/>
      <c r="VBR686" s="187"/>
      <c r="VBS686" s="187"/>
      <c r="VBT686" s="187"/>
      <c r="VBU686" s="187"/>
      <c r="VBV686" s="187"/>
      <c r="VBW686" s="187"/>
      <c r="VBX686" s="187"/>
      <c r="VBY686" s="187"/>
      <c r="VBZ686" s="187"/>
      <c r="VCA686" s="187"/>
      <c r="VCB686" s="187"/>
      <c r="VCC686" s="187"/>
      <c r="VCD686" s="187"/>
      <c r="VCE686" s="187"/>
      <c r="VCF686" s="187"/>
      <c r="VCG686" s="187"/>
      <c r="VCH686" s="187"/>
      <c r="VCI686" s="187"/>
      <c r="VCJ686" s="187"/>
      <c r="VCK686" s="187"/>
      <c r="VCL686" s="187"/>
      <c r="VCM686" s="187"/>
      <c r="VCN686" s="187"/>
      <c r="VCO686" s="187"/>
      <c r="VCP686" s="187"/>
      <c r="VCQ686" s="187"/>
      <c r="VCR686" s="187"/>
      <c r="VCS686" s="187"/>
      <c r="VCT686" s="187"/>
      <c r="VCU686" s="187"/>
      <c r="VCV686" s="187"/>
      <c r="VCW686" s="187"/>
      <c r="VCX686" s="187"/>
      <c r="VCY686" s="187"/>
      <c r="VCZ686" s="187"/>
      <c r="VDA686" s="187"/>
      <c r="VDB686" s="187"/>
      <c r="VDC686" s="187"/>
      <c r="VDD686" s="187"/>
      <c r="VDE686" s="187"/>
      <c r="VDF686" s="187"/>
      <c r="VDG686" s="187"/>
      <c r="VDH686" s="187"/>
      <c r="VDI686" s="187"/>
      <c r="VDJ686" s="187"/>
      <c r="VDK686" s="187"/>
      <c r="VDL686" s="187"/>
      <c r="VDM686" s="187"/>
      <c r="VDN686" s="187"/>
      <c r="VDO686" s="187"/>
      <c r="VDP686" s="187"/>
      <c r="VDQ686" s="187"/>
      <c r="VDR686" s="187"/>
      <c r="VDS686" s="187"/>
      <c r="VDT686" s="187"/>
      <c r="VDU686" s="187"/>
      <c r="VDV686" s="187"/>
      <c r="VDW686" s="187"/>
      <c r="VDX686" s="187"/>
      <c r="VDY686" s="187"/>
      <c r="VDZ686" s="187"/>
      <c r="VEA686" s="187"/>
      <c r="VEB686" s="187"/>
      <c r="VEC686" s="187"/>
      <c r="VED686" s="187"/>
      <c r="VEE686" s="187"/>
      <c r="VEF686" s="187"/>
      <c r="VEG686" s="187"/>
      <c r="VEH686" s="187"/>
      <c r="VEI686" s="187"/>
      <c r="VEJ686" s="187"/>
      <c r="VEK686" s="187"/>
      <c r="VEL686" s="187"/>
      <c r="VEM686" s="187"/>
      <c r="VEN686" s="187"/>
      <c r="VEO686" s="187"/>
      <c r="VEP686" s="187"/>
      <c r="VEQ686" s="187"/>
      <c r="VER686" s="187"/>
      <c r="VES686" s="187"/>
      <c r="VET686" s="187"/>
      <c r="VEU686" s="187"/>
      <c r="VEV686" s="187"/>
      <c r="VEW686" s="187"/>
      <c r="VEX686" s="187"/>
      <c r="VEY686" s="187"/>
      <c r="VEZ686" s="187"/>
      <c r="VFA686" s="187"/>
      <c r="VFB686" s="187"/>
      <c r="VFC686" s="187"/>
      <c r="VFD686" s="187"/>
      <c r="VFE686" s="187"/>
      <c r="VFF686" s="187"/>
      <c r="VFG686" s="187"/>
      <c r="VFH686" s="187"/>
      <c r="VFI686" s="187"/>
      <c r="VFJ686" s="187"/>
      <c r="VFK686" s="187"/>
      <c r="VFL686" s="187"/>
      <c r="VFM686" s="187"/>
      <c r="VFN686" s="187"/>
      <c r="VFO686" s="187"/>
      <c r="VFP686" s="187"/>
      <c r="VFQ686" s="187"/>
      <c r="VFR686" s="187"/>
      <c r="VFS686" s="187"/>
      <c r="VFT686" s="187"/>
      <c r="VFU686" s="187"/>
      <c r="VFV686" s="187"/>
      <c r="VFW686" s="187"/>
      <c r="VFX686" s="187"/>
      <c r="VFY686" s="187"/>
      <c r="VFZ686" s="187"/>
      <c r="VGA686" s="187"/>
      <c r="VGB686" s="187"/>
      <c r="VGC686" s="187"/>
      <c r="VGD686" s="187"/>
      <c r="VGE686" s="187"/>
      <c r="VGF686" s="187"/>
      <c r="VGG686" s="187"/>
      <c r="VGH686" s="187"/>
      <c r="VGI686" s="187"/>
      <c r="VGJ686" s="187"/>
      <c r="VGK686" s="187"/>
      <c r="VGL686" s="187"/>
      <c r="VGM686" s="187"/>
      <c r="VGN686" s="187"/>
      <c r="VGO686" s="187"/>
      <c r="VGP686" s="187"/>
      <c r="VGQ686" s="187"/>
      <c r="VGR686" s="187"/>
      <c r="VGS686" s="187"/>
      <c r="VGT686" s="187"/>
      <c r="VGU686" s="187"/>
      <c r="VGV686" s="187"/>
      <c r="VGW686" s="187"/>
      <c r="VGX686" s="187"/>
      <c r="VGY686" s="187"/>
      <c r="VGZ686" s="187"/>
      <c r="VHA686" s="187"/>
      <c r="VHB686" s="187"/>
      <c r="VHC686" s="187"/>
      <c r="VHD686" s="187"/>
      <c r="VHE686" s="187"/>
      <c r="VHF686" s="187"/>
      <c r="VHG686" s="187"/>
      <c r="VHH686" s="187"/>
      <c r="VHI686" s="187"/>
      <c r="VHJ686" s="187"/>
      <c r="VHK686" s="187"/>
      <c r="VHL686" s="187"/>
      <c r="VHM686" s="187"/>
      <c r="VHN686" s="187"/>
      <c r="VHO686" s="187"/>
      <c r="VHP686" s="187"/>
      <c r="VHQ686" s="187"/>
      <c r="VHR686" s="187"/>
      <c r="VHS686" s="187"/>
      <c r="VHT686" s="187"/>
      <c r="VHU686" s="187"/>
      <c r="VHV686" s="187"/>
      <c r="VHW686" s="187"/>
      <c r="VHX686" s="187"/>
      <c r="VHY686" s="187"/>
      <c r="VHZ686" s="187"/>
      <c r="VIA686" s="187"/>
      <c r="VIB686" s="187"/>
      <c r="VIC686" s="187"/>
      <c r="VID686" s="187"/>
      <c r="VIE686" s="187"/>
      <c r="VIF686" s="187"/>
      <c r="VIG686" s="187"/>
      <c r="VIH686" s="187"/>
      <c r="VII686" s="187"/>
      <c r="VIJ686" s="187"/>
      <c r="VIK686" s="187"/>
      <c r="VIL686" s="187"/>
      <c r="VIM686" s="187"/>
      <c r="VIN686" s="187"/>
      <c r="VIO686" s="187"/>
      <c r="VIP686" s="187"/>
      <c r="VIQ686" s="187"/>
      <c r="VIR686" s="187"/>
      <c r="VIS686" s="187"/>
      <c r="VIT686" s="187"/>
      <c r="VIU686" s="187"/>
      <c r="VIV686" s="187"/>
      <c r="VIW686" s="187"/>
      <c r="VIX686" s="187"/>
      <c r="VIY686" s="187"/>
      <c r="VIZ686" s="187"/>
      <c r="VJA686" s="187"/>
      <c r="VJB686" s="187"/>
      <c r="VJC686" s="187"/>
      <c r="VJD686" s="187"/>
      <c r="VJE686" s="187"/>
      <c r="VJF686" s="187"/>
      <c r="VJG686" s="187"/>
      <c r="VJH686" s="187"/>
      <c r="VJI686" s="187"/>
      <c r="VJJ686" s="187"/>
      <c r="VJK686" s="187"/>
      <c r="VJL686" s="187"/>
      <c r="VJM686" s="187"/>
      <c r="VJN686" s="187"/>
      <c r="VJO686" s="187"/>
      <c r="VJP686" s="187"/>
      <c r="VJQ686" s="187"/>
      <c r="VJR686" s="187"/>
      <c r="VJS686" s="187"/>
      <c r="VJT686" s="187"/>
      <c r="VJU686" s="187"/>
      <c r="VJV686" s="187"/>
      <c r="VJW686" s="187"/>
      <c r="VJX686" s="187"/>
      <c r="VJY686" s="187"/>
      <c r="VJZ686" s="187"/>
      <c r="VKA686" s="187"/>
      <c r="VKB686" s="187"/>
      <c r="VKC686" s="187"/>
      <c r="VKD686" s="187"/>
      <c r="VKE686" s="187"/>
      <c r="VKF686" s="187"/>
      <c r="VKG686" s="187"/>
      <c r="VKH686" s="187"/>
      <c r="VKI686" s="187"/>
      <c r="VKJ686" s="187"/>
      <c r="VKK686" s="187"/>
      <c r="VKL686" s="187"/>
      <c r="VKM686" s="187"/>
      <c r="VKN686" s="187"/>
      <c r="VKO686" s="187"/>
      <c r="VKP686" s="187"/>
      <c r="VKQ686" s="187"/>
      <c r="VKR686" s="187"/>
      <c r="VKS686" s="187"/>
      <c r="VKT686" s="187"/>
      <c r="VKU686" s="187"/>
      <c r="VKV686" s="187"/>
      <c r="VKW686" s="187"/>
      <c r="VKX686" s="187"/>
      <c r="VKY686" s="187"/>
      <c r="VKZ686" s="187"/>
      <c r="VLA686" s="187"/>
      <c r="VLB686" s="187"/>
      <c r="VLC686" s="187"/>
      <c r="VLD686" s="187"/>
      <c r="VLE686" s="187"/>
      <c r="VLF686" s="187"/>
      <c r="VLG686" s="187"/>
      <c r="VLH686" s="187"/>
      <c r="VLI686" s="187"/>
      <c r="VLJ686" s="187"/>
      <c r="VLK686" s="187"/>
      <c r="VLL686" s="187"/>
      <c r="VLM686" s="187"/>
      <c r="VLN686" s="187"/>
      <c r="VLO686" s="187"/>
      <c r="VLP686" s="187"/>
      <c r="VLQ686" s="187"/>
      <c r="VLR686" s="187"/>
      <c r="VLS686" s="187"/>
      <c r="VLT686" s="187"/>
      <c r="VLU686" s="187"/>
      <c r="VLV686" s="187"/>
      <c r="VLW686" s="187"/>
      <c r="VLX686" s="187"/>
      <c r="VLY686" s="187"/>
      <c r="VLZ686" s="187"/>
      <c r="VMA686" s="187"/>
      <c r="VMB686" s="187"/>
      <c r="VMC686" s="187"/>
      <c r="VMD686" s="187"/>
      <c r="VME686" s="187"/>
      <c r="VMF686" s="187"/>
      <c r="VMG686" s="187"/>
      <c r="VMH686" s="187"/>
      <c r="VMI686" s="187"/>
      <c r="VMJ686" s="187"/>
      <c r="VMK686" s="187"/>
      <c r="VML686" s="187"/>
      <c r="VMM686" s="187"/>
      <c r="VMN686" s="187"/>
      <c r="VMO686" s="187"/>
      <c r="VMP686" s="187"/>
      <c r="VMQ686" s="187"/>
      <c r="VMR686" s="187"/>
      <c r="VMS686" s="187"/>
      <c r="VMT686" s="187"/>
      <c r="VMU686" s="187"/>
      <c r="VMV686" s="187"/>
      <c r="VMW686" s="187"/>
      <c r="VMX686" s="187"/>
      <c r="VMY686" s="187"/>
      <c r="VMZ686" s="187"/>
      <c r="VNA686" s="187"/>
      <c r="VNB686" s="187"/>
      <c r="VNC686" s="187"/>
      <c r="VND686" s="187"/>
      <c r="VNE686" s="187"/>
      <c r="VNF686" s="187"/>
      <c r="VNG686" s="187"/>
      <c r="VNH686" s="187"/>
      <c r="VNI686" s="187"/>
      <c r="VNJ686" s="187"/>
      <c r="VNK686" s="187"/>
      <c r="VNL686" s="187"/>
      <c r="VNM686" s="187"/>
      <c r="VNN686" s="187"/>
      <c r="VNO686" s="187"/>
      <c r="VNP686" s="187"/>
      <c r="VNQ686" s="187"/>
      <c r="VNR686" s="187"/>
      <c r="VNS686" s="187"/>
      <c r="VNT686" s="187"/>
      <c r="VNU686" s="187"/>
      <c r="VNV686" s="187"/>
      <c r="VNW686" s="187"/>
      <c r="VNX686" s="187"/>
      <c r="VNY686" s="187"/>
      <c r="VNZ686" s="187"/>
      <c r="VOA686" s="187"/>
      <c r="VOB686" s="187"/>
      <c r="VOC686" s="187"/>
      <c r="VOD686" s="187"/>
      <c r="VOE686" s="187"/>
      <c r="VOF686" s="187"/>
      <c r="VOG686" s="187"/>
      <c r="VOH686" s="187"/>
      <c r="VOI686" s="187"/>
      <c r="VOJ686" s="187"/>
      <c r="VOK686" s="187"/>
      <c r="VOL686" s="187"/>
      <c r="VOM686" s="187"/>
      <c r="VON686" s="187"/>
      <c r="VOO686" s="187"/>
      <c r="VOP686" s="187"/>
      <c r="VOQ686" s="187"/>
      <c r="VOR686" s="187"/>
      <c r="VOS686" s="187"/>
      <c r="VOT686" s="187"/>
      <c r="VOU686" s="187"/>
      <c r="VOV686" s="187"/>
      <c r="VOW686" s="187"/>
      <c r="VOX686" s="187"/>
      <c r="VOY686" s="187"/>
      <c r="VOZ686" s="187"/>
      <c r="VPA686" s="187"/>
      <c r="VPB686" s="187"/>
      <c r="VPC686" s="187"/>
      <c r="VPD686" s="187"/>
      <c r="VPE686" s="187"/>
      <c r="VPF686" s="187"/>
      <c r="VPG686" s="187"/>
      <c r="VPH686" s="187"/>
      <c r="VPI686" s="187"/>
      <c r="VPJ686" s="187"/>
      <c r="VPK686" s="187"/>
      <c r="VPL686" s="187"/>
      <c r="VPM686" s="187"/>
      <c r="VPN686" s="187"/>
      <c r="VPO686" s="187"/>
      <c r="VPP686" s="187"/>
      <c r="VPQ686" s="187"/>
      <c r="VPR686" s="187"/>
      <c r="VPS686" s="187"/>
      <c r="VPT686" s="187"/>
      <c r="VPU686" s="187"/>
      <c r="VPV686" s="187"/>
      <c r="VPW686" s="187"/>
      <c r="VPX686" s="187"/>
      <c r="VPY686" s="187"/>
      <c r="VPZ686" s="187"/>
      <c r="VQA686" s="187"/>
      <c r="VQB686" s="187"/>
      <c r="VQC686" s="187"/>
      <c r="VQD686" s="187"/>
      <c r="VQE686" s="187"/>
      <c r="VQF686" s="187"/>
      <c r="VQG686" s="187"/>
      <c r="VQH686" s="187"/>
      <c r="VQI686" s="187"/>
      <c r="VQJ686" s="187"/>
      <c r="VQK686" s="187"/>
      <c r="VQL686" s="187"/>
      <c r="VQM686" s="187"/>
      <c r="VQN686" s="187"/>
      <c r="VQO686" s="187"/>
      <c r="VQP686" s="187"/>
      <c r="VQQ686" s="187"/>
      <c r="VQR686" s="187"/>
      <c r="VQS686" s="187"/>
      <c r="VQT686" s="187"/>
      <c r="VQU686" s="187"/>
      <c r="VQV686" s="187"/>
      <c r="VQW686" s="187"/>
      <c r="VQX686" s="187"/>
      <c r="VQY686" s="187"/>
      <c r="VQZ686" s="187"/>
      <c r="VRA686" s="187"/>
      <c r="VRB686" s="187"/>
      <c r="VRC686" s="187"/>
      <c r="VRD686" s="187"/>
      <c r="VRE686" s="187"/>
      <c r="VRF686" s="187"/>
      <c r="VRG686" s="187"/>
      <c r="VRH686" s="187"/>
      <c r="VRI686" s="187"/>
      <c r="VRJ686" s="187"/>
      <c r="VRK686" s="187"/>
      <c r="VRL686" s="187"/>
      <c r="VRM686" s="187"/>
      <c r="VRN686" s="187"/>
      <c r="VRO686" s="187"/>
      <c r="VRP686" s="187"/>
      <c r="VRQ686" s="187"/>
      <c r="VRR686" s="187"/>
      <c r="VRS686" s="187"/>
      <c r="VRT686" s="187"/>
      <c r="VRU686" s="187"/>
      <c r="VRV686" s="187"/>
      <c r="VRW686" s="187"/>
      <c r="VRX686" s="187"/>
      <c r="VRY686" s="187"/>
      <c r="VRZ686" s="187"/>
      <c r="VSA686" s="187"/>
      <c r="VSB686" s="187"/>
      <c r="VSC686" s="187"/>
      <c r="VSD686" s="187"/>
      <c r="VSE686" s="187"/>
      <c r="VSF686" s="187"/>
      <c r="VSG686" s="187"/>
      <c r="VSH686" s="187"/>
      <c r="VSI686" s="187"/>
      <c r="VSJ686" s="187"/>
      <c r="VSK686" s="187"/>
      <c r="VSL686" s="187"/>
      <c r="VSM686" s="187"/>
      <c r="VSN686" s="187"/>
      <c r="VSO686" s="187"/>
      <c r="VSP686" s="187"/>
      <c r="VSQ686" s="187"/>
      <c r="VSR686" s="187"/>
      <c r="VSS686" s="187"/>
      <c r="VST686" s="187"/>
      <c r="VSU686" s="187"/>
      <c r="VSV686" s="187"/>
      <c r="VSW686" s="187"/>
      <c r="VSX686" s="187"/>
      <c r="VSY686" s="187"/>
      <c r="VSZ686" s="187"/>
      <c r="VTA686" s="187"/>
      <c r="VTB686" s="187"/>
      <c r="VTC686" s="187"/>
      <c r="VTD686" s="187"/>
      <c r="VTE686" s="187"/>
      <c r="VTF686" s="187"/>
      <c r="VTG686" s="187"/>
      <c r="VTH686" s="187"/>
      <c r="VTI686" s="187"/>
      <c r="VTJ686" s="187"/>
      <c r="VTK686" s="187"/>
      <c r="VTL686" s="187"/>
      <c r="VTM686" s="187"/>
      <c r="VTN686" s="187"/>
      <c r="VTO686" s="187"/>
      <c r="VTP686" s="187"/>
      <c r="VTQ686" s="187"/>
      <c r="VTR686" s="187"/>
      <c r="VTS686" s="187"/>
      <c r="VTT686" s="187"/>
      <c r="VTU686" s="187"/>
      <c r="VTV686" s="187"/>
      <c r="VTW686" s="187"/>
      <c r="VTX686" s="187"/>
      <c r="VTY686" s="187"/>
      <c r="VTZ686" s="187"/>
      <c r="VUA686" s="187"/>
      <c r="VUB686" s="187"/>
      <c r="VUC686" s="187"/>
      <c r="VUD686" s="187"/>
      <c r="VUE686" s="187"/>
      <c r="VUF686" s="187"/>
      <c r="VUG686" s="187"/>
      <c r="VUH686" s="187"/>
      <c r="VUI686" s="187"/>
      <c r="VUJ686" s="187"/>
      <c r="VUK686" s="187"/>
      <c r="VUL686" s="187"/>
      <c r="VUM686" s="187"/>
      <c r="VUN686" s="187"/>
      <c r="VUO686" s="187"/>
      <c r="VUP686" s="187"/>
      <c r="VUQ686" s="187"/>
      <c r="VUR686" s="187"/>
      <c r="VUS686" s="187"/>
      <c r="VUT686" s="187"/>
      <c r="VUU686" s="187"/>
      <c r="VUV686" s="187"/>
      <c r="VUW686" s="187"/>
      <c r="VUX686" s="187"/>
      <c r="VUY686" s="187"/>
      <c r="VUZ686" s="187"/>
      <c r="VVA686" s="187"/>
      <c r="VVB686" s="187"/>
      <c r="VVC686" s="187"/>
      <c r="VVD686" s="187"/>
      <c r="VVE686" s="187"/>
      <c r="VVF686" s="187"/>
      <c r="VVG686" s="187"/>
      <c r="VVH686" s="187"/>
      <c r="VVI686" s="187"/>
      <c r="VVJ686" s="187"/>
      <c r="VVK686" s="187"/>
      <c r="VVL686" s="187"/>
      <c r="VVM686" s="187"/>
      <c r="VVN686" s="187"/>
      <c r="VVO686" s="187"/>
      <c r="VVP686" s="187"/>
      <c r="VVQ686" s="187"/>
      <c r="VVR686" s="187"/>
      <c r="VVS686" s="187"/>
      <c r="VVT686" s="187"/>
      <c r="VVU686" s="187"/>
      <c r="VVV686" s="187"/>
      <c r="VVW686" s="187"/>
      <c r="VVX686" s="187"/>
      <c r="VVY686" s="187"/>
      <c r="VVZ686" s="187"/>
      <c r="VWA686" s="187"/>
      <c r="VWB686" s="187"/>
      <c r="VWC686" s="187"/>
      <c r="VWD686" s="187"/>
      <c r="VWE686" s="187"/>
      <c r="VWF686" s="187"/>
      <c r="VWG686" s="187"/>
      <c r="VWH686" s="187"/>
      <c r="VWI686" s="187"/>
      <c r="VWJ686" s="187"/>
      <c r="VWK686" s="187"/>
      <c r="VWL686" s="187"/>
      <c r="VWM686" s="187"/>
      <c r="VWN686" s="187"/>
      <c r="VWO686" s="187"/>
      <c r="VWP686" s="187"/>
      <c r="VWQ686" s="187"/>
      <c r="VWR686" s="187"/>
      <c r="VWS686" s="187"/>
      <c r="VWT686" s="187"/>
      <c r="VWU686" s="187"/>
      <c r="VWV686" s="187"/>
      <c r="VWW686" s="187"/>
      <c r="VWX686" s="187"/>
      <c r="VWY686" s="187"/>
      <c r="VWZ686" s="187"/>
      <c r="VXA686" s="187"/>
      <c r="VXB686" s="187"/>
      <c r="VXC686" s="187"/>
      <c r="VXD686" s="187"/>
      <c r="VXE686" s="187"/>
      <c r="VXF686" s="187"/>
      <c r="VXG686" s="187"/>
      <c r="VXH686" s="187"/>
      <c r="VXI686" s="187"/>
      <c r="VXJ686" s="187"/>
      <c r="VXK686" s="187"/>
      <c r="VXL686" s="187"/>
      <c r="VXM686" s="187"/>
      <c r="VXN686" s="187"/>
      <c r="VXO686" s="187"/>
      <c r="VXP686" s="187"/>
      <c r="VXQ686" s="187"/>
      <c r="VXR686" s="187"/>
      <c r="VXS686" s="187"/>
      <c r="VXT686" s="187"/>
      <c r="VXU686" s="187"/>
      <c r="VXV686" s="187"/>
      <c r="VXW686" s="187"/>
      <c r="VXX686" s="187"/>
      <c r="VXY686" s="187"/>
      <c r="VXZ686" s="187"/>
      <c r="VYA686" s="187"/>
      <c r="VYB686" s="187"/>
      <c r="VYC686" s="187"/>
      <c r="VYD686" s="187"/>
      <c r="VYE686" s="187"/>
      <c r="VYF686" s="187"/>
      <c r="VYG686" s="187"/>
      <c r="VYH686" s="187"/>
      <c r="VYI686" s="187"/>
      <c r="VYJ686" s="187"/>
      <c r="VYK686" s="187"/>
      <c r="VYL686" s="187"/>
      <c r="VYM686" s="187"/>
      <c r="VYN686" s="187"/>
      <c r="VYO686" s="187"/>
      <c r="VYP686" s="187"/>
      <c r="VYQ686" s="187"/>
      <c r="VYR686" s="187"/>
      <c r="VYS686" s="187"/>
      <c r="VYT686" s="187"/>
      <c r="VYU686" s="187"/>
      <c r="VYV686" s="187"/>
      <c r="VYW686" s="187"/>
      <c r="VYX686" s="187"/>
      <c r="VYY686" s="187"/>
      <c r="VYZ686" s="187"/>
      <c r="VZA686" s="187"/>
      <c r="VZB686" s="187"/>
      <c r="VZC686" s="187"/>
      <c r="VZD686" s="187"/>
      <c r="VZE686" s="187"/>
      <c r="VZF686" s="187"/>
      <c r="VZG686" s="187"/>
      <c r="VZH686" s="187"/>
      <c r="VZI686" s="187"/>
      <c r="VZJ686" s="187"/>
      <c r="VZK686" s="187"/>
      <c r="VZL686" s="187"/>
      <c r="VZM686" s="187"/>
      <c r="VZN686" s="187"/>
      <c r="VZO686" s="187"/>
      <c r="VZP686" s="187"/>
      <c r="VZQ686" s="187"/>
      <c r="VZR686" s="187"/>
      <c r="VZS686" s="187"/>
      <c r="VZT686" s="187"/>
      <c r="VZU686" s="187"/>
      <c r="VZV686" s="187"/>
      <c r="VZW686" s="187"/>
      <c r="VZX686" s="187"/>
      <c r="VZY686" s="187"/>
      <c r="VZZ686" s="187"/>
      <c r="WAA686" s="187"/>
      <c r="WAB686" s="187"/>
      <c r="WAC686" s="187"/>
      <c r="WAD686" s="187"/>
      <c r="WAE686" s="187"/>
      <c r="WAF686" s="187"/>
      <c r="WAG686" s="187"/>
      <c r="WAH686" s="187"/>
      <c r="WAI686" s="187"/>
      <c r="WAJ686" s="187"/>
      <c r="WAK686" s="187"/>
      <c r="WAL686" s="187"/>
      <c r="WAM686" s="187"/>
      <c r="WAN686" s="187"/>
      <c r="WAO686" s="187"/>
      <c r="WAP686" s="187"/>
      <c r="WAQ686" s="187"/>
      <c r="WAR686" s="187"/>
      <c r="WAS686" s="187"/>
      <c r="WAT686" s="187"/>
      <c r="WAU686" s="187"/>
      <c r="WAV686" s="187"/>
      <c r="WAW686" s="187"/>
      <c r="WAX686" s="187"/>
      <c r="WAY686" s="187"/>
      <c r="WAZ686" s="187"/>
      <c r="WBA686" s="187"/>
      <c r="WBB686" s="187"/>
      <c r="WBC686" s="187"/>
      <c r="WBD686" s="187"/>
      <c r="WBE686" s="187"/>
      <c r="WBF686" s="187"/>
      <c r="WBG686" s="187"/>
      <c r="WBH686" s="187"/>
      <c r="WBI686" s="187"/>
      <c r="WBJ686" s="187"/>
      <c r="WBK686" s="187"/>
      <c r="WBL686" s="187"/>
      <c r="WBM686" s="187"/>
      <c r="WBN686" s="187"/>
      <c r="WBO686" s="187"/>
      <c r="WBP686" s="187"/>
      <c r="WBQ686" s="187"/>
      <c r="WBR686" s="187"/>
      <c r="WBS686" s="187"/>
      <c r="WBT686" s="187"/>
      <c r="WBU686" s="187"/>
      <c r="WBV686" s="187"/>
      <c r="WBW686" s="187"/>
      <c r="WBX686" s="187"/>
      <c r="WBY686" s="187"/>
      <c r="WBZ686" s="187"/>
      <c r="WCA686" s="187"/>
      <c r="WCB686" s="187"/>
      <c r="WCC686" s="187"/>
      <c r="WCD686" s="187"/>
      <c r="WCE686" s="187"/>
      <c r="WCF686" s="187"/>
      <c r="WCG686" s="187"/>
      <c r="WCH686" s="187"/>
      <c r="WCI686" s="187"/>
      <c r="WCJ686" s="187"/>
      <c r="WCK686" s="187"/>
      <c r="WCL686" s="187"/>
      <c r="WCM686" s="187"/>
      <c r="WCN686" s="187"/>
      <c r="WCO686" s="187"/>
      <c r="WCP686" s="187"/>
      <c r="WCQ686" s="187"/>
      <c r="WCR686" s="187"/>
      <c r="WCS686" s="187"/>
      <c r="WCT686" s="187"/>
      <c r="WCU686" s="187"/>
      <c r="WCV686" s="187"/>
      <c r="WCW686" s="187"/>
      <c r="WCX686" s="187"/>
      <c r="WCY686" s="187"/>
      <c r="WCZ686" s="187"/>
      <c r="WDA686" s="187"/>
      <c r="WDB686" s="187"/>
      <c r="WDC686" s="187"/>
      <c r="WDD686" s="187"/>
      <c r="WDE686" s="187"/>
      <c r="WDF686" s="187"/>
      <c r="WDG686" s="187"/>
      <c r="WDH686" s="187"/>
      <c r="WDI686" s="187"/>
      <c r="WDJ686" s="187"/>
      <c r="WDK686" s="187"/>
      <c r="WDL686" s="187"/>
      <c r="WDM686" s="187"/>
      <c r="WDN686" s="187"/>
      <c r="WDO686" s="187"/>
      <c r="WDP686" s="187"/>
      <c r="WDQ686" s="187"/>
      <c r="WDR686" s="187"/>
      <c r="WDS686" s="187"/>
      <c r="WDT686" s="187"/>
      <c r="WDU686" s="187"/>
      <c r="WDV686" s="187"/>
      <c r="WDW686" s="187"/>
      <c r="WDX686" s="187"/>
      <c r="WDY686" s="187"/>
      <c r="WDZ686" s="187"/>
      <c r="WEA686" s="187"/>
      <c r="WEB686" s="187"/>
      <c r="WEC686" s="187"/>
      <c r="WED686" s="187"/>
      <c r="WEE686" s="187"/>
      <c r="WEF686" s="187"/>
      <c r="WEG686" s="187"/>
      <c r="WEH686" s="187"/>
      <c r="WEI686" s="187"/>
      <c r="WEJ686" s="187"/>
      <c r="WEK686" s="187"/>
      <c r="WEL686" s="187"/>
      <c r="WEM686" s="187"/>
      <c r="WEN686" s="187"/>
      <c r="WEO686" s="187"/>
      <c r="WEP686" s="187"/>
      <c r="WEQ686" s="187"/>
      <c r="WER686" s="187"/>
      <c r="WES686" s="187"/>
      <c r="WET686" s="187"/>
      <c r="WEU686" s="187"/>
      <c r="WEV686" s="187"/>
      <c r="WEW686" s="187"/>
      <c r="WEX686" s="187"/>
      <c r="WEY686" s="187"/>
      <c r="WEZ686" s="187"/>
      <c r="WFA686" s="187"/>
      <c r="WFB686" s="187"/>
      <c r="WFC686" s="187"/>
      <c r="WFD686" s="187"/>
      <c r="WFE686" s="187"/>
      <c r="WFF686" s="187"/>
      <c r="WFG686" s="187"/>
      <c r="WFH686" s="187"/>
      <c r="WFI686" s="187"/>
      <c r="WFJ686" s="187"/>
      <c r="WFK686" s="187"/>
      <c r="WFL686" s="187"/>
      <c r="WFM686" s="187"/>
      <c r="WFN686" s="187"/>
      <c r="WFO686" s="187"/>
      <c r="WFP686" s="187"/>
      <c r="WFQ686" s="187"/>
      <c r="WFR686" s="187"/>
      <c r="WFS686" s="187"/>
      <c r="WFT686" s="187"/>
      <c r="WFU686" s="187"/>
      <c r="WFV686" s="187"/>
      <c r="WFW686" s="187"/>
      <c r="WFX686" s="187"/>
      <c r="WFY686" s="187"/>
      <c r="WFZ686" s="187"/>
      <c r="WGA686" s="187"/>
      <c r="WGB686" s="187"/>
      <c r="WGC686" s="187"/>
      <c r="WGD686" s="187"/>
      <c r="WGE686" s="187"/>
      <c r="WGF686" s="187"/>
      <c r="WGG686" s="187"/>
      <c r="WGH686" s="187"/>
      <c r="WGI686" s="187"/>
      <c r="WGJ686" s="187"/>
      <c r="WGK686" s="187"/>
      <c r="WGL686" s="187"/>
      <c r="WGM686" s="187"/>
      <c r="WGN686" s="187"/>
      <c r="WGO686" s="187"/>
      <c r="WGP686" s="187"/>
      <c r="WGQ686" s="187"/>
      <c r="WGR686" s="187"/>
      <c r="WGS686" s="187"/>
      <c r="WGT686" s="187"/>
      <c r="WGU686" s="187"/>
      <c r="WGV686" s="187"/>
      <c r="WGW686" s="187"/>
      <c r="WGX686" s="187"/>
      <c r="WGY686" s="187"/>
      <c r="WGZ686" s="187"/>
      <c r="WHA686" s="187"/>
      <c r="WHB686" s="187"/>
      <c r="WHC686" s="187"/>
      <c r="WHD686" s="187"/>
      <c r="WHE686" s="187"/>
      <c r="WHF686" s="187"/>
      <c r="WHG686" s="187"/>
      <c r="WHH686" s="187"/>
      <c r="WHI686" s="187"/>
      <c r="WHJ686" s="187"/>
      <c r="WHK686" s="187"/>
      <c r="WHL686" s="187"/>
      <c r="WHM686" s="187"/>
      <c r="WHN686" s="187"/>
      <c r="WHO686" s="187"/>
      <c r="WHP686" s="187"/>
      <c r="WHQ686" s="187"/>
      <c r="WHR686" s="187"/>
      <c r="WHS686" s="187"/>
      <c r="WHT686" s="187"/>
      <c r="WHU686" s="187"/>
      <c r="WHV686" s="187"/>
      <c r="WHW686" s="187"/>
      <c r="WHX686" s="187"/>
      <c r="WHY686" s="187"/>
      <c r="WHZ686" s="187"/>
      <c r="WIA686" s="187"/>
      <c r="WIB686" s="187"/>
      <c r="WIC686" s="187"/>
      <c r="WID686" s="187"/>
      <c r="WIE686" s="187"/>
      <c r="WIF686" s="187"/>
      <c r="WIG686" s="187"/>
      <c r="WIH686" s="187"/>
      <c r="WII686" s="187"/>
      <c r="WIJ686" s="187"/>
      <c r="WIK686" s="187"/>
      <c r="WIL686" s="187"/>
      <c r="WIM686" s="187"/>
      <c r="WIN686" s="187"/>
      <c r="WIO686" s="187"/>
      <c r="WIP686" s="187"/>
      <c r="WIQ686" s="187"/>
      <c r="WIR686" s="187"/>
      <c r="WIS686" s="187"/>
      <c r="WIT686" s="187"/>
      <c r="WIU686" s="187"/>
      <c r="WIV686" s="187"/>
      <c r="WIW686" s="187"/>
      <c r="WIX686" s="187"/>
      <c r="WIY686" s="187"/>
      <c r="WIZ686" s="187"/>
      <c r="WJA686" s="187"/>
      <c r="WJB686" s="187"/>
      <c r="WJC686" s="187"/>
      <c r="WJD686" s="187"/>
      <c r="WJE686" s="187"/>
      <c r="WJF686" s="187"/>
      <c r="WJG686" s="187"/>
      <c r="WJH686" s="187"/>
      <c r="WJI686" s="187"/>
      <c r="WJJ686" s="187"/>
      <c r="WJK686" s="187"/>
      <c r="WJL686" s="187"/>
      <c r="WJM686" s="187"/>
      <c r="WJN686" s="187"/>
      <c r="WJO686" s="187"/>
      <c r="WJP686" s="187"/>
      <c r="WJQ686" s="187"/>
      <c r="WJR686" s="187"/>
      <c r="WJS686" s="187"/>
      <c r="WJT686" s="187"/>
      <c r="WJU686" s="187"/>
      <c r="WJV686" s="187"/>
      <c r="WJW686" s="187"/>
      <c r="WJX686" s="187"/>
      <c r="WJY686" s="187"/>
      <c r="WJZ686" s="187"/>
      <c r="WKA686" s="187"/>
      <c r="WKB686" s="187"/>
      <c r="WKC686" s="187"/>
      <c r="WKD686" s="187"/>
      <c r="WKE686" s="187"/>
      <c r="WKF686" s="187"/>
      <c r="WKG686" s="187"/>
      <c r="WKH686" s="187"/>
      <c r="WKI686" s="187"/>
      <c r="WKJ686" s="187"/>
      <c r="WKK686" s="187"/>
      <c r="WKL686" s="187"/>
      <c r="WKM686" s="187"/>
      <c r="WKN686" s="187"/>
      <c r="WKO686" s="187"/>
      <c r="WKP686" s="187"/>
      <c r="WKQ686" s="187"/>
      <c r="WKR686" s="187"/>
      <c r="WKS686" s="187"/>
      <c r="WKT686" s="187"/>
      <c r="WKU686" s="187"/>
      <c r="WKV686" s="187"/>
      <c r="WKW686" s="187"/>
      <c r="WKX686" s="187"/>
      <c r="WKY686" s="187"/>
      <c r="WKZ686" s="187"/>
      <c r="WLA686" s="187"/>
      <c r="WLB686" s="187"/>
      <c r="WLC686" s="187"/>
      <c r="WLD686" s="187"/>
      <c r="WLE686" s="187"/>
      <c r="WLF686" s="187"/>
      <c r="WLG686" s="187"/>
      <c r="WLH686" s="187"/>
      <c r="WLI686" s="187"/>
      <c r="WLJ686" s="187"/>
      <c r="WLK686" s="187"/>
      <c r="WLL686" s="187"/>
      <c r="WLM686" s="187"/>
      <c r="WLN686" s="187"/>
      <c r="WLO686" s="187"/>
      <c r="WLP686" s="187"/>
      <c r="WLQ686" s="187"/>
      <c r="WLR686" s="187"/>
      <c r="WLS686" s="187"/>
      <c r="WLT686" s="187"/>
      <c r="WLU686" s="187"/>
      <c r="WLV686" s="187"/>
      <c r="WLW686" s="187"/>
      <c r="WLX686" s="187"/>
      <c r="WLY686" s="187"/>
      <c r="WLZ686" s="187"/>
      <c r="WMA686" s="187"/>
      <c r="WMB686" s="187"/>
      <c r="WMC686" s="187"/>
      <c r="WMD686" s="187"/>
      <c r="WME686" s="187"/>
      <c r="WMF686" s="187"/>
      <c r="WMG686" s="187"/>
      <c r="WMH686" s="187"/>
      <c r="WMI686" s="187"/>
      <c r="WMJ686" s="187"/>
      <c r="WMK686" s="187"/>
      <c r="WML686" s="187"/>
      <c r="WMM686" s="187"/>
      <c r="WMN686" s="187"/>
      <c r="WMO686" s="187"/>
      <c r="WMP686" s="187"/>
      <c r="WMQ686" s="187"/>
      <c r="WMR686" s="187"/>
      <c r="WMS686" s="187"/>
      <c r="WMT686" s="187"/>
      <c r="WMU686" s="187"/>
      <c r="WMV686" s="187"/>
      <c r="WMW686" s="187"/>
      <c r="WMX686" s="187"/>
      <c r="WMY686" s="187"/>
      <c r="WMZ686" s="187"/>
      <c r="WNA686" s="187"/>
      <c r="WNB686" s="187"/>
      <c r="WNC686" s="187"/>
      <c r="WND686" s="187"/>
      <c r="WNE686" s="187"/>
      <c r="WNF686" s="187"/>
      <c r="WNG686" s="187"/>
      <c r="WNH686" s="187"/>
      <c r="WNI686" s="187"/>
      <c r="WNJ686" s="187"/>
      <c r="WNK686" s="187"/>
      <c r="WNL686" s="187"/>
      <c r="WNM686" s="187"/>
      <c r="WNN686" s="187"/>
      <c r="WNO686" s="187"/>
      <c r="WNP686" s="187"/>
      <c r="WNQ686" s="187"/>
      <c r="WNR686" s="187"/>
      <c r="WNS686" s="187"/>
      <c r="WNT686" s="187"/>
      <c r="WNU686" s="187"/>
      <c r="WNV686" s="187"/>
      <c r="WNW686" s="187"/>
      <c r="WNX686" s="187"/>
      <c r="WNY686" s="187"/>
      <c r="WNZ686" s="187"/>
      <c r="WOA686" s="187"/>
      <c r="WOB686" s="187"/>
      <c r="WOC686" s="187"/>
      <c r="WOD686" s="187"/>
      <c r="WOE686" s="187"/>
      <c r="WOF686" s="187"/>
      <c r="WOG686" s="187"/>
      <c r="WOH686" s="187"/>
      <c r="WOI686" s="187"/>
      <c r="WOJ686" s="187"/>
      <c r="WOK686" s="187"/>
      <c r="WOL686" s="187"/>
      <c r="WOM686" s="187"/>
      <c r="WON686" s="187"/>
      <c r="WOO686" s="187"/>
      <c r="WOP686" s="187"/>
      <c r="WOQ686" s="187"/>
      <c r="WOR686" s="187"/>
      <c r="WOS686" s="187"/>
      <c r="WOT686" s="187"/>
      <c r="WOU686" s="187"/>
      <c r="WOV686" s="187"/>
      <c r="WOW686" s="187"/>
      <c r="WOX686" s="187"/>
      <c r="WOY686" s="187"/>
      <c r="WOZ686" s="187"/>
      <c r="WPA686" s="187"/>
      <c r="WPB686" s="187"/>
      <c r="WPC686" s="187"/>
      <c r="WPD686" s="187"/>
      <c r="WPE686" s="187"/>
      <c r="WPF686" s="187"/>
      <c r="WPG686" s="187"/>
      <c r="WPH686" s="187"/>
      <c r="WPI686" s="187"/>
      <c r="WPJ686" s="187"/>
      <c r="WPK686" s="187"/>
      <c r="WPL686" s="187"/>
      <c r="WPM686" s="187"/>
      <c r="WPN686" s="187"/>
      <c r="WPO686" s="187"/>
      <c r="WPP686" s="187"/>
      <c r="WPQ686" s="187"/>
      <c r="WPR686" s="187"/>
      <c r="WPS686" s="187"/>
      <c r="WPT686" s="187"/>
      <c r="WPU686" s="187"/>
      <c r="WPV686" s="187"/>
      <c r="WPW686" s="187"/>
      <c r="WPX686" s="187"/>
      <c r="WPY686" s="187"/>
      <c r="WPZ686" s="187"/>
      <c r="WQA686" s="187"/>
      <c r="WQB686" s="187"/>
      <c r="WQC686" s="187"/>
      <c r="WQD686" s="187"/>
      <c r="WQE686" s="187"/>
      <c r="WQF686" s="187"/>
      <c r="WQG686" s="187"/>
      <c r="WQH686" s="187"/>
      <c r="WQI686" s="187"/>
      <c r="WQJ686" s="187"/>
      <c r="WQK686" s="187"/>
      <c r="WQL686" s="187"/>
      <c r="WQM686" s="187"/>
      <c r="WQN686" s="187"/>
      <c r="WQO686" s="187"/>
      <c r="WQP686" s="187"/>
      <c r="WQQ686" s="187"/>
      <c r="WQR686" s="187"/>
      <c r="WQS686" s="187"/>
      <c r="WQT686" s="187"/>
      <c r="WQU686" s="187"/>
      <c r="WQV686" s="187"/>
      <c r="WQW686" s="187"/>
      <c r="WQX686" s="187"/>
      <c r="WQY686" s="187"/>
      <c r="WQZ686" s="187"/>
      <c r="WRA686" s="187"/>
      <c r="WRB686" s="187"/>
      <c r="WRC686" s="187"/>
      <c r="WRD686" s="187"/>
      <c r="WRE686" s="187"/>
      <c r="WRF686" s="187"/>
      <c r="WRG686" s="187"/>
      <c r="WRH686" s="187"/>
      <c r="WRI686" s="187"/>
      <c r="WRJ686" s="187"/>
      <c r="WRK686" s="187"/>
      <c r="WRL686" s="187"/>
      <c r="WRM686" s="187"/>
      <c r="WRN686" s="187"/>
      <c r="WRO686" s="187"/>
      <c r="WRP686" s="187"/>
      <c r="WRQ686" s="187"/>
      <c r="WRR686" s="187"/>
      <c r="WRS686" s="187"/>
      <c r="WRT686" s="187"/>
      <c r="WRU686" s="187"/>
      <c r="WRV686" s="187"/>
      <c r="WRW686" s="187"/>
      <c r="WRX686" s="187"/>
      <c r="WRY686" s="187"/>
      <c r="WRZ686" s="187"/>
      <c r="WSA686" s="187"/>
      <c r="WSB686" s="187"/>
      <c r="WSC686" s="187"/>
      <c r="WSD686" s="187"/>
      <c r="WSE686" s="187"/>
      <c r="WSF686" s="187"/>
      <c r="WSG686" s="187"/>
      <c r="WSH686" s="187"/>
      <c r="WSI686" s="187"/>
      <c r="WSJ686" s="187"/>
      <c r="WSK686" s="187"/>
      <c r="WSL686" s="187"/>
      <c r="WSM686" s="187"/>
      <c r="WSN686" s="187"/>
      <c r="WSO686" s="187"/>
      <c r="WSP686" s="187"/>
      <c r="WSQ686" s="187"/>
      <c r="WSR686" s="187"/>
      <c r="WSS686" s="187"/>
      <c r="WST686" s="187"/>
      <c r="WSU686" s="187"/>
      <c r="WSV686" s="187"/>
      <c r="WSW686" s="187"/>
      <c r="WSX686" s="187"/>
      <c r="WSY686" s="187"/>
      <c r="WSZ686" s="187"/>
      <c r="WTA686" s="187"/>
      <c r="WTB686" s="187"/>
      <c r="WTC686" s="187"/>
      <c r="WTD686" s="187"/>
      <c r="WTE686" s="187"/>
      <c r="WTF686" s="187"/>
      <c r="WTG686" s="187"/>
      <c r="WTH686" s="187"/>
      <c r="WTI686" s="187"/>
      <c r="WTJ686" s="187"/>
      <c r="WTK686" s="187"/>
      <c r="WTL686" s="187"/>
      <c r="WTM686" s="187"/>
      <c r="WTN686" s="187"/>
      <c r="WTO686" s="187"/>
      <c r="WTP686" s="187"/>
      <c r="WTQ686" s="187"/>
      <c r="WTR686" s="187"/>
      <c r="WTS686" s="187"/>
      <c r="WTT686" s="187"/>
      <c r="WTU686" s="187"/>
      <c r="WTV686" s="187"/>
      <c r="WTW686" s="187"/>
      <c r="WTX686" s="187"/>
      <c r="WTY686" s="187"/>
      <c r="WTZ686" s="187"/>
      <c r="WUA686" s="187"/>
      <c r="WUB686" s="187"/>
      <c r="WUC686" s="187"/>
      <c r="WUD686" s="187"/>
      <c r="WUE686" s="187"/>
      <c r="WUF686" s="187"/>
      <c r="WUG686" s="187"/>
      <c r="WUH686" s="187"/>
      <c r="WUI686" s="187"/>
      <c r="WUJ686" s="187"/>
      <c r="WUK686" s="187"/>
      <c r="WUL686" s="187"/>
      <c r="WUM686" s="187"/>
      <c r="WUN686" s="187"/>
      <c r="WUO686" s="187"/>
      <c r="WUP686" s="187"/>
      <c r="WUQ686" s="187"/>
      <c r="WUR686" s="187"/>
      <c r="WUS686" s="187"/>
      <c r="WUT686" s="187"/>
      <c r="WUU686" s="187"/>
      <c r="WUV686" s="187"/>
      <c r="WUW686" s="187"/>
      <c r="WUX686" s="187"/>
      <c r="WUY686" s="187"/>
      <c r="WUZ686" s="187"/>
      <c r="WVA686" s="187"/>
      <c r="WVB686" s="187"/>
      <c r="WVC686" s="187"/>
      <c r="WVD686" s="187"/>
      <c r="WVE686" s="187"/>
      <c r="WVF686" s="187"/>
      <c r="WVG686" s="187"/>
      <c r="WVH686" s="187"/>
      <c r="WVI686" s="187"/>
      <c r="WVJ686" s="187"/>
      <c r="WVK686" s="187"/>
      <c r="WVL686" s="187"/>
      <c r="WVM686" s="187"/>
      <c r="WVN686" s="187"/>
      <c r="WVO686" s="187"/>
      <c r="WVP686" s="187"/>
      <c r="WVQ686" s="187"/>
      <c r="WVR686" s="187"/>
      <c r="WVS686" s="187"/>
      <c r="WVT686" s="187"/>
      <c r="WVU686" s="187"/>
      <c r="WVV686" s="187"/>
      <c r="WVW686" s="187"/>
      <c r="WVX686" s="187"/>
      <c r="WVY686" s="187"/>
      <c r="WVZ686" s="187"/>
      <c r="WWA686" s="187"/>
      <c r="WWB686" s="187"/>
      <c r="WWC686" s="187"/>
      <c r="WWD686" s="187"/>
      <c r="WWE686" s="187"/>
      <c r="WWF686" s="187"/>
      <c r="WWG686" s="187"/>
      <c r="WWH686" s="187"/>
      <c r="WWI686" s="187"/>
      <c r="WWJ686" s="187"/>
      <c r="WWK686" s="187"/>
      <c r="WWL686" s="187"/>
      <c r="WWM686" s="187"/>
      <c r="WWN686" s="187"/>
      <c r="WWO686" s="187"/>
      <c r="WWP686" s="187"/>
      <c r="WWQ686" s="187"/>
      <c r="WWR686" s="187"/>
      <c r="WWS686" s="187"/>
      <c r="WWT686" s="187"/>
      <c r="WWU686" s="187"/>
      <c r="WWV686" s="187"/>
      <c r="WWW686" s="187"/>
      <c r="WWX686" s="187"/>
      <c r="WWY686" s="187"/>
      <c r="WWZ686" s="187"/>
      <c r="WXA686" s="187"/>
      <c r="WXB686" s="187"/>
      <c r="WXC686" s="187"/>
      <c r="WXD686" s="187"/>
      <c r="WXE686" s="187"/>
      <c r="WXF686" s="187"/>
      <c r="WXG686" s="187"/>
      <c r="WXH686" s="187"/>
      <c r="WXI686" s="187"/>
      <c r="WXJ686" s="187"/>
      <c r="WXK686" s="187"/>
      <c r="WXL686" s="187"/>
      <c r="WXM686" s="187"/>
      <c r="WXN686" s="187"/>
      <c r="WXO686" s="187"/>
      <c r="WXP686" s="187"/>
      <c r="WXQ686" s="187"/>
      <c r="WXR686" s="187"/>
      <c r="WXS686" s="187"/>
      <c r="WXT686" s="187"/>
      <c r="WXU686" s="187"/>
      <c r="WXV686" s="187"/>
      <c r="WXW686" s="187"/>
      <c r="WXX686" s="187"/>
      <c r="WXY686" s="187"/>
      <c r="WXZ686" s="187"/>
      <c r="WYA686" s="187"/>
      <c r="WYB686" s="187"/>
      <c r="WYC686" s="187"/>
      <c r="WYD686" s="187"/>
      <c r="WYE686" s="187"/>
      <c r="WYF686" s="187"/>
      <c r="WYG686" s="187"/>
      <c r="WYH686" s="187"/>
      <c r="WYI686" s="187"/>
      <c r="WYJ686" s="187"/>
      <c r="WYK686" s="187"/>
      <c r="WYL686" s="187"/>
      <c r="WYM686" s="187"/>
      <c r="WYN686" s="187"/>
      <c r="WYO686" s="187"/>
      <c r="WYP686" s="187"/>
      <c r="WYQ686" s="187"/>
      <c r="WYR686" s="187"/>
      <c r="WYS686" s="187"/>
      <c r="WYT686" s="187"/>
      <c r="WYU686" s="187"/>
      <c r="WYV686" s="187"/>
      <c r="WYW686" s="187"/>
      <c r="WYX686" s="187"/>
      <c r="WYY686" s="187"/>
      <c r="WYZ686" s="187"/>
      <c r="WZA686" s="187"/>
      <c r="WZB686" s="187"/>
      <c r="WZC686" s="187"/>
      <c r="WZD686" s="187"/>
      <c r="WZE686" s="187"/>
      <c r="WZF686" s="187"/>
      <c r="WZG686" s="187"/>
      <c r="WZH686" s="187"/>
      <c r="WZI686" s="187"/>
      <c r="WZJ686" s="187"/>
      <c r="WZK686" s="187"/>
      <c r="WZL686" s="187"/>
      <c r="WZM686" s="187"/>
      <c r="WZN686" s="187"/>
      <c r="WZO686" s="187"/>
      <c r="WZP686" s="187"/>
      <c r="WZQ686" s="187"/>
      <c r="WZR686" s="187"/>
      <c r="WZS686" s="187"/>
      <c r="WZT686" s="187"/>
      <c r="WZU686" s="187"/>
      <c r="WZV686" s="187"/>
      <c r="WZW686" s="187"/>
      <c r="WZX686" s="187"/>
      <c r="WZY686" s="187"/>
      <c r="WZZ686" s="187"/>
      <c r="XAA686" s="187"/>
      <c r="XAB686" s="187"/>
      <c r="XAC686" s="187"/>
      <c r="XAD686" s="187"/>
      <c r="XAE686" s="187"/>
      <c r="XAF686" s="187"/>
      <c r="XAG686" s="187"/>
      <c r="XAH686" s="187"/>
      <c r="XAI686" s="187"/>
      <c r="XAJ686" s="187"/>
      <c r="XAK686" s="187"/>
      <c r="XAL686" s="187"/>
      <c r="XAM686" s="187"/>
      <c r="XAN686" s="187"/>
      <c r="XAO686" s="187"/>
      <c r="XAP686" s="187"/>
      <c r="XAQ686" s="187"/>
      <c r="XAR686" s="187"/>
      <c r="XAS686" s="187"/>
      <c r="XAT686" s="187"/>
      <c r="XAU686" s="187"/>
      <c r="XAV686" s="187"/>
      <c r="XAW686" s="187"/>
      <c r="XAX686" s="187"/>
      <c r="XAY686" s="187"/>
      <c r="XAZ686" s="187"/>
      <c r="XBA686" s="187"/>
      <c r="XBB686" s="187"/>
      <c r="XBC686" s="187"/>
      <c r="XBD686" s="187"/>
      <c r="XBE686" s="187"/>
      <c r="XBF686" s="187"/>
      <c r="XBG686" s="187"/>
      <c r="XBH686" s="187"/>
      <c r="XBI686" s="187"/>
      <c r="XBJ686" s="187"/>
      <c r="XBK686" s="187"/>
      <c r="XBL686" s="187"/>
      <c r="XBM686" s="187"/>
      <c r="XBN686" s="187"/>
      <c r="XBO686" s="187"/>
      <c r="XBP686" s="187"/>
      <c r="XBQ686" s="187"/>
      <c r="XBR686" s="187"/>
      <c r="XBS686" s="187"/>
      <c r="XBT686" s="187"/>
      <c r="XBU686" s="187"/>
      <c r="XBV686" s="187"/>
      <c r="XBW686" s="187"/>
      <c r="XBX686" s="187"/>
      <c r="XBY686" s="187"/>
      <c r="XBZ686" s="187"/>
      <c r="XCA686" s="187"/>
      <c r="XCB686" s="187"/>
      <c r="XCC686" s="187"/>
      <c r="XCD686" s="187"/>
      <c r="XCE686" s="187"/>
      <c r="XCF686" s="187"/>
      <c r="XCG686" s="187"/>
      <c r="XCH686" s="187"/>
      <c r="XCI686" s="187"/>
      <c r="XCJ686" s="187"/>
      <c r="XCK686" s="187"/>
      <c r="XCL686" s="187"/>
      <c r="XCM686" s="187"/>
      <c r="XCN686" s="187"/>
      <c r="XCO686" s="187"/>
      <c r="XCP686" s="187"/>
      <c r="XCQ686" s="187"/>
      <c r="XCR686" s="187"/>
      <c r="XCS686" s="187"/>
      <c r="XCT686" s="187"/>
      <c r="XCU686" s="187"/>
      <c r="XCV686" s="187"/>
      <c r="XCW686" s="187"/>
      <c r="XCX686" s="187"/>
      <c r="XCY686" s="187"/>
      <c r="XCZ686" s="187"/>
      <c r="XDA686" s="187"/>
      <c r="XDB686" s="187"/>
      <c r="XDC686" s="187"/>
      <c r="XDD686" s="187"/>
      <c r="XDE686" s="187"/>
      <c r="XDF686" s="187"/>
      <c r="XDG686" s="187"/>
      <c r="XDH686" s="187"/>
      <c r="XDI686" s="187"/>
      <c r="XDJ686" s="187"/>
      <c r="XDK686" s="187"/>
      <c r="XDL686" s="187"/>
      <c r="XDM686" s="187"/>
      <c r="XDN686" s="187"/>
      <c r="XDO686" s="187"/>
      <c r="XDP686" s="187"/>
      <c r="XDQ686" s="187"/>
      <c r="XDR686" s="187"/>
      <c r="XDS686" s="187"/>
      <c r="XDT686" s="187"/>
      <c r="XDU686" s="187"/>
      <c r="XDV686" s="187"/>
      <c r="XDW686" s="187"/>
      <c r="XDX686" s="187"/>
      <c r="XDY686" s="187"/>
      <c r="XDZ686" s="187"/>
      <c r="XEA686" s="187"/>
      <c r="XEB686" s="187"/>
      <c r="XEC686" s="187"/>
      <c r="XED686" s="187"/>
      <c r="XEE686" s="187"/>
      <c r="XEF686" s="187"/>
      <c r="XEG686" s="187"/>
      <c r="XEH686" s="187"/>
      <c r="XEI686" s="187"/>
      <c r="XEJ686" s="187"/>
      <c r="XEK686" s="187"/>
      <c r="XEL686" s="187"/>
      <c r="XEM686" s="187"/>
      <c r="XEN686" s="187"/>
      <c r="XEO686" s="187"/>
      <c r="XEP686" s="187"/>
      <c r="XEQ686" s="187"/>
      <c r="XER686" s="187"/>
      <c r="XES686" s="187"/>
      <c r="XET686" s="187"/>
      <c r="XEU686" s="187"/>
      <c r="XEV686" s="187"/>
      <c r="XEW686" s="187"/>
      <c r="XEX686" s="187"/>
      <c r="XEY686" s="187"/>
      <c r="XEZ686" s="187"/>
      <c r="XFA686" s="187"/>
      <c r="XFB686" s="187"/>
      <c r="XFC686" s="187"/>
      <c r="XFD686" s="230"/>
    </row>
    <row r="687" spans="1:16384" s="132" customFormat="1" x14ac:dyDescent="0.15">
      <c r="A687" s="258" t="s">
        <v>1261</v>
      </c>
      <c r="B687" s="166">
        <v>1</v>
      </c>
      <c r="C687" s="27" t="s">
        <v>1262</v>
      </c>
      <c r="D687" s="30"/>
      <c r="E687" s="30"/>
      <c r="F687" s="180"/>
      <c r="G687" s="145"/>
      <c r="H687" s="135"/>
      <c r="I687" s="181">
        <v>1</v>
      </c>
      <c r="J687" s="132">
        <v>49</v>
      </c>
      <c r="K687" s="182">
        <f t="shared" ref="K687:K779" si="584">J687-I687</f>
        <v>48</v>
      </c>
      <c r="L687" s="183">
        <f>K687/Popularity!$B$26</f>
        <v>0.96</v>
      </c>
      <c r="M687" s="183">
        <f>K687/Popularity!$B$2</f>
        <v>0.24365482233502539</v>
      </c>
      <c r="N687" s="218">
        <f t="shared" ref="N687:N714" si="585">M687-L687</f>
        <v>-0.71634517766497452</v>
      </c>
      <c r="O687" s="236"/>
      <c r="P687" s="146"/>
      <c r="Q687" s="60"/>
      <c r="R687" s="147"/>
      <c r="S687" s="60"/>
      <c r="T687" s="60"/>
      <c r="U687" s="60"/>
      <c r="V687" s="60"/>
      <c r="W687" s="61"/>
      <c r="XFD687" s="228"/>
    </row>
    <row r="688" spans="1:16384" x14ac:dyDescent="0.15">
      <c r="A688" s="261"/>
      <c r="B688" s="42">
        <v>2</v>
      </c>
      <c r="C688" t="s">
        <v>1263</v>
      </c>
      <c r="D688" s="31"/>
      <c r="E688" s="31"/>
      <c r="H688" s="167"/>
      <c r="I688" s="184">
        <v>9</v>
      </c>
      <c r="J688" s="20">
        <v>59</v>
      </c>
      <c r="K688" s="115">
        <f t="shared" si="584"/>
        <v>50</v>
      </c>
      <c r="L688" s="185">
        <f>K688/Popularity!$B$26</f>
        <v>1</v>
      </c>
      <c r="M688" s="185">
        <f>K688/Popularity!$B$2</f>
        <v>0.25380710659898476</v>
      </c>
      <c r="N688" s="216">
        <f t="shared" si="585"/>
        <v>-0.74619289340101524</v>
      </c>
      <c r="O688" s="237"/>
      <c r="W688" s="63"/>
      <c r="XFD688" s="229"/>
    </row>
    <row r="689" spans="1:16384" s="187" customFormat="1" ht="14" thickBot="1" x14ac:dyDescent="0.2">
      <c r="A689" s="259"/>
      <c r="B689" s="171">
        <v>3</v>
      </c>
      <c r="C689" s="28" t="s">
        <v>1264</v>
      </c>
      <c r="D689" s="32"/>
      <c r="E689" s="32"/>
      <c r="F689" s="165"/>
      <c r="G689" s="161"/>
      <c r="H689" s="172"/>
      <c r="I689" s="186">
        <v>0</v>
      </c>
      <c r="J689" s="187">
        <v>47</v>
      </c>
      <c r="K689" s="188">
        <f t="shared" si="584"/>
        <v>47</v>
      </c>
      <c r="L689" s="189">
        <f>K689/Popularity!$B$26</f>
        <v>0.94</v>
      </c>
      <c r="M689" s="189">
        <f>K689/Popularity!$B$2</f>
        <v>0.23857868020304568</v>
      </c>
      <c r="N689" s="219">
        <f t="shared" si="585"/>
        <v>-0.70142131979695432</v>
      </c>
      <c r="O689" s="238"/>
      <c r="P689" s="162"/>
      <c r="Q689" s="65"/>
      <c r="R689" s="163"/>
      <c r="S689" s="65"/>
      <c r="T689" s="65"/>
      <c r="U689" s="65"/>
      <c r="V689" s="65"/>
      <c r="W689" s="66"/>
      <c r="XFD689" s="230"/>
    </row>
    <row r="690" spans="1:16384" x14ac:dyDescent="0.15">
      <c r="A690" s="250" t="s">
        <v>1302</v>
      </c>
      <c r="B690" s="42">
        <v>1</v>
      </c>
      <c r="C690" s="111" t="s">
        <v>1266</v>
      </c>
      <c r="D690" s="31"/>
      <c r="E690" s="31"/>
      <c r="H690" s="167"/>
      <c r="I690" s="184">
        <v>3</v>
      </c>
      <c r="J690" s="20">
        <v>67</v>
      </c>
      <c r="K690" s="115">
        <f t="shared" si="584"/>
        <v>64</v>
      </c>
      <c r="L690" s="185">
        <f>K690/Popularity!$B$27</f>
        <v>0.95522388059701491</v>
      </c>
      <c r="M690" s="185">
        <f>K690/Popularity!$B$2</f>
        <v>0.32487309644670048</v>
      </c>
      <c r="N690" s="216">
        <f t="shared" si="585"/>
        <v>-0.63035078415031442</v>
      </c>
      <c r="O690" s="237"/>
      <c r="W690" s="63"/>
      <c r="XFD690" s="229"/>
    </row>
    <row r="691" spans="1:16384" x14ac:dyDescent="0.15">
      <c r="A691" s="251"/>
      <c r="B691" s="42">
        <v>2</v>
      </c>
      <c r="C691" s="111" t="s">
        <v>1267</v>
      </c>
      <c r="D691" s="31"/>
      <c r="E691" s="31"/>
      <c r="H691" s="167"/>
      <c r="I691" s="184">
        <v>0</v>
      </c>
      <c r="J691" s="20">
        <v>61</v>
      </c>
      <c r="K691" s="115">
        <f t="shared" si="584"/>
        <v>61</v>
      </c>
      <c r="L691" s="185">
        <f>K691/Popularity!$B$27</f>
        <v>0.91044776119402981</v>
      </c>
      <c r="M691" s="185">
        <f>K691/Popularity!$B$2</f>
        <v>0.30964467005076141</v>
      </c>
      <c r="N691" s="216">
        <f t="shared" si="585"/>
        <v>-0.60080309114326846</v>
      </c>
      <c r="O691" s="237"/>
      <c r="W691" s="63"/>
      <c r="XFD691" s="229"/>
    </row>
    <row r="692" spans="1:16384" x14ac:dyDescent="0.15">
      <c r="A692" s="251"/>
      <c r="B692" s="42">
        <v>3</v>
      </c>
      <c r="C692" s="111" t="s">
        <v>1268</v>
      </c>
      <c r="D692" s="31"/>
      <c r="E692" s="31"/>
      <c r="H692" s="167"/>
      <c r="I692" s="184">
        <v>0</v>
      </c>
      <c r="J692" s="20">
        <v>67</v>
      </c>
      <c r="K692" s="115">
        <f t="shared" si="584"/>
        <v>67</v>
      </c>
      <c r="L692" s="185">
        <f>K692/Popularity!$B$27</f>
        <v>1</v>
      </c>
      <c r="M692" s="185">
        <f>K692/Popularity!$B$2</f>
        <v>0.34010152284263961</v>
      </c>
      <c r="N692" s="216">
        <f t="shared" si="585"/>
        <v>-0.65989847715736039</v>
      </c>
      <c r="O692" s="237"/>
      <c r="W692" s="63"/>
      <c r="XFD692" s="229"/>
    </row>
    <row r="693" spans="1:16384" x14ac:dyDescent="0.15">
      <c r="A693" s="251"/>
      <c r="B693" s="42">
        <v>4</v>
      </c>
      <c r="C693" s="111" t="s">
        <v>1270</v>
      </c>
      <c r="D693" s="31"/>
      <c r="E693" s="31"/>
      <c r="H693" s="167"/>
      <c r="I693" s="184">
        <v>0</v>
      </c>
      <c r="J693" s="20">
        <v>59</v>
      </c>
      <c r="K693" s="115">
        <f t="shared" si="584"/>
        <v>59</v>
      </c>
      <c r="L693" s="185">
        <f>K693/Popularity!$B$27</f>
        <v>0.88059701492537312</v>
      </c>
      <c r="M693" s="185">
        <f>K693/Popularity!$B$2</f>
        <v>0.29949238578680204</v>
      </c>
      <c r="N693" s="216">
        <f t="shared" si="585"/>
        <v>-0.58110462913857108</v>
      </c>
      <c r="O693" s="237"/>
      <c r="W693" s="63"/>
      <c r="XFD693" s="229"/>
    </row>
    <row r="694" spans="1:16384" x14ac:dyDescent="0.15">
      <c r="A694" s="251"/>
      <c r="B694" s="42">
        <v>5</v>
      </c>
      <c r="C694" s="111" t="s">
        <v>1271</v>
      </c>
      <c r="D694" s="31"/>
      <c r="E694" s="31"/>
      <c r="H694" s="167"/>
      <c r="I694" s="184">
        <v>0</v>
      </c>
      <c r="J694" s="20">
        <v>38</v>
      </c>
      <c r="K694" s="115">
        <f t="shared" si="584"/>
        <v>38</v>
      </c>
      <c r="L694" s="185">
        <f>K694/Popularity!$B$27</f>
        <v>0.56716417910447758</v>
      </c>
      <c r="M694" s="185">
        <f>K694/Popularity!$B$2</f>
        <v>0.19289340101522842</v>
      </c>
      <c r="N694" s="216">
        <f t="shared" si="585"/>
        <v>-0.37427077808924913</v>
      </c>
      <c r="O694" s="237"/>
      <c r="W694" s="63"/>
      <c r="XFD694" s="229"/>
    </row>
    <row r="695" spans="1:16384" x14ac:dyDescent="0.15">
      <c r="A695" s="251"/>
      <c r="B695" s="42">
        <v>6</v>
      </c>
      <c r="C695" s="111" t="s">
        <v>1272</v>
      </c>
      <c r="D695" s="31"/>
      <c r="E695" s="31"/>
      <c r="H695" s="167"/>
      <c r="I695" s="184">
        <v>0</v>
      </c>
      <c r="J695" s="20">
        <v>32</v>
      </c>
      <c r="K695" s="115">
        <f t="shared" si="584"/>
        <v>32</v>
      </c>
      <c r="L695" s="185">
        <f>K695/Popularity!$B$27</f>
        <v>0.47761194029850745</v>
      </c>
      <c r="M695" s="185">
        <f>K695/Popularity!$B$2</f>
        <v>0.16243654822335024</v>
      </c>
      <c r="N695" s="216">
        <f t="shared" si="585"/>
        <v>-0.31517539207515721</v>
      </c>
      <c r="O695" s="237"/>
      <c r="W695" s="63"/>
      <c r="XFD695" s="229"/>
    </row>
    <row r="696" spans="1:16384" x14ac:dyDescent="0.15">
      <c r="A696" s="251"/>
      <c r="B696" s="42">
        <v>7</v>
      </c>
      <c r="C696" s="111" t="s">
        <v>1273</v>
      </c>
      <c r="D696" s="31"/>
      <c r="E696" s="31"/>
      <c r="H696" s="167"/>
      <c r="I696" s="184">
        <v>0</v>
      </c>
      <c r="J696" s="20">
        <v>33</v>
      </c>
      <c r="K696" s="115">
        <f t="shared" si="584"/>
        <v>33</v>
      </c>
      <c r="L696" s="185">
        <f>K696/Popularity!$B$27</f>
        <v>0.4925373134328358</v>
      </c>
      <c r="M696" s="185">
        <f>K696/Popularity!$B$2</f>
        <v>0.16751269035532995</v>
      </c>
      <c r="N696" s="216">
        <f t="shared" si="585"/>
        <v>-0.32502462307750585</v>
      </c>
      <c r="O696" s="237"/>
      <c r="W696" s="63"/>
      <c r="XFD696" s="229"/>
    </row>
    <row r="697" spans="1:16384" x14ac:dyDescent="0.15">
      <c r="A697" s="251"/>
      <c r="B697" s="42">
        <v>8</v>
      </c>
      <c r="C697" s="111" t="s">
        <v>1274</v>
      </c>
      <c r="D697" s="31"/>
      <c r="E697" s="31"/>
      <c r="H697" s="167"/>
      <c r="I697" s="184">
        <v>0</v>
      </c>
      <c r="J697" s="20">
        <v>34</v>
      </c>
      <c r="K697" s="115">
        <f t="shared" si="584"/>
        <v>34</v>
      </c>
      <c r="L697" s="185">
        <f>K697/Popularity!$B$27</f>
        <v>0.5074626865671642</v>
      </c>
      <c r="M697" s="185">
        <f>K697/Popularity!$B$2</f>
        <v>0.17258883248730963</v>
      </c>
      <c r="N697" s="216">
        <f t="shared" si="585"/>
        <v>-0.33487385407985459</v>
      </c>
      <c r="O697" s="237"/>
      <c r="W697" s="63"/>
      <c r="XFD697" s="229"/>
    </row>
    <row r="698" spans="1:16384" x14ac:dyDescent="0.15">
      <c r="A698" s="251"/>
      <c r="B698" s="42">
        <v>9</v>
      </c>
      <c r="C698" s="111" t="s">
        <v>1275</v>
      </c>
      <c r="D698" s="31"/>
      <c r="E698" s="31"/>
      <c r="H698" s="167"/>
      <c r="I698" s="184">
        <v>0</v>
      </c>
      <c r="J698" s="20">
        <v>42</v>
      </c>
      <c r="K698" s="115">
        <f t="shared" si="584"/>
        <v>42</v>
      </c>
      <c r="L698" s="185">
        <f>K698/Popularity!$B$27</f>
        <v>0.62686567164179108</v>
      </c>
      <c r="M698" s="185">
        <f>K698/Popularity!$B$2</f>
        <v>0.21319796954314721</v>
      </c>
      <c r="N698" s="216">
        <f t="shared" si="585"/>
        <v>-0.4136677020986439</v>
      </c>
      <c r="O698" s="237"/>
      <c r="W698" s="63"/>
      <c r="XFD698" s="229"/>
    </row>
    <row r="699" spans="1:16384" ht="14" thickBot="1" x14ac:dyDescent="0.2">
      <c r="A699" s="252"/>
      <c r="B699" s="171">
        <v>10</v>
      </c>
      <c r="C699" s="112" t="s">
        <v>1276</v>
      </c>
      <c r="D699" s="32"/>
      <c r="E699" s="32"/>
      <c r="F699" s="165"/>
      <c r="G699" s="161"/>
      <c r="H699" s="172"/>
      <c r="I699" s="186">
        <v>0</v>
      </c>
      <c r="J699" s="187">
        <v>37</v>
      </c>
      <c r="K699" s="188">
        <f t="shared" si="584"/>
        <v>37</v>
      </c>
      <c r="L699" s="189">
        <f>K699/Popularity!$B$27</f>
        <v>0.55223880597014929</v>
      </c>
      <c r="M699" s="189">
        <f>K699/Popularity!$B$2</f>
        <v>0.18781725888324874</v>
      </c>
      <c r="N699" s="219">
        <f t="shared" si="585"/>
        <v>-0.36442154708690055</v>
      </c>
      <c r="O699" s="238"/>
      <c r="P699" s="162"/>
      <c r="Q699" s="65"/>
      <c r="R699" s="163"/>
      <c r="S699" s="65"/>
      <c r="T699" s="65"/>
      <c r="U699" s="65"/>
      <c r="V699" s="65"/>
      <c r="W699" s="66"/>
      <c r="X699" s="187"/>
      <c r="Y699" s="187"/>
      <c r="Z699" s="187"/>
      <c r="AA699" s="187"/>
      <c r="AB699" s="187"/>
      <c r="AC699" s="187"/>
      <c r="AD699" s="187"/>
      <c r="AE699" s="187"/>
      <c r="AF699" s="187"/>
      <c r="AG699" s="187"/>
      <c r="AH699" s="187"/>
      <c r="AI699" s="187"/>
      <c r="AJ699" s="187"/>
      <c r="AK699" s="187"/>
      <c r="AL699" s="187"/>
      <c r="AM699" s="187"/>
      <c r="AN699" s="187"/>
      <c r="AO699" s="187"/>
      <c r="AP699" s="187"/>
      <c r="AQ699" s="187"/>
      <c r="AR699" s="187"/>
      <c r="AS699" s="187"/>
      <c r="AT699" s="187"/>
      <c r="AU699" s="187"/>
      <c r="AV699" s="187"/>
      <c r="AW699" s="187"/>
      <c r="AX699" s="187"/>
      <c r="AY699" s="187"/>
      <c r="AZ699" s="187"/>
      <c r="BA699" s="187"/>
      <c r="BB699" s="187"/>
      <c r="BC699" s="187"/>
      <c r="BD699" s="187"/>
      <c r="BE699" s="187"/>
      <c r="BF699" s="187"/>
      <c r="BG699" s="187"/>
      <c r="BH699" s="187"/>
      <c r="BI699" s="187"/>
      <c r="BJ699" s="187"/>
      <c r="BK699" s="187"/>
      <c r="BL699" s="187"/>
      <c r="BM699" s="187"/>
      <c r="BN699" s="187"/>
      <c r="BO699" s="187"/>
      <c r="BP699" s="187"/>
      <c r="BQ699" s="187"/>
      <c r="BR699" s="187"/>
      <c r="BS699" s="187"/>
      <c r="BT699" s="187"/>
      <c r="BU699" s="187"/>
      <c r="BV699" s="187"/>
      <c r="BW699" s="187"/>
      <c r="BX699" s="187"/>
      <c r="BY699" s="187"/>
      <c r="BZ699" s="187"/>
      <c r="CA699" s="187"/>
      <c r="CB699" s="187"/>
      <c r="CC699" s="187"/>
      <c r="CD699" s="187"/>
      <c r="CE699" s="187"/>
      <c r="CF699" s="187"/>
      <c r="CG699" s="187"/>
      <c r="CH699" s="187"/>
      <c r="CI699" s="187"/>
      <c r="CJ699" s="187"/>
      <c r="CK699" s="187"/>
      <c r="CL699" s="187"/>
      <c r="CM699" s="187"/>
      <c r="CN699" s="187"/>
      <c r="CO699" s="187"/>
      <c r="CP699" s="187"/>
      <c r="CQ699" s="187"/>
      <c r="CR699" s="187"/>
      <c r="CS699" s="187"/>
      <c r="CT699" s="187"/>
      <c r="CU699" s="187"/>
      <c r="CV699" s="187"/>
      <c r="CW699" s="187"/>
      <c r="CX699" s="187"/>
      <c r="CY699" s="187"/>
      <c r="CZ699" s="187"/>
      <c r="DA699" s="187"/>
      <c r="DB699" s="187"/>
      <c r="DC699" s="187"/>
      <c r="DD699" s="187"/>
      <c r="DE699" s="187"/>
      <c r="DF699" s="187"/>
      <c r="DG699" s="187"/>
      <c r="DH699" s="187"/>
      <c r="DI699" s="187"/>
      <c r="DJ699" s="187"/>
      <c r="DK699" s="187"/>
      <c r="DL699" s="187"/>
      <c r="DM699" s="187"/>
      <c r="DN699" s="187"/>
      <c r="DO699" s="187"/>
      <c r="DP699" s="187"/>
      <c r="DQ699" s="187"/>
      <c r="DR699" s="187"/>
      <c r="DS699" s="187"/>
      <c r="DT699" s="187"/>
      <c r="DU699" s="187"/>
      <c r="DV699" s="187"/>
      <c r="DW699" s="187"/>
      <c r="DX699" s="187"/>
      <c r="DY699" s="187"/>
      <c r="DZ699" s="187"/>
      <c r="EA699" s="187"/>
      <c r="EB699" s="187"/>
      <c r="EC699" s="187"/>
      <c r="ED699" s="187"/>
      <c r="EE699" s="187"/>
      <c r="EF699" s="187"/>
      <c r="EG699" s="187"/>
      <c r="EH699" s="187"/>
      <c r="EI699" s="187"/>
      <c r="EJ699" s="187"/>
      <c r="EK699" s="187"/>
      <c r="EL699" s="187"/>
      <c r="EM699" s="187"/>
      <c r="EN699" s="187"/>
      <c r="EO699" s="187"/>
      <c r="EP699" s="187"/>
      <c r="EQ699" s="187"/>
      <c r="ER699" s="187"/>
      <c r="ES699" s="187"/>
      <c r="ET699" s="187"/>
      <c r="EU699" s="187"/>
      <c r="EV699" s="187"/>
      <c r="EW699" s="187"/>
      <c r="EX699" s="187"/>
      <c r="EY699" s="187"/>
      <c r="EZ699" s="187"/>
      <c r="FA699" s="187"/>
      <c r="FB699" s="187"/>
      <c r="FC699" s="187"/>
      <c r="FD699" s="187"/>
      <c r="FE699" s="187"/>
      <c r="FF699" s="187"/>
      <c r="FG699" s="187"/>
      <c r="FH699" s="187"/>
      <c r="FI699" s="187"/>
      <c r="FJ699" s="187"/>
      <c r="FK699" s="187"/>
      <c r="FL699" s="187"/>
      <c r="FM699" s="187"/>
      <c r="FN699" s="187"/>
      <c r="FO699" s="187"/>
      <c r="FP699" s="187"/>
      <c r="FQ699" s="187"/>
      <c r="FR699" s="187"/>
      <c r="FS699" s="187"/>
      <c r="FT699" s="187"/>
      <c r="FU699" s="187"/>
      <c r="FV699" s="187"/>
      <c r="FW699" s="187"/>
      <c r="FX699" s="187"/>
      <c r="FY699" s="187"/>
      <c r="FZ699" s="187"/>
      <c r="GA699" s="187"/>
      <c r="GB699" s="187"/>
      <c r="GC699" s="187"/>
      <c r="GD699" s="187"/>
      <c r="GE699" s="187"/>
      <c r="GF699" s="187"/>
      <c r="GG699" s="187"/>
      <c r="GH699" s="187"/>
      <c r="GI699" s="187"/>
      <c r="GJ699" s="187"/>
      <c r="GK699" s="187"/>
      <c r="GL699" s="187"/>
      <c r="GM699" s="187"/>
      <c r="GN699" s="187"/>
      <c r="GO699" s="187"/>
      <c r="GP699" s="187"/>
      <c r="GQ699" s="187"/>
      <c r="GR699" s="187"/>
      <c r="GS699" s="187"/>
      <c r="GT699" s="187"/>
      <c r="GU699" s="187"/>
      <c r="GV699" s="187"/>
      <c r="GW699" s="187"/>
      <c r="GX699" s="187"/>
      <c r="GY699" s="187"/>
      <c r="GZ699" s="187"/>
      <c r="HA699" s="187"/>
      <c r="HB699" s="187"/>
      <c r="HC699" s="187"/>
      <c r="HD699" s="187"/>
      <c r="HE699" s="187"/>
      <c r="HF699" s="187"/>
      <c r="HG699" s="187"/>
      <c r="HH699" s="187"/>
      <c r="HI699" s="187"/>
      <c r="HJ699" s="187"/>
      <c r="HK699" s="187"/>
      <c r="HL699" s="187"/>
      <c r="HM699" s="187"/>
      <c r="HN699" s="187"/>
      <c r="HO699" s="187"/>
      <c r="HP699" s="187"/>
      <c r="HQ699" s="187"/>
      <c r="HR699" s="187"/>
      <c r="HS699" s="187"/>
      <c r="HT699" s="187"/>
      <c r="HU699" s="187"/>
      <c r="HV699" s="187"/>
      <c r="HW699" s="187"/>
      <c r="HX699" s="187"/>
      <c r="HY699" s="187"/>
      <c r="HZ699" s="187"/>
      <c r="IA699" s="187"/>
      <c r="IB699" s="187"/>
      <c r="IC699" s="187"/>
      <c r="ID699" s="187"/>
      <c r="IE699" s="187"/>
      <c r="IF699" s="187"/>
      <c r="IG699" s="187"/>
      <c r="IH699" s="187"/>
      <c r="II699" s="187"/>
      <c r="IJ699" s="187"/>
      <c r="IK699" s="187"/>
      <c r="IL699" s="187"/>
      <c r="IM699" s="187"/>
      <c r="IN699" s="187"/>
      <c r="IO699" s="187"/>
      <c r="IP699" s="187"/>
      <c r="IQ699" s="187"/>
      <c r="IR699" s="187"/>
      <c r="IS699" s="187"/>
      <c r="IT699" s="187"/>
      <c r="IU699" s="187"/>
      <c r="IV699" s="187"/>
      <c r="IW699" s="187"/>
      <c r="IX699" s="187"/>
      <c r="IY699" s="187"/>
      <c r="IZ699" s="187"/>
      <c r="JA699" s="187"/>
      <c r="JB699" s="187"/>
      <c r="JC699" s="187"/>
      <c r="JD699" s="187"/>
      <c r="JE699" s="187"/>
      <c r="JF699" s="187"/>
      <c r="JG699" s="187"/>
      <c r="JH699" s="187"/>
      <c r="JI699" s="187"/>
      <c r="JJ699" s="187"/>
      <c r="JK699" s="187"/>
      <c r="JL699" s="187"/>
      <c r="JM699" s="187"/>
      <c r="JN699" s="187"/>
      <c r="JO699" s="187"/>
      <c r="JP699" s="187"/>
      <c r="JQ699" s="187"/>
      <c r="JR699" s="187"/>
      <c r="JS699" s="187"/>
      <c r="JT699" s="187"/>
      <c r="JU699" s="187"/>
      <c r="JV699" s="187"/>
      <c r="JW699" s="187"/>
      <c r="JX699" s="187"/>
      <c r="JY699" s="187"/>
      <c r="JZ699" s="187"/>
      <c r="KA699" s="187"/>
      <c r="KB699" s="187"/>
      <c r="KC699" s="187"/>
      <c r="KD699" s="187"/>
      <c r="KE699" s="187"/>
      <c r="KF699" s="187"/>
      <c r="KG699" s="187"/>
      <c r="KH699" s="187"/>
      <c r="KI699" s="187"/>
      <c r="KJ699" s="187"/>
      <c r="KK699" s="187"/>
      <c r="KL699" s="187"/>
      <c r="KM699" s="187"/>
      <c r="KN699" s="187"/>
      <c r="KO699" s="187"/>
      <c r="KP699" s="187"/>
      <c r="KQ699" s="187"/>
      <c r="KR699" s="187"/>
      <c r="KS699" s="187"/>
      <c r="KT699" s="187"/>
      <c r="KU699" s="187"/>
      <c r="KV699" s="187"/>
      <c r="KW699" s="187"/>
      <c r="KX699" s="187"/>
      <c r="KY699" s="187"/>
      <c r="KZ699" s="187"/>
      <c r="LA699" s="187"/>
      <c r="LB699" s="187"/>
      <c r="LC699" s="187"/>
      <c r="LD699" s="187"/>
      <c r="LE699" s="187"/>
      <c r="LF699" s="187"/>
      <c r="LG699" s="187"/>
      <c r="LH699" s="187"/>
      <c r="LI699" s="187"/>
      <c r="LJ699" s="187"/>
      <c r="LK699" s="187"/>
      <c r="LL699" s="187"/>
      <c r="LM699" s="187"/>
      <c r="LN699" s="187"/>
      <c r="LO699" s="187"/>
      <c r="LP699" s="187"/>
      <c r="LQ699" s="187"/>
      <c r="LR699" s="187"/>
      <c r="LS699" s="187"/>
      <c r="LT699" s="187"/>
      <c r="LU699" s="187"/>
      <c r="LV699" s="187"/>
      <c r="LW699" s="187"/>
      <c r="LX699" s="187"/>
      <c r="LY699" s="187"/>
      <c r="LZ699" s="187"/>
      <c r="MA699" s="187"/>
      <c r="MB699" s="187"/>
      <c r="MC699" s="187"/>
      <c r="MD699" s="187"/>
      <c r="ME699" s="187"/>
      <c r="MF699" s="187"/>
      <c r="MG699" s="187"/>
      <c r="MH699" s="187"/>
      <c r="MI699" s="187"/>
      <c r="MJ699" s="187"/>
      <c r="MK699" s="187"/>
      <c r="ML699" s="187"/>
      <c r="MM699" s="187"/>
      <c r="MN699" s="187"/>
      <c r="MO699" s="187"/>
      <c r="MP699" s="187"/>
      <c r="MQ699" s="187"/>
      <c r="MR699" s="187"/>
      <c r="MS699" s="187"/>
      <c r="MT699" s="187"/>
      <c r="MU699" s="187"/>
      <c r="MV699" s="187"/>
      <c r="MW699" s="187"/>
      <c r="MX699" s="187"/>
      <c r="MY699" s="187"/>
      <c r="MZ699" s="187"/>
      <c r="NA699" s="187"/>
      <c r="NB699" s="187"/>
      <c r="NC699" s="187"/>
      <c r="ND699" s="187"/>
      <c r="NE699" s="187"/>
      <c r="NF699" s="187"/>
      <c r="NG699" s="187"/>
      <c r="NH699" s="187"/>
      <c r="NI699" s="187"/>
      <c r="NJ699" s="187"/>
      <c r="NK699" s="187"/>
      <c r="NL699" s="187"/>
      <c r="NM699" s="187"/>
      <c r="NN699" s="187"/>
      <c r="NO699" s="187"/>
      <c r="NP699" s="187"/>
      <c r="NQ699" s="187"/>
      <c r="NR699" s="187"/>
      <c r="NS699" s="187"/>
      <c r="NT699" s="187"/>
      <c r="NU699" s="187"/>
      <c r="NV699" s="187"/>
      <c r="NW699" s="187"/>
      <c r="NX699" s="187"/>
      <c r="NY699" s="187"/>
      <c r="NZ699" s="187"/>
      <c r="OA699" s="187"/>
      <c r="OB699" s="187"/>
      <c r="OC699" s="187"/>
      <c r="OD699" s="187"/>
      <c r="OE699" s="187"/>
      <c r="OF699" s="187"/>
      <c r="OG699" s="187"/>
      <c r="OH699" s="187"/>
      <c r="OI699" s="187"/>
      <c r="OJ699" s="187"/>
      <c r="OK699" s="187"/>
      <c r="OL699" s="187"/>
      <c r="OM699" s="187"/>
      <c r="ON699" s="187"/>
      <c r="OO699" s="187"/>
      <c r="OP699" s="187"/>
      <c r="OQ699" s="187"/>
      <c r="OR699" s="187"/>
      <c r="OS699" s="187"/>
      <c r="OT699" s="187"/>
      <c r="OU699" s="187"/>
      <c r="OV699" s="187"/>
      <c r="OW699" s="187"/>
      <c r="OX699" s="187"/>
      <c r="OY699" s="187"/>
      <c r="OZ699" s="187"/>
      <c r="PA699" s="187"/>
      <c r="PB699" s="187"/>
      <c r="PC699" s="187"/>
      <c r="PD699" s="187"/>
      <c r="PE699" s="187"/>
      <c r="PF699" s="187"/>
      <c r="PG699" s="187"/>
      <c r="PH699" s="187"/>
      <c r="PI699" s="187"/>
      <c r="PJ699" s="187"/>
      <c r="PK699" s="187"/>
      <c r="PL699" s="187"/>
      <c r="PM699" s="187"/>
      <c r="PN699" s="187"/>
      <c r="PO699" s="187"/>
      <c r="PP699" s="187"/>
      <c r="PQ699" s="187"/>
      <c r="PR699" s="187"/>
      <c r="PS699" s="187"/>
      <c r="PT699" s="187"/>
      <c r="PU699" s="187"/>
      <c r="PV699" s="187"/>
      <c r="PW699" s="187"/>
      <c r="PX699" s="187"/>
      <c r="PY699" s="187"/>
      <c r="PZ699" s="187"/>
      <c r="QA699" s="187"/>
      <c r="QB699" s="187"/>
      <c r="QC699" s="187"/>
      <c r="QD699" s="187"/>
      <c r="QE699" s="187"/>
      <c r="QF699" s="187"/>
      <c r="QG699" s="187"/>
      <c r="QH699" s="187"/>
      <c r="QI699" s="187"/>
      <c r="QJ699" s="187"/>
      <c r="QK699" s="187"/>
      <c r="QL699" s="187"/>
      <c r="QM699" s="187"/>
      <c r="QN699" s="187"/>
      <c r="QO699" s="187"/>
      <c r="QP699" s="187"/>
      <c r="QQ699" s="187"/>
      <c r="QR699" s="187"/>
      <c r="QS699" s="187"/>
      <c r="QT699" s="187"/>
      <c r="QU699" s="187"/>
      <c r="QV699" s="187"/>
      <c r="QW699" s="187"/>
      <c r="QX699" s="187"/>
      <c r="QY699" s="187"/>
      <c r="QZ699" s="187"/>
      <c r="RA699" s="187"/>
      <c r="RB699" s="187"/>
      <c r="RC699" s="187"/>
      <c r="RD699" s="187"/>
      <c r="RE699" s="187"/>
      <c r="RF699" s="187"/>
      <c r="RG699" s="187"/>
      <c r="RH699" s="187"/>
      <c r="RI699" s="187"/>
      <c r="RJ699" s="187"/>
      <c r="RK699" s="187"/>
      <c r="RL699" s="187"/>
      <c r="RM699" s="187"/>
      <c r="RN699" s="187"/>
      <c r="RO699" s="187"/>
      <c r="RP699" s="187"/>
      <c r="RQ699" s="187"/>
      <c r="RR699" s="187"/>
      <c r="RS699" s="187"/>
      <c r="RT699" s="187"/>
      <c r="RU699" s="187"/>
      <c r="RV699" s="187"/>
      <c r="RW699" s="187"/>
      <c r="RX699" s="187"/>
      <c r="RY699" s="187"/>
      <c r="RZ699" s="187"/>
      <c r="SA699" s="187"/>
      <c r="SB699" s="187"/>
      <c r="SC699" s="187"/>
      <c r="SD699" s="187"/>
      <c r="SE699" s="187"/>
      <c r="SF699" s="187"/>
      <c r="SG699" s="187"/>
      <c r="SH699" s="187"/>
      <c r="SI699" s="187"/>
      <c r="SJ699" s="187"/>
      <c r="SK699" s="187"/>
      <c r="SL699" s="187"/>
      <c r="SM699" s="187"/>
      <c r="SN699" s="187"/>
      <c r="SO699" s="187"/>
      <c r="SP699" s="187"/>
      <c r="SQ699" s="187"/>
      <c r="SR699" s="187"/>
      <c r="SS699" s="187"/>
      <c r="ST699" s="187"/>
      <c r="SU699" s="187"/>
      <c r="SV699" s="187"/>
      <c r="SW699" s="187"/>
      <c r="SX699" s="187"/>
      <c r="SY699" s="187"/>
      <c r="SZ699" s="187"/>
      <c r="TA699" s="187"/>
      <c r="TB699" s="187"/>
      <c r="TC699" s="187"/>
      <c r="TD699" s="187"/>
      <c r="TE699" s="187"/>
      <c r="TF699" s="187"/>
      <c r="TG699" s="187"/>
      <c r="TH699" s="187"/>
      <c r="TI699" s="187"/>
      <c r="TJ699" s="187"/>
      <c r="TK699" s="187"/>
      <c r="TL699" s="187"/>
      <c r="TM699" s="187"/>
      <c r="TN699" s="187"/>
      <c r="TO699" s="187"/>
      <c r="TP699" s="187"/>
      <c r="TQ699" s="187"/>
      <c r="TR699" s="187"/>
      <c r="TS699" s="187"/>
      <c r="TT699" s="187"/>
      <c r="TU699" s="187"/>
      <c r="TV699" s="187"/>
      <c r="TW699" s="187"/>
      <c r="TX699" s="187"/>
      <c r="TY699" s="187"/>
      <c r="TZ699" s="187"/>
      <c r="UA699" s="187"/>
      <c r="UB699" s="187"/>
      <c r="UC699" s="187"/>
      <c r="UD699" s="187"/>
      <c r="UE699" s="187"/>
      <c r="UF699" s="187"/>
      <c r="UG699" s="187"/>
      <c r="UH699" s="187"/>
      <c r="UI699" s="187"/>
      <c r="UJ699" s="187"/>
      <c r="UK699" s="187"/>
      <c r="UL699" s="187"/>
      <c r="UM699" s="187"/>
      <c r="UN699" s="187"/>
      <c r="UO699" s="187"/>
      <c r="UP699" s="187"/>
      <c r="UQ699" s="187"/>
      <c r="UR699" s="187"/>
      <c r="US699" s="187"/>
      <c r="UT699" s="187"/>
      <c r="UU699" s="187"/>
      <c r="UV699" s="187"/>
      <c r="UW699" s="187"/>
      <c r="UX699" s="187"/>
      <c r="UY699" s="187"/>
      <c r="UZ699" s="187"/>
      <c r="VA699" s="187"/>
      <c r="VB699" s="187"/>
      <c r="VC699" s="187"/>
      <c r="VD699" s="187"/>
      <c r="VE699" s="187"/>
      <c r="VF699" s="187"/>
      <c r="VG699" s="187"/>
      <c r="VH699" s="187"/>
      <c r="VI699" s="187"/>
      <c r="VJ699" s="187"/>
      <c r="VK699" s="187"/>
      <c r="VL699" s="187"/>
      <c r="VM699" s="187"/>
      <c r="VN699" s="187"/>
      <c r="VO699" s="187"/>
      <c r="VP699" s="187"/>
      <c r="VQ699" s="187"/>
      <c r="VR699" s="187"/>
      <c r="VS699" s="187"/>
      <c r="VT699" s="187"/>
      <c r="VU699" s="187"/>
      <c r="VV699" s="187"/>
      <c r="VW699" s="187"/>
      <c r="VX699" s="187"/>
      <c r="VY699" s="187"/>
      <c r="VZ699" s="187"/>
      <c r="WA699" s="187"/>
      <c r="WB699" s="187"/>
      <c r="WC699" s="187"/>
      <c r="WD699" s="187"/>
      <c r="WE699" s="187"/>
      <c r="WF699" s="187"/>
      <c r="WG699" s="187"/>
      <c r="WH699" s="187"/>
      <c r="WI699" s="187"/>
      <c r="WJ699" s="187"/>
      <c r="WK699" s="187"/>
      <c r="WL699" s="187"/>
      <c r="WM699" s="187"/>
      <c r="WN699" s="187"/>
      <c r="WO699" s="187"/>
      <c r="WP699" s="187"/>
      <c r="WQ699" s="187"/>
      <c r="WR699" s="187"/>
      <c r="WS699" s="187"/>
      <c r="WT699" s="187"/>
      <c r="WU699" s="187"/>
      <c r="WV699" s="187"/>
      <c r="WW699" s="187"/>
      <c r="WX699" s="187"/>
      <c r="WY699" s="187"/>
      <c r="WZ699" s="187"/>
      <c r="XA699" s="187"/>
      <c r="XB699" s="187"/>
      <c r="XC699" s="187"/>
      <c r="XD699" s="187"/>
      <c r="XE699" s="187"/>
      <c r="XF699" s="187"/>
      <c r="XG699" s="187"/>
      <c r="XH699" s="187"/>
      <c r="XI699" s="187"/>
      <c r="XJ699" s="187"/>
      <c r="XK699" s="187"/>
      <c r="XL699" s="187"/>
      <c r="XM699" s="187"/>
      <c r="XN699" s="187"/>
      <c r="XO699" s="187"/>
      <c r="XP699" s="187"/>
      <c r="XQ699" s="187"/>
      <c r="XR699" s="187"/>
      <c r="XS699" s="187"/>
      <c r="XT699" s="187"/>
      <c r="XU699" s="187"/>
      <c r="XV699" s="187"/>
      <c r="XW699" s="187"/>
      <c r="XX699" s="187"/>
      <c r="XY699" s="187"/>
      <c r="XZ699" s="187"/>
      <c r="YA699" s="187"/>
      <c r="YB699" s="187"/>
      <c r="YC699" s="187"/>
      <c r="YD699" s="187"/>
      <c r="YE699" s="187"/>
      <c r="YF699" s="187"/>
      <c r="YG699" s="187"/>
      <c r="YH699" s="187"/>
      <c r="YI699" s="187"/>
      <c r="YJ699" s="187"/>
      <c r="YK699" s="187"/>
      <c r="YL699" s="187"/>
      <c r="YM699" s="187"/>
      <c r="YN699" s="187"/>
      <c r="YO699" s="187"/>
      <c r="YP699" s="187"/>
      <c r="YQ699" s="187"/>
      <c r="YR699" s="187"/>
      <c r="YS699" s="187"/>
      <c r="YT699" s="187"/>
      <c r="YU699" s="187"/>
      <c r="YV699" s="187"/>
      <c r="YW699" s="187"/>
      <c r="YX699" s="187"/>
      <c r="YY699" s="187"/>
      <c r="YZ699" s="187"/>
      <c r="ZA699" s="187"/>
      <c r="ZB699" s="187"/>
      <c r="ZC699" s="187"/>
      <c r="ZD699" s="187"/>
      <c r="ZE699" s="187"/>
      <c r="ZF699" s="187"/>
      <c r="ZG699" s="187"/>
      <c r="ZH699" s="187"/>
      <c r="ZI699" s="187"/>
      <c r="ZJ699" s="187"/>
      <c r="ZK699" s="187"/>
      <c r="ZL699" s="187"/>
      <c r="ZM699" s="187"/>
      <c r="ZN699" s="187"/>
      <c r="ZO699" s="187"/>
      <c r="ZP699" s="187"/>
      <c r="ZQ699" s="187"/>
      <c r="ZR699" s="187"/>
      <c r="ZS699" s="187"/>
      <c r="ZT699" s="187"/>
      <c r="ZU699" s="187"/>
      <c r="ZV699" s="187"/>
      <c r="ZW699" s="187"/>
      <c r="ZX699" s="187"/>
      <c r="ZY699" s="187"/>
      <c r="ZZ699" s="187"/>
      <c r="AAA699" s="187"/>
      <c r="AAB699" s="187"/>
      <c r="AAC699" s="187"/>
      <c r="AAD699" s="187"/>
      <c r="AAE699" s="187"/>
      <c r="AAF699" s="187"/>
      <c r="AAG699" s="187"/>
      <c r="AAH699" s="187"/>
      <c r="AAI699" s="187"/>
      <c r="AAJ699" s="187"/>
      <c r="AAK699" s="187"/>
      <c r="AAL699" s="187"/>
      <c r="AAM699" s="187"/>
      <c r="AAN699" s="187"/>
      <c r="AAO699" s="187"/>
      <c r="AAP699" s="187"/>
      <c r="AAQ699" s="187"/>
      <c r="AAR699" s="187"/>
      <c r="AAS699" s="187"/>
      <c r="AAT699" s="187"/>
      <c r="AAU699" s="187"/>
      <c r="AAV699" s="187"/>
      <c r="AAW699" s="187"/>
      <c r="AAX699" s="187"/>
      <c r="AAY699" s="187"/>
      <c r="AAZ699" s="187"/>
      <c r="ABA699" s="187"/>
      <c r="ABB699" s="187"/>
      <c r="ABC699" s="187"/>
      <c r="ABD699" s="187"/>
      <c r="ABE699" s="187"/>
      <c r="ABF699" s="187"/>
      <c r="ABG699" s="187"/>
      <c r="ABH699" s="187"/>
      <c r="ABI699" s="187"/>
      <c r="ABJ699" s="187"/>
      <c r="ABK699" s="187"/>
      <c r="ABL699" s="187"/>
      <c r="ABM699" s="187"/>
      <c r="ABN699" s="187"/>
      <c r="ABO699" s="187"/>
      <c r="ABP699" s="187"/>
      <c r="ABQ699" s="187"/>
      <c r="ABR699" s="187"/>
      <c r="ABS699" s="187"/>
      <c r="ABT699" s="187"/>
      <c r="ABU699" s="187"/>
      <c r="ABV699" s="187"/>
      <c r="ABW699" s="187"/>
      <c r="ABX699" s="187"/>
      <c r="ABY699" s="187"/>
      <c r="ABZ699" s="187"/>
      <c r="ACA699" s="187"/>
      <c r="ACB699" s="187"/>
      <c r="ACC699" s="187"/>
      <c r="ACD699" s="187"/>
      <c r="ACE699" s="187"/>
      <c r="ACF699" s="187"/>
      <c r="ACG699" s="187"/>
      <c r="ACH699" s="187"/>
      <c r="ACI699" s="187"/>
      <c r="ACJ699" s="187"/>
      <c r="ACK699" s="187"/>
      <c r="ACL699" s="187"/>
      <c r="ACM699" s="187"/>
      <c r="ACN699" s="187"/>
      <c r="ACO699" s="187"/>
      <c r="ACP699" s="187"/>
      <c r="ACQ699" s="187"/>
      <c r="ACR699" s="187"/>
      <c r="ACS699" s="187"/>
      <c r="ACT699" s="187"/>
      <c r="ACU699" s="187"/>
      <c r="ACV699" s="187"/>
      <c r="ACW699" s="187"/>
      <c r="ACX699" s="187"/>
      <c r="ACY699" s="187"/>
      <c r="ACZ699" s="187"/>
      <c r="ADA699" s="187"/>
      <c r="ADB699" s="187"/>
      <c r="ADC699" s="187"/>
      <c r="ADD699" s="187"/>
      <c r="ADE699" s="187"/>
      <c r="ADF699" s="187"/>
      <c r="ADG699" s="187"/>
      <c r="ADH699" s="187"/>
      <c r="ADI699" s="187"/>
      <c r="ADJ699" s="187"/>
      <c r="ADK699" s="187"/>
      <c r="ADL699" s="187"/>
      <c r="ADM699" s="187"/>
      <c r="ADN699" s="187"/>
      <c r="ADO699" s="187"/>
      <c r="ADP699" s="187"/>
      <c r="ADQ699" s="187"/>
      <c r="ADR699" s="187"/>
      <c r="ADS699" s="187"/>
      <c r="ADT699" s="187"/>
      <c r="ADU699" s="187"/>
      <c r="ADV699" s="187"/>
      <c r="ADW699" s="187"/>
      <c r="ADX699" s="187"/>
      <c r="ADY699" s="187"/>
      <c r="ADZ699" s="187"/>
      <c r="AEA699" s="187"/>
      <c r="AEB699" s="187"/>
      <c r="AEC699" s="187"/>
      <c r="AED699" s="187"/>
      <c r="AEE699" s="187"/>
      <c r="AEF699" s="187"/>
      <c r="AEG699" s="187"/>
      <c r="AEH699" s="187"/>
      <c r="AEI699" s="187"/>
      <c r="AEJ699" s="187"/>
      <c r="AEK699" s="187"/>
      <c r="AEL699" s="187"/>
      <c r="AEM699" s="187"/>
      <c r="AEN699" s="187"/>
      <c r="AEO699" s="187"/>
      <c r="AEP699" s="187"/>
      <c r="AEQ699" s="187"/>
      <c r="AER699" s="187"/>
      <c r="AES699" s="187"/>
      <c r="AET699" s="187"/>
      <c r="AEU699" s="187"/>
      <c r="AEV699" s="187"/>
      <c r="AEW699" s="187"/>
      <c r="AEX699" s="187"/>
      <c r="AEY699" s="187"/>
      <c r="AEZ699" s="187"/>
      <c r="AFA699" s="187"/>
      <c r="AFB699" s="187"/>
      <c r="AFC699" s="187"/>
      <c r="AFD699" s="187"/>
      <c r="AFE699" s="187"/>
      <c r="AFF699" s="187"/>
      <c r="AFG699" s="187"/>
      <c r="AFH699" s="187"/>
      <c r="AFI699" s="187"/>
      <c r="AFJ699" s="187"/>
      <c r="AFK699" s="187"/>
      <c r="AFL699" s="187"/>
      <c r="AFM699" s="187"/>
      <c r="AFN699" s="187"/>
      <c r="AFO699" s="187"/>
      <c r="AFP699" s="187"/>
      <c r="AFQ699" s="187"/>
      <c r="AFR699" s="187"/>
      <c r="AFS699" s="187"/>
      <c r="AFT699" s="187"/>
      <c r="AFU699" s="187"/>
      <c r="AFV699" s="187"/>
      <c r="AFW699" s="187"/>
      <c r="AFX699" s="187"/>
      <c r="AFY699" s="187"/>
      <c r="AFZ699" s="187"/>
      <c r="AGA699" s="187"/>
      <c r="AGB699" s="187"/>
      <c r="AGC699" s="187"/>
      <c r="AGD699" s="187"/>
      <c r="AGE699" s="187"/>
      <c r="AGF699" s="187"/>
      <c r="AGG699" s="187"/>
      <c r="AGH699" s="187"/>
      <c r="AGI699" s="187"/>
      <c r="AGJ699" s="187"/>
      <c r="AGK699" s="187"/>
      <c r="AGL699" s="187"/>
      <c r="AGM699" s="187"/>
      <c r="AGN699" s="187"/>
      <c r="AGO699" s="187"/>
      <c r="AGP699" s="187"/>
      <c r="AGQ699" s="187"/>
      <c r="AGR699" s="187"/>
      <c r="AGS699" s="187"/>
      <c r="AGT699" s="187"/>
      <c r="AGU699" s="187"/>
      <c r="AGV699" s="187"/>
      <c r="AGW699" s="187"/>
      <c r="AGX699" s="187"/>
      <c r="AGY699" s="187"/>
      <c r="AGZ699" s="187"/>
      <c r="AHA699" s="187"/>
      <c r="AHB699" s="187"/>
      <c r="AHC699" s="187"/>
      <c r="AHD699" s="187"/>
      <c r="AHE699" s="187"/>
      <c r="AHF699" s="187"/>
      <c r="AHG699" s="187"/>
      <c r="AHH699" s="187"/>
      <c r="AHI699" s="187"/>
      <c r="AHJ699" s="187"/>
      <c r="AHK699" s="187"/>
      <c r="AHL699" s="187"/>
      <c r="AHM699" s="187"/>
      <c r="AHN699" s="187"/>
      <c r="AHO699" s="187"/>
      <c r="AHP699" s="187"/>
      <c r="AHQ699" s="187"/>
      <c r="AHR699" s="187"/>
      <c r="AHS699" s="187"/>
      <c r="AHT699" s="187"/>
      <c r="AHU699" s="187"/>
      <c r="AHV699" s="187"/>
      <c r="AHW699" s="187"/>
      <c r="AHX699" s="187"/>
      <c r="AHY699" s="187"/>
      <c r="AHZ699" s="187"/>
      <c r="AIA699" s="187"/>
      <c r="AIB699" s="187"/>
      <c r="AIC699" s="187"/>
      <c r="AID699" s="187"/>
      <c r="AIE699" s="187"/>
      <c r="AIF699" s="187"/>
      <c r="AIG699" s="187"/>
      <c r="AIH699" s="187"/>
      <c r="AII699" s="187"/>
      <c r="AIJ699" s="187"/>
      <c r="AIK699" s="187"/>
      <c r="AIL699" s="187"/>
      <c r="AIM699" s="187"/>
      <c r="AIN699" s="187"/>
      <c r="AIO699" s="187"/>
      <c r="AIP699" s="187"/>
      <c r="AIQ699" s="187"/>
      <c r="AIR699" s="187"/>
      <c r="AIS699" s="187"/>
      <c r="AIT699" s="187"/>
      <c r="AIU699" s="187"/>
      <c r="AIV699" s="187"/>
      <c r="AIW699" s="187"/>
      <c r="AIX699" s="187"/>
      <c r="AIY699" s="187"/>
      <c r="AIZ699" s="187"/>
      <c r="AJA699" s="187"/>
      <c r="AJB699" s="187"/>
      <c r="AJC699" s="187"/>
      <c r="AJD699" s="187"/>
      <c r="AJE699" s="187"/>
      <c r="AJF699" s="187"/>
      <c r="AJG699" s="187"/>
      <c r="AJH699" s="187"/>
      <c r="AJI699" s="187"/>
      <c r="AJJ699" s="187"/>
      <c r="AJK699" s="187"/>
      <c r="AJL699" s="187"/>
      <c r="AJM699" s="187"/>
      <c r="AJN699" s="187"/>
      <c r="AJO699" s="187"/>
      <c r="AJP699" s="187"/>
      <c r="AJQ699" s="187"/>
      <c r="AJR699" s="187"/>
      <c r="AJS699" s="187"/>
      <c r="AJT699" s="187"/>
      <c r="AJU699" s="187"/>
      <c r="AJV699" s="187"/>
      <c r="AJW699" s="187"/>
      <c r="AJX699" s="187"/>
      <c r="AJY699" s="187"/>
      <c r="AJZ699" s="187"/>
      <c r="AKA699" s="187"/>
      <c r="AKB699" s="187"/>
      <c r="AKC699" s="187"/>
      <c r="AKD699" s="187"/>
      <c r="AKE699" s="187"/>
      <c r="AKF699" s="187"/>
      <c r="AKG699" s="187"/>
      <c r="AKH699" s="187"/>
      <c r="AKI699" s="187"/>
      <c r="AKJ699" s="187"/>
      <c r="AKK699" s="187"/>
      <c r="AKL699" s="187"/>
      <c r="AKM699" s="187"/>
      <c r="AKN699" s="187"/>
      <c r="AKO699" s="187"/>
      <c r="AKP699" s="187"/>
      <c r="AKQ699" s="187"/>
      <c r="AKR699" s="187"/>
      <c r="AKS699" s="187"/>
      <c r="AKT699" s="187"/>
      <c r="AKU699" s="187"/>
      <c r="AKV699" s="187"/>
      <c r="AKW699" s="187"/>
      <c r="AKX699" s="187"/>
      <c r="AKY699" s="187"/>
      <c r="AKZ699" s="187"/>
      <c r="ALA699" s="187"/>
      <c r="ALB699" s="187"/>
      <c r="ALC699" s="187"/>
      <c r="ALD699" s="187"/>
      <c r="ALE699" s="187"/>
      <c r="ALF699" s="187"/>
      <c r="ALG699" s="187"/>
      <c r="ALH699" s="187"/>
      <c r="ALI699" s="187"/>
      <c r="ALJ699" s="187"/>
      <c r="ALK699" s="187"/>
      <c r="ALL699" s="187"/>
      <c r="ALM699" s="187"/>
      <c r="ALN699" s="187"/>
      <c r="ALO699" s="187"/>
      <c r="ALP699" s="187"/>
      <c r="ALQ699" s="187"/>
      <c r="ALR699" s="187"/>
      <c r="ALS699" s="187"/>
      <c r="ALT699" s="187"/>
      <c r="ALU699" s="187"/>
      <c r="ALV699" s="187"/>
      <c r="ALW699" s="187"/>
      <c r="ALX699" s="187"/>
      <c r="ALY699" s="187"/>
      <c r="ALZ699" s="187"/>
      <c r="AMA699" s="187"/>
      <c r="AMB699" s="187"/>
      <c r="AMC699" s="187"/>
      <c r="AMD699" s="187"/>
      <c r="AME699" s="187"/>
      <c r="AMF699" s="187"/>
      <c r="AMG699" s="187"/>
      <c r="AMH699" s="187"/>
      <c r="AMI699" s="187"/>
      <c r="AMJ699" s="187"/>
      <c r="AMK699" s="187"/>
      <c r="AML699" s="187"/>
      <c r="AMM699" s="187"/>
      <c r="AMN699" s="187"/>
      <c r="AMO699" s="187"/>
      <c r="AMP699" s="187"/>
      <c r="AMQ699" s="187"/>
      <c r="AMR699" s="187"/>
      <c r="AMS699" s="187"/>
      <c r="AMT699" s="187"/>
      <c r="AMU699" s="187"/>
      <c r="AMV699" s="187"/>
      <c r="AMW699" s="187"/>
      <c r="AMX699" s="187"/>
      <c r="AMY699" s="187"/>
      <c r="AMZ699" s="187"/>
      <c r="ANA699" s="187"/>
      <c r="ANB699" s="187"/>
      <c r="ANC699" s="187"/>
      <c r="AND699" s="187"/>
      <c r="ANE699" s="187"/>
      <c r="ANF699" s="187"/>
      <c r="ANG699" s="187"/>
      <c r="ANH699" s="187"/>
      <c r="ANI699" s="187"/>
      <c r="ANJ699" s="187"/>
      <c r="ANK699" s="187"/>
      <c r="ANL699" s="187"/>
      <c r="ANM699" s="187"/>
      <c r="ANN699" s="187"/>
      <c r="ANO699" s="187"/>
      <c r="ANP699" s="187"/>
      <c r="ANQ699" s="187"/>
      <c r="ANR699" s="187"/>
      <c r="ANS699" s="187"/>
      <c r="ANT699" s="187"/>
      <c r="ANU699" s="187"/>
      <c r="ANV699" s="187"/>
      <c r="ANW699" s="187"/>
      <c r="ANX699" s="187"/>
      <c r="ANY699" s="187"/>
      <c r="ANZ699" s="187"/>
      <c r="AOA699" s="187"/>
      <c r="AOB699" s="187"/>
      <c r="AOC699" s="187"/>
      <c r="AOD699" s="187"/>
      <c r="AOE699" s="187"/>
      <c r="AOF699" s="187"/>
      <c r="AOG699" s="187"/>
      <c r="AOH699" s="187"/>
      <c r="AOI699" s="187"/>
      <c r="AOJ699" s="187"/>
      <c r="AOK699" s="187"/>
      <c r="AOL699" s="187"/>
      <c r="AOM699" s="187"/>
      <c r="AON699" s="187"/>
      <c r="AOO699" s="187"/>
      <c r="AOP699" s="187"/>
      <c r="AOQ699" s="187"/>
      <c r="AOR699" s="187"/>
      <c r="AOS699" s="187"/>
      <c r="AOT699" s="187"/>
      <c r="AOU699" s="187"/>
      <c r="AOV699" s="187"/>
      <c r="AOW699" s="187"/>
      <c r="AOX699" s="187"/>
      <c r="AOY699" s="187"/>
      <c r="AOZ699" s="187"/>
      <c r="APA699" s="187"/>
      <c r="APB699" s="187"/>
      <c r="APC699" s="187"/>
      <c r="APD699" s="187"/>
      <c r="APE699" s="187"/>
      <c r="APF699" s="187"/>
      <c r="APG699" s="187"/>
      <c r="APH699" s="187"/>
      <c r="API699" s="187"/>
      <c r="APJ699" s="187"/>
      <c r="APK699" s="187"/>
      <c r="APL699" s="187"/>
      <c r="APM699" s="187"/>
      <c r="APN699" s="187"/>
      <c r="APO699" s="187"/>
      <c r="APP699" s="187"/>
      <c r="APQ699" s="187"/>
      <c r="APR699" s="187"/>
      <c r="APS699" s="187"/>
      <c r="APT699" s="187"/>
      <c r="APU699" s="187"/>
      <c r="APV699" s="187"/>
      <c r="APW699" s="187"/>
      <c r="APX699" s="187"/>
      <c r="APY699" s="187"/>
      <c r="APZ699" s="187"/>
      <c r="AQA699" s="187"/>
      <c r="AQB699" s="187"/>
      <c r="AQC699" s="187"/>
      <c r="AQD699" s="187"/>
      <c r="AQE699" s="187"/>
      <c r="AQF699" s="187"/>
      <c r="AQG699" s="187"/>
      <c r="AQH699" s="187"/>
      <c r="AQI699" s="187"/>
      <c r="AQJ699" s="187"/>
      <c r="AQK699" s="187"/>
      <c r="AQL699" s="187"/>
      <c r="AQM699" s="187"/>
      <c r="AQN699" s="187"/>
      <c r="AQO699" s="187"/>
      <c r="AQP699" s="187"/>
      <c r="AQQ699" s="187"/>
      <c r="AQR699" s="187"/>
      <c r="AQS699" s="187"/>
      <c r="AQT699" s="187"/>
      <c r="AQU699" s="187"/>
      <c r="AQV699" s="187"/>
      <c r="AQW699" s="187"/>
      <c r="AQX699" s="187"/>
      <c r="AQY699" s="187"/>
      <c r="AQZ699" s="187"/>
      <c r="ARA699" s="187"/>
      <c r="ARB699" s="187"/>
      <c r="ARC699" s="187"/>
      <c r="ARD699" s="187"/>
      <c r="ARE699" s="187"/>
      <c r="ARF699" s="187"/>
      <c r="ARG699" s="187"/>
      <c r="ARH699" s="187"/>
      <c r="ARI699" s="187"/>
      <c r="ARJ699" s="187"/>
      <c r="ARK699" s="187"/>
      <c r="ARL699" s="187"/>
      <c r="ARM699" s="187"/>
      <c r="ARN699" s="187"/>
      <c r="ARO699" s="187"/>
      <c r="ARP699" s="187"/>
      <c r="ARQ699" s="187"/>
      <c r="ARR699" s="187"/>
      <c r="ARS699" s="187"/>
      <c r="ART699" s="187"/>
      <c r="ARU699" s="187"/>
      <c r="ARV699" s="187"/>
      <c r="ARW699" s="187"/>
      <c r="ARX699" s="187"/>
      <c r="ARY699" s="187"/>
      <c r="ARZ699" s="187"/>
      <c r="ASA699" s="187"/>
      <c r="ASB699" s="187"/>
      <c r="ASC699" s="187"/>
      <c r="ASD699" s="187"/>
      <c r="ASE699" s="187"/>
      <c r="ASF699" s="187"/>
      <c r="ASG699" s="187"/>
      <c r="ASH699" s="187"/>
      <c r="ASI699" s="187"/>
      <c r="ASJ699" s="187"/>
      <c r="ASK699" s="187"/>
      <c r="ASL699" s="187"/>
      <c r="ASM699" s="187"/>
      <c r="ASN699" s="187"/>
      <c r="ASO699" s="187"/>
      <c r="ASP699" s="187"/>
      <c r="ASQ699" s="187"/>
      <c r="ASR699" s="187"/>
      <c r="ASS699" s="187"/>
      <c r="AST699" s="187"/>
      <c r="ASU699" s="187"/>
      <c r="ASV699" s="187"/>
      <c r="ASW699" s="187"/>
      <c r="ASX699" s="187"/>
      <c r="ASY699" s="187"/>
      <c r="ASZ699" s="187"/>
      <c r="ATA699" s="187"/>
      <c r="ATB699" s="187"/>
      <c r="ATC699" s="187"/>
      <c r="ATD699" s="187"/>
      <c r="ATE699" s="187"/>
      <c r="ATF699" s="187"/>
      <c r="ATG699" s="187"/>
      <c r="ATH699" s="187"/>
      <c r="ATI699" s="187"/>
      <c r="ATJ699" s="187"/>
      <c r="ATK699" s="187"/>
      <c r="ATL699" s="187"/>
      <c r="ATM699" s="187"/>
      <c r="ATN699" s="187"/>
      <c r="ATO699" s="187"/>
      <c r="ATP699" s="187"/>
      <c r="ATQ699" s="187"/>
      <c r="ATR699" s="187"/>
      <c r="ATS699" s="187"/>
      <c r="ATT699" s="187"/>
      <c r="ATU699" s="187"/>
      <c r="ATV699" s="187"/>
      <c r="ATW699" s="187"/>
      <c r="ATX699" s="187"/>
      <c r="ATY699" s="187"/>
      <c r="ATZ699" s="187"/>
      <c r="AUA699" s="187"/>
      <c r="AUB699" s="187"/>
      <c r="AUC699" s="187"/>
      <c r="AUD699" s="187"/>
      <c r="AUE699" s="187"/>
      <c r="AUF699" s="187"/>
      <c r="AUG699" s="187"/>
      <c r="AUH699" s="187"/>
      <c r="AUI699" s="187"/>
      <c r="AUJ699" s="187"/>
      <c r="AUK699" s="187"/>
      <c r="AUL699" s="187"/>
      <c r="AUM699" s="187"/>
      <c r="AUN699" s="187"/>
      <c r="AUO699" s="187"/>
      <c r="AUP699" s="187"/>
      <c r="AUQ699" s="187"/>
      <c r="AUR699" s="187"/>
      <c r="AUS699" s="187"/>
      <c r="AUT699" s="187"/>
      <c r="AUU699" s="187"/>
      <c r="AUV699" s="187"/>
      <c r="AUW699" s="187"/>
      <c r="AUX699" s="187"/>
      <c r="AUY699" s="187"/>
      <c r="AUZ699" s="187"/>
      <c r="AVA699" s="187"/>
      <c r="AVB699" s="187"/>
      <c r="AVC699" s="187"/>
      <c r="AVD699" s="187"/>
      <c r="AVE699" s="187"/>
      <c r="AVF699" s="187"/>
      <c r="AVG699" s="187"/>
      <c r="AVH699" s="187"/>
      <c r="AVI699" s="187"/>
      <c r="AVJ699" s="187"/>
      <c r="AVK699" s="187"/>
      <c r="AVL699" s="187"/>
      <c r="AVM699" s="187"/>
      <c r="AVN699" s="187"/>
      <c r="AVO699" s="187"/>
      <c r="AVP699" s="187"/>
      <c r="AVQ699" s="187"/>
      <c r="AVR699" s="187"/>
      <c r="AVS699" s="187"/>
      <c r="AVT699" s="187"/>
      <c r="AVU699" s="187"/>
      <c r="AVV699" s="187"/>
      <c r="AVW699" s="187"/>
      <c r="AVX699" s="187"/>
      <c r="AVY699" s="187"/>
      <c r="AVZ699" s="187"/>
      <c r="AWA699" s="187"/>
      <c r="AWB699" s="187"/>
      <c r="AWC699" s="187"/>
      <c r="AWD699" s="187"/>
      <c r="AWE699" s="187"/>
      <c r="AWF699" s="187"/>
      <c r="AWG699" s="187"/>
      <c r="AWH699" s="187"/>
      <c r="AWI699" s="187"/>
      <c r="AWJ699" s="187"/>
      <c r="AWK699" s="187"/>
      <c r="AWL699" s="187"/>
      <c r="AWM699" s="187"/>
      <c r="AWN699" s="187"/>
      <c r="AWO699" s="187"/>
      <c r="AWP699" s="187"/>
      <c r="AWQ699" s="187"/>
      <c r="AWR699" s="187"/>
      <c r="AWS699" s="187"/>
      <c r="AWT699" s="187"/>
      <c r="AWU699" s="187"/>
      <c r="AWV699" s="187"/>
      <c r="AWW699" s="187"/>
      <c r="AWX699" s="187"/>
      <c r="AWY699" s="187"/>
      <c r="AWZ699" s="187"/>
      <c r="AXA699" s="187"/>
      <c r="AXB699" s="187"/>
      <c r="AXC699" s="187"/>
      <c r="AXD699" s="187"/>
      <c r="AXE699" s="187"/>
      <c r="AXF699" s="187"/>
      <c r="AXG699" s="187"/>
      <c r="AXH699" s="187"/>
      <c r="AXI699" s="187"/>
      <c r="AXJ699" s="187"/>
      <c r="AXK699" s="187"/>
      <c r="AXL699" s="187"/>
      <c r="AXM699" s="187"/>
      <c r="AXN699" s="187"/>
      <c r="AXO699" s="187"/>
      <c r="AXP699" s="187"/>
      <c r="AXQ699" s="187"/>
      <c r="AXR699" s="187"/>
      <c r="AXS699" s="187"/>
      <c r="AXT699" s="187"/>
      <c r="AXU699" s="187"/>
      <c r="AXV699" s="187"/>
      <c r="AXW699" s="187"/>
      <c r="AXX699" s="187"/>
      <c r="AXY699" s="187"/>
      <c r="AXZ699" s="187"/>
      <c r="AYA699" s="187"/>
      <c r="AYB699" s="187"/>
      <c r="AYC699" s="187"/>
      <c r="AYD699" s="187"/>
      <c r="AYE699" s="187"/>
      <c r="AYF699" s="187"/>
      <c r="AYG699" s="187"/>
      <c r="AYH699" s="187"/>
      <c r="AYI699" s="187"/>
      <c r="AYJ699" s="187"/>
      <c r="AYK699" s="187"/>
      <c r="AYL699" s="187"/>
      <c r="AYM699" s="187"/>
      <c r="AYN699" s="187"/>
      <c r="AYO699" s="187"/>
      <c r="AYP699" s="187"/>
      <c r="AYQ699" s="187"/>
      <c r="AYR699" s="187"/>
      <c r="AYS699" s="187"/>
      <c r="AYT699" s="187"/>
      <c r="AYU699" s="187"/>
      <c r="AYV699" s="187"/>
      <c r="AYW699" s="187"/>
      <c r="AYX699" s="187"/>
      <c r="AYY699" s="187"/>
      <c r="AYZ699" s="187"/>
      <c r="AZA699" s="187"/>
      <c r="AZB699" s="187"/>
      <c r="AZC699" s="187"/>
      <c r="AZD699" s="187"/>
      <c r="AZE699" s="187"/>
      <c r="AZF699" s="187"/>
      <c r="AZG699" s="187"/>
      <c r="AZH699" s="187"/>
      <c r="AZI699" s="187"/>
      <c r="AZJ699" s="187"/>
      <c r="AZK699" s="187"/>
      <c r="AZL699" s="187"/>
      <c r="AZM699" s="187"/>
      <c r="AZN699" s="187"/>
      <c r="AZO699" s="187"/>
      <c r="AZP699" s="187"/>
      <c r="AZQ699" s="187"/>
      <c r="AZR699" s="187"/>
      <c r="AZS699" s="187"/>
      <c r="AZT699" s="187"/>
      <c r="AZU699" s="187"/>
      <c r="AZV699" s="187"/>
      <c r="AZW699" s="187"/>
      <c r="AZX699" s="187"/>
      <c r="AZY699" s="187"/>
      <c r="AZZ699" s="187"/>
      <c r="BAA699" s="187"/>
      <c r="BAB699" s="187"/>
      <c r="BAC699" s="187"/>
      <c r="BAD699" s="187"/>
      <c r="BAE699" s="187"/>
      <c r="BAF699" s="187"/>
      <c r="BAG699" s="187"/>
      <c r="BAH699" s="187"/>
      <c r="BAI699" s="187"/>
      <c r="BAJ699" s="187"/>
      <c r="BAK699" s="187"/>
      <c r="BAL699" s="187"/>
      <c r="BAM699" s="187"/>
      <c r="BAN699" s="187"/>
      <c r="BAO699" s="187"/>
      <c r="BAP699" s="187"/>
      <c r="BAQ699" s="187"/>
      <c r="BAR699" s="187"/>
      <c r="BAS699" s="187"/>
      <c r="BAT699" s="187"/>
      <c r="BAU699" s="187"/>
      <c r="BAV699" s="187"/>
      <c r="BAW699" s="187"/>
      <c r="BAX699" s="187"/>
      <c r="BAY699" s="187"/>
      <c r="BAZ699" s="187"/>
      <c r="BBA699" s="187"/>
      <c r="BBB699" s="187"/>
      <c r="BBC699" s="187"/>
      <c r="BBD699" s="187"/>
      <c r="BBE699" s="187"/>
      <c r="BBF699" s="187"/>
      <c r="BBG699" s="187"/>
      <c r="BBH699" s="187"/>
      <c r="BBI699" s="187"/>
      <c r="BBJ699" s="187"/>
      <c r="BBK699" s="187"/>
      <c r="BBL699" s="187"/>
      <c r="BBM699" s="187"/>
      <c r="BBN699" s="187"/>
      <c r="BBO699" s="187"/>
      <c r="BBP699" s="187"/>
      <c r="BBQ699" s="187"/>
      <c r="BBR699" s="187"/>
      <c r="BBS699" s="187"/>
      <c r="BBT699" s="187"/>
      <c r="BBU699" s="187"/>
      <c r="BBV699" s="187"/>
      <c r="BBW699" s="187"/>
      <c r="BBX699" s="187"/>
      <c r="BBY699" s="187"/>
      <c r="BBZ699" s="187"/>
      <c r="BCA699" s="187"/>
      <c r="BCB699" s="187"/>
      <c r="BCC699" s="187"/>
      <c r="BCD699" s="187"/>
      <c r="BCE699" s="187"/>
      <c r="BCF699" s="187"/>
      <c r="BCG699" s="187"/>
      <c r="BCH699" s="187"/>
      <c r="BCI699" s="187"/>
      <c r="BCJ699" s="187"/>
      <c r="BCK699" s="187"/>
      <c r="BCL699" s="187"/>
      <c r="BCM699" s="187"/>
      <c r="BCN699" s="187"/>
      <c r="BCO699" s="187"/>
      <c r="BCP699" s="187"/>
      <c r="BCQ699" s="187"/>
      <c r="BCR699" s="187"/>
      <c r="BCS699" s="187"/>
      <c r="BCT699" s="187"/>
      <c r="BCU699" s="187"/>
      <c r="BCV699" s="187"/>
      <c r="BCW699" s="187"/>
      <c r="BCX699" s="187"/>
      <c r="BCY699" s="187"/>
      <c r="BCZ699" s="187"/>
      <c r="BDA699" s="187"/>
      <c r="BDB699" s="187"/>
      <c r="BDC699" s="187"/>
      <c r="BDD699" s="187"/>
      <c r="BDE699" s="187"/>
      <c r="BDF699" s="187"/>
      <c r="BDG699" s="187"/>
      <c r="BDH699" s="187"/>
      <c r="BDI699" s="187"/>
      <c r="BDJ699" s="187"/>
      <c r="BDK699" s="187"/>
      <c r="BDL699" s="187"/>
      <c r="BDM699" s="187"/>
      <c r="BDN699" s="187"/>
      <c r="BDO699" s="187"/>
      <c r="BDP699" s="187"/>
      <c r="BDQ699" s="187"/>
      <c r="BDR699" s="187"/>
      <c r="BDS699" s="187"/>
      <c r="BDT699" s="187"/>
      <c r="BDU699" s="187"/>
      <c r="BDV699" s="187"/>
      <c r="BDW699" s="187"/>
      <c r="BDX699" s="187"/>
      <c r="BDY699" s="187"/>
      <c r="BDZ699" s="187"/>
      <c r="BEA699" s="187"/>
      <c r="BEB699" s="187"/>
      <c r="BEC699" s="187"/>
      <c r="BED699" s="187"/>
      <c r="BEE699" s="187"/>
      <c r="BEF699" s="187"/>
      <c r="BEG699" s="187"/>
      <c r="BEH699" s="187"/>
      <c r="BEI699" s="187"/>
      <c r="BEJ699" s="187"/>
      <c r="BEK699" s="187"/>
      <c r="BEL699" s="187"/>
      <c r="BEM699" s="187"/>
      <c r="BEN699" s="187"/>
      <c r="BEO699" s="187"/>
      <c r="BEP699" s="187"/>
      <c r="BEQ699" s="187"/>
      <c r="BER699" s="187"/>
      <c r="BES699" s="187"/>
      <c r="BET699" s="187"/>
      <c r="BEU699" s="187"/>
      <c r="BEV699" s="187"/>
      <c r="BEW699" s="187"/>
      <c r="BEX699" s="187"/>
      <c r="BEY699" s="187"/>
      <c r="BEZ699" s="187"/>
      <c r="BFA699" s="187"/>
      <c r="BFB699" s="187"/>
      <c r="BFC699" s="187"/>
      <c r="BFD699" s="187"/>
      <c r="BFE699" s="187"/>
      <c r="BFF699" s="187"/>
      <c r="BFG699" s="187"/>
      <c r="BFH699" s="187"/>
      <c r="BFI699" s="187"/>
      <c r="BFJ699" s="187"/>
      <c r="BFK699" s="187"/>
      <c r="BFL699" s="187"/>
      <c r="BFM699" s="187"/>
      <c r="BFN699" s="187"/>
      <c r="BFO699" s="187"/>
      <c r="BFP699" s="187"/>
      <c r="BFQ699" s="187"/>
      <c r="BFR699" s="187"/>
      <c r="BFS699" s="187"/>
      <c r="BFT699" s="187"/>
      <c r="BFU699" s="187"/>
      <c r="BFV699" s="187"/>
      <c r="BFW699" s="187"/>
      <c r="BFX699" s="187"/>
      <c r="BFY699" s="187"/>
      <c r="BFZ699" s="187"/>
      <c r="BGA699" s="187"/>
      <c r="BGB699" s="187"/>
      <c r="BGC699" s="187"/>
      <c r="BGD699" s="187"/>
      <c r="BGE699" s="187"/>
      <c r="BGF699" s="187"/>
      <c r="BGG699" s="187"/>
      <c r="BGH699" s="187"/>
      <c r="BGI699" s="187"/>
      <c r="BGJ699" s="187"/>
      <c r="BGK699" s="187"/>
      <c r="BGL699" s="187"/>
      <c r="BGM699" s="187"/>
      <c r="BGN699" s="187"/>
      <c r="BGO699" s="187"/>
      <c r="BGP699" s="187"/>
      <c r="BGQ699" s="187"/>
      <c r="BGR699" s="187"/>
      <c r="BGS699" s="187"/>
      <c r="BGT699" s="187"/>
      <c r="BGU699" s="187"/>
      <c r="BGV699" s="187"/>
      <c r="BGW699" s="187"/>
      <c r="BGX699" s="187"/>
      <c r="BGY699" s="187"/>
      <c r="BGZ699" s="187"/>
      <c r="BHA699" s="187"/>
      <c r="BHB699" s="187"/>
      <c r="BHC699" s="187"/>
      <c r="BHD699" s="187"/>
      <c r="BHE699" s="187"/>
      <c r="BHF699" s="187"/>
      <c r="BHG699" s="187"/>
      <c r="BHH699" s="187"/>
      <c r="BHI699" s="187"/>
      <c r="BHJ699" s="187"/>
      <c r="BHK699" s="187"/>
      <c r="BHL699" s="187"/>
      <c r="BHM699" s="187"/>
      <c r="BHN699" s="187"/>
      <c r="BHO699" s="187"/>
      <c r="BHP699" s="187"/>
      <c r="BHQ699" s="187"/>
      <c r="BHR699" s="187"/>
      <c r="BHS699" s="187"/>
      <c r="BHT699" s="187"/>
      <c r="BHU699" s="187"/>
      <c r="BHV699" s="187"/>
      <c r="BHW699" s="187"/>
      <c r="BHX699" s="187"/>
      <c r="BHY699" s="187"/>
      <c r="BHZ699" s="187"/>
      <c r="BIA699" s="187"/>
      <c r="BIB699" s="187"/>
      <c r="BIC699" s="187"/>
      <c r="BID699" s="187"/>
      <c r="BIE699" s="187"/>
      <c r="BIF699" s="187"/>
      <c r="BIG699" s="187"/>
      <c r="BIH699" s="187"/>
      <c r="BII699" s="187"/>
      <c r="BIJ699" s="187"/>
      <c r="BIK699" s="187"/>
      <c r="BIL699" s="187"/>
      <c r="BIM699" s="187"/>
      <c r="BIN699" s="187"/>
      <c r="BIO699" s="187"/>
      <c r="BIP699" s="187"/>
      <c r="BIQ699" s="187"/>
      <c r="BIR699" s="187"/>
      <c r="BIS699" s="187"/>
      <c r="BIT699" s="187"/>
      <c r="BIU699" s="187"/>
      <c r="BIV699" s="187"/>
      <c r="BIW699" s="187"/>
      <c r="BIX699" s="187"/>
      <c r="BIY699" s="187"/>
      <c r="BIZ699" s="187"/>
      <c r="BJA699" s="187"/>
      <c r="BJB699" s="187"/>
      <c r="BJC699" s="187"/>
      <c r="BJD699" s="187"/>
      <c r="BJE699" s="187"/>
      <c r="BJF699" s="187"/>
      <c r="BJG699" s="187"/>
      <c r="BJH699" s="187"/>
      <c r="BJI699" s="187"/>
      <c r="BJJ699" s="187"/>
      <c r="BJK699" s="187"/>
      <c r="BJL699" s="187"/>
      <c r="BJM699" s="187"/>
      <c r="BJN699" s="187"/>
      <c r="BJO699" s="187"/>
      <c r="BJP699" s="187"/>
      <c r="BJQ699" s="187"/>
      <c r="BJR699" s="187"/>
      <c r="BJS699" s="187"/>
      <c r="BJT699" s="187"/>
      <c r="BJU699" s="187"/>
      <c r="BJV699" s="187"/>
      <c r="BJW699" s="187"/>
      <c r="BJX699" s="187"/>
      <c r="BJY699" s="187"/>
      <c r="BJZ699" s="187"/>
      <c r="BKA699" s="187"/>
      <c r="BKB699" s="187"/>
      <c r="BKC699" s="187"/>
      <c r="BKD699" s="187"/>
      <c r="BKE699" s="187"/>
      <c r="BKF699" s="187"/>
      <c r="BKG699" s="187"/>
      <c r="BKH699" s="187"/>
      <c r="BKI699" s="187"/>
      <c r="BKJ699" s="187"/>
      <c r="BKK699" s="187"/>
      <c r="BKL699" s="187"/>
      <c r="BKM699" s="187"/>
      <c r="BKN699" s="187"/>
      <c r="BKO699" s="187"/>
      <c r="BKP699" s="187"/>
      <c r="BKQ699" s="187"/>
      <c r="BKR699" s="187"/>
      <c r="BKS699" s="187"/>
      <c r="BKT699" s="187"/>
      <c r="BKU699" s="187"/>
      <c r="BKV699" s="187"/>
      <c r="BKW699" s="187"/>
      <c r="BKX699" s="187"/>
      <c r="BKY699" s="187"/>
      <c r="BKZ699" s="187"/>
      <c r="BLA699" s="187"/>
      <c r="BLB699" s="187"/>
      <c r="BLC699" s="187"/>
      <c r="BLD699" s="187"/>
      <c r="BLE699" s="187"/>
      <c r="BLF699" s="187"/>
      <c r="BLG699" s="187"/>
      <c r="BLH699" s="187"/>
      <c r="BLI699" s="187"/>
      <c r="BLJ699" s="187"/>
      <c r="BLK699" s="187"/>
      <c r="BLL699" s="187"/>
      <c r="BLM699" s="187"/>
      <c r="BLN699" s="187"/>
      <c r="BLO699" s="187"/>
      <c r="BLP699" s="187"/>
      <c r="BLQ699" s="187"/>
      <c r="BLR699" s="187"/>
      <c r="BLS699" s="187"/>
      <c r="BLT699" s="187"/>
      <c r="BLU699" s="187"/>
      <c r="BLV699" s="187"/>
      <c r="BLW699" s="187"/>
      <c r="BLX699" s="187"/>
      <c r="BLY699" s="187"/>
      <c r="BLZ699" s="187"/>
      <c r="BMA699" s="187"/>
      <c r="BMB699" s="187"/>
      <c r="BMC699" s="187"/>
      <c r="BMD699" s="187"/>
      <c r="BME699" s="187"/>
      <c r="BMF699" s="187"/>
      <c r="BMG699" s="187"/>
      <c r="BMH699" s="187"/>
      <c r="BMI699" s="187"/>
      <c r="BMJ699" s="187"/>
      <c r="BMK699" s="187"/>
      <c r="BML699" s="187"/>
      <c r="BMM699" s="187"/>
      <c r="BMN699" s="187"/>
      <c r="BMO699" s="187"/>
      <c r="BMP699" s="187"/>
      <c r="BMQ699" s="187"/>
      <c r="BMR699" s="187"/>
      <c r="BMS699" s="187"/>
      <c r="BMT699" s="187"/>
      <c r="BMU699" s="187"/>
      <c r="BMV699" s="187"/>
      <c r="BMW699" s="187"/>
      <c r="BMX699" s="187"/>
      <c r="BMY699" s="187"/>
      <c r="BMZ699" s="187"/>
      <c r="BNA699" s="187"/>
      <c r="BNB699" s="187"/>
      <c r="BNC699" s="187"/>
      <c r="BND699" s="187"/>
      <c r="BNE699" s="187"/>
      <c r="BNF699" s="187"/>
      <c r="BNG699" s="187"/>
      <c r="BNH699" s="187"/>
      <c r="BNI699" s="187"/>
      <c r="BNJ699" s="187"/>
      <c r="BNK699" s="187"/>
      <c r="BNL699" s="187"/>
      <c r="BNM699" s="187"/>
      <c r="BNN699" s="187"/>
      <c r="BNO699" s="187"/>
      <c r="BNP699" s="187"/>
      <c r="BNQ699" s="187"/>
      <c r="BNR699" s="187"/>
      <c r="BNS699" s="187"/>
      <c r="BNT699" s="187"/>
      <c r="BNU699" s="187"/>
      <c r="BNV699" s="187"/>
      <c r="BNW699" s="187"/>
      <c r="BNX699" s="187"/>
      <c r="BNY699" s="187"/>
      <c r="BNZ699" s="187"/>
      <c r="BOA699" s="187"/>
      <c r="BOB699" s="187"/>
      <c r="BOC699" s="187"/>
      <c r="BOD699" s="187"/>
      <c r="BOE699" s="187"/>
      <c r="BOF699" s="187"/>
      <c r="BOG699" s="187"/>
      <c r="BOH699" s="187"/>
      <c r="BOI699" s="187"/>
      <c r="BOJ699" s="187"/>
      <c r="BOK699" s="187"/>
      <c r="BOL699" s="187"/>
      <c r="BOM699" s="187"/>
      <c r="BON699" s="187"/>
      <c r="BOO699" s="187"/>
      <c r="BOP699" s="187"/>
      <c r="BOQ699" s="187"/>
      <c r="BOR699" s="187"/>
      <c r="BOS699" s="187"/>
      <c r="BOT699" s="187"/>
      <c r="BOU699" s="187"/>
      <c r="BOV699" s="187"/>
      <c r="BOW699" s="187"/>
      <c r="BOX699" s="187"/>
      <c r="BOY699" s="187"/>
      <c r="BOZ699" s="187"/>
      <c r="BPA699" s="187"/>
      <c r="BPB699" s="187"/>
      <c r="BPC699" s="187"/>
      <c r="BPD699" s="187"/>
      <c r="BPE699" s="187"/>
      <c r="BPF699" s="187"/>
      <c r="BPG699" s="187"/>
      <c r="BPH699" s="187"/>
      <c r="BPI699" s="187"/>
      <c r="BPJ699" s="187"/>
      <c r="BPK699" s="187"/>
      <c r="BPL699" s="187"/>
      <c r="BPM699" s="187"/>
      <c r="BPN699" s="187"/>
      <c r="BPO699" s="187"/>
      <c r="BPP699" s="187"/>
      <c r="BPQ699" s="187"/>
      <c r="BPR699" s="187"/>
      <c r="BPS699" s="187"/>
      <c r="BPT699" s="187"/>
      <c r="BPU699" s="187"/>
      <c r="BPV699" s="187"/>
      <c r="BPW699" s="187"/>
      <c r="BPX699" s="187"/>
      <c r="BPY699" s="187"/>
      <c r="BPZ699" s="187"/>
      <c r="BQA699" s="187"/>
      <c r="BQB699" s="187"/>
      <c r="BQC699" s="187"/>
      <c r="BQD699" s="187"/>
      <c r="BQE699" s="187"/>
      <c r="BQF699" s="187"/>
      <c r="BQG699" s="187"/>
      <c r="BQH699" s="187"/>
      <c r="BQI699" s="187"/>
      <c r="BQJ699" s="187"/>
      <c r="BQK699" s="187"/>
      <c r="BQL699" s="187"/>
      <c r="BQM699" s="187"/>
      <c r="BQN699" s="187"/>
      <c r="BQO699" s="187"/>
      <c r="BQP699" s="187"/>
      <c r="BQQ699" s="187"/>
      <c r="BQR699" s="187"/>
      <c r="BQS699" s="187"/>
      <c r="BQT699" s="187"/>
      <c r="BQU699" s="187"/>
      <c r="BQV699" s="187"/>
      <c r="BQW699" s="187"/>
      <c r="BQX699" s="187"/>
      <c r="BQY699" s="187"/>
      <c r="BQZ699" s="187"/>
      <c r="BRA699" s="187"/>
      <c r="BRB699" s="187"/>
      <c r="BRC699" s="187"/>
      <c r="BRD699" s="187"/>
      <c r="BRE699" s="187"/>
      <c r="BRF699" s="187"/>
      <c r="BRG699" s="187"/>
      <c r="BRH699" s="187"/>
      <c r="BRI699" s="187"/>
      <c r="BRJ699" s="187"/>
      <c r="BRK699" s="187"/>
      <c r="BRL699" s="187"/>
      <c r="BRM699" s="187"/>
      <c r="BRN699" s="187"/>
      <c r="BRO699" s="187"/>
      <c r="BRP699" s="187"/>
      <c r="BRQ699" s="187"/>
      <c r="BRR699" s="187"/>
      <c r="BRS699" s="187"/>
      <c r="BRT699" s="187"/>
      <c r="BRU699" s="187"/>
      <c r="BRV699" s="187"/>
      <c r="BRW699" s="187"/>
      <c r="BRX699" s="187"/>
      <c r="BRY699" s="187"/>
      <c r="BRZ699" s="187"/>
      <c r="BSA699" s="187"/>
      <c r="BSB699" s="187"/>
      <c r="BSC699" s="187"/>
      <c r="BSD699" s="187"/>
      <c r="BSE699" s="187"/>
      <c r="BSF699" s="187"/>
      <c r="BSG699" s="187"/>
      <c r="BSH699" s="187"/>
      <c r="BSI699" s="187"/>
      <c r="BSJ699" s="187"/>
      <c r="BSK699" s="187"/>
      <c r="BSL699" s="187"/>
      <c r="BSM699" s="187"/>
      <c r="BSN699" s="187"/>
      <c r="BSO699" s="187"/>
      <c r="BSP699" s="187"/>
      <c r="BSQ699" s="187"/>
      <c r="BSR699" s="187"/>
      <c r="BSS699" s="187"/>
      <c r="BST699" s="187"/>
      <c r="BSU699" s="187"/>
      <c r="BSV699" s="187"/>
      <c r="BSW699" s="187"/>
      <c r="BSX699" s="187"/>
      <c r="BSY699" s="187"/>
      <c r="BSZ699" s="187"/>
      <c r="BTA699" s="187"/>
      <c r="BTB699" s="187"/>
      <c r="BTC699" s="187"/>
      <c r="BTD699" s="187"/>
      <c r="BTE699" s="187"/>
      <c r="BTF699" s="187"/>
      <c r="BTG699" s="187"/>
      <c r="BTH699" s="187"/>
      <c r="BTI699" s="187"/>
      <c r="BTJ699" s="187"/>
      <c r="BTK699" s="187"/>
      <c r="BTL699" s="187"/>
      <c r="BTM699" s="187"/>
      <c r="BTN699" s="187"/>
      <c r="BTO699" s="187"/>
      <c r="BTP699" s="187"/>
      <c r="BTQ699" s="187"/>
      <c r="BTR699" s="187"/>
      <c r="BTS699" s="187"/>
      <c r="BTT699" s="187"/>
      <c r="BTU699" s="187"/>
      <c r="BTV699" s="187"/>
      <c r="BTW699" s="187"/>
      <c r="BTX699" s="187"/>
      <c r="BTY699" s="187"/>
      <c r="BTZ699" s="187"/>
      <c r="BUA699" s="187"/>
      <c r="BUB699" s="187"/>
      <c r="BUC699" s="187"/>
      <c r="BUD699" s="187"/>
      <c r="BUE699" s="187"/>
      <c r="BUF699" s="187"/>
      <c r="BUG699" s="187"/>
      <c r="BUH699" s="187"/>
      <c r="BUI699" s="187"/>
      <c r="BUJ699" s="187"/>
      <c r="BUK699" s="187"/>
      <c r="BUL699" s="187"/>
      <c r="BUM699" s="187"/>
      <c r="BUN699" s="187"/>
      <c r="BUO699" s="187"/>
      <c r="BUP699" s="187"/>
      <c r="BUQ699" s="187"/>
      <c r="BUR699" s="187"/>
      <c r="BUS699" s="187"/>
      <c r="BUT699" s="187"/>
      <c r="BUU699" s="187"/>
      <c r="BUV699" s="187"/>
      <c r="BUW699" s="187"/>
      <c r="BUX699" s="187"/>
      <c r="BUY699" s="187"/>
      <c r="BUZ699" s="187"/>
      <c r="BVA699" s="187"/>
      <c r="BVB699" s="187"/>
      <c r="BVC699" s="187"/>
      <c r="BVD699" s="187"/>
      <c r="BVE699" s="187"/>
      <c r="BVF699" s="187"/>
      <c r="BVG699" s="187"/>
      <c r="BVH699" s="187"/>
      <c r="BVI699" s="187"/>
      <c r="BVJ699" s="187"/>
      <c r="BVK699" s="187"/>
      <c r="BVL699" s="187"/>
      <c r="BVM699" s="187"/>
      <c r="BVN699" s="187"/>
      <c r="BVO699" s="187"/>
      <c r="BVP699" s="187"/>
      <c r="BVQ699" s="187"/>
      <c r="BVR699" s="187"/>
      <c r="BVS699" s="187"/>
      <c r="BVT699" s="187"/>
      <c r="BVU699" s="187"/>
      <c r="BVV699" s="187"/>
      <c r="BVW699" s="187"/>
      <c r="BVX699" s="187"/>
      <c r="BVY699" s="187"/>
      <c r="BVZ699" s="187"/>
      <c r="BWA699" s="187"/>
      <c r="BWB699" s="187"/>
      <c r="BWC699" s="187"/>
      <c r="BWD699" s="187"/>
      <c r="BWE699" s="187"/>
      <c r="BWF699" s="187"/>
      <c r="BWG699" s="187"/>
      <c r="BWH699" s="187"/>
      <c r="BWI699" s="187"/>
      <c r="BWJ699" s="187"/>
      <c r="BWK699" s="187"/>
      <c r="BWL699" s="187"/>
      <c r="BWM699" s="187"/>
      <c r="BWN699" s="187"/>
      <c r="BWO699" s="187"/>
      <c r="BWP699" s="187"/>
      <c r="BWQ699" s="187"/>
      <c r="BWR699" s="187"/>
      <c r="BWS699" s="187"/>
      <c r="BWT699" s="187"/>
      <c r="BWU699" s="187"/>
      <c r="BWV699" s="187"/>
      <c r="BWW699" s="187"/>
      <c r="BWX699" s="187"/>
      <c r="BWY699" s="187"/>
      <c r="BWZ699" s="187"/>
      <c r="BXA699" s="187"/>
      <c r="BXB699" s="187"/>
      <c r="BXC699" s="187"/>
      <c r="BXD699" s="187"/>
      <c r="BXE699" s="187"/>
      <c r="BXF699" s="187"/>
      <c r="BXG699" s="187"/>
      <c r="BXH699" s="187"/>
      <c r="BXI699" s="187"/>
      <c r="BXJ699" s="187"/>
      <c r="BXK699" s="187"/>
      <c r="BXL699" s="187"/>
      <c r="BXM699" s="187"/>
      <c r="BXN699" s="187"/>
      <c r="BXO699" s="187"/>
      <c r="BXP699" s="187"/>
      <c r="BXQ699" s="187"/>
      <c r="BXR699" s="187"/>
      <c r="BXS699" s="187"/>
      <c r="BXT699" s="187"/>
      <c r="BXU699" s="187"/>
      <c r="BXV699" s="187"/>
      <c r="BXW699" s="187"/>
      <c r="BXX699" s="187"/>
      <c r="BXY699" s="187"/>
      <c r="BXZ699" s="187"/>
      <c r="BYA699" s="187"/>
      <c r="BYB699" s="187"/>
      <c r="BYC699" s="187"/>
      <c r="BYD699" s="187"/>
      <c r="BYE699" s="187"/>
      <c r="BYF699" s="187"/>
      <c r="BYG699" s="187"/>
      <c r="BYH699" s="187"/>
      <c r="BYI699" s="187"/>
      <c r="BYJ699" s="187"/>
      <c r="BYK699" s="187"/>
      <c r="BYL699" s="187"/>
      <c r="BYM699" s="187"/>
      <c r="BYN699" s="187"/>
      <c r="BYO699" s="187"/>
      <c r="BYP699" s="187"/>
      <c r="BYQ699" s="187"/>
      <c r="BYR699" s="187"/>
      <c r="BYS699" s="187"/>
      <c r="BYT699" s="187"/>
      <c r="BYU699" s="187"/>
      <c r="BYV699" s="187"/>
      <c r="BYW699" s="187"/>
      <c r="BYX699" s="187"/>
      <c r="BYY699" s="187"/>
      <c r="BYZ699" s="187"/>
      <c r="BZA699" s="187"/>
      <c r="BZB699" s="187"/>
      <c r="BZC699" s="187"/>
      <c r="BZD699" s="187"/>
      <c r="BZE699" s="187"/>
      <c r="BZF699" s="187"/>
      <c r="BZG699" s="187"/>
      <c r="BZH699" s="187"/>
      <c r="BZI699" s="187"/>
      <c r="BZJ699" s="187"/>
      <c r="BZK699" s="187"/>
      <c r="BZL699" s="187"/>
      <c r="BZM699" s="187"/>
      <c r="BZN699" s="187"/>
      <c r="BZO699" s="187"/>
      <c r="BZP699" s="187"/>
      <c r="BZQ699" s="187"/>
      <c r="BZR699" s="187"/>
      <c r="BZS699" s="187"/>
      <c r="BZT699" s="187"/>
      <c r="BZU699" s="187"/>
      <c r="BZV699" s="187"/>
      <c r="BZW699" s="187"/>
      <c r="BZX699" s="187"/>
      <c r="BZY699" s="187"/>
      <c r="BZZ699" s="187"/>
      <c r="CAA699" s="187"/>
      <c r="CAB699" s="187"/>
      <c r="CAC699" s="187"/>
      <c r="CAD699" s="187"/>
      <c r="CAE699" s="187"/>
      <c r="CAF699" s="187"/>
      <c r="CAG699" s="187"/>
      <c r="CAH699" s="187"/>
      <c r="CAI699" s="187"/>
      <c r="CAJ699" s="187"/>
      <c r="CAK699" s="187"/>
      <c r="CAL699" s="187"/>
      <c r="CAM699" s="187"/>
      <c r="CAN699" s="187"/>
      <c r="CAO699" s="187"/>
      <c r="CAP699" s="187"/>
      <c r="CAQ699" s="187"/>
      <c r="CAR699" s="187"/>
      <c r="CAS699" s="187"/>
      <c r="CAT699" s="187"/>
      <c r="CAU699" s="187"/>
      <c r="CAV699" s="187"/>
      <c r="CAW699" s="187"/>
      <c r="CAX699" s="187"/>
      <c r="CAY699" s="187"/>
      <c r="CAZ699" s="187"/>
      <c r="CBA699" s="187"/>
      <c r="CBB699" s="187"/>
      <c r="CBC699" s="187"/>
      <c r="CBD699" s="187"/>
      <c r="CBE699" s="187"/>
      <c r="CBF699" s="187"/>
      <c r="CBG699" s="187"/>
      <c r="CBH699" s="187"/>
      <c r="CBI699" s="187"/>
      <c r="CBJ699" s="187"/>
      <c r="CBK699" s="187"/>
      <c r="CBL699" s="187"/>
      <c r="CBM699" s="187"/>
      <c r="CBN699" s="187"/>
      <c r="CBO699" s="187"/>
      <c r="CBP699" s="187"/>
      <c r="CBQ699" s="187"/>
      <c r="CBR699" s="187"/>
      <c r="CBS699" s="187"/>
      <c r="CBT699" s="187"/>
      <c r="CBU699" s="187"/>
      <c r="CBV699" s="187"/>
      <c r="CBW699" s="187"/>
      <c r="CBX699" s="187"/>
      <c r="CBY699" s="187"/>
      <c r="CBZ699" s="187"/>
      <c r="CCA699" s="187"/>
      <c r="CCB699" s="187"/>
      <c r="CCC699" s="187"/>
      <c r="CCD699" s="187"/>
      <c r="CCE699" s="187"/>
      <c r="CCF699" s="187"/>
      <c r="CCG699" s="187"/>
      <c r="CCH699" s="187"/>
      <c r="CCI699" s="187"/>
      <c r="CCJ699" s="187"/>
      <c r="CCK699" s="187"/>
      <c r="CCL699" s="187"/>
      <c r="CCM699" s="187"/>
      <c r="CCN699" s="187"/>
      <c r="CCO699" s="187"/>
      <c r="CCP699" s="187"/>
      <c r="CCQ699" s="187"/>
      <c r="CCR699" s="187"/>
      <c r="CCS699" s="187"/>
      <c r="CCT699" s="187"/>
      <c r="CCU699" s="187"/>
      <c r="CCV699" s="187"/>
      <c r="CCW699" s="187"/>
      <c r="CCX699" s="187"/>
      <c r="CCY699" s="187"/>
      <c r="CCZ699" s="187"/>
      <c r="CDA699" s="187"/>
      <c r="CDB699" s="187"/>
      <c r="CDC699" s="187"/>
      <c r="CDD699" s="187"/>
      <c r="CDE699" s="187"/>
      <c r="CDF699" s="187"/>
      <c r="CDG699" s="187"/>
      <c r="CDH699" s="187"/>
      <c r="CDI699" s="187"/>
      <c r="CDJ699" s="187"/>
      <c r="CDK699" s="187"/>
      <c r="CDL699" s="187"/>
      <c r="CDM699" s="187"/>
      <c r="CDN699" s="187"/>
      <c r="CDO699" s="187"/>
      <c r="CDP699" s="187"/>
      <c r="CDQ699" s="187"/>
      <c r="CDR699" s="187"/>
      <c r="CDS699" s="187"/>
      <c r="CDT699" s="187"/>
      <c r="CDU699" s="187"/>
      <c r="CDV699" s="187"/>
      <c r="CDW699" s="187"/>
      <c r="CDX699" s="187"/>
      <c r="CDY699" s="187"/>
      <c r="CDZ699" s="187"/>
      <c r="CEA699" s="187"/>
      <c r="CEB699" s="187"/>
      <c r="CEC699" s="187"/>
      <c r="CED699" s="187"/>
      <c r="CEE699" s="187"/>
      <c r="CEF699" s="187"/>
      <c r="CEG699" s="187"/>
      <c r="CEH699" s="187"/>
      <c r="CEI699" s="187"/>
      <c r="CEJ699" s="187"/>
      <c r="CEK699" s="187"/>
      <c r="CEL699" s="187"/>
      <c r="CEM699" s="187"/>
      <c r="CEN699" s="187"/>
      <c r="CEO699" s="187"/>
      <c r="CEP699" s="187"/>
      <c r="CEQ699" s="187"/>
      <c r="CER699" s="187"/>
      <c r="CES699" s="187"/>
      <c r="CET699" s="187"/>
      <c r="CEU699" s="187"/>
      <c r="CEV699" s="187"/>
      <c r="CEW699" s="187"/>
      <c r="CEX699" s="187"/>
      <c r="CEY699" s="187"/>
      <c r="CEZ699" s="187"/>
      <c r="CFA699" s="187"/>
      <c r="CFB699" s="187"/>
      <c r="CFC699" s="187"/>
      <c r="CFD699" s="187"/>
      <c r="CFE699" s="187"/>
      <c r="CFF699" s="187"/>
      <c r="CFG699" s="187"/>
      <c r="CFH699" s="187"/>
      <c r="CFI699" s="187"/>
      <c r="CFJ699" s="187"/>
      <c r="CFK699" s="187"/>
      <c r="CFL699" s="187"/>
      <c r="CFM699" s="187"/>
      <c r="CFN699" s="187"/>
      <c r="CFO699" s="187"/>
      <c r="CFP699" s="187"/>
      <c r="CFQ699" s="187"/>
      <c r="CFR699" s="187"/>
      <c r="CFS699" s="187"/>
      <c r="CFT699" s="187"/>
      <c r="CFU699" s="187"/>
      <c r="CFV699" s="187"/>
      <c r="CFW699" s="187"/>
      <c r="CFX699" s="187"/>
      <c r="CFY699" s="187"/>
      <c r="CFZ699" s="187"/>
      <c r="CGA699" s="187"/>
      <c r="CGB699" s="187"/>
      <c r="CGC699" s="187"/>
      <c r="CGD699" s="187"/>
      <c r="CGE699" s="187"/>
      <c r="CGF699" s="187"/>
      <c r="CGG699" s="187"/>
      <c r="CGH699" s="187"/>
      <c r="CGI699" s="187"/>
      <c r="CGJ699" s="187"/>
      <c r="CGK699" s="187"/>
      <c r="CGL699" s="187"/>
      <c r="CGM699" s="187"/>
      <c r="CGN699" s="187"/>
      <c r="CGO699" s="187"/>
      <c r="CGP699" s="187"/>
      <c r="CGQ699" s="187"/>
      <c r="CGR699" s="187"/>
      <c r="CGS699" s="187"/>
      <c r="CGT699" s="187"/>
      <c r="CGU699" s="187"/>
      <c r="CGV699" s="187"/>
      <c r="CGW699" s="187"/>
      <c r="CGX699" s="187"/>
      <c r="CGY699" s="187"/>
      <c r="CGZ699" s="187"/>
      <c r="CHA699" s="187"/>
      <c r="CHB699" s="187"/>
      <c r="CHC699" s="187"/>
      <c r="CHD699" s="187"/>
      <c r="CHE699" s="187"/>
      <c r="CHF699" s="187"/>
      <c r="CHG699" s="187"/>
      <c r="CHH699" s="187"/>
      <c r="CHI699" s="187"/>
      <c r="CHJ699" s="187"/>
      <c r="CHK699" s="187"/>
      <c r="CHL699" s="187"/>
      <c r="CHM699" s="187"/>
      <c r="CHN699" s="187"/>
      <c r="CHO699" s="187"/>
      <c r="CHP699" s="187"/>
      <c r="CHQ699" s="187"/>
      <c r="CHR699" s="187"/>
      <c r="CHS699" s="187"/>
      <c r="CHT699" s="187"/>
      <c r="CHU699" s="187"/>
      <c r="CHV699" s="187"/>
      <c r="CHW699" s="187"/>
      <c r="CHX699" s="187"/>
      <c r="CHY699" s="187"/>
      <c r="CHZ699" s="187"/>
      <c r="CIA699" s="187"/>
      <c r="CIB699" s="187"/>
      <c r="CIC699" s="187"/>
      <c r="CID699" s="187"/>
      <c r="CIE699" s="187"/>
      <c r="CIF699" s="187"/>
      <c r="CIG699" s="187"/>
      <c r="CIH699" s="187"/>
      <c r="CII699" s="187"/>
      <c r="CIJ699" s="187"/>
      <c r="CIK699" s="187"/>
      <c r="CIL699" s="187"/>
      <c r="CIM699" s="187"/>
      <c r="CIN699" s="187"/>
      <c r="CIO699" s="187"/>
      <c r="CIP699" s="187"/>
      <c r="CIQ699" s="187"/>
      <c r="CIR699" s="187"/>
      <c r="CIS699" s="187"/>
      <c r="CIT699" s="187"/>
      <c r="CIU699" s="187"/>
      <c r="CIV699" s="187"/>
      <c r="CIW699" s="187"/>
      <c r="CIX699" s="187"/>
      <c r="CIY699" s="187"/>
      <c r="CIZ699" s="187"/>
      <c r="CJA699" s="187"/>
      <c r="CJB699" s="187"/>
      <c r="CJC699" s="187"/>
      <c r="CJD699" s="187"/>
      <c r="CJE699" s="187"/>
      <c r="CJF699" s="187"/>
      <c r="CJG699" s="187"/>
      <c r="CJH699" s="187"/>
      <c r="CJI699" s="187"/>
      <c r="CJJ699" s="187"/>
      <c r="CJK699" s="187"/>
      <c r="CJL699" s="187"/>
      <c r="CJM699" s="187"/>
      <c r="CJN699" s="187"/>
      <c r="CJO699" s="187"/>
      <c r="CJP699" s="187"/>
      <c r="CJQ699" s="187"/>
      <c r="CJR699" s="187"/>
      <c r="CJS699" s="187"/>
      <c r="CJT699" s="187"/>
      <c r="CJU699" s="187"/>
      <c r="CJV699" s="187"/>
      <c r="CJW699" s="187"/>
      <c r="CJX699" s="187"/>
      <c r="CJY699" s="187"/>
      <c r="CJZ699" s="187"/>
      <c r="CKA699" s="187"/>
      <c r="CKB699" s="187"/>
      <c r="CKC699" s="187"/>
      <c r="CKD699" s="187"/>
      <c r="CKE699" s="187"/>
      <c r="CKF699" s="187"/>
      <c r="CKG699" s="187"/>
      <c r="CKH699" s="187"/>
      <c r="CKI699" s="187"/>
      <c r="CKJ699" s="187"/>
      <c r="CKK699" s="187"/>
      <c r="CKL699" s="187"/>
      <c r="CKM699" s="187"/>
      <c r="CKN699" s="187"/>
      <c r="CKO699" s="187"/>
      <c r="CKP699" s="187"/>
      <c r="CKQ699" s="187"/>
      <c r="CKR699" s="187"/>
      <c r="CKS699" s="187"/>
      <c r="CKT699" s="187"/>
      <c r="CKU699" s="187"/>
      <c r="CKV699" s="187"/>
      <c r="CKW699" s="187"/>
      <c r="CKX699" s="187"/>
      <c r="CKY699" s="187"/>
      <c r="CKZ699" s="187"/>
      <c r="CLA699" s="187"/>
      <c r="CLB699" s="187"/>
      <c r="CLC699" s="187"/>
      <c r="CLD699" s="187"/>
      <c r="CLE699" s="187"/>
      <c r="CLF699" s="187"/>
      <c r="CLG699" s="187"/>
      <c r="CLH699" s="187"/>
      <c r="CLI699" s="187"/>
      <c r="CLJ699" s="187"/>
      <c r="CLK699" s="187"/>
      <c r="CLL699" s="187"/>
      <c r="CLM699" s="187"/>
      <c r="CLN699" s="187"/>
      <c r="CLO699" s="187"/>
      <c r="CLP699" s="187"/>
      <c r="CLQ699" s="187"/>
      <c r="CLR699" s="187"/>
      <c r="CLS699" s="187"/>
      <c r="CLT699" s="187"/>
      <c r="CLU699" s="187"/>
      <c r="CLV699" s="187"/>
      <c r="CLW699" s="187"/>
      <c r="CLX699" s="187"/>
      <c r="CLY699" s="187"/>
      <c r="CLZ699" s="187"/>
      <c r="CMA699" s="187"/>
      <c r="CMB699" s="187"/>
      <c r="CMC699" s="187"/>
      <c r="CMD699" s="187"/>
      <c r="CME699" s="187"/>
      <c r="CMF699" s="187"/>
      <c r="CMG699" s="187"/>
      <c r="CMH699" s="187"/>
      <c r="CMI699" s="187"/>
      <c r="CMJ699" s="187"/>
      <c r="CMK699" s="187"/>
      <c r="CML699" s="187"/>
      <c r="CMM699" s="187"/>
      <c r="CMN699" s="187"/>
      <c r="CMO699" s="187"/>
      <c r="CMP699" s="187"/>
      <c r="CMQ699" s="187"/>
      <c r="CMR699" s="187"/>
      <c r="CMS699" s="187"/>
      <c r="CMT699" s="187"/>
      <c r="CMU699" s="187"/>
      <c r="CMV699" s="187"/>
      <c r="CMW699" s="187"/>
      <c r="CMX699" s="187"/>
      <c r="CMY699" s="187"/>
      <c r="CMZ699" s="187"/>
      <c r="CNA699" s="187"/>
      <c r="CNB699" s="187"/>
      <c r="CNC699" s="187"/>
      <c r="CND699" s="187"/>
      <c r="CNE699" s="187"/>
      <c r="CNF699" s="187"/>
      <c r="CNG699" s="187"/>
      <c r="CNH699" s="187"/>
      <c r="CNI699" s="187"/>
      <c r="CNJ699" s="187"/>
      <c r="CNK699" s="187"/>
      <c r="CNL699" s="187"/>
      <c r="CNM699" s="187"/>
      <c r="CNN699" s="187"/>
      <c r="CNO699" s="187"/>
      <c r="CNP699" s="187"/>
      <c r="CNQ699" s="187"/>
      <c r="CNR699" s="187"/>
      <c r="CNS699" s="187"/>
      <c r="CNT699" s="187"/>
      <c r="CNU699" s="187"/>
      <c r="CNV699" s="187"/>
      <c r="CNW699" s="187"/>
      <c r="CNX699" s="187"/>
      <c r="CNY699" s="187"/>
      <c r="CNZ699" s="187"/>
      <c r="COA699" s="187"/>
      <c r="COB699" s="187"/>
      <c r="COC699" s="187"/>
      <c r="COD699" s="187"/>
      <c r="COE699" s="187"/>
      <c r="COF699" s="187"/>
      <c r="COG699" s="187"/>
      <c r="COH699" s="187"/>
      <c r="COI699" s="187"/>
      <c r="COJ699" s="187"/>
      <c r="COK699" s="187"/>
      <c r="COL699" s="187"/>
      <c r="COM699" s="187"/>
      <c r="CON699" s="187"/>
      <c r="COO699" s="187"/>
      <c r="COP699" s="187"/>
      <c r="COQ699" s="187"/>
      <c r="COR699" s="187"/>
      <c r="COS699" s="187"/>
      <c r="COT699" s="187"/>
      <c r="COU699" s="187"/>
      <c r="COV699" s="187"/>
      <c r="COW699" s="187"/>
      <c r="COX699" s="187"/>
      <c r="COY699" s="187"/>
      <c r="COZ699" s="187"/>
      <c r="CPA699" s="187"/>
      <c r="CPB699" s="187"/>
      <c r="CPC699" s="187"/>
      <c r="CPD699" s="187"/>
      <c r="CPE699" s="187"/>
      <c r="CPF699" s="187"/>
      <c r="CPG699" s="187"/>
      <c r="CPH699" s="187"/>
      <c r="CPI699" s="187"/>
      <c r="CPJ699" s="187"/>
      <c r="CPK699" s="187"/>
      <c r="CPL699" s="187"/>
      <c r="CPM699" s="187"/>
      <c r="CPN699" s="187"/>
      <c r="CPO699" s="187"/>
      <c r="CPP699" s="187"/>
      <c r="CPQ699" s="187"/>
      <c r="CPR699" s="187"/>
      <c r="CPS699" s="187"/>
      <c r="CPT699" s="187"/>
      <c r="CPU699" s="187"/>
      <c r="CPV699" s="187"/>
      <c r="CPW699" s="187"/>
      <c r="CPX699" s="187"/>
      <c r="CPY699" s="187"/>
      <c r="CPZ699" s="187"/>
      <c r="CQA699" s="187"/>
      <c r="CQB699" s="187"/>
      <c r="CQC699" s="187"/>
      <c r="CQD699" s="187"/>
      <c r="CQE699" s="187"/>
      <c r="CQF699" s="187"/>
      <c r="CQG699" s="187"/>
      <c r="CQH699" s="187"/>
      <c r="CQI699" s="187"/>
      <c r="CQJ699" s="187"/>
      <c r="CQK699" s="187"/>
      <c r="CQL699" s="187"/>
      <c r="CQM699" s="187"/>
      <c r="CQN699" s="187"/>
      <c r="CQO699" s="187"/>
      <c r="CQP699" s="187"/>
      <c r="CQQ699" s="187"/>
      <c r="CQR699" s="187"/>
      <c r="CQS699" s="187"/>
      <c r="CQT699" s="187"/>
      <c r="CQU699" s="187"/>
      <c r="CQV699" s="187"/>
      <c r="CQW699" s="187"/>
      <c r="CQX699" s="187"/>
      <c r="CQY699" s="187"/>
      <c r="CQZ699" s="187"/>
      <c r="CRA699" s="187"/>
      <c r="CRB699" s="187"/>
      <c r="CRC699" s="187"/>
      <c r="CRD699" s="187"/>
      <c r="CRE699" s="187"/>
      <c r="CRF699" s="187"/>
      <c r="CRG699" s="187"/>
      <c r="CRH699" s="187"/>
      <c r="CRI699" s="187"/>
      <c r="CRJ699" s="187"/>
      <c r="CRK699" s="187"/>
      <c r="CRL699" s="187"/>
      <c r="CRM699" s="187"/>
      <c r="CRN699" s="187"/>
      <c r="CRO699" s="187"/>
      <c r="CRP699" s="187"/>
      <c r="CRQ699" s="187"/>
      <c r="CRR699" s="187"/>
      <c r="CRS699" s="187"/>
      <c r="CRT699" s="187"/>
      <c r="CRU699" s="187"/>
      <c r="CRV699" s="187"/>
      <c r="CRW699" s="187"/>
      <c r="CRX699" s="187"/>
      <c r="CRY699" s="187"/>
      <c r="CRZ699" s="187"/>
      <c r="CSA699" s="187"/>
      <c r="CSB699" s="187"/>
      <c r="CSC699" s="187"/>
      <c r="CSD699" s="187"/>
      <c r="CSE699" s="187"/>
      <c r="CSF699" s="187"/>
      <c r="CSG699" s="187"/>
      <c r="CSH699" s="187"/>
      <c r="CSI699" s="187"/>
      <c r="CSJ699" s="187"/>
      <c r="CSK699" s="187"/>
      <c r="CSL699" s="187"/>
      <c r="CSM699" s="187"/>
      <c r="CSN699" s="187"/>
      <c r="CSO699" s="187"/>
      <c r="CSP699" s="187"/>
      <c r="CSQ699" s="187"/>
      <c r="CSR699" s="187"/>
      <c r="CSS699" s="187"/>
      <c r="CST699" s="187"/>
      <c r="CSU699" s="187"/>
      <c r="CSV699" s="187"/>
      <c r="CSW699" s="187"/>
      <c r="CSX699" s="187"/>
      <c r="CSY699" s="187"/>
      <c r="CSZ699" s="187"/>
      <c r="CTA699" s="187"/>
      <c r="CTB699" s="187"/>
      <c r="CTC699" s="187"/>
      <c r="CTD699" s="187"/>
      <c r="CTE699" s="187"/>
      <c r="CTF699" s="187"/>
      <c r="CTG699" s="187"/>
      <c r="CTH699" s="187"/>
      <c r="CTI699" s="187"/>
      <c r="CTJ699" s="187"/>
      <c r="CTK699" s="187"/>
      <c r="CTL699" s="187"/>
      <c r="CTM699" s="187"/>
      <c r="CTN699" s="187"/>
      <c r="CTO699" s="187"/>
      <c r="CTP699" s="187"/>
      <c r="CTQ699" s="187"/>
      <c r="CTR699" s="187"/>
      <c r="CTS699" s="187"/>
      <c r="CTT699" s="187"/>
      <c r="CTU699" s="187"/>
      <c r="CTV699" s="187"/>
      <c r="CTW699" s="187"/>
      <c r="CTX699" s="187"/>
      <c r="CTY699" s="187"/>
      <c r="CTZ699" s="187"/>
      <c r="CUA699" s="187"/>
      <c r="CUB699" s="187"/>
      <c r="CUC699" s="187"/>
      <c r="CUD699" s="187"/>
      <c r="CUE699" s="187"/>
      <c r="CUF699" s="187"/>
      <c r="CUG699" s="187"/>
      <c r="CUH699" s="187"/>
      <c r="CUI699" s="187"/>
      <c r="CUJ699" s="187"/>
      <c r="CUK699" s="187"/>
      <c r="CUL699" s="187"/>
      <c r="CUM699" s="187"/>
      <c r="CUN699" s="187"/>
      <c r="CUO699" s="187"/>
      <c r="CUP699" s="187"/>
      <c r="CUQ699" s="187"/>
      <c r="CUR699" s="187"/>
      <c r="CUS699" s="187"/>
      <c r="CUT699" s="187"/>
      <c r="CUU699" s="187"/>
      <c r="CUV699" s="187"/>
      <c r="CUW699" s="187"/>
      <c r="CUX699" s="187"/>
      <c r="CUY699" s="187"/>
      <c r="CUZ699" s="187"/>
      <c r="CVA699" s="187"/>
      <c r="CVB699" s="187"/>
      <c r="CVC699" s="187"/>
      <c r="CVD699" s="187"/>
      <c r="CVE699" s="187"/>
      <c r="CVF699" s="187"/>
      <c r="CVG699" s="187"/>
      <c r="CVH699" s="187"/>
      <c r="CVI699" s="187"/>
      <c r="CVJ699" s="187"/>
      <c r="CVK699" s="187"/>
      <c r="CVL699" s="187"/>
      <c r="CVM699" s="187"/>
      <c r="CVN699" s="187"/>
      <c r="CVO699" s="187"/>
      <c r="CVP699" s="187"/>
      <c r="CVQ699" s="187"/>
      <c r="CVR699" s="187"/>
      <c r="CVS699" s="187"/>
      <c r="CVT699" s="187"/>
      <c r="CVU699" s="187"/>
      <c r="CVV699" s="187"/>
      <c r="CVW699" s="187"/>
      <c r="CVX699" s="187"/>
      <c r="CVY699" s="187"/>
      <c r="CVZ699" s="187"/>
      <c r="CWA699" s="187"/>
      <c r="CWB699" s="187"/>
      <c r="CWC699" s="187"/>
      <c r="CWD699" s="187"/>
      <c r="CWE699" s="187"/>
      <c r="CWF699" s="187"/>
      <c r="CWG699" s="187"/>
      <c r="CWH699" s="187"/>
      <c r="CWI699" s="187"/>
      <c r="CWJ699" s="187"/>
      <c r="CWK699" s="187"/>
      <c r="CWL699" s="187"/>
      <c r="CWM699" s="187"/>
      <c r="CWN699" s="187"/>
      <c r="CWO699" s="187"/>
      <c r="CWP699" s="187"/>
      <c r="CWQ699" s="187"/>
      <c r="CWR699" s="187"/>
      <c r="CWS699" s="187"/>
      <c r="CWT699" s="187"/>
      <c r="CWU699" s="187"/>
      <c r="CWV699" s="187"/>
      <c r="CWW699" s="187"/>
      <c r="CWX699" s="187"/>
      <c r="CWY699" s="187"/>
      <c r="CWZ699" s="187"/>
      <c r="CXA699" s="187"/>
      <c r="CXB699" s="187"/>
      <c r="CXC699" s="187"/>
      <c r="CXD699" s="187"/>
      <c r="CXE699" s="187"/>
      <c r="CXF699" s="187"/>
      <c r="CXG699" s="187"/>
      <c r="CXH699" s="187"/>
      <c r="CXI699" s="187"/>
      <c r="CXJ699" s="187"/>
      <c r="CXK699" s="187"/>
      <c r="CXL699" s="187"/>
      <c r="CXM699" s="187"/>
      <c r="CXN699" s="187"/>
      <c r="CXO699" s="187"/>
      <c r="CXP699" s="187"/>
      <c r="CXQ699" s="187"/>
      <c r="CXR699" s="187"/>
      <c r="CXS699" s="187"/>
      <c r="CXT699" s="187"/>
      <c r="CXU699" s="187"/>
      <c r="CXV699" s="187"/>
      <c r="CXW699" s="187"/>
      <c r="CXX699" s="187"/>
      <c r="CXY699" s="187"/>
      <c r="CXZ699" s="187"/>
      <c r="CYA699" s="187"/>
      <c r="CYB699" s="187"/>
      <c r="CYC699" s="187"/>
      <c r="CYD699" s="187"/>
      <c r="CYE699" s="187"/>
      <c r="CYF699" s="187"/>
      <c r="CYG699" s="187"/>
      <c r="CYH699" s="187"/>
      <c r="CYI699" s="187"/>
      <c r="CYJ699" s="187"/>
      <c r="CYK699" s="187"/>
      <c r="CYL699" s="187"/>
      <c r="CYM699" s="187"/>
      <c r="CYN699" s="187"/>
      <c r="CYO699" s="187"/>
      <c r="CYP699" s="187"/>
      <c r="CYQ699" s="187"/>
      <c r="CYR699" s="187"/>
      <c r="CYS699" s="187"/>
      <c r="CYT699" s="187"/>
      <c r="CYU699" s="187"/>
      <c r="CYV699" s="187"/>
      <c r="CYW699" s="187"/>
      <c r="CYX699" s="187"/>
      <c r="CYY699" s="187"/>
      <c r="CYZ699" s="187"/>
      <c r="CZA699" s="187"/>
      <c r="CZB699" s="187"/>
      <c r="CZC699" s="187"/>
      <c r="CZD699" s="187"/>
      <c r="CZE699" s="187"/>
      <c r="CZF699" s="187"/>
      <c r="CZG699" s="187"/>
      <c r="CZH699" s="187"/>
      <c r="CZI699" s="187"/>
      <c r="CZJ699" s="187"/>
      <c r="CZK699" s="187"/>
      <c r="CZL699" s="187"/>
      <c r="CZM699" s="187"/>
      <c r="CZN699" s="187"/>
      <c r="CZO699" s="187"/>
      <c r="CZP699" s="187"/>
      <c r="CZQ699" s="187"/>
      <c r="CZR699" s="187"/>
      <c r="CZS699" s="187"/>
      <c r="CZT699" s="187"/>
      <c r="CZU699" s="187"/>
      <c r="CZV699" s="187"/>
      <c r="CZW699" s="187"/>
      <c r="CZX699" s="187"/>
      <c r="CZY699" s="187"/>
      <c r="CZZ699" s="187"/>
      <c r="DAA699" s="187"/>
      <c r="DAB699" s="187"/>
      <c r="DAC699" s="187"/>
      <c r="DAD699" s="187"/>
      <c r="DAE699" s="187"/>
      <c r="DAF699" s="187"/>
      <c r="DAG699" s="187"/>
      <c r="DAH699" s="187"/>
      <c r="DAI699" s="187"/>
      <c r="DAJ699" s="187"/>
      <c r="DAK699" s="187"/>
      <c r="DAL699" s="187"/>
      <c r="DAM699" s="187"/>
      <c r="DAN699" s="187"/>
      <c r="DAO699" s="187"/>
      <c r="DAP699" s="187"/>
      <c r="DAQ699" s="187"/>
      <c r="DAR699" s="187"/>
      <c r="DAS699" s="187"/>
      <c r="DAT699" s="187"/>
      <c r="DAU699" s="187"/>
      <c r="DAV699" s="187"/>
      <c r="DAW699" s="187"/>
      <c r="DAX699" s="187"/>
      <c r="DAY699" s="187"/>
      <c r="DAZ699" s="187"/>
      <c r="DBA699" s="187"/>
      <c r="DBB699" s="187"/>
      <c r="DBC699" s="187"/>
      <c r="DBD699" s="187"/>
      <c r="DBE699" s="187"/>
      <c r="DBF699" s="187"/>
      <c r="DBG699" s="187"/>
      <c r="DBH699" s="187"/>
      <c r="DBI699" s="187"/>
      <c r="DBJ699" s="187"/>
      <c r="DBK699" s="187"/>
      <c r="DBL699" s="187"/>
      <c r="DBM699" s="187"/>
      <c r="DBN699" s="187"/>
      <c r="DBO699" s="187"/>
      <c r="DBP699" s="187"/>
      <c r="DBQ699" s="187"/>
      <c r="DBR699" s="187"/>
      <c r="DBS699" s="187"/>
      <c r="DBT699" s="187"/>
      <c r="DBU699" s="187"/>
      <c r="DBV699" s="187"/>
      <c r="DBW699" s="187"/>
      <c r="DBX699" s="187"/>
      <c r="DBY699" s="187"/>
      <c r="DBZ699" s="187"/>
      <c r="DCA699" s="187"/>
      <c r="DCB699" s="187"/>
      <c r="DCC699" s="187"/>
      <c r="DCD699" s="187"/>
      <c r="DCE699" s="187"/>
      <c r="DCF699" s="187"/>
      <c r="DCG699" s="187"/>
      <c r="DCH699" s="187"/>
      <c r="DCI699" s="187"/>
      <c r="DCJ699" s="187"/>
      <c r="DCK699" s="187"/>
      <c r="DCL699" s="187"/>
      <c r="DCM699" s="187"/>
      <c r="DCN699" s="187"/>
      <c r="DCO699" s="187"/>
      <c r="DCP699" s="187"/>
      <c r="DCQ699" s="187"/>
      <c r="DCR699" s="187"/>
      <c r="DCS699" s="187"/>
      <c r="DCT699" s="187"/>
      <c r="DCU699" s="187"/>
      <c r="DCV699" s="187"/>
      <c r="DCW699" s="187"/>
      <c r="DCX699" s="187"/>
      <c r="DCY699" s="187"/>
      <c r="DCZ699" s="187"/>
      <c r="DDA699" s="187"/>
      <c r="DDB699" s="187"/>
      <c r="DDC699" s="187"/>
      <c r="DDD699" s="187"/>
      <c r="DDE699" s="187"/>
      <c r="DDF699" s="187"/>
      <c r="DDG699" s="187"/>
      <c r="DDH699" s="187"/>
      <c r="DDI699" s="187"/>
      <c r="DDJ699" s="187"/>
      <c r="DDK699" s="187"/>
      <c r="DDL699" s="187"/>
      <c r="DDM699" s="187"/>
      <c r="DDN699" s="187"/>
      <c r="DDO699" s="187"/>
      <c r="DDP699" s="187"/>
      <c r="DDQ699" s="187"/>
      <c r="DDR699" s="187"/>
      <c r="DDS699" s="187"/>
      <c r="DDT699" s="187"/>
      <c r="DDU699" s="187"/>
      <c r="DDV699" s="187"/>
      <c r="DDW699" s="187"/>
      <c r="DDX699" s="187"/>
      <c r="DDY699" s="187"/>
      <c r="DDZ699" s="187"/>
      <c r="DEA699" s="187"/>
      <c r="DEB699" s="187"/>
      <c r="DEC699" s="187"/>
      <c r="DED699" s="187"/>
      <c r="DEE699" s="187"/>
      <c r="DEF699" s="187"/>
      <c r="DEG699" s="187"/>
      <c r="DEH699" s="187"/>
      <c r="DEI699" s="187"/>
      <c r="DEJ699" s="187"/>
      <c r="DEK699" s="187"/>
      <c r="DEL699" s="187"/>
      <c r="DEM699" s="187"/>
      <c r="DEN699" s="187"/>
      <c r="DEO699" s="187"/>
      <c r="DEP699" s="187"/>
      <c r="DEQ699" s="187"/>
      <c r="DER699" s="187"/>
      <c r="DES699" s="187"/>
      <c r="DET699" s="187"/>
      <c r="DEU699" s="187"/>
      <c r="DEV699" s="187"/>
      <c r="DEW699" s="187"/>
      <c r="DEX699" s="187"/>
      <c r="DEY699" s="187"/>
      <c r="DEZ699" s="187"/>
      <c r="DFA699" s="187"/>
      <c r="DFB699" s="187"/>
      <c r="DFC699" s="187"/>
      <c r="DFD699" s="187"/>
      <c r="DFE699" s="187"/>
      <c r="DFF699" s="187"/>
      <c r="DFG699" s="187"/>
      <c r="DFH699" s="187"/>
      <c r="DFI699" s="187"/>
      <c r="DFJ699" s="187"/>
      <c r="DFK699" s="187"/>
      <c r="DFL699" s="187"/>
      <c r="DFM699" s="187"/>
      <c r="DFN699" s="187"/>
      <c r="DFO699" s="187"/>
      <c r="DFP699" s="187"/>
      <c r="DFQ699" s="187"/>
      <c r="DFR699" s="187"/>
      <c r="DFS699" s="187"/>
      <c r="DFT699" s="187"/>
      <c r="DFU699" s="187"/>
      <c r="DFV699" s="187"/>
      <c r="DFW699" s="187"/>
      <c r="DFX699" s="187"/>
      <c r="DFY699" s="187"/>
      <c r="DFZ699" s="187"/>
      <c r="DGA699" s="187"/>
      <c r="DGB699" s="187"/>
      <c r="DGC699" s="187"/>
      <c r="DGD699" s="187"/>
      <c r="DGE699" s="187"/>
      <c r="DGF699" s="187"/>
      <c r="DGG699" s="187"/>
      <c r="DGH699" s="187"/>
      <c r="DGI699" s="187"/>
      <c r="DGJ699" s="187"/>
      <c r="DGK699" s="187"/>
      <c r="DGL699" s="187"/>
      <c r="DGM699" s="187"/>
      <c r="DGN699" s="187"/>
      <c r="DGO699" s="187"/>
      <c r="DGP699" s="187"/>
      <c r="DGQ699" s="187"/>
      <c r="DGR699" s="187"/>
      <c r="DGS699" s="187"/>
      <c r="DGT699" s="187"/>
      <c r="DGU699" s="187"/>
      <c r="DGV699" s="187"/>
      <c r="DGW699" s="187"/>
      <c r="DGX699" s="187"/>
      <c r="DGY699" s="187"/>
      <c r="DGZ699" s="187"/>
      <c r="DHA699" s="187"/>
      <c r="DHB699" s="187"/>
      <c r="DHC699" s="187"/>
      <c r="DHD699" s="187"/>
      <c r="DHE699" s="187"/>
      <c r="DHF699" s="187"/>
      <c r="DHG699" s="187"/>
      <c r="DHH699" s="187"/>
      <c r="DHI699" s="187"/>
      <c r="DHJ699" s="187"/>
      <c r="DHK699" s="187"/>
      <c r="DHL699" s="187"/>
      <c r="DHM699" s="187"/>
      <c r="DHN699" s="187"/>
      <c r="DHO699" s="187"/>
      <c r="DHP699" s="187"/>
      <c r="DHQ699" s="187"/>
      <c r="DHR699" s="187"/>
      <c r="DHS699" s="187"/>
      <c r="DHT699" s="187"/>
      <c r="DHU699" s="187"/>
      <c r="DHV699" s="187"/>
      <c r="DHW699" s="187"/>
      <c r="DHX699" s="187"/>
      <c r="DHY699" s="187"/>
      <c r="DHZ699" s="187"/>
      <c r="DIA699" s="187"/>
      <c r="DIB699" s="187"/>
      <c r="DIC699" s="187"/>
      <c r="DID699" s="187"/>
      <c r="DIE699" s="187"/>
      <c r="DIF699" s="187"/>
      <c r="DIG699" s="187"/>
      <c r="DIH699" s="187"/>
      <c r="DII699" s="187"/>
      <c r="DIJ699" s="187"/>
      <c r="DIK699" s="187"/>
      <c r="DIL699" s="187"/>
      <c r="DIM699" s="187"/>
      <c r="DIN699" s="187"/>
      <c r="DIO699" s="187"/>
      <c r="DIP699" s="187"/>
      <c r="DIQ699" s="187"/>
      <c r="DIR699" s="187"/>
      <c r="DIS699" s="187"/>
      <c r="DIT699" s="187"/>
      <c r="DIU699" s="187"/>
      <c r="DIV699" s="187"/>
      <c r="DIW699" s="187"/>
      <c r="DIX699" s="187"/>
      <c r="DIY699" s="187"/>
      <c r="DIZ699" s="187"/>
      <c r="DJA699" s="187"/>
      <c r="DJB699" s="187"/>
      <c r="DJC699" s="187"/>
      <c r="DJD699" s="187"/>
      <c r="DJE699" s="187"/>
      <c r="DJF699" s="187"/>
      <c r="DJG699" s="187"/>
      <c r="DJH699" s="187"/>
      <c r="DJI699" s="187"/>
      <c r="DJJ699" s="187"/>
      <c r="DJK699" s="187"/>
      <c r="DJL699" s="187"/>
      <c r="DJM699" s="187"/>
      <c r="DJN699" s="187"/>
      <c r="DJO699" s="187"/>
      <c r="DJP699" s="187"/>
      <c r="DJQ699" s="187"/>
      <c r="DJR699" s="187"/>
      <c r="DJS699" s="187"/>
      <c r="DJT699" s="187"/>
      <c r="DJU699" s="187"/>
      <c r="DJV699" s="187"/>
      <c r="DJW699" s="187"/>
      <c r="DJX699" s="187"/>
      <c r="DJY699" s="187"/>
      <c r="DJZ699" s="187"/>
      <c r="DKA699" s="187"/>
      <c r="DKB699" s="187"/>
      <c r="DKC699" s="187"/>
      <c r="DKD699" s="187"/>
      <c r="DKE699" s="187"/>
      <c r="DKF699" s="187"/>
      <c r="DKG699" s="187"/>
      <c r="DKH699" s="187"/>
      <c r="DKI699" s="187"/>
      <c r="DKJ699" s="187"/>
      <c r="DKK699" s="187"/>
      <c r="DKL699" s="187"/>
      <c r="DKM699" s="187"/>
      <c r="DKN699" s="187"/>
      <c r="DKO699" s="187"/>
      <c r="DKP699" s="187"/>
      <c r="DKQ699" s="187"/>
      <c r="DKR699" s="187"/>
      <c r="DKS699" s="187"/>
      <c r="DKT699" s="187"/>
      <c r="DKU699" s="187"/>
      <c r="DKV699" s="187"/>
      <c r="DKW699" s="187"/>
      <c r="DKX699" s="187"/>
      <c r="DKY699" s="187"/>
      <c r="DKZ699" s="187"/>
      <c r="DLA699" s="187"/>
      <c r="DLB699" s="187"/>
      <c r="DLC699" s="187"/>
      <c r="DLD699" s="187"/>
      <c r="DLE699" s="187"/>
      <c r="DLF699" s="187"/>
      <c r="DLG699" s="187"/>
      <c r="DLH699" s="187"/>
      <c r="DLI699" s="187"/>
      <c r="DLJ699" s="187"/>
      <c r="DLK699" s="187"/>
      <c r="DLL699" s="187"/>
      <c r="DLM699" s="187"/>
      <c r="DLN699" s="187"/>
      <c r="DLO699" s="187"/>
      <c r="DLP699" s="187"/>
      <c r="DLQ699" s="187"/>
      <c r="DLR699" s="187"/>
      <c r="DLS699" s="187"/>
      <c r="DLT699" s="187"/>
      <c r="DLU699" s="187"/>
      <c r="DLV699" s="187"/>
      <c r="DLW699" s="187"/>
      <c r="DLX699" s="187"/>
      <c r="DLY699" s="187"/>
      <c r="DLZ699" s="187"/>
      <c r="DMA699" s="187"/>
      <c r="DMB699" s="187"/>
      <c r="DMC699" s="187"/>
      <c r="DMD699" s="187"/>
      <c r="DME699" s="187"/>
      <c r="DMF699" s="187"/>
      <c r="DMG699" s="187"/>
      <c r="DMH699" s="187"/>
      <c r="DMI699" s="187"/>
      <c r="DMJ699" s="187"/>
      <c r="DMK699" s="187"/>
      <c r="DML699" s="187"/>
      <c r="DMM699" s="187"/>
      <c r="DMN699" s="187"/>
      <c r="DMO699" s="187"/>
      <c r="DMP699" s="187"/>
      <c r="DMQ699" s="187"/>
      <c r="DMR699" s="187"/>
      <c r="DMS699" s="187"/>
      <c r="DMT699" s="187"/>
      <c r="DMU699" s="187"/>
      <c r="DMV699" s="187"/>
      <c r="DMW699" s="187"/>
      <c r="DMX699" s="187"/>
      <c r="DMY699" s="187"/>
      <c r="DMZ699" s="187"/>
      <c r="DNA699" s="187"/>
      <c r="DNB699" s="187"/>
      <c r="DNC699" s="187"/>
      <c r="DND699" s="187"/>
      <c r="DNE699" s="187"/>
      <c r="DNF699" s="187"/>
      <c r="DNG699" s="187"/>
      <c r="DNH699" s="187"/>
      <c r="DNI699" s="187"/>
      <c r="DNJ699" s="187"/>
      <c r="DNK699" s="187"/>
      <c r="DNL699" s="187"/>
      <c r="DNM699" s="187"/>
      <c r="DNN699" s="187"/>
      <c r="DNO699" s="187"/>
      <c r="DNP699" s="187"/>
      <c r="DNQ699" s="187"/>
      <c r="DNR699" s="187"/>
      <c r="DNS699" s="187"/>
      <c r="DNT699" s="187"/>
      <c r="DNU699" s="187"/>
      <c r="DNV699" s="187"/>
      <c r="DNW699" s="187"/>
      <c r="DNX699" s="187"/>
      <c r="DNY699" s="187"/>
      <c r="DNZ699" s="187"/>
      <c r="DOA699" s="187"/>
      <c r="DOB699" s="187"/>
      <c r="DOC699" s="187"/>
      <c r="DOD699" s="187"/>
      <c r="DOE699" s="187"/>
      <c r="DOF699" s="187"/>
      <c r="DOG699" s="187"/>
      <c r="DOH699" s="187"/>
      <c r="DOI699" s="187"/>
      <c r="DOJ699" s="187"/>
      <c r="DOK699" s="187"/>
      <c r="DOL699" s="187"/>
      <c r="DOM699" s="187"/>
      <c r="DON699" s="187"/>
      <c r="DOO699" s="187"/>
      <c r="DOP699" s="187"/>
      <c r="DOQ699" s="187"/>
      <c r="DOR699" s="187"/>
      <c r="DOS699" s="187"/>
      <c r="DOT699" s="187"/>
      <c r="DOU699" s="187"/>
      <c r="DOV699" s="187"/>
      <c r="DOW699" s="187"/>
      <c r="DOX699" s="187"/>
      <c r="DOY699" s="187"/>
      <c r="DOZ699" s="187"/>
      <c r="DPA699" s="187"/>
      <c r="DPB699" s="187"/>
      <c r="DPC699" s="187"/>
      <c r="DPD699" s="187"/>
      <c r="DPE699" s="187"/>
      <c r="DPF699" s="187"/>
      <c r="DPG699" s="187"/>
      <c r="DPH699" s="187"/>
      <c r="DPI699" s="187"/>
      <c r="DPJ699" s="187"/>
      <c r="DPK699" s="187"/>
      <c r="DPL699" s="187"/>
      <c r="DPM699" s="187"/>
      <c r="DPN699" s="187"/>
      <c r="DPO699" s="187"/>
      <c r="DPP699" s="187"/>
      <c r="DPQ699" s="187"/>
      <c r="DPR699" s="187"/>
      <c r="DPS699" s="187"/>
      <c r="DPT699" s="187"/>
      <c r="DPU699" s="187"/>
      <c r="DPV699" s="187"/>
      <c r="DPW699" s="187"/>
      <c r="DPX699" s="187"/>
      <c r="DPY699" s="187"/>
      <c r="DPZ699" s="187"/>
      <c r="DQA699" s="187"/>
      <c r="DQB699" s="187"/>
      <c r="DQC699" s="187"/>
      <c r="DQD699" s="187"/>
      <c r="DQE699" s="187"/>
      <c r="DQF699" s="187"/>
      <c r="DQG699" s="187"/>
      <c r="DQH699" s="187"/>
      <c r="DQI699" s="187"/>
      <c r="DQJ699" s="187"/>
      <c r="DQK699" s="187"/>
      <c r="DQL699" s="187"/>
      <c r="DQM699" s="187"/>
      <c r="DQN699" s="187"/>
      <c r="DQO699" s="187"/>
      <c r="DQP699" s="187"/>
      <c r="DQQ699" s="187"/>
      <c r="DQR699" s="187"/>
      <c r="DQS699" s="187"/>
      <c r="DQT699" s="187"/>
      <c r="DQU699" s="187"/>
      <c r="DQV699" s="187"/>
      <c r="DQW699" s="187"/>
      <c r="DQX699" s="187"/>
      <c r="DQY699" s="187"/>
      <c r="DQZ699" s="187"/>
      <c r="DRA699" s="187"/>
      <c r="DRB699" s="187"/>
      <c r="DRC699" s="187"/>
      <c r="DRD699" s="187"/>
      <c r="DRE699" s="187"/>
      <c r="DRF699" s="187"/>
      <c r="DRG699" s="187"/>
      <c r="DRH699" s="187"/>
      <c r="DRI699" s="187"/>
      <c r="DRJ699" s="187"/>
      <c r="DRK699" s="187"/>
      <c r="DRL699" s="187"/>
      <c r="DRM699" s="187"/>
      <c r="DRN699" s="187"/>
      <c r="DRO699" s="187"/>
      <c r="DRP699" s="187"/>
      <c r="DRQ699" s="187"/>
      <c r="DRR699" s="187"/>
      <c r="DRS699" s="187"/>
      <c r="DRT699" s="187"/>
      <c r="DRU699" s="187"/>
      <c r="DRV699" s="187"/>
      <c r="DRW699" s="187"/>
      <c r="DRX699" s="187"/>
      <c r="DRY699" s="187"/>
      <c r="DRZ699" s="187"/>
      <c r="DSA699" s="187"/>
      <c r="DSB699" s="187"/>
      <c r="DSC699" s="187"/>
      <c r="DSD699" s="187"/>
      <c r="DSE699" s="187"/>
      <c r="DSF699" s="187"/>
      <c r="DSG699" s="187"/>
      <c r="DSH699" s="187"/>
      <c r="DSI699" s="187"/>
      <c r="DSJ699" s="187"/>
      <c r="DSK699" s="187"/>
      <c r="DSL699" s="187"/>
      <c r="DSM699" s="187"/>
      <c r="DSN699" s="187"/>
      <c r="DSO699" s="187"/>
      <c r="DSP699" s="187"/>
      <c r="DSQ699" s="187"/>
      <c r="DSR699" s="187"/>
      <c r="DSS699" s="187"/>
      <c r="DST699" s="187"/>
      <c r="DSU699" s="187"/>
      <c r="DSV699" s="187"/>
      <c r="DSW699" s="187"/>
      <c r="DSX699" s="187"/>
      <c r="DSY699" s="187"/>
      <c r="DSZ699" s="187"/>
      <c r="DTA699" s="187"/>
      <c r="DTB699" s="187"/>
      <c r="DTC699" s="187"/>
      <c r="DTD699" s="187"/>
      <c r="DTE699" s="187"/>
      <c r="DTF699" s="187"/>
      <c r="DTG699" s="187"/>
      <c r="DTH699" s="187"/>
      <c r="DTI699" s="187"/>
      <c r="DTJ699" s="187"/>
      <c r="DTK699" s="187"/>
      <c r="DTL699" s="187"/>
      <c r="DTM699" s="187"/>
      <c r="DTN699" s="187"/>
      <c r="DTO699" s="187"/>
      <c r="DTP699" s="187"/>
      <c r="DTQ699" s="187"/>
      <c r="DTR699" s="187"/>
      <c r="DTS699" s="187"/>
      <c r="DTT699" s="187"/>
      <c r="DTU699" s="187"/>
      <c r="DTV699" s="187"/>
      <c r="DTW699" s="187"/>
      <c r="DTX699" s="187"/>
      <c r="DTY699" s="187"/>
      <c r="DTZ699" s="187"/>
      <c r="DUA699" s="187"/>
      <c r="DUB699" s="187"/>
      <c r="DUC699" s="187"/>
      <c r="DUD699" s="187"/>
      <c r="DUE699" s="187"/>
      <c r="DUF699" s="187"/>
      <c r="DUG699" s="187"/>
      <c r="DUH699" s="187"/>
      <c r="DUI699" s="187"/>
      <c r="DUJ699" s="187"/>
      <c r="DUK699" s="187"/>
      <c r="DUL699" s="187"/>
      <c r="DUM699" s="187"/>
      <c r="DUN699" s="187"/>
      <c r="DUO699" s="187"/>
      <c r="DUP699" s="187"/>
      <c r="DUQ699" s="187"/>
      <c r="DUR699" s="187"/>
      <c r="DUS699" s="187"/>
      <c r="DUT699" s="187"/>
      <c r="DUU699" s="187"/>
      <c r="DUV699" s="187"/>
      <c r="DUW699" s="187"/>
      <c r="DUX699" s="187"/>
      <c r="DUY699" s="187"/>
      <c r="DUZ699" s="187"/>
      <c r="DVA699" s="187"/>
      <c r="DVB699" s="187"/>
      <c r="DVC699" s="187"/>
      <c r="DVD699" s="187"/>
      <c r="DVE699" s="187"/>
      <c r="DVF699" s="187"/>
      <c r="DVG699" s="187"/>
      <c r="DVH699" s="187"/>
      <c r="DVI699" s="187"/>
      <c r="DVJ699" s="187"/>
      <c r="DVK699" s="187"/>
      <c r="DVL699" s="187"/>
      <c r="DVM699" s="187"/>
      <c r="DVN699" s="187"/>
      <c r="DVO699" s="187"/>
      <c r="DVP699" s="187"/>
      <c r="DVQ699" s="187"/>
      <c r="DVR699" s="187"/>
      <c r="DVS699" s="187"/>
      <c r="DVT699" s="187"/>
      <c r="DVU699" s="187"/>
      <c r="DVV699" s="187"/>
      <c r="DVW699" s="187"/>
      <c r="DVX699" s="187"/>
      <c r="DVY699" s="187"/>
      <c r="DVZ699" s="187"/>
      <c r="DWA699" s="187"/>
      <c r="DWB699" s="187"/>
      <c r="DWC699" s="187"/>
      <c r="DWD699" s="187"/>
      <c r="DWE699" s="187"/>
      <c r="DWF699" s="187"/>
      <c r="DWG699" s="187"/>
      <c r="DWH699" s="187"/>
      <c r="DWI699" s="187"/>
      <c r="DWJ699" s="187"/>
      <c r="DWK699" s="187"/>
      <c r="DWL699" s="187"/>
      <c r="DWM699" s="187"/>
      <c r="DWN699" s="187"/>
      <c r="DWO699" s="187"/>
      <c r="DWP699" s="187"/>
      <c r="DWQ699" s="187"/>
      <c r="DWR699" s="187"/>
      <c r="DWS699" s="187"/>
      <c r="DWT699" s="187"/>
      <c r="DWU699" s="187"/>
      <c r="DWV699" s="187"/>
      <c r="DWW699" s="187"/>
      <c r="DWX699" s="187"/>
      <c r="DWY699" s="187"/>
      <c r="DWZ699" s="187"/>
      <c r="DXA699" s="187"/>
      <c r="DXB699" s="187"/>
      <c r="DXC699" s="187"/>
      <c r="DXD699" s="187"/>
      <c r="DXE699" s="187"/>
      <c r="DXF699" s="187"/>
      <c r="DXG699" s="187"/>
      <c r="DXH699" s="187"/>
      <c r="DXI699" s="187"/>
      <c r="DXJ699" s="187"/>
      <c r="DXK699" s="187"/>
      <c r="DXL699" s="187"/>
      <c r="DXM699" s="187"/>
      <c r="DXN699" s="187"/>
      <c r="DXO699" s="187"/>
      <c r="DXP699" s="187"/>
      <c r="DXQ699" s="187"/>
      <c r="DXR699" s="187"/>
      <c r="DXS699" s="187"/>
      <c r="DXT699" s="187"/>
      <c r="DXU699" s="187"/>
      <c r="DXV699" s="187"/>
      <c r="DXW699" s="187"/>
      <c r="DXX699" s="187"/>
      <c r="DXY699" s="187"/>
      <c r="DXZ699" s="187"/>
      <c r="DYA699" s="187"/>
      <c r="DYB699" s="187"/>
      <c r="DYC699" s="187"/>
      <c r="DYD699" s="187"/>
      <c r="DYE699" s="187"/>
      <c r="DYF699" s="187"/>
      <c r="DYG699" s="187"/>
      <c r="DYH699" s="187"/>
      <c r="DYI699" s="187"/>
      <c r="DYJ699" s="187"/>
      <c r="DYK699" s="187"/>
      <c r="DYL699" s="187"/>
      <c r="DYM699" s="187"/>
      <c r="DYN699" s="187"/>
      <c r="DYO699" s="187"/>
      <c r="DYP699" s="187"/>
      <c r="DYQ699" s="187"/>
      <c r="DYR699" s="187"/>
      <c r="DYS699" s="187"/>
      <c r="DYT699" s="187"/>
      <c r="DYU699" s="187"/>
      <c r="DYV699" s="187"/>
      <c r="DYW699" s="187"/>
      <c r="DYX699" s="187"/>
      <c r="DYY699" s="187"/>
      <c r="DYZ699" s="187"/>
      <c r="DZA699" s="187"/>
      <c r="DZB699" s="187"/>
      <c r="DZC699" s="187"/>
      <c r="DZD699" s="187"/>
      <c r="DZE699" s="187"/>
      <c r="DZF699" s="187"/>
      <c r="DZG699" s="187"/>
      <c r="DZH699" s="187"/>
      <c r="DZI699" s="187"/>
      <c r="DZJ699" s="187"/>
      <c r="DZK699" s="187"/>
      <c r="DZL699" s="187"/>
      <c r="DZM699" s="187"/>
      <c r="DZN699" s="187"/>
      <c r="DZO699" s="187"/>
      <c r="DZP699" s="187"/>
      <c r="DZQ699" s="187"/>
      <c r="DZR699" s="187"/>
      <c r="DZS699" s="187"/>
      <c r="DZT699" s="187"/>
      <c r="DZU699" s="187"/>
      <c r="DZV699" s="187"/>
      <c r="DZW699" s="187"/>
      <c r="DZX699" s="187"/>
      <c r="DZY699" s="187"/>
      <c r="DZZ699" s="187"/>
      <c r="EAA699" s="187"/>
      <c r="EAB699" s="187"/>
      <c r="EAC699" s="187"/>
      <c r="EAD699" s="187"/>
      <c r="EAE699" s="187"/>
      <c r="EAF699" s="187"/>
      <c r="EAG699" s="187"/>
      <c r="EAH699" s="187"/>
      <c r="EAI699" s="187"/>
      <c r="EAJ699" s="187"/>
      <c r="EAK699" s="187"/>
      <c r="EAL699" s="187"/>
      <c r="EAM699" s="187"/>
      <c r="EAN699" s="187"/>
      <c r="EAO699" s="187"/>
      <c r="EAP699" s="187"/>
      <c r="EAQ699" s="187"/>
      <c r="EAR699" s="187"/>
      <c r="EAS699" s="187"/>
      <c r="EAT699" s="187"/>
      <c r="EAU699" s="187"/>
      <c r="EAV699" s="187"/>
      <c r="EAW699" s="187"/>
      <c r="EAX699" s="187"/>
      <c r="EAY699" s="187"/>
      <c r="EAZ699" s="187"/>
      <c r="EBA699" s="187"/>
      <c r="EBB699" s="187"/>
      <c r="EBC699" s="187"/>
      <c r="EBD699" s="187"/>
      <c r="EBE699" s="187"/>
      <c r="EBF699" s="187"/>
      <c r="EBG699" s="187"/>
      <c r="EBH699" s="187"/>
      <c r="EBI699" s="187"/>
      <c r="EBJ699" s="187"/>
      <c r="EBK699" s="187"/>
      <c r="EBL699" s="187"/>
      <c r="EBM699" s="187"/>
      <c r="EBN699" s="187"/>
      <c r="EBO699" s="187"/>
      <c r="EBP699" s="187"/>
      <c r="EBQ699" s="187"/>
      <c r="EBR699" s="187"/>
      <c r="EBS699" s="187"/>
      <c r="EBT699" s="187"/>
      <c r="EBU699" s="187"/>
      <c r="EBV699" s="187"/>
      <c r="EBW699" s="187"/>
      <c r="EBX699" s="187"/>
      <c r="EBY699" s="187"/>
      <c r="EBZ699" s="187"/>
      <c r="ECA699" s="187"/>
      <c r="ECB699" s="187"/>
      <c r="ECC699" s="187"/>
      <c r="ECD699" s="187"/>
      <c r="ECE699" s="187"/>
      <c r="ECF699" s="187"/>
      <c r="ECG699" s="187"/>
      <c r="ECH699" s="187"/>
      <c r="ECI699" s="187"/>
      <c r="ECJ699" s="187"/>
      <c r="ECK699" s="187"/>
      <c r="ECL699" s="187"/>
      <c r="ECM699" s="187"/>
      <c r="ECN699" s="187"/>
      <c r="ECO699" s="187"/>
      <c r="ECP699" s="187"/>
      <c r="ECQ699" s="187"/>
      <c r="ECR699" s="187"/>
      <c r="ECS699" s="187"/>
      <c r="ECT699" s="187"/>
      <c r="ECU699" s="187"/>
      <c r="ECV699" s="187"/>
      <c r="ECW699" s="187"/>
      <c r="ECX699" s="187"/>
      <c r="ECY699" s="187"/>
      <c r="ECZ699" s="187"/>
      <c r="EDA699" s="187"/>
      <c r="EDB699" s="187"/>
      <c r="EDC699" s="187"/>
      <c r="EDD699" s="187"/>
      <c r="EDE699" s="187"/>
      <c r="EDF699" s="187"/>
      <c r="EDG699" s="187"/>
      <c r="EDH699" s="187"/>
      <c r="EDI699" s="187"/>
      <c r="EDJ699" s="187"/>
      <c r="EDK699" s="187"/>
      <c r="EDL699" s="187"/>
      <c r="EDM699" s="187"/>
      <c r="EDN699" s="187"/>
      <c r="EDO699" s="187"/>
      <c r="EDP699" s="187"/>
      <c r="EDQ699" s="187"/>
      <c r="EDR699" s="187"/>
      <c r="EDS699" s="187"/>
      <c r="EDT699" s="187"/>
      <c r="EDU699" s="187"/>
      <c r="EDV699" s="187"/>
      <c r="EDW699" s="187"/>
      <c r="EDX699" s="187"/>
      <c r="EDY699" s="187"/>
      <c r="EDZ699" s="187"/>
      <c r="EEA699" s="187"/>
      <c r="EEB699" s="187"/>
      <c r="EEC699" s="187"/>
      <c r="EED699" s="187"/>
      <c r="EEE699" s="187"/>
      <c r="EEF699" s="187"/>
      <c r="EEG699" s="187"/>
      <c r="EEH699" s="187"/>
      <c r="EEI699" s="187"/>
      <c r="EEJ699" s="187"/>
      <c r="EEK699" s="187"/>
      <c r="EEL699" s="187"/>
      <c r="EEM699" s="187"/>
      <c r="EEN699" s="187"/>
      <c r="EEO699" s="187"/>
      <c r="EEP699" s="187"/>
      <c r="EEQ699" s="187"/>
      <c r="EER699" s="187"/>
      <c r="EES699" s="187"/>
      <c r="EET699" s="187"/>
      <c r="EEU699" s="187"/>
      <c r="EEV699" s="187"/>
      <c r="EEW699" s="187"/>
      <c r="EEX699" s="187"/>
      <c r="EEY699" s="187"/>
      <c r="EEZ699" s="187"/>
      <c r="EFA699" s="187"/>
      <c r="EFB699" s="187"/>
      <c r="EFC699" s="187"/>
      <c r="EFD699" s="187"/>
      <c r="EFE699" s="187"/>
      <c r="EFF699" s="187"/>
      <c r="EFG699" s="187"/>
      <c r="EFH699" s="187"/>
      <c r="EFI699" s="187"/>
      <c r="EFJ699" s="187"/>
      <c r="EFK699" s="187"/>
      <c r="EFL699" s="187"/>
      <c r="EFM699" s="187"/>
      <c r="EFN699" s="187"/>
      <c r="EFO699" s="187"/>
      <c r="EFP699" s="187"/>
      <c r="EFQ699" s="187"/>
      <c r="EFR699" s="187"/>
      <c r="EFS699" s="187"/>
      <c r="EFT699" s="187"/>
      <c r="EFU699" s="187"/>
      <c r="EFV699" s="187"/>
      <c r="EFW699" s="187"/>
      <c r="EFX699" s="187"/>
      <c r="EFY699" s="187"/>
      <c r="EFZ699" s="187"/>
      <c r="EGA699" s="187"/>
      <c r="EGB699" s="187"/>
      <c r="EGC699" s="187"/>
      <c r="EGD699" s="187"/>
      <c r="EGE699" s="187"/>
      <c r="EGF699" s="187"/>
      <c r="EGG699" s="187"/>
      <c r="EGH699" s="187"/>
      <c r="EGI699" s="187"/>
      <c r="EGJ699" s="187"/>
      <c r="EGK699" s="187"/>
      <c r="EGL699" s="187"/>
      <c r="EGM699" s="187"/>
      <c r="EGN699" s="187"/>
      <c r="EGO699" s="187"/>
      <c r="EGP699" s="187"/>
      <c r="EGQ699" s="187"/>
      <c r="EGR699" s="187"/>
      <c r="EGS699" s="187"/>
      <c r="EGT699" s="187"/>
      <c r="EGU699" s="187"/>
      <c r="EGV699" s="187"/>
      <c r="EGW699" s="187"/>
      <c r="EGX699" s="187"/>
      <c r="EGY699" s="187"/>
      <c r="EGZ699" s="187"/>
      <c r="EHA699" s="187"/>
      <c r="EHB699" s="187"/>
      <c r="EHC699" s="187"/>
      <c r="EHD699" s="187"/>
      <c r="EHE699" s="187"/>
      <c r="EHF699" s="187"/>
      <c r="EHG699" s="187"/>
      <c r="EHH699" s="187"/>
      <c r="EHI699" s="187"/>
      <c r="EHJ699" s="187"/>
      <c r="EHK699" s="187"/>
      <c r="EHL699" s="187"/>
      <c r="EHM699" s="187"/>
      <c r="EHN699" s="187"/>
      <c r="EHO699" s="187"/>
      <c r="EHP699" s="187"/>
      <c r="EHQ699" s="187"/>
      <c r="EHR699" s="187"/>
      <c r="EHS699" s="187"/>
      <c r="EHT699" s="187"/>
      <c r="EHU699" s="187"/>
      <c r="EHV699" s="187"/>
      <c r="EHW699" s="187"/>
      <c r="EHX699" s="187"/>
      <c r="EHY699" s="187"/>
      <c r="EHZ699" s="187"/>
      <c r="EIA699" s="187"/>
      <c r="EIB699" s="187"/>
      <c r="EIC699" s="187"/>
      <c r="EID699" s="187"/>
      <c r="EIE699" s="187"/>
      <c r="EIF699" s="187"/>
      <c r="EIG699" s="187"/>
      <c r="EIH699" s="187"/>
      <c r="EII699" s="187"/>
      <c r="EIJ699" s="187"/>
      <c r="EIK699" s="187"/>
      <c r="EIL699" s="187"/>
      <c r="EIM699" s="187"/>
      <c r="EIN699" s="187"/>
      <c r="EIO699" s="187"/>
      <c r="EIP699" s="187"/>
      <c r="EIQ699" s="187"/>
      <c r="EIR699" s="187"/>
      <c r="EIS699" s="187"/>
      <c r="EIT699" s="187"/>
      <c r="EIU699" s="187"/>
      <c r="EIV699" s="187"/>
      <c r="EIW699" s="187"/>
      <c r="EIX699" s="187"/>
      <c r="EIY699" s="187"/>
      <c r="EIZ699" s="187"/>
      <c r="EJA699" s="187"/>
      <c r="EJB699" s="187"/>
      <c r="EJC699" s="187"/>
      <c r="EJD699" s="187"/>
      <c r="EJE699" s="187"/>
      <c r="EJF699" s="187"/>
      <c r="EJG699" s="187"/>
      <c r="EJH699" s="187"/>
      <c r="EJI699" s="187"/>
      <c r="EJJ699" s="187"/>
      <c r="EJK699" s="187"/>
      <c r="EJL699" s="187"/>
      <c r="EJM699" s="187"/>
      <c r="EJN699" s="187"/>
      <c r="EJO699" s="187"/>
      <c r="EJP699" s="187"/>
      <c r="EJQ699" s="187"/>
      <c r="EJR699" s="187"/>
      <c r="EJS699" s="187"/>
      <c r="EJT699" s="187"/>
      <c r="EJU699" s="187"/>
      <c r="EJV699" s="187"/>
      <c r="EJW699" s="187"/>
      <c r="EJX699" s="187"/>
      <c r="EJY699" s="187"/>
      <c r="EJZ699" s="187"/>
      <c r="EKA699" s="187"/>
      <c r="EKB699" s="187"/>
      <c r="EKC699" s="187"/>
      <c r="EKD699" s="187"/>
      <c r="EKE699" s="187"/>
      <c r="EKF699" s="187"/>
      <c r="EKG699" s="187"/>
      <c r="EKH699" s="187"/>
      <c r="EKI699" s="187"/>
      <c r="EKJ699" s="187"/>
      <c r="EKK699" s="187"/>
      <c r="EKL699" s="187"/>
      <c r="EKM699" s="187"/>
      <c r="EKN699" s="187"/>
      <c r="EKO699" s="187"/>
      <c r="EKP699" s="187"/>
      <c r="EKQ699" s="187"/>
      <c r="EKR699" s="187"/>
      <c r="EKS699" s="187"/>
      <c r="EKT699" s="187"/>
      <c r="EKU699" s="187"/>
      <c r="EKV699" s="187"/>
      <c r="EKW699" s="187"/>
      <c r="EKX699" s="187"/>
      <c r="EKY699" s="187"/>
      <c r="EKZ699" s="187"/>
      <c r="ELA699" s="187"/>
      <c r="ELB699" s="187"/>
      <c r="ELC699" s="187"/>
      <c r="ELD699" s="187"/>
      <c r="ELE699" s="187"/>
      <c r="ELF699" s="187"/>
      <c r="ELG699" s="187"/>
      <c r="ELH699" s="187"/>
      <c r="ELI699" s="187"/>
      <c r="ELJ699" s="187"/>
      <c r="ELK699" s="187"/>
      <c r="ELL699" s="187"/>
      <c r="ELM699" s="187"/>
      <c r="ELN699" s="187"/>
      <c r="ELO699" s="187"/>
      <c r="ELP699" s="187"/>
      <c r="ELQ699" s="187"/>
      <c r="ELR699" s="187"/>
      <c r="ELS699" s="187"/>
      <c r="ELT699" s="187"/>
      <c r="ELU699" s="187"/>
      <c r="ELV699" s="187"/>
      <c r="ELW699" s="187"/>
      <c r="ELX699" s="187"/>
      <c r="ELY699" s="187"/>
      <c r="ELZ699" s="187"/>
      <c r="EMA699" s="187"/>
      <c r="EMB699" s="187"/>
      <c r="EMC699" s="187"/>
      <c r="EMD699" s="187"/>
      <c r="EME699" s="187"/>
      <c r="EMF699" s="187"/>
      <c r="EMG699" s="187"/>
      <c r="EMH699" s="187"/>
      <c r="EMI699" s="187"/>
      <c r="EMJ699" s="187"/>
      <c r="EMK699" s="187"/>
      <c r="EML699" s="187"/>
      <c r="EMM699" s="187"/>
      <c r="EMN699" s="187"/>
      <c r="EMO699" s="187"/>
      <c r="EMP699" s="187"/>
      <c r="EMQ699" s="187"/>
      <c r="EMR699" s="187"/>
      <c r="EMS699" s="187"/>
      <c r="EMT699" s="187"/>
      <c r="EMU699" s="187"/>
      <c r="EMV699" s="187"/>
      <c r="EMW699" s="187"/>
      <c r="EMX699" s="187"/>
      <c r="EMY699" s="187"/>
      <c r="EMZ699" s="187"/>
      <c r="ENA699" s="187"/>
      <c r="ENB699" s="187"/>
      <c r="ENC699" s="187"/>
      <c r="END699" s="187"/>
      <c r="ENE699" s="187"/>
      <c r="ENF699" s="187"/>
      <c r="ENG699" s="187"/>
      <c r="ENH699" s="187"/>
      <c r="ENI699" s="187"/>
      <c r="ENJ699" s="187"/>
      <c r="ENK699" s="187"/>
      <c r="ENL699" s="187"/>
      <c r="ENM699" s="187"/>
      <c r="ENN699" s="187"/>
      <c r="ENO699" s="187"/>
      <c r="ENP699" s="187"/>
      <c r="ENQ699" s="187"/>
      <c r="ENR699" s="187"/>
      <c r="ENS699" s="187"/>
      <c r="ENT699" s="187"/>
      <c r="ENU699" s="187"/>
      <c r="ENV699" s="187"/>
      <c r="ENW699" s="187"/>
      <c r="ENX699" s="187"/>
      <c r="ENY699" s="187"/>
      <c r="ENZ699" s="187"/>
      <c r="EOA699" s="187"/>
      <c r="EOB699" s="187"/>
      <c r="EOC699" s="187"/>
      <c r="EOD699" s="187"/>
      <c r="EOE699" s="187"/>
      <c r="EOF699" s="187"/>
      <c r="EOG699" s="187"/>
      <c r="EOH699" s="187"/>
      <c r="EOI699" s="187"/>
      <c r="EOJ699" s="187"/>
      <c r="EOK699" s="187"/>
      <c r="EOL699" s="187"/>
      <c r="EOM699" s="187"/>
      <c r="EON699" s="187"/>
      <c r="EOO699" s="187"/>
      <c r="EOP699" s="187"/>
      <c r="EOQ699" s="187"/>
      <c r="EOR699" s="187"/>
      <c r="EOS699" s="187"/>
      <c r="EOT699" s="187"/>
      <c r="EOU699" s="187"/>
      <c r="EOV699" s="187"/>
      <c r="EOW699" s="187"/>
      <c r="EOX699" s="187"/>
      <c r="EOY699" s="187"/>
      <c r="EOZ699" s="187"/>
      <c r="EPA699" s="187"/>
      <c r="EPB699" s="187"/>
      <c r="EPC699" s="187"/>
      <c r="EPD699" s="187"/>
      <c r="EPE699" s="187"/>
      <c r="EPF699" s="187"/>
      <c r="EPG699" s="187"/>
      <c r="EPH699" s="187"/>
      <c r="EPI699" s="187"/>
      <c r="EPJ699" s="187"/>
      <c r="EPK699" s="187"/>
      <c r="EPL699" s="187"/>
      <c r="EPM699" s="187"/>
      <c r="EPN699" s="187"/>
      <c r="EPO699" s="187"/>
      <c r="EPP699" s="187"/>
      <c r="EPQ699" s="187"/>
      <c r="EPR699" s="187"/>
      <c r="EPS699" s="187"/>
      <c r="EPT699" s="187"/>
      <c r="EPU699" s="187"/>
      <c r="EPV699" s="187"/>
      <c r="EPW699" s="187"/>
      <c r="EPX699" s="187"/>
      <c r="EPY699" s="187"/>
      <c r="EPZ699" s="187"/>
      <c r="EQA699" s="187"/>
      <c r="EQB699" s="187"/>
      <c r="EQC699" s="187"/>
      <c r="EQD699" s="187"/>
      <c r="EQE699" s="187"/>
      <c r="EQF699" s="187"/>
      <c r="EQG699" s="187"/>
      <c r="EQH699" s="187"/>
      <c r="EQI699" s="187"/>
      <c r="EQJ699" s="187"/>
      <c r="EQK699" s="187"/>
      <c r="EQL699" s="187"/>
      <c r="EQM699" s="187"/>
      <c r="EQN699" s="187"/>
      <c r="EQO699" s="187"/>
      <c r="EQP699" s="187"/>
      <c r="EQQ699" s="187"/>
      <c r="EQR699" s="187"/>
      <c r="EQS699" s="187"/>
      <c r="EQT699" s="187"/>
      <c r="EQU699" s="187"/>
      <c r="EQV699" s="187"/>
      <c r="EQW699" s="187"/>
      <c r="EQX699" s="187"/>
      <c r="EQY699" s="187"/>
      <c r="EQZ699" s="187"/>
      <c r="ERA699" s="187"/>
      <c r="ERB699" s="187"/>
      <c r="ERC699" s="187"/>
      <c r="ERD699" s="187"/>
      <c r="ERE699" s="187"/>
      <c r="ERF699" s="187"/>
      <c r="ERG699" s="187"/>
      <c r="ERH699" s="187"/>
      <c r="ERI699" s="187"/>
      <c r="ERJ699" s="187"/>
      <c r="ERK699" s="187"/>
      <c r="ERL699" s="187"/>
      <c r="ERM699" s="187"/>
      <c r="ERN699" s="187"/>
      <c r="ERO699" s="187"/>
      <c r="ERP699" s="187"/>
      <c r="ERQ699" s="187"/>
      <c r="ERR699" s="187"/>
      <c r="ERS699" s="187"/>
      <c r="ERT699" s="187"/>
      <c r="ERU699" s="187"/>
      <c r="ERV699" s="187"/>
      <c r="ERW699" s="187"/>
      <c r="ERX699" s="187"/>
      <c r="ERY699" s="187"/>
      <c r="ERZ699" s="187"/>
      <c r="ESA699" s="187"/>
      <c r="ESB699" s="187"/>
      <c r="ESC699" s="187"/>
      <c r="ESD699" s="187"/>
      <c r="ESE699" s="187"/>
      <c r="ESF699" s="187"/>
      <c r="ESG699" s="187"/>
      <c r="ESH699" s="187"/>
      <c r="ESI699" s="187"/>
      <c r="ESJ699" s="187"/>
      <c r="ESK699" s="187"/>
      <c r="ESL699" s="187"/>
      <c r="ESM699" s="187"/>
      <c r="ESN699" s="187"/>
      <c r="ESO699" s="187"/>
      <c r="ESP699" s="187"/>
      <c r="ESQ699" s="187"/>
      <c r="ESR699" s="187"/>
      <c r="ESS699" s="187"/>
      <c r="EST699" s="187"/>
      <c r="ESU699" s="187"/>
      <c r="ESV699" s="187"/>
      <c r="ESW699" s="187"/>
      <c r="ESX699" s="187"/>
      <c r="ESY699" s="187"/>
      <c r="ESZ699" s="187"/>
      <c r="ETA699" s="187"/>
      <c r="ETB699" s="187"/>
      <c r="ETC699" s="187"/>
      <c r="ETD699" s="187"/>
      <c r="ETE699" s="187"/>
      <c r="ETF699" s="187"/>
      <c r="ETG699" s="187"/>
      <c r="ETH699" s="187"/>
      <c r="ETI699" s="187"/>
      <c r="ETJ699" s="187"/>
      <c r="ETK699" s="187"/>
      <c r="ETL699" s="187"/>
      <c r="ETM699" s="187"/>
      <c r="ETN699" s="187"/>
      <c r="ETO699" s="187"/>
      <c r="ETP699" s="187"/>
      <c r="ETQ699" s="187"/>
      <c r="ETR699" s="187"/>
      <c r="ETS699" s="187"/>
      <c r="ETT699" s="187"/>
      <c r="ETU699" s="187"/>
      <c r="ETV699" s="187"/>
      <c r="ETW699" s="187"/>
      <c r="ETX699" s="187"/>
      <c r="ETY699" s="187"/>
      <c r="ETZ699" s="187"/>
      <c r="EUA699" s="187"/>
      <c r="EUB699" s="187"/>
      <c r="EUC699" s="187"/>
      <c r="EUD699" s="187"/>
      <c r="EUE699" s="187"/>
      <c r="EUF699" s="187"/>
      <c r="EUG699" s="187"/>
      <c r="EUH699" s="187"/>
      <c r="EUI699" s="187"/>
      <c r="EUJ699" s="187"/>
      <c r="EUK699" s="187"/>
      <c r="EUL699" s="187"/>
      <c r="EUM699" s="187"/>
      <c r="EUN699" s="187"/>
      <c r="EUO699" s="187"/>
      <c r="EUP699" s="187"/>
      <c r="EUQ699" s="187"/>
      <c r="EUR699" s="187"/>
      <c r="EUS699" s="187"/>
      <c r="EUT699" s="187"/>
      <c r="EUU699" s="187"/>
      <c r="EUV699" s="187"/>
      <c r="EUW699" s="187"/>
      <c r="EUX699" s="187"/>
      <c r="EUY699" s="187"/>
      <c r="EUZ699" s="187"/>
      <c r="EVA699" s="187"/>
      <c r="EVB699" s="187"/>
      <c r="EVC699" s="187"/>
      <c r="EVD699" s="187"/>
      <c r="EVE699" s="187"/>
      <c r="EVF699" s="187"/>
      <c r="EVG699" s="187"/>
      <c r="EVH699" s="187"/>
      <c r="EVI699" s="187"/>
      <c r="EVJ699" s="187"/>
      <c r="EVK699" s="187"/>
      <c r="EVL699" s="187"/>
      <c r="EVM699" s="187"/>
      <c r="EVN699" s="187"/>
      <c r="EVO699" s="187"/>
      <c r="EVP699" s="187"/>
      <c r="EVQ699" s="187"/>
      <c r="EVR699" s="187"/>
      <c r="EVS699" s="187"/>
      <c r="EVT699" s="187"/>
      <c r="EVU699" s="187"/>
      <c r="EVV699" s="187"/>
      <c r="EVW699" s="187"/>
      <c r="EVX699" s="187"/>
      <c r="EVY699" s="187"/>
      <c r="EVZ699" s="187"/>
      <c r="EWA699" s="187"/>
      <c r="EWB699" s="187"/>
      <c r="EWC699" s="187"/>
      <c r="EWD699" s="187"/>
      <c r="EWE699" s="187"/>
      <c r="EWF699" s="187"/>
      <c r="EWG699" s="187"/>
      <c r="EWH699" s="187"/>
      <c r="EWI699" s="187"/>
      <c r="EWJ699" s="187"/>
      <c r="EWK699" s="187"/>
      <c r="EWL699" s="187"/>
      <c r="EWM699" s="187"/>
      <c r="EWN699" s="187"/>
      <c r="EWO699" s="187"/>
      <c r="EWP699" s="187"/>
      <c r="EWQ699" s="187"/>
      <c r="EWR699" s="187"/>
      <c r="EWS699" s="187"/>
      <c r="EWT699" s="187"/>
      <c r="EWU699" s="187"/>
      <c r="EWV699" s="187"/>
      <c r="EWW699" s="187"/>
      <c r="EWX699" s="187"/>
      <c r="EWY699" s="187"/>
      <c r="EWZ699" s="187"/>
      <c r="EXA699" s="187"/>
      <c r="EXB699" s="187"/>
      <c r="EXC699" s="187"/>
      <c r="EXD699" s="187"/>
      <c r="EXE699" s="187"/>
      <c r="EXF699" s="187"/>
      <c r="EXG699" s="187"/>
      <c r="EXH699" s="187"/>
      <c r="EXI699" s="187"/>
      <c r="EXJ699" s="187"/>
      <c r="EXK699" s="187"/>
      <c r="EXL699" s="187"/>
      <c r="EXM699" s="187"/>
      <c r="EXN699" s="187"/>
      <c r="EXO699" s="187"/>
      <c r="EXP699" s="187"/>
      <c r="EXQ699" s="187"/>
      <c r="EXR699" s="187"/>
      <c r="EXS699" s="187"/>
      <c r="EXT699" s="187"/>
      <c r="EXU699" s="187"/>
      <c r="EXV699" s="187"/>
      <c r="EXW699" s="187"/>
      <c r="EXX699" s="187"/>
      <c r="EXY699" s="187"/>
      <c r="EXZ699" s="187"/>
      <c r="EYA699" s="187"/>
      <c r="EYB699" s="187"/>
      <c r="EYC699" s="187"/>
      <c r="EYD699" s="187"/>
      <c r="EYE699" s="187"/>
      <c r="EYF699" s="187"/>
      <c r="EYG699" s="187"/>
      <c r="EYH699" s="187"/>
      <c r="EYI699" s="187"/>
      <c r="EYJ699" s="187"/>
      <c r="EYK699" s="187"/>
      <c r="EYL699" s="187"/>
      <c r="EYM699" s="187"/>
      <c r="EYN699" s="187"/>
      <c r="EYO699" s="187"/>
      <c r="EYP699" s="187"/>
      <c r="EYQ699" s="187"/>
      <c r="EYR699" s="187"/>
      <c r="EYS699" s="187"/>
      <c r="EYT699" s="187"/>
      <c r="EYU699" s="187"/>
      <c r="EYV699" s="187"/>
      <c r="EYW699" s="187"/>
      <c r="EYX699" s="187"/>
      <c r="EYY699" s="187"/>
      <c r="EYZ699" s="187"/>
      <c r="EZA699" s="187"/>
      <c r="EZB699" s="187"/>
      <c r="EZC699" s="187"/>
      <c r="EZD699" s="187"/>
      <c r="EZE699" s="187"/>
      <c r="EZF699" s="187"/>
      <c r="EZG699" s="187"/>
      <c r="EZH699" s="187"/>
      <c r="EZI699" s="187"/>
      <c r="EZJ699" s="187"/>
      <c r="EZK699" s="187"/>
      <c r="EZL699" s="187"/>
      <c r="EZM699" s="187"/>
      <c r="EZN699" s="187"/>
      <c r="EZO699" s="187"/>
      <c r="EZP699" s="187"/>
      <c r="EZQ699" s="187"/>
      <c r="EZR699" s="187"/>
      <c r="EZS699" s="187"/>
      <c r="EZT699" s="187"/>
      <c r="EZU699" s="187"/>
      <c r="EZV699" s="187"/>
      <c r="EZW699" s="187"/>
      <c r="EZX699" s="187"/>
      <c r="EZY699" s="187"/>
      <c r="EZZ699" s="187"/>
      <c r="FAA699" s="187"/>
      <c r="FAB699" s="187"/>
      <c r="FAC699" s="187"/>
      <c r="FAD699" s="187"/>
      <c r="FAE699" s="187"/>
      <c r="FAF699" s="187"/>
      <c r="FAG699" s="187"/>
      <c r="FAH699" s="187"/>
      <c r="FAI699" s="187"/>
      <c r="FAJ699" s="187"/>
      <c r="FAK699" s="187"/>
      <c r="FAL699" s="187"/>
      <c r="FAM699" s="187"/>
      <c r="FAN699" s="187"/>
      <c r="FAO699" s="187"/>
      <c r="FAP699" s="187"/>
      <c r="FAQ699" s="187"/>
      <c r="FAR699" s="187"/>
      <c r="FAS699" s="187"/>
      <c r="FAT699" s="187"/>
      <c r="FAU699" s="187"/>
      <c r="FAV699" s="187"/>
      <c r="FAW699" s="187"/>
      <c r="FAX699" s="187"/>
      <c r="FAY699" s="187"/>
      <c r="FAZ699" s="187"/>
      <c r="FBA699" s="187"/>
      <c r="FBB699" s="187"/>
      <c r="FBC699" s="187"/>
      <c r="FBD699" s="187"/>
      <c r="FBE699" s="187"/>
      <c r="FBF699" s="187"/>
      <c r="FBG699" s="187"/>
      <c r="FBH699" s="187"/>
      <c r="FBI699" s="187"/>
      <c r="FBJ699" s="187"/>
      <c r="FBK699" s="187"/>
      <c r="FBL699" s="187"/>
      <c r="FBM699" s="187"/>
      <c r="FBN699" s="187"/>
      <c r="FBO699" s="187"/>
      <c r="FBP699" s="187"/>
      <c r="FBQ699" s="187"/>
      <c r="FBR699" s="187"/>
      <c r="FBS699" s="187"/>
      <c r="FBT699" s="187"/>
      <c r="FBU699" s="187"/>
      <c r="FBV699" s="187"/>
      <c r="FBW699" s="187"/>
      <c r="FBX699" s="187"/>
      <c r="FBY699" s="187"/>
      <c r="FBZ699" s="187"/>
      <c r="FCA699" s="187"/>
      <c r="FCB699" s="187"/>
      <c r="FCC699" s="187"/>
      <c r="FCD699" s="187"/>
      <c r="FCE699" s="187"/>
      <c r="FCF699" s="187"/>
      <c r="FCG699" s="187"/>
      <c r="FCH699" s="187"/>
      <c r="FCI699" s="187"/>
      <c r="FCJ699" s="187"/>
      <c r="FCK699" s="187"/>
      <c r="FCL699" s="187"/>
      <c r="FCM699" s="187"/>
      <c r="FCN699" s="187"/>
      <c r="FCO699" s="187"/>
      <c r="FCP699" s="187"/>
      <c r="FCQ699" s="187"/>
      <c r="FCR699" s="187"/>
      <c r="FCS699" s="187"/>
      <c r="FCT699" s="187"/>
      <c r="FCU699" s="187"/>
      <c r="FCV699" s="187"/>
      <c r="FCW699" s="187"/>
      <c r="FCX699" s="187"/>
      <c r="FCY699" s="187"/>
      <c r="FCZ699" s="187"/>
      <c r="FDA699" s="187"/>
      <c r="FDB699" s="187"/>
      <c r="FDC699" s="187"/>
      <c r="FDD699" s="187"/>
      <c r="FDE699" s="187"/>
      <c r="FDF699" s="187"/>
      <c r="FDG699" s="187"/>
      <c r="FDH699" s="187"/>
      <c r="FDI699" s="187"/>
      <c r="FDJ699" s="187"/>
      <c r="FDK699" s="187"/>
      <c r="FDL699" s="187"/>
      <c r="FDM699" s="187"/>
      <c r="FDN699" s="187"/>
      <c r="FDO699" s="187"/>
      <c r="FDP699" s="187"/>
      <c r="FDQ699" s="187"/>
      <c r="FDR699" s="187"/>
      <c r="FDS699" s="187"/>
      <c r="FDT699" s="187"/>
      <c r="FDU699" s="187"/>
      <c r="FDV699" s="187"/>
      <c r="FDW699" s="187"/>
      <c r="FDX699" s="187"/>
      <c r="FDY699" s="187"/>
      <c r="FDZ699" s="187"/>
      <c r="FEA699" s="187"/>
      <c r="FEB699" s="187"/>
      <c r="FEC699" s="187"/>
      <c r="FED699" s="187"/>
      <c r="FEE699" s="187"/>
      <c r="FEF699" s="187"/>
      <c r="FEG699" s="187"/>
      <c r="FEH699" s="187"/>
      <c r="FEI699" s="187"/>
      <c r="FEJ699" s="187"/>
      <c r="FEK699" s="187"/>
      <c r="FEL699" s="187"/>
      <c r="FEM699" s="187"/>
      <c r="FEN699" s="187"/>
      <c r="FEO699" s="187"/>
      <c r="FEP699" s="187"/>
      <c r="FEQ699" s="187"/>
      <c r="FER699" s="187"/>
      <c r="FES699" s="187"/>
      <c r="FET699" s="187"/>
      <c r="FEU699" s="187"/>
      <c r="FEV699" s="187"/>
      <c r="FEW699" s="187"/>
      <c r="FEX699" s="187"/>
      <c r="FEY699" s="187"/>
      <c r="FEZ699" s="187"/>
      <c r="FFA699" s="187"/>
      <c r="FFB699" s="187"/>
      <c r="FFC699" s="187"/>
      <c r="FFD699" s="187"/>
      <c r="FFE699" s="187"/>
      <c r="FFF699" s="187"/>
      <c r="FFG699" s="187"/>
      <c r="FFH699" s="187"/>
      <c r="FFI699" s="187"/>
      <c r="FFJ699" s="187"/>
      <c r="FFK699" s="187"/>
      <c r="FFL699" s="187"/>
      <c r="FFM699" s="187"/>
      <c r="FFN699" s="187"/>
      <c r="FFO699" s="187"/>
      <c r="FFP699" s="187"/>
      <c r="FFQ699" s="187"/>
      <c r="FFR699" s="187"/>
      <c r="FFS699" s="187"/>
      <c r="FFT699" s="187"/>
      <c r="FFU699" s="187"/>
      <c r="FFV699" s="187"/>
      <c r="FFW699" s="187"/>
      <c r="FFX699" s="187"/>
      <c r="FFY699" s="187"/>
      <c r="FFZ699" s="187"/>
      <c r="FGA699" s="187"/>
      <c r="FGB699" s="187"/>
      <c r="FGC699" s="187"/>
      <c r="FGD699" s="187"/>
      <c r="FGE699" s="187"/>
      <c r="FGF699" s="187"/>
      <c r="FGG699" s="187"/>
      <c r="FGH699" s="187"/>
      <c r="FGI699" s="187"/>
      <c r="FGJ699" s="187"/>
      <c r="FGK699" s="187"/>
      <c r="FGL699" s="187"/>
      <c r="FGM699" s="187"/>
      <c r="FGN699" s="187"/>
      <c r="FGO699" s="187"/>
      <c r="FGP699" s="187"/>
      <c r="FGQ699" s="187"/>
      <c r="FGR699" s="187"/>
      <c r="FGS699" s="187"/>
      <c r="FGT699" s="187"/>
      <c r="FGU699" s="187"/>
      <c r="FGV699" s="187"/>
      <c r="FGW699" s="187"/>
      <c r="FGX699" s="187"/>
      <c r="FGY699" s="187"/>
      <c r="FGZ699" s="187"/>
      <c r="FHA699" s="187"/>
      <c r="FHB699" s="187"/>
      <c r="FHC699" s="187"/>
      <c r="FHD699" s="187"/>
      <c r="FHE699" s="187"/>
      <c r="FHF699" s="187"/>
      <c r="FHG699" s="187"/>
      <c r="FHH699" s="187"/>
      <c r="FHI699" s="187"/>
      <c r="FHJ699" s="187"/>
      <c r="FHK699" s="187"/>
      <c r="FHL699" s="187"/>
      <c r="FHM699" s="187"/>
      <c r="FHN699" s="187"/>
      <c r="FHO699" s="187"/>
      <c r="FHP699" s="187"/>
      <c r="FHQ699" s="187"/>
      <c r="FHR699" s="187"/>
      <c r="FHS699" s="187"/>
      <c r="FHT699" s="187"/>
      <c r="FHU699" s="187"/>
      <c r="FHV699" s="187"/>
      <c r="FHW699" s="187"/>
      <c r="FHX699" s="187"/>
      <c r="FHY699" s="187"/>
      <c r="FHZ699" s="187"/>
      <c r="FIA699" s="187"/>
      <c r="FIB699" s="187"/>
      <c r="FIC699" s="187"/>
      <c r="FID699" s="187"/>
      <c r="FIE699" s="187"/>
      <c r="FIF699" s="187"/>
      <c r="FIG699" s="187"/>
      <c r="FIH699" s="187"/>
      <c r="FII699" s="187"/>
      <c r="FIJ699" s="187"/>
      <c r="FIK699" s="187"/>
      <c r="FIL699" s="187"/>
      <c r="FIM699" s="187"/>
      <c r="FIN699" s="187"/>
      <c r="FIO699" s="187"/>
      <c r="FIP699" s="187"/>
      <c r="FIQ699" s="187"/>
      <c r="FIR699" s="187"/>
      <c r="FIS699" s="187"/>
      <c r="FIT699" s="187"/>
      <c r="FIU699" s="187"/>
      <c r="FIV699" s="187"/>
      <c r="FIW699" s="187"/>
      <c r="FIX699" s="187"/>
      <c r="FIY699" s="187"/>
      <c r="FIZ699" s="187"/>
      <c r="FJA699" s="187"/>
      <c r="FJB699" s="187"/>
      <c r="FJC699" s="187"/>
      <c r="FJD699" s="187"/>
      <c r="FJE699" s="187"/>
      <c r="FJF699" s="187"/>
      <c r="FJG699" s="187"/>
      <c r="FJH699" s="187"/>
      <c r="FJI699" s="187"/>
      <c r="FJJ699" s="187"/>
      <c r="FJK699" s="187"/>
      <c r="FJL699" s="187"/>
      <c r="FJM699" s="187"/>
      <c r="FJN699" s="187"/>
      <c r="FJO699" s="187"/>
      <c r="FJP699" s="187"/>
      <c r="FJQ699" s="187"/>
      <c r="FJR699" s="187"/>
      <c r="FJS699" s="187"/>
      <c r="FJT699" s="187"/>
      <c r="FJU699" s="187"/>
      <c r="FJV699" s="187"/>
      <c r="FJW699" s="187"/>
      <c r="FJX699" s="187"/>
      <c r="FJY699" s="187"/>
      <c r="FJZ699" s="187"/>
      <c r="FKA699" s="187"/>
      <c r="FKB699" s="187"/>
      <c r="FKC699" s="187"/>
      <c r="FKD699" s="187"/>
      <c r="FKE699" s="187"/>
      <c r="FKF699" s="187"/>
      <c r="FKG699" s="187"/>
      <c r="FKH699" s="187"/>
      <c r="FKI699" s="187"/>
      <c r="FKJ699" s="187"/>
      <c r="FKK699" s="187"/>
      <c r="FKL699" s="187"/>
      <c r="FKM699" s="187"/>
      <c r="FKN699" s="187"/>
      <c r="FKO699" s="187"/>
      <c r="FKP699" s="187"/>
      <c r="FKQ699" s="187"/>
      <c r="FKR699" s="187"/>
      <c r="FKS699" s="187"/>
      <c r="FKT699" s="187"/>
      <c r="FKU699" s="187"/>
      <c r="FKV699" s="187"/>
      <c r="FKW699" s="187"/>
      <c r="FKX699" s="187"/>
      <c r="FKY699" s="187"/>
      <c r="FKZ699" s="187"/>
      <c r="FLA699" s="187"/>
      <c r="FLB699" s="187"/>
      <c r="FLC699" s="187"/>
      <c r="FLD699" s="187"/>
      <c r="FLE699" s="187"/>
      <c r="FLF699" s="187"/>
      <c r="FLG699" s="187"/>
      <c r="FLH699" s="187"/>
      <c r="FLI699" s="187"/>
      <c r="FLJ699" s="187"/>
      <c r="FLK699" s="187"/>
      <c r="FLL699" s="187"/>
      <c r="FLM699" s="187"/>
      <c r="FLN699" s="187"/>
      <c r="FLO699" s="187"/>
      <c r="FLP699" s="187"/>
      <c r="FLQ699" s="187"/>
      <c r="FLR699" s="187"/>
      <c r="FLS699" s="187"/>
      <c r="FLT699" s="187"/>
      <c r="FLU699" s="187"/>
      <c r="FLV699" s="187"/>
      <c r="FLW699" s="187"/>
      <c r="FLX699" s="187"/>
      <c r="FLY699" s="187"/>
      <c r="FLZ699" s="187"/>
      <c r="FMA699" s="187"/>
      <c r="FMB699" s="187"/>
      <c r="FMC699" s="187"/>
      <c r="FMD699" s="187"/>
      <c r="FME699" s="187"/>
      <c r="FMF699" s="187"/>
      <c r="FMG699" s="187"/>
      <c r="FMH699" s="187"/>
      <c r="FMI699" s="187"/>
      <c r="FMJ699" s="187"/>
      <c r="FMK699" s="187"/>
      <c r="FML699" s="187"/>
      <c r="FMM699" s="187"/>
      <c r="FMN699" s="187"/>
      <c r="FMO699" s="187"/>
      <c r="FMP699" s="187"/>
      <c r="FMQ699" s="187"/>
      <c r="FMR699" s="187"/>
      <c r="FMS699" s="187"/>
      <c r="FMT699" s="187"/>
      <c r="FMU699" s="187"/>
      <c r="FMV699" s="187"/>
      <c r="FMW699" s="187"/>
      <c r="FMX699" s="187"/>
      <c r="FMY699" s="187"/>
      <c r="FMZ699" s="187"/>
      <c r="FNA699" s="187"/>
      <c r="FNB699" s="187"/>
      <c r="FNC699" s="187"/>
      <c r="FND699" s="187"/>
      <c r="FNE699" s="187"/>
      <c r="FNF699" s="187"/>
      <c r="FNG699" s="187"/>
      <c r="FNH699" s="187"/>
      <c r="FNI699" s="187"/>
      <c r="FNJ699" s="187"/>
      <c r="FNK699" s="187"/>
      <c r="FNL699" s="187"/>
      <c r="FNM699" s="187"/>
      <c r="FNN699" s="187"/>
      <c r="FNO699" s="187"/>
      <c r="FNP699" s="187"/>
      <c r="FNQ699" s="187"/>
      <c r="FNR699" s="187"/>
      <c r="FNS699" s="187"/>
      <c r="FNT699" s="187"/>
      <c r="FNU699" s="187"/>
      <c r="FNV699" s="187"/>
      <c r="FNW699" s="187"/>
      <c r="FNX699" s="187"/>
      <c r="FNY699" s="187"/>
      <c r="FNZ699" s="187"/>
      <c r="FOA699" s="187"/>
      <c r="FOB699" s="187"/>
      <c r="FOC699" s="187"/>
      <c r="FOD699" s="187"/>
      <c r="FOE699" s="187"/>
      <c r="FOF699" s="187"/>
      <c r="FOG699" s="187"/>
      <c r="FOH699" s="187"/>
      <c r="FOI699" s="187"/>
      <c r="FOJ699" s="187"/>
      <c r="FOK699" s="187"/>
      <c r="FOL699" s="187"/>
      <c r="FOM699" s="187"/>
      <c r="FON699" s="187"/>
      <c r="FOO699" s="187"/>
      <c r="FOP699" s="187"/>
      <c r="FOQ699" s="187"/>
      <c r="FOR699" s="187"/>
      <c r="FOS699" s="187"/>
      <c r="FOT699" s="187"/>
      <c r="FOU699" s="187"/>
      <c r="FOV699" s="187"/>
      <c r="FOW699" s="187"/>
      <c r="FOX699" s="187"/>
      <c r="FOY699" s="187"/>
      <c r="FOZ699" s="187"/>
      <c r="FPA699" s="187"/>
      <c r="FPB699" s="187"/>
      <c r="FPC699" s="187"/>
      <c r="FPD699" s="187"/>
      <c r="FPE699" s="187"/>
      <c r="FPF699" s="187"/>
      <c r="FPG699" s="187"/>
      <c r="FPH699" s="187"/>
      <c r="FPI699" s="187"/>
      <c r="FPJ699" s="187"/>
      <c r="FPK699" s="187"/>
      <c r="FPL699" s="187"/>
      <c r="FPM699" s="187"/>
      <c r="FPN699" s="187"/>
      <c r="FPO699" s="187"/>
      <c r="FPP699" s="187"/>
      <c r="FPQ699" s="187"/>
      <c r="FPR699" s="187"/>
      <c r="FPS699" s="187"/>
      <c r="FPT699" s="187"/>
      <c r="FPU699" s="187"/>
      <c r="FPV699" s="187"/>
      <c r="FPW699" s="187"/>
      <c r="FPX699" s="187"/>
      <c r="FPY699" s="187"/>
      <c r="FPZ699" s="187"/>
      <c r="FQA699" s="187"/>
      <c r="FQB699" s="187"/>
      <c r="FQC699" s="187"/>
      <c r="FQD699" s="187"/>
      <c r="FQE699" s="187"/>
      <c r="FQF699" s="187"/>
      <c r="FQG699" s="187"/>
      <c r="FQH699" s="187"/>
      <c r="FQI699" s="187"/>
      <c r="FQJ699" s="187"/>
      <c r="FQK699" s="187"/>
      <c r="FQL699" s="187"/>
      <c r="FQM699" s="187"/>
      <c r="FQN699" s="187"/>
      <c r="FQO699" s="187"/>
      <c r="FQP699" s="187"/>
      <c r="FQQ699" s="187"/>
      <c r="FQR699" s="187"/>
      <c r="FQS699" s="187"/>
      <c r="FQT699" s="187"/>
      <c r="FQU699" s="187"/>
      <c r="FQV699" s="187"/>
      <c r="FQW699" s="187"/>
      <c r="FQX699" s="187"/>
      <c r="FQY699" s="187"/>
      <c r="FQZ699" s="187"/>
      <c r="FRA699" s="187"/>
      <c r="FRB699" s="187"/>
      <c r="FRC699" s="187"/>
      <c r="FRD699" s="187"/>
      <c r="FRE699" s="187"/>
      <c r="FRF699" s="187"/>
      <c r="FRG699" s="187"/>
      <c r="FRH699" s="187"/>
      <c r="FRI699" s="187"/>
      <c r="FRJ699" s="187"/>
      <c r="FRK699" s="187"/>
      <c r="FRL699" s="187"/>
      <c r="FRM699" s="187"/>
      <c r="FRN699" s="187"/>
      <c r="FRO699" s="187"/>
      <c r="FRP699" s="187"/>
      <c r="FRQ699" s="187"/>
      <c r="FRR699" s="187"/>
      <c r="FRS699" s="187"/>
      <c r="FRT699" s="187"/>
      <c r="FRU699" s="187"/>
      <c r="FRV699" s="187"/>
      <c r="FRW699" s="187"/>
      <c r="FRX699" s="187"/>
      <c r="FRY699" s="187"/>
      <c r="FRZ699" s="187"/>
      <c r="FSA699" s="187"/>
      <c r="FSB699" s="187"/>
      <c r="FSC699" s="187"/>
      <c r="FSD699" s="187"/>
      <c r="FSE699" s="187"/>
      <c r="FSF699" s="187"/>
      <c r="FSG699" s="187"/>
      <c r="FSH699" s="187"/>
      <c r="FSI699" s="187"/>
      <c r="FSJ699" s="187"/>
      <c r="FSK699" s="187"/>
      <c r="FSL699" s="187"/>
      <c r="FSM699" s="187"/>
      <c r="FSN699" s="187"/>
      <c r="FSO699" s="187"/>
      <c r="FSP699" s="187"/>
      <c r="FSQ699" s="187"/>
      <c r="FSR699" s="187"/>
      <c r="FSS699" s="187"/>
      <c r="FST699" s="187"/>
      <c r="FSU699" s="187"/>
      <c r="FSV699" s="187"/>
      <c r="FSW699" s="187"/>
      <c r="FSX699" s="187"/>
      <c r="FSY699" s="187"/>
      <c r="FSZ699" s="187"/>
      <c r="FTA699" s="187"/>
      <c r="FTB699" s="187"/>
      <c r="FTC699" s="187"/>
      <c r="FTD699" s="187"/>
      <c r="FTE699" s="187"/>
      <c r="FTF699" s="187"/>
      <c r="FTG699" s="187"/>
      <c r="FTH699" s="187"/>
      <c r="FTI699" s="187"/>
      <c r="FTJ699" s="187"/>
      <c r="FTK699" s="187"/>
      <c r="FTL699" s="187"/>
      <c r="FTM699" s="187"/>
      <c r="FTN699" s="187"/>
      <c r="FTO699" s="187"/>
      <c r="FTP699" s="187"/>
      <c r="FTQ699" s="187"/>
      <c r="FTR699" s="187"/>
      <c r="FTS699" s="187"/>
      <c r="FTT699" s="187"/>
      <c r="FTU699" s="187"/>
      <c r="FTV699" s="187"/>
      <c r="FTW699" s="187"/>
      <c r="FTX699" s="187"/>
      <c r="FTY699" s="187"/>
      <c r="FTZ699" s="187"/>
      <c r="FUA699" s="187"/>
      <c r="FUB699" s="187"/>
      <c r="FUC699" s="187"/>
      <c r="FUD699" s="187"/>
      <c r="FUE699" s="187"/>
      <c r="FUF699" s="187"/>
      <c r="FUG699" s="187"/>
      <c r="FUH699" s="187"/>
      <c r="FUI699" s="187"/>
      <c r="FUJ699" s="187"/>
      <c r="FUK699" s="187"/>
      <c r="FUL699" s="187"/>
      <c r="FUM699" s="187"/>
      <c r="FUN699" s="187"/>
      <c r="FUO699" s="187"/>
      <c r="FUP699" s="187"/>
      <c r="FUQ699" s="187"/>
      <c r="FUR699" s="187"/>
      <c r="FUS699" s="187"/>
      <c r="FUT699" s="187"/>
      <c r="FUU699" s="187"/>
      <c r="FUV699" s="187"/>
      <c r="FUW699" s="187"/>
      <c r="FUX699" s="187"/>
      <c r="FUY699" s="187"/>
      <c r="FUZ699" s="187"/>
      <c r="FVA699" s="187"/>
      <c r="FVB699" s="187"/>
      <c r="FVC699" s="187"/>
      <c r="FVD699" s="187"/>
      <c r="FVE699" s="187"/>
      <c r="FVF699" s="187"/>
      <c r="FVG699" s="187"/>
      <c r="FVH699" s="187"/>
      <c r="FVI699" s="187"/>
      <c r="FVJ699" s="187"/>
      <c r="FVK699" s="187"/>
      <c r="FVL699" s="187"/>
      <c r="FVM699" s="187"/>
      <c r="FVN699" s="187"/>
      <c r="FVO699" s="187"/>
      <c r="FVP699" s="187"/>
      <c r="FVQ699" s="187"/>
      <c r="FVR699" s="187"/>
      <c r="FVS699" s="187"/>
      <c r="FVT699" s="187"/>
      <c r="FVU699" s="187"/>
      <c r="FVV699" s="187"/>
      <c r="FVW699" s="187"/>
      <c r="FVX699" s="187"/>
      <c r="FVY699" s="187"/>
      <c r="FVZ699" s="187"/>
      <c r="FWA699" s="187"/>
      <c r="FWB699" s="187"/>
      <c r="FWC699" s="187"/>
      <c r="FWD699" s="187"/>
      <c r="FWE699" s="187"/>
      <c r="FWF699" s="187"/>
      <c r="FWG699" s="187"/>
      <c r="FWH699" s="187"/>
      <c r="FWI699" s="187"/>
      <c r="FWJ699" s="187"/>
      <c r="FWK699" s="187"/>
      <c r="FWL699" s="187"/>
      <c r="FWM699" s="187"/>
      <c r="FWN699" s="187"/>
      <c r="FWO699" s="187"/>
      <c r="FWP699" s="187"/>
      <c r="FWQ699" s="187"/>
      <c r="FWR699" s="187"/>
      <c r="FWS699" s="187"/>
      <c r="FWT699" s="187"/>
      <c r="FWU699" s="187"/>
      <c r="FWV699" s="187"/>
      <c r="FWW699" s="187"/>
      <c r="FWX699" s="187"/>
      <c r="FWY699" s="187"/>
      <c r="FWZ699" s="187"/>
      <c r="FXA699" s="187"/>
      <c r="FXB699" s="187"/>
      <c r="FXC699" s="187"/>
      <c r="FXD699" s="187"/>
      <c r="FXE699" s="187"/>
      <c r="FXF699" s="187"/>
      <c r="FXG699" s="187"/>
      <c r="FXH699" s="187"/>
      <c r="FXI699" s="187"/>
      <c r="FXJ699" s="187"/>
      <c r="FXK699" s="187"/>
      <c r="FXL699" s="187"/>
      <c r="FXM699" s="187"/>
      <c r="FXN699" s="187"/>
      <c r="FXO699" s="187"/>
      <c r="FXP699" s="187"/>
      <c r="FXQ699" s="187"/>
      <c r="FXR699" s="187"/>
      <c r="FXS699" s="187"/>
      <c r="FXT699" s="187"/>
      <c r="FXU699" s="187"/>
      <c r="FXV699" s="187"/>
      <c r="FXW699" s="187"/>
      <c r="FXX699" s="187"/>
      <c r="FXY699" s="187"/>
      <c r="FXZ699" s="187"/>
      <c r="FYA699" s="187"/>
      <c r="FYB699" s="187"/>
      <c r="FYC699" s="187"/>
      <c r="FYD699" s="187"/>
      <c r="FYE699" s="187"/>
      <c r="FYF699" s="187"/>
      <c r="FYG699" s="187"/>
      <c r="FYH699" s="187"/>
      <c r="FYI699" s="187"/>
      <c r="FYJ699" s="187"/>
      <c r="FYK699" s="187"/>
      <c r="FYL699" s="187"/>
      <c r="FYM699" s="187"/>
      <c r="FYN699" s="187"/>
      <c r="FYO699" s="187"/>
      <c r="FYP699" s="187"/>
      <c r="FYQ699" s="187"/>
      <c r="FYR699" s="187"/>
      <c r="FYS699" s="187"/>
      <c r="FYT699" s="187"/>
      <c r="FYU699" s="187"/>
      <c r="FYV699" s="187"/>
      <c r="FYW699" s="187"/>
      <c r="FYX699" s="187"/>
      <c r="FYY699" s="187"/>
      <c r="FYZ699" s="187"/>
      <c r="FZA699" s="187"/>
      <c r="FZB699" s="187"/>
      <c r="FZC699" s="187"/>
      <c r="FZD699" s="187"/>
      <c r="FZE699" s="187"/>
      <c r="FZF699" s="187"/>
      <c r="FZG699" s="187"/>
      <c r="FZH699" s="187"/>
      <c r="FZI699" s="187"/>
      <c r="FZJ699" s="187"/>
      <c r="FZK699" s="187"/>
      <c r="FZL699" s="187"/>
      <c r="FZM699" s="187"/>
      <c r="FZN699" s="187"/>
      <c r="FZO699" s="187"/>
      <c r="FZP699" s="187"/>
      <c r="FZQ699" s="187"/>
      <c r="FZR699" s="187"/>
      <c r="FZS699" s="187"/>
      <c r="FZT699" s="187"/>
      <c r="FZU699" s="187"/>
      <c r="FZV699" s="187"/>
      <c r="FZW699" s="187"/>
      <c r="FZX699" s="187"/>
      <c r="FZY699" s="187"/>
      <c r="FZZ699" s="187"/>
      <c r="GAA699" s="187"/>
      <c r="GAB699" s="187"/>
      <c r="GAC699" s="187"/>
      <c r="GAD699" s="187"/>
      <c r="GAE699" s="187"/>
      <c r="GAF699" s="187"/>
      <c r="GAG699" s="187"/>
      <c r="GAH699" s="187"/>
      <c r="GAI699" s="187"/>
      <c r="GAJ699" s="187"/>
      <c r="GAK699" s="187"/>
      <c r="GAL699" s="187"/>
      <c r="GAM699" s="187"/>
      <c r="GAN699" s="187"/>
      <c r="GAO699" s="187"/>
      <c r="GAP699" s="187"/>
      <c r="GAQ699" s="187"/>
      <c r="GAR699" s="187"/>
      <c r="GAS699" s="187"/>
      <c r="GAT699" s="187"/>
      <c r="GAU699" s="187"/>
      <c r="GAV699" s="187"/>
      <c r="GAW699" s="187"/>
      <c r="GAX699" s="187"/>
      <c r="GAY699" s="187"/>
      <c r="GAZ699" s="187"/>
      <c r="GBA699" s="187"/>
      <c r="GBB699" s="187"/>
      <c r="GBC699" s="187"/>
      <c r="GBD699" s="187"/>
      <c r="GBE699" s="187"/>
      <c r="GBF699" s="187"/>
      <c r="GBG699" s="187"/>
      <c r="GBH699" s="187"/>
      <c r="GBI699" s="187"/>
      <c r="GBJ699" s="187"/>
      <c r="GBK699" s="187"/>
      <c r="GBL699" s="187"/>
      <c r="GBM699" s="187"/>
      <c r="GBN699" s="187"/>
      <c r="GBO699" s="187"/>
      <c r="GBP699" s="187"/>
      <c r="GBQ699" s="187"/>
      <c r="GBR699" s="187"/>
      <c r="GBS699" s="187"/>
      <c r="GBT699" s="187"/>
      <c r="GBU699" s="187"/>
      <c r="GBV699" s="187"/>
      <c r="GBW699" s="187"/>
      <c r="GBX699" s="187"/>
      <c r="GBY699" s="187"/>
      <c r="GBZ699" s="187"/>
      <c r="GCA699" s="187"/>
      <c r="GCB699" s="187"/>
      <c r="GCC699" s="187"/>
      <c r="GCD699" s="187"/>
      <c r="GCE699" s="187"/>
      <c r="GCF699" s="187"/>
      <c r="GCG699" s="187"/>
      <c r="GCH699" s="187"/>
      <c r="GCI699" s="187"/>
      <c r="GCJ699" s="187"/>
      <c r="GCK699" s="187"/>
      <c r="GCL699" s="187"/>
      <c r="GCM699" s="187"/>
      <c r="GCN699" s="187"/>
      <c r="GCO699" s="187"/>
      <c r="GCP699" s="187"/>
      <c r="GCQ699" s="187"/>
      <c r="GCR699" s="187"/>
      <c r="GCS699" s="187"/>
      <c r="GCT699" s="187"/>
      <c r="GCU699" s="187"/>
      <c r="GCV699" s="187"/>
      <c r="GCW699" s="187"/>
      <c r="GCX699" s="187"/>
      <c r="GCY699" s="187"/>
      <c r="GCZ699" s="187"/>
      <c r="GDA699" s="187"/>
      <c r="GDB699" s="187"/>
      <c r="GDC699" s="187"/>
      <c r="GDD699" s="187"/>
      <c r="GDE699" s="187"/>
      <c r="GDF699" s="187"/>
      <c r="GDG699" s="187"/>
      <c r="GDH699" s="187"/>
      <c r="GDI699" s="187"/>
      <c r="GDJ699" s="187"/>
      <c r="GDK699" s="187"/>
      <c r="GDL699" s="187"/>
      <c r="GDM699" s="187"/>
      <c r="GDN699" s="187"/>
      <c r="GDO699" s="187"/>
      <c r="GDP699" s="187"/>
      <c r="GDQ699" s="187"/>
      <c r="GDR699" s="187"/>
      <c r="GDS699" s="187"/>
      <c r="GDT699" s="187"/>
      <c r="GDU699" s="187"/>
      <c r="GDV699" s="187"/>
      <c r="GDW699" s="187"/>
      <c r="GDX699" s="187"/>
      <c r="GDY699" s="187"/>
      <c r="GDZ699" s="187"/>
      <c r="GEA699" s="187"/>
      <c r="GEB699" s="187"/>
      <c r="GEC699" s="187"/>
      <c r="GED699" s="187"/>
      <c r="GEE699" s="187"/>
      <c r="GEF699" s="187"/>
      <c r="GEG699" s="187"/>
      <c r="GEH699" s="187"/>
      <c r="GEI699" s="187"/>
      <c r="GEJ699" s="187"/>
      <c r="GEK699" s="187"/>
      <c r="GEL699" s="187"/>
      <c r="GEM699" s="187"/>
      <c r="GEN699" s="187"/>
      <c r="GEO699" s="187"/>
      <c r="GEP699" s="187"/>
      <c r="GEQ699" s="187"/>
      <c r="GER699" s="187"/>
      <c r="GES699" s="187"/>
      <c r="GET699" s="187"/>
      <c r="GEU699" s="187"/>
      <c r="GEV699" s="187"/>
      <c r="GEW699" s="187"/>
      <c r="GEX699" s="187"/>
      <c r="GEY699" s="187"/>
      <c r="GEZ699" s="187"/>
      <c r="GFA699" s="187"/>
      <c r="GFB699" s="187"/>
      <c r="GFC699" s="187"/>
      <c r="GFD699" s="187"/>
      <c r="GFE699" s="187"/>
      <c r="GFF699" s="187"/>
      <c r="GFG699" s="187"/>
      <c r="GFH699" s="187"/>
      <c r="GFI699" s="187"/>
      <c r="GFJ699" s="187"/>
      <c r="GFK699" s="187"/>
      <c r="GFL699" s="187"/>
      <c r="GFM699" s="187"/>
      <c r="GFN699" s="187"/>
      <c r="GFO699" s="187"/>
      <c r="GFP699" s="187"/>
      <c r="GFQ699" s="187"/>
      <c r="GFR699" s="187"/>
      <c r="GFS699" s="187"/>
      <c r="GFT699" s="187"/>
      <c r="GFU699" s="187"/>
      <c r="GFV699" s="187"/>
      <c r="GFW699" s="187"/>
      <c r="GFX699" s="187"/>
      <c r="GFY699" s="187"/>
      <c r="GFZ699" s="187"/>
      <c r="GGA699" s="187"/>
      <c r="GGB699" s="187"/>
      <c r="GGC699" s="187"/>
      <c r="GGD699" s="187"/>
      <c r="GGE699" s="187"/>
      <c r="GGF699" s="187"/>
      <c r="GGG699" s="187"/>
      <c r="GGH699" s="187"/>
      <c r="GGI699" s="187"/>
      <c r="GGJ699" s="187"/>
      <c r="GGK699" s="187"/>
      <c r="GGL699" s="187"/>
      <c r="GGM699" s="187"/>
      <c r="GGN699" s="187"/>
      <c r="GGO699" s="187"/>
      <c r="GGP699" s="187"/>
      <c r="GGQ699" s="187"/>
      <c r="GGR699" s="187"/>
      <c r="GGS699" s="187"/>
      <c r="GGT699" s="187"/>
      <c r="GGU699" s="187"/>
      <c r="GGV699" s="187"/>
      <c r="GGW699" s="187"/>
      <c r="GGX699" s="187"/>
      <c r="GGY699" s="187"/>
      <c r="GGZ699" s="187"/>
      <c r="GHA699" s="187"/>
      <c r="GHB699" s="187"/>
      <c r="GHC699" s="187"/>
      <c r="GHD699" s="187"/>
      <c r="GHE699" s="187"/>
      <c r="GHF699" s="187"/>
      <c r="GHG699" s="187"/>
      <c r="GHH699" s="187"/>
      <c r="GHI699" s="187"/>
      <c r="GHJ699" s="187"/>
      <c r="GHK699" s="187"/>
      <c r="GHL699" s="187"/>
      <c r="GHM699" s="187"/>
      <c r="GHN699" s="187"/>
      <c r="GHO699" s="187"/>
      <c r="GHP699" s="187"/>
      <c r="GHQ699" s="187"/>
      <c r="GHR699" s="187"/>
      <c r="GHS699" s="187"/>
      <c r="GHT699" s="187"/>
      <c r="GHU699" s="187"/>
      <c r="GHV699" s="187"/>
      <c r="GHW699" s="187"/>
      <c r="GHX699" s="187"/>
      <c r="GHY699" s="187"/>
      <c r="GHZ699" s="187"/>
      <c r="GIA699" s="187"/>
      <c r="GIB699" s="187"/>
      <c r="GIC699" s="187"/>
      <c r="GID699" s="187"/>
      <c r="GIE699" s="187"/>
      <c r="GIF699" s="187"/>
      <c r="GIG699" s="187"/>
      <c r="GIH699" s="187"/>
      <c r="GII699" s="187"/>
      <c r="GIJ699" s="187"/>
      <c r="GIK699" s="187"/>
      <c r="GIL699" s="187"/>
      <c r="GIM699" s="187"/>
      <c r="GIN699" s="187"/>
      <c r="GIO699" s="187"/>
      <c r="GIP699" s="187"/>
      <c r="GIQ699" s="187"/>
      <c r="GIR699" s="187"/>
      <c r="GIS699" s="187"/>
      <c r="GIT699" s="187"/>
      <c r="GIU699" s="187"/>
      <c r="GIV699" s="187"/>
      <c r="GIW699" s="187"/>
      <c r="GIX699" s="187"/>
      <c r="GIY699" s="187"/>
      <c r="GIZ699" s="187"/>
      <c r="GJA699" s="187"/>
      <c r="GJB699" s="187"/>
      <c r="GJC699" s="187"/>
      <c r="GJD699" s="187"/>
      <c r="GJE699" s="187"/>
      <c r="GJF699" s="187"/>
      <c r="GJG699" s="187"/>
      <c r="GJH699" s="187"/>
      <c r="GJI699" s="187"/>
      <c r="GJJ699" s="187"/>
      <c r="GJK699" s="187"/>
      <c r="GJL699" s="187"/>
      <c r="GJM699" s="187"/>
      <c r="GJN699" s="187"/>
      <c r="GJO699" s="187"/>
      <c r="GJP699" s="187"/>
      <c r="GJQ699" s="187"/>
      <c r="GJR699" s="187"/>
      <c r="GJS699" s="187"/>
      <c r="GJT699" s="187"/>
      <c r="GJU699" s="187"/>
      <c r="GJV699" s="187"/>
      <c r="GJW699" s="187"/>
      <c r="GJX699" s="187"/>
      <c r="GJY699" s="187"/>
      <c r="GJZ699" s="187"/>
      <c r="GKA699" s="187"/>
      <c r="GKB699" s="187"/>
      <c r="GKC699" s="187"/>
      <c r="GKD699" s="187"/>
      <c r="GKE699" s="187"/>
      <c r="GKF699" s="187"/>
      <c r="GKG699" s="187"/>
      <c r="GKH699" s="187"/>
      <c r="GKI699" s="187"/>
      <c r="GKJ699" s="187"/>
      <c r="GKK699" s="187"/>
      <c r="GKL699" s="187"/>
      <c r="GKM699" s="187"/>
      <c r="GKN699" s="187"/>
      <c r="GKO699" s="187"/>
      <c r="GKP699" s="187"/>
      <c r="GKQ699" s="187"/>
      <c r="GKR699" s="187"/>
      <c r="GKS699" s="187"/>
      <c r="GKT699" s="187"/>
      <c r="GKU699" s="187"/>
      <c r="GKV699" s="187"/>
      <c r="GKW699" s="187"/>
      <c r="GKX699" s="187"/>
      <c r="GKY699" s="187"/>
      <c r="GKZ699" s="187"/>
      <c r="GLA699" s="187"/>
      <c r="GLB699" s="187"/>
      <c r="GLC699" s="187"/>
      <c r="GLD699" s="187"/>
      <c r="GLE699" s="187"/>
      <c r="GLF699" s="187"/>
      <c r="GLG699" s="187"/>
      <c r="GLH699" s="187"/>
      <c r="GLI699" s="187"/>
      <c r="GLJ699" s="187"/>
      <c r="GLK699" s="187"/>
      <c r="GLL699" s="187"/>
      <c r="GLM699" s="187"/>
      <c r="GLN699" s="187"/>
      <c r="GLO699" s="187"/>
      <c r="GLP699" s="187"/>
      <c r="GLQ699" s="187"/>
      <c r="GLR699" s="187"/>
      <c r="GLS699" s="187"/>
      <c r="GLT699" s="187"/>
      <c r="GLU699" s="187"/>
      <c r="GLV699" s="187"/>
      <c r="GLW699" s="187"/>
      <c r="GLX699" s="187"/>
      <c r="GLY699" s="187"/>
      <c r="GLZ699" s="187"/>
      <c r="GMA699" s="187"/>
      <c r="GMB699" s="187"/>
      <c r="GMC699" s="187"/>
      <c r="GMD699" s="187"/>
      <c r="GME699" s="187"/>
      <c r="GMF699" s="187"/>
      <c r="GMG699" s="187"/>
      <c r="GMH699" s="187"/>
      <c r="GMI699" s="187"/>
      <c r="GMJ699" s="187"/>
      <c r="GMK699" s="187"/>
      <c r="GML699" s="187"/>
      <c r="GMM699" s="187"/>
      <c r="GMN699" s="187"/>
      <c r="GMO699" s="187"/>
      <c r="GMP699" s="187"/>
      <c r="GMQ699" s="187"/>
      <c r="GMR699" s="187"/>
      <c r="GMS699" s="187"/>
      <c r="GMT699" s="187"/>
      <c r="GMU699" s="187"/>
      <c r="GMV699" s="187"/>
      <c r="GMW699" s="187"/>
      <c r="GMX699" s="187"/>
      <c r="GMY699" s="187"/>
      <c r="GMZ699" s="187"/>
      <c r="GNA699" s="187"/>
      <c r="GNB699" s="187"/>
      <c r="GNC699" s="187"/>
      <c r="GND699" s="187"/>
      <c r="GNE699" s="187"/>
      <c r="GNF699" s="187"/>
      <c r="GNG699" s="187"/>
      <c r="GNH699" s="187"/>
      <c r="GNI699" s="187"/>
      <c r="GNJ699" s="187"/>
      <c r="GNK699" s="187"/>
      <c r="GNL699" s="187"/>
      <c r="GNM699" s="187"/>
      <c r="GNN699" s="187"/>
      <c r="GNO699" s="187"/>
      <c r="GNP699" s="187"/>
      <c r="GNQ699" s="187"/>
      <c r="GNR699" s="187"/>
      <c r="GNS699" s="187"/>
      <c r="GNT699" s="187"/>
      <c r="GNU699" s="187"/>
      <c r="GNV699" s="187"/>
      <c r="GNW699" s="187"/>
      <c r="GNX699" s="187"/>
      <c r="GNY699" s="187"/>
      <c r="GNZ699" s="187"/>
      <c r="GOA699" s="187"/>
      <c r="GOB699" s="187"/>
      <c r="GOC699" s="187"/>
      <c r="GOD699" s="187"/>
      <c r="GOE699" s="187"/>
      <c r="GOF699" s="187"/>
      <c r="GOG699" s="187"/>
      <c r="GOH699" s="187"/>
      <c r="GOI699" s="187"/>
      <c r="GOJ699" s="187"/>
      <c r="GOK699" s="187"/>
      <c r="GOL699" s="187"/>
      <c r="GOM699" s="187"/>
      <c r="GON699" s="187"/>
      <c r="GOO699" s="187"/>
      <c r="GOP699" s="187"/>
      <c r="GOQ699" s="187"/>
      <c r="GOR699" s="187"/>
      <c r="GOS699" s="187"/>
      <c r="GOT699" s="187"/>
      <c r="GOU699" s="187"/>
      <c r="GOV699" s="187"/>
      <c r="GOW699" s="187"/>
      <c r="GOX699" s="187"/>
      <c r="GOY699" s="187"/>
      <c r="GOZ699" s="187"/>
      <c r="GPA699" s="187"/>
      <c r="GPB699" s="187"/>
      <c r="GPC699" s="187"/>
      <c r="GPD699" s="187"/>
      <c r="GPE699" s="187"/>
      <c r="GPF699" s="187"/>
      <c r="GPG699" s="187"/>
      <c r="GPH699" s="187"/>
      <c r="GPI699" s="187"/>
      <c r="GPJ699" s="187"/>
      <c r="GPK699" s="187"/>
      <c r="GPL699" s="187"/>
      <c r="GPM699" s="187"/>
      <c r="GPN699" s="187"/>
      <c r="GPO699" s="187"/>
      <c r="GPP699" s="187"/>
      <c r="GPQ699" s="187"/>
      <c r="GPR699" s="187"/>
      <c r="GPS699" s="187"/>
      <c r="GPT699" s="187"/>
      <c r="GPU699" s="187"/>
      <c r="GPV699" s="187"/>
      <c r="GPW699" s="187"/>
      <c r="GPX699" s="187"/>
      <c r="GPY699" s="187"/>
      <c r="GPZ699" s="187"/>
      <c r="GQA699" s="187"/>
      <c r="GQB699" s="187"/>
      <c r="GQC699" s="187"/>
      <c r="GQD699" s="187"/>
      <c r="GQE699" s="187"/>
      <c r="GQF699" s="187"/>
      <c r="GQG699" s="187"/>
      <c r="GQH699" s="187"/>
      <c r="GQI699" s="187"/>
      <c r="GQJ699" s="187"/>
      <c r="GQK699" s="187"/>
      <c r="GQL699" s="187"/>
      <c r="GQM699" s="187"/>
      <c r="GQN699" s="187"/>
      <c r="GQO699" s="187"/>
      <c r="GQP699" s="187"/>
      <c r="GQQ699" s="187"/>
      <c r="GQR699" s="187"/>
      <c r="GQS699" s="187"/>
      <c r="GQT699" s="187"/>
      <c r="GQU699" s="187"/>
      <c r="GQV699" s="187"/>
      <c r="GQW699" s="187"/>
      <c r="GQX699" s="187"/>
      <c r="GQY699" s="187"/>
      <c r="GQZ699" s="187"/>
      <c r="GRA699" s="187"/>
      <c r="GRB699" s="187"/>
      <c r="GRC699" s="187"/>
      <c r="GRD699" s="187"/>
      <c r="GRE699" s="187"/>
      <c r="GRF699" s="187"/>
      <c r="GRG699" s="187"/>
      <c r="GRH699" s="187"/>
      <c r="GRI699" s="187"/>
      <c r="GRJ699" s="187"/>
      <c r="GRK699" s="187"/>
      <c r="GRL699" s="187"/>
      <c r="GRM699" s="187"/>
      <c r="GRN699" s="187"/>
      <c r="GRO699" s="187"/>
      <c r="GRP699" s="187"/>
      <c r="GRQ699" s="187"/>
      <c r="GRR699" s="187"/>
      <c r="GRS699" s="187"/>
      <c r="GRT699" s="187"/>
      <c r="GRU699" s="187"/>
      <c r="GRV699" s="187"/>
      <c r="GRW699" s="187"/>
      <c r="GRX699" s="187"/>
      <c r="GRY699" s="187"/>
      <c r="GRZ699" s="187"/>
      <c r="GSA699" s="187"/>
      <c r="GSB699" s="187"/>
      <c r="GSC699" s="187"/>
      <c r="GSD699" s="187"/>
      <c r="GSE699" s="187"/>
      <c r="GSF699" s="187"/>
      <c r="GSG699" s="187"/>
      <c r="GSH699" s="187"/>
      <c r="GSI699" s="187"/>
      <c r="GSJ699" s="187"/>
      <c r="GSK699" s="187"/>
      <c r="GSL699" s="187"/>
      <c r="GSM699" s="187"/>
      <c r="GSN699" s="187"/>
      <c r="GSO699" s="187"/>
      <c r="GSP699" s="187"/>
      <c r="GSQ699" s="187"/>
      <c r="GSR699" s="187"/>
      <c r="GSS699" s="187"/>
      <c r="GST699" s="187"/>
      <c r="GSU699" s="187"/>
      <c r="GSV699" s="187"/>
      <c r="GSW699" s="187"/>
      <c r="GSX699" s="187"/>
      <c r="GSY699" s="187"/>
      <c r="GSZ699" s="187"/>
      <c r="GTA699" s="187"/>
      <c r="GTB699" s="187"/>
      <c r="GTC699" s="187"/>
      <c r="GTD699" s="187"/>
      <c r="GTE699" s="187"/>
      <c r="GTF699" s="187"/>
      <c r="GTG699" s="187"/>
      <c r="GTH699" s="187"/>
      <c r="GTI699" s="187"/>
      <c r="GTJ699" s="187"/>
      <c r="GTK699" s="187"/>
      <c r="GTL699" s="187"/>
      <c r="GTM699" s="187"/>
      <c r="GTN699" s="187"/>
      <c r="GTO699" s="187"/>
      <c r="GTP699" s="187"/>
      <c r="GTQ699" s="187"/>
      <c r="GTR699" s="187"/>
      <c r="GTS699" s="187"/>
      <c r="GTT699" s="187"/>
      <c r="GTU699" s="187"/>
      <c r="GTV699" s="187"/>
      <c r="GTW699" s="187"/>
      <c r="GTX699" s="187"/>
      <c r="GTY699" s="187"/>
      <c r="GTZ699" s="187"/>
      <c r="GUA699" s="187"/>
      <c r="GUB699" s="187"/>
      <c r="GUC699" s="187"/>
      <c r="GUD699" s="187"/>
      <c r="GUE699" s="187"/>
      <c r="GUF699" s="187"/>
      <c r="GUG699" s="187"/>
      <c r="GUH699" s="187"/>
      <c r="GUI699" s="187"/>
      <c r="GUJ699" s="187"/>
      <c r="GUK699" s="187"/>
      <c r="GUL699" s="187"/>
      <c r="GUM699" s="187"/>
      <c r="GUN699" s="187"/>
      <c r="GUO699" s="187"/>
      <c r="GUP699" s="187"/>
      <c r="GUQ699" s="187"/>
      <c r="GUR699" s="187"/>
      <c r="GUS699" s="187"/>
      <c r="GUT699" s="187"/>
      <c r="GUU699" s="187"/>
      <c r="GUV699" s="187"/>
      <c r="GUW699" s="187"/>
      <c r="GUX699" s="187"/>
      <c r="GUY699" s="187"/>
      <c r="GUZ699" s="187"/>
      <c r="GVA699" s="187"/>
      <c r="GVB699" s="187"/>
      <c r="GVC699" s="187"/>
      <c r="GVD699" s="187"/>
      <c r="GVE699" s="187"/>
      <c r="GVF699" s="187"/>
      <c r="GVG699" s="187"/>
      <c r="GVH699" s="187"/>
      <c r="GVI699" s="187"/>
      <c r="GVJ699" s="187"/>
      <c r="GVK699" s="187"/>
      <c r="GVL699" s="187"/>
      <c r="GVM699" s="187"/>
      <c r="GVN699" s="187"/>
      <c r="GVO699" s="187"/>
      <c r="GVP699" s="187"/>
      <c r="GVQ699" s="187"/>
      <c r="GVR699" s="187"/>
      <c r="GVS699" s="187"/>
      <c r="GVT699" s="187"/>
      <c r="GVU699" s="187"/>
      <c r="GVV699" s="187"/>
      <c r="GVW699" s="187"/>
      <c r="GVX699" s="187"/>
      <c r="GVY699" s="187"/>
      <c r="GVZ699" s="187"/>
      <c r="GWA699" s="187"/>
      <c r="GWB699" s="187"/>
      <c r="GWC699" s="187"/>
      <c r="GWD699" s="187"/>
      <c r="GWE699" s="187"/>
      <c r="GWF699" s="187"/>
      <c r="GWG699" s="187"/>
      <c r="GWH699" s="187"/>
      <c r="GWI699" s="187"/>
      <c r="GWJ699" s="187"/>
      <c r="GWK699" s="187"/>
      <c r="GWL699" s="187"/>
      <c r="GWM699" s="187"/>
      <c r="GWN699" s="187"/>
      <c r="GWO699" s="187"/>
      <c r="GWP699" s="187"/>
      <c r="GWQ699" s="187"/>
      <c r="GWR699" s="187"/>
      <c r="GWS699" s="187"/>
      <c r="GWT699" s="187"/>
      <c r="GWU699" s="187"/>
      <c r="GWV699" s="187"/>
      <c r="GWW699" s="187"/>
      <c r="GWX699" s="187"/>
      <c r="GWY699" s="187"/>
      <c r="GWZ699" s="187"/>
      <c r="GXA699" s="187"/>
      <c r="GXB699" s="187"/>
      <c r="GXC699" s="187"/>
      <c r="GXD699" s="187"/>
      <c r="GXE699" s="187"/>
      <c r="GXF699" s="187"/>
      <c r="GXG699" s="187"/>
      <c r="GXH699" s="187"/>
      <c r="GXI699" s="187"/>
      <c r="GXJ699" s="187"/>
      <c r="GXK699" s="187"/>
      <c r="GXL699" s="187"/>
      <c r="GXM699" s="187"/>
      <c r="GXN699" s="187"/>
      <c r="GXO699" s="187"/>
      <c r="GXP699" s="187"/>
      <c r="GXQ699" s="187"/>
      <c r="GXR699" s="187"/>
      <c r="GXS699" s="187"/>
      <c r="GXT699" s="187"/>
      <c r="GXU699" s="187"/>
      <c r="GXV699" s="187"/>
      <c r="GXW699" s="187"/>
      <c r="GXX699" s="187"/>
      <c r="GXY699" s="187"/>
      <c r="GXZ699" s="187"/>
      <c r="GYA699" s="187"/>
      <c r="GYB699" s="187"/>
      <c r="GYC699" s="187"/>
      <c r="GYD699" s="187"/>
      <c r="GYE699" s="187"/>
      <c r="GYF699" s="187"/>
      <c r="GYG699" s="187"/>
      <c r="GYH699" s="187"/>
      <c r="GYI699" s="187"/>
      <c r="GYJ699" s="187"/>
      <c r="GYK699" s="187"/>
      <c r="GYL699" s="187"/>
      <c r="GYM699" s="187"/>
      <c r="GYN699" s="187"/>
      <c r="GYO699" s="187"/>
      <c r="GYP699" s="187"/>
      <c r="GYQ699" s="187"/>
      <c r="GYR699" s="187"/>
      <c r="GYS699" s="187"/>
      <c r="GYT699" s="187"/>
      <c r="GYU699" s="187"/>
      <c r="GYV699" s="187"/>
      <c r="GYW699" s="187"/>
      <c r="GYX699" s="187"/>
      <c r="GYY699" s="187"/>
      <c r="GYZ699" s="187"/>
      <c r="GZA699" s="187"/>
      <c r="GZB699" s="187"/>
      <c r="GZC699" s="187"/>
      <c r="GZD699" s="187"/>
      <c r="GZE699" s="187"/>
      <c r="GZF699" s="187"/>
      <c r="GZG699" s="187"/>
      <c r="GZH699" s="187"/>
      <c r="GZI699" s="187"/>
      <c r="GZJ699" s="187"/>
      <c r="GZK699" s="187"/>
      <c r="GZL699" s="187"/>
      <c r="GZM699" s="187"/>
      <c r="GZN699" s="187"/>
      <c r="GZO699" s="187"/>
      <c r="GZP699" s="187"/>
      <c r="GZQ699" s="187"/>
      <c r="GZR699" s="187"/>
      <c r="GZS699" s="187"/>
      <c r="GZT699" s="187"/>
      <c r="GZU699" s="187"/>
      <c r="GZV699" s="187"/>
      <c r="GZW699" s="187"/>
      <c r="GZX699" s="187"/>
      <c r="GZY699" s="187"/>
      <c r="GZZ699" s="187"/>
      <c r="HAA699" s="187"/>
      <c r="HAB699" s="187"/>
      <c r="HAC699" s="187"/>
      <c r="HAD699" s="187"/>
      <c r="HAE699" s="187"/>
      <c r="HAF699" s="187"/>
      <c r="HAG699" s="187"/>
      <c r="HAH699" s="187"/>
      <c r="HAI699" s="187"/>
      <c r="HAJ699" s="187"/>
      <c r="HAK699" s="187"/>
      <c r="HAL699" s="187"/>
      <c r="HAM699" s="187"/>
      <c r="HAN699" s="187"/>
      <c r="HAO699" s="187"/>
      <c r="HAP699" s="187"/>
      <c r="HAQ699" s="187"/>
      <c r="HAR699" s="187"/>
      <c r="HAS699" s="187"/>
      <c r="HAT699" s="187"/>
      <c r="HAU699" s="187"/>
      <c r="HAV699" s="187"/>
      <c r="HAW699" s="187"/>
      <c r="HAX699" s="187"/>
      <c r="HAY699" s="187"/>
      <c r="HAZ699" s="187"/>
      <c r="HBA699" s="187"/>
      <c r="HBB699" s="187"/>
      <c r="HBC699" s="187"/>
      <c r="HBD699" s="187"/>
      <c r="HBE699" s="187"/>
      <c r="HBF699" s="187"/>
      <c r="HBG699" s="187"/>
      <c r="HBH699" s="187"/>
      <c r="HBI699" s="187"/>
      <c r="HBJ699" s="187"/>
      <c r="HBK699" s="187"/>
      <c r="HBL699" s="187"/>
      <c r="HBM699" s="187"/>
      <c r="HBN699" s="187"/>
      <c r="HBO699" s="187"/>
      <c r="HBP699" s="187"/>
      <c r="HBQ699" s="187"/>
      <c r="HBR699" s="187"/>
      <c r="HBS699" s="187"/>
      <c r="HBT699" s="187"/>
      <c r="HBU699" s="187"/>
      <c r="HBV699" s="187"/>
      <c r="HBW699" s="187"/>
      <c r="HBX699" s="187"/>
      <c r="HBY699" s="187"/>
      <c r="HBZ699" s="187"/>
      <c r="HCA699" s="187"/>
      <c r="HCB699" s="187"/>
      <c r="HCC699" s="187"/>
      <c r="HCD699" s="187"/>
      <c r="HCE699" s="187"/>
      <c r="HCF699" s="187"/>
      <c r="HCG699" s="187"/>
      <c r="HCH699" s="187"/>
      <c r="HCI699" s="187"/>
      <c r="HCJ699" s="187"/>
      <c r="HCK699" s="187"/>
      <c r="HCL699" s="187"/>
      <c r="HCM699" s="187"/>
      <c r="HCN699" s="187"/>
      <c r="HCO699" s="187"/>
      <c r="HCP699" s="187"/>
      <c r="HCQ699" s="187"/>
      <c r="HCR699" s="187"/>
      <c r="HCS699" s="187"/>
      <c r="HCT699" s="187"/>
      <c r="HCU699" s="187"/>
      <c r="HCV699" s="187"/>
      <c r="HCW699" s="187"/>
      <c r="HCX699" s="187"/>
      <c r="HCY699" s="187"/>
      <c r="HCZ699" s="187"/>
      <c r="HDA699" s="187"/>
      <c r="HDB699" s="187"/>
      <c r="HDC699" s="187"/>
      <c r="HDD699" s="187"/>
      <c r="HDE699" s="187"/>
      <c r="HDF699" s="187"/>
      <c r="HDG699" s="187"/>
      <c r="HDH699" s="187"/>
      <c r="HDI699" s="187"/>
      <c r="HDJ699" s="187"/>
      <c r="HDK699" s="187"/>
      <c r="HDL699" s="187"/>
      <c r="HDM699" s="187"/>
      <c r="HDN699" s="187"/>
      <c r="HDO699" s="187"/>
      <c r="HDP699" s="187"/>
      <c r="HDQ699" s="187"/>
      <c r="HDR699" s="187"/>
      <c r="HDS699" s="187"/>
      <c r="HDT699" s="187"/>
      <c r="HDU699" s="187"/>
      <c r="HDV699" s="187"/>
      <c r="HDW699" s="187"/>
      <c r="HDX699" s="187"/>
      <c r="HDY699" s="187"/>
      <c r="HDZ699" s="187"/>
      <c r="HEA699" s="187"/>
      <c r="HEB699" s="187"/>
      <c r="HEC699" s="187"/>
      <c r="HED699" s="187"/>
      <c r="HEE699" s="187"/>
      <c r="HEF699" s="187"/>
      <c r="HEG699" s="187"/>
      <c r="HEH699" s="187"/>
      <c r="HEI699" s="187"/>
      <c r="HEJ699" s="187"/>
      <c r="HEK699" s="187"/>
      <c r="HEL699" s="187"/>
      <c r="HEM699" s="187"/>
      <c r="HEN699" s="187"/>
      <c r="HEO699" s="187"/>
      <c r="HEP699" s="187"/>
      <c r="HEQ699" s="187"/>
      <c r="HER699" s="187"/>
      <c r="HES699" s="187"/>
      <c r="HET699" s="187"/>
      <c r="HEU699" s="187"/>
      <c r="HEV699" s="187"/>
      <c r="HEW699" s="187"/>
      <c r="HEX699" s="187"/>
      <c r="HEY699" s="187"/>
      <c r="HEZ699" s="187"/>
      <c r="HFA699" s="187"/>
      <c r="HFB699" s="187"/>
      <c r="HFC699" s="187"/>
      <c r="HFD699" s="187"/>
      <c r="HFE699" s="187"/>
      <c r="HFF699" s="187"/>
      <c r="HFG699" s="187"/>
      <c r="HFH699" s="187"/>
      <c r="HFI699" s="187"/>
      <c r="HFJ699" s="187"/>
      <c r="HFK699" s="187"/>
      <c r="HFL699" s="187"/>
      <c r="HFM699" s="187"/>
      <c r="HFN699" s="187"/>
      <c r="HFO699" s="187"/>
      <c r="HFP699" s="187"/>
      <c r="HFQ699" s="187"/>
      <c r="HFR699" s="187"/>
      <c r="HFS699" s="187"/>
      <c r="HFT699" s="187"/>
      <c r="HFU699" s="187"/>
      <c r="HFV699" s="187"/>
      <c r="HFW699" s="187"/>
      <c r="HFX699" s="187"/>
      <c r="HFY699" s="187"/>
      <c r="HFZ699" s="187"/>
      <c r="HGA699" s="187"/>
      <c r="HGB699" s="187"/>
      <c r="HGC699" s="187"/>
      <c r="HGD699" s="187"/>
      <c r="HGE699" s="187"/>
      <c r="HGF699" s="187"/>
      <c r="HGG699" s="187"/>
      <c r="HGH699" s="187"/>
      <c r="HGI699" s="187"/>
      <c r="HGJ699" s="187"/>
      <c r="HGK699" s="187"/>
      <c r="HGL699" s="187"/>
      <c r="HGM699" s="187"/>
      <c r="HGN699" s="187"/>
      <c r="HGO699" s="187"/>
      <c r="HGP699" s="187"/>
      <c r="HGQ699" s="187"/>
      <c r="HGR699" s="187"/>
      <c r="HGS699" s="187"/>
      <c r="HGT699" s="187"/>
      <c r="HGU699" s="187"/>
      <c r="HGV699" s="187"/>
      <c r="HGW699" s="187"/>
      <c r="HGX699" s="187"/>
      <c r="HGY699" s="187"/>
      <c r="HGZ699" s="187"/>
      <c r="HHA699" s="187"/>
      <c r="HHB699" s="187"/>
      <c r="HHC699" s="187"/>
      <c r="HHD699" s="187"/>
      <c r="HHE699" s="187"/>
      <c r="HHF699" s="187"/>
      <c r="HHG699" s="187"/>
      <c r="HHH699" s="187"/>
      <c r="HHI699" s="187"/>
      <c r="HHJ699" s="187"/>
      <c r="HHK699" s="187"/>
      <c r="HHL699" s="187"/>
      <c r="HHM699" s="187"/>
      <c r="HHN699" s="187"/>
      <c r="HHO699" s="187"/>
      <c r="HHP699" s="187"/>
      <c r="HHQ699" s="187"/>
      <c r="HHR699" s="187"/>
      <c r="HHS699" s="187"/>
      <c r="HHT699" s="187"/>
      <c r="HHU699" s="187"/>
      <c r="HHV699" s="187"/>
      <c r="HHW699" s="187"/>
      <c r="HHX699" s="187"/>
      <c r="HHY699" s="187"/>
      <c r="HHZ699" s="187"/>
      <c r="HIA699" s="187"/>
      <c r="HIB699" s="187"/>
      <c r="HIC699" s="187"/>
      <c r="HID699" s="187"/>
      <c r="HIE699" s="187"/>
      <c r="HIF699" s="187"/>
      <c r="HIG699" s="187"/>
      <c r="HIH699" s="187"/>
      <c r="HII699" s="187"/>
      <c r="HIJ699" s="187"/>
      <c r="HIK699" s="187"/>
      <c r="HIL699" s="187"/>
      <c r="HIM699" s="187"/>
      <c r="HIN699" s="187"/>
      <c r="HIO699" s="187"/>
      <c r="HIP699" s="187"/>
      <c r="HIQ699" s="187"/>
      <c r="HIR699" s="187"/>
      <c r="HIS699" s="187"/>
      <c r="HIT699" s="187"/>
      <c r="HIU699" s="187"/>
      <c r="HIV699" s="187"/>
      <c r="HIW699" s="187"/>
      <c r="HIX699" s="187"/>
      <c r="HIY699" s="187"/>
      <c r="HIZ699" s="187"/>
      <c r="HJA699" s="187"/>
      <c r="HJB699" s="187"/>
      <c r="HJC699" s="187"/>
      <c r="HJD699" s="187"/>
      <c r="HJE699" s="187"/>
      <c r="HJF699" s="187"/>
      <c r="HJG699" s="187"/>
      <c r="HJH699" s="187"/>
      <c r="HJI699" s="187"/>
      <c r="HJJ699" s="187"/>
      <c r="HJK699" s="187"/>
      <c r="HJL699" s="187"/>
      <c r="HJM699" s="187"/>
      <c r="HJN699" s="187"/>
      <c r="HJO699" s="187"/>
      <c r="HJP699" s="187"/>
      <c r="HJQ699" s="187"/>
      <c r="HJR699" s="187"/>
      <c r="HJS699" s="187"/>
      <c r="HJT699" s="187"/>
      <c r="HJU699" s="187"/>
      <c r="HJV699" s="187"/>
      <c r="HJW699" s="187"/>
      <c r="HJX699" s="187"/>
      <c r="HJY699" s="187"/>
      <c r="HJZ699" s="187"/>
      <c r="HKA699" s="187"/>
      <c r="HKB699" s="187"/>
      <c r="HKC699" s="187"/>
      <c r="HKD699" s="187"/>
      <c r="HKE699" s="187"/>
      <c r="HKF699" s="187"/>
      <c r="HKG699" s="187"/>
      <c r="HKH699" s="187"/>
      <c r="HKI699" s="187"/>
      <c r="HKJ699" s="187"/>
      <c r="HKK699" s="187"/>
      <c r="HKL699" s="187"/>
      <c r="HKM699" s="187"/>
      <c r="HKN699" s="187"/>
      <c r="HKO699" s="187"/>
      <c r="HKP699" s="187"/>
      <c r="HKQ699" s="187"/>
      <c r="HKR699" s="187"/>
      <c r="HKS699" s="187"/>
      <c r="HKT699" s="187"/>
      <c r="HKU699" s="187"/>
      <c r="HKV699" s="187"/>
      <c r="HKW699" s="187"/>
      <c r="HKX699" s="187"/>
      <c r="HKY699" s="187"/>
      <c r="HKZ699" s="187"/>
      <c r="HLA699" s="187"/>
      <c r="HLB699" s="187"/>
      <c r="HLC699" s="187"/>
      <c r="HLD699" s="187"/>
      <c r="HLE699" s="187"/>
      <c r="HLF699" s="187"/>
      <c r="HLG699" s="187"/>
      <c r="HLH699" s="187"/>
      <c r="HLI699" s="187"/>
      <c r="HLJ699" s="187"/>
      <c r="HLK699" s="187"/>
      <c r="HLL699" s="187"/>
      <c r="HLM699" s="187"/>
      <c r="HLN699" s="187"/>
      <c r="HLO699" s="187"/>
      <c r="HLP699" s="187"/>
      <c r="HLQ699" s="187"/>
      <c r="HLR699" s="187"/>
      <c r="HLS699" s="187"/>
      <c r="HLT699" s="187"/>
      <c r="HLU699" s="187"/>
      <c r="HLV699" s="187"/>
      <c r="HLW699" s="187"/>
      <c r="HLX699" s="187"/>
      <c r="HLY699" s="187"/>
      <c r="HLZ699" s="187"/>
      <c r="HMA699" s="187"/>
      <c r="HMB699" s="187"/>
      <c r="HMC699" s="187"/>
      <c r="HMD699" s="187"/>
      <c r="HME699" s="187"/>
      <c r="HMF699" s="187"/>
      <c r="HMG699" s="187"/>
      <c r="HMH699" s="187"/>
      <c r="HMI699" s="187"/>
      <c r="HMJ699" s="187"/>
      <c r="HMK699" s="187"/>
      <c r="HML699" s="187"/>
      <c r="HMM699" s="187"/>
      <c r="HMN699" s="187"/>
      <c r="HMO699" s="187"/>
      <c r="HMP699" s="187"/>
      <c r="HMQ699" s="187"/>
      <c r="HMR699" s="187"/>
      <c r="HMS699" s="187"/>
      <c r="HMT699" s="187"/>
      <c r="HMU699" s="187"/>
      <c r="HMV699" s="187"/>
      <c r="HMW699" s="187"/>
      <c r="HMX699" s="187"/>
      <c r="HMY699" s="187"/>
      <c r="HMZ699" s="187"/>
      <c r="HNA699" s="187"/>
      <c r="HNB699" s="187"/>
      <c r="HNC699" s="187"/>
      <c r="HND699" s="187"/>
      <c r="HNE699" s="187"/>
      <c r="HNF699" s="187"/>
      <c r="HNG699" s="187"/>
      <c r="HNH699" s="187"/>
      <c r="HNI699" s="187"/>
      <c r="HNJ699" s="187"/>
      <c r="HNK699" s="187"/>
      <c r="HNL699" s="187"/>
      <c r="HNM699" s="187"/>
      <c r="HNN699" s="187"/>
      <c r="HNO699" s="187"/>
      <c r="HNP699" s="187"/>
      <c r="HNQ699" s="187"/>
      <c r="HNR699" s="187"/>
      <c r="HNS699" s="187"/>
      <c r="HNT699" s="187"/>
      <c r="HNU699" s="187"/>
      <c r="HNV699" s="187"/>
      <c r="HNW699" s="187"/>
      <c r="HNX699" s="187"/>
      <c r="HNY699" s="187"/>
      <c r="HNZ699" s="187"/>
      <c r="HOA699" s="187"/>
      <c r="HOB699" s="187"/>
      <c r="HOC699" s="187"/>
      <c r="HOD699" s="187"/>
      <c r="HOE699" s="187"/>
      <c r="HOF699" s="187"/>
      <c r="HOG699" s="187"/>
      <c r="HOH699" s="187"/>
      <c r="HOI699" s="187"/>
      <c r="HOJ699" s="187"/>
      <c r="HOK699" s="187"/>
      <c r="HOL699" s="187"/>
      <c r="HOM699" s="187"/>
      <c r="HON699" s="187"/>
      <c r="HOO699" s="187"/>
      <c r="HOP699" s="187"/>
      <c r="HOQ699" s="187"/>
      <c r="HOR699" s="187"/>
      <c r="HOS699" s="187"/>
      <c r="HOT699" s="187"/>
      <c r="HOU699" s="187"/>
      <c r="HOV699" s="187"/>
      <c r="HOW699" s="187"/>
      <c r="HOX699" s="187"/>
      <c r="HOY699" s="187"/>
      <c r="HOZ699" s="187"/>
      <c r="HPA699" s="187"/>
      <c r="HPB699" s="187"/>
      <c r="HPC699" s="187"/>
      <c r="HPD699" s="187"/>
      <c r="HPE699" s="187"/>
      <c r="HPF699" s="187"/>
      <c r="HPG699" s="187"/>
      <c r="HPH699" s="187"/>
      <c r="HPI699" s="187"/>
      <c r="HPJ699" s="187"/>
      <c r="HPK699" s="187"/>
      <c r="HPL699" s="187"/>
      <c r="HPM699" s="187"/>
      <c r="HPN699" s="187"/>
      <c r="HPO699" s="187"/>
      <c r="HPP699" s="187"/>
      <c r="HPQ699" s="187"/>
      <c r="HPR699" s="187"/>
      <c r="HPS699" s="187"/>
      <c r="HPT699" s="187"/>
      <c r="HPU699" s="187"/>
      <c r="HPV699" s="187"/>
      <c r="HPW699" s="187"/>
      <c r="HPX699" s="187"/>
      <c r="HPY699" s="187"/>
      <c r="HPZ699" s="187"/>
      <c r="HQA699" s="187"/>
      <c r="HQB699" s="187"/>
      <c r="HQC699" s="187"/>
      <c r="HQD699" s="187"/>
      <c r="HQE699" s="187"/>
      <c r="HQF699" s="187"/>
      <c r="HQG699" s="187"/>
      <c r="HQH699" s="187"/>
      <c r="HQI699" s="187"/>
      <c r="HQJ699" s="187"/>
      <c r="HQK699" s="187"/>
      <c r="HQL699" s="187"/>
      <c r="HQM699" s="187"/>
      <c r="HQN699" s="187"/>
      <c r="HQO699" s="187"/>
      <c r="HQP699" s="187"/>
      <c r="HQQ699" s="187"/>
      <c r="HQR699" s="187"/>
      <c r="HQS699" s="187"/>
      <c r="HQT699" s="187"/>
      <c r="HQU699" s="187"/>
      <c r="HQV699" s="187"/>
      <c r="HQW699" s="187"/>
      <c r="HQX699" s="187"/>
      <c r="HQY699" s="187"/>
      <c r="HQZ699" s="187"/>
      <c r="HRA699" s="187"/>
      <c r="HRB699" s="187"/>
      <c r="HRC699" s="187"/>
      <c r="HRD699" s="187"/>
      <c r="HRE699" s="187"/>
      <c r="HRF699" s="187"/>
      <c r="HRG699" s="187"/>
      <c r="HRH699" s="187"/>
      <c r="HRI699" s="187"/>
      <c r="HRJ699" s="187"/>
      <c r="HRK699" s="187"/>
      <c r="HRL699" s="187"/>
      <c r="HRM699" s="187"/>
      <c r="HRN699" s="187"/>
      <c r="HRO699" s="187"/>
      <c r="HRP699" s="187"/>
      <c r="HRQ699" s="187"/>
      <c r="HRR699" s="187"/>
      <c r="HRS699" s="187"/>
      <c r="HRT699" s="187"/>
      <c r="HRU699" s="187"/>
      <c r="HRV699" s="187"/>
      <c r="HRW699" s="187"/>
      <c r="HRX699" s="187"/>
      <c r="HRY699" s="187"/>
      <c r="HRZ699" s="187"/>
      <c r="HSA699" s="187"/>
      <c r="HSB699" s="187"/>
      <c r="HSC699" s="187"/>
      <c r="HSD699" s="187"/>
      <c r="HSE699" s="187"/>
      <c r="HSF699" s="187"/>
      <c r="HSG699" s="187"/>
      <c r="HSH699" s="187"/>
      <c r="HSI699" s="187"/>
      <c r="HSJ699" s="187"/>
      <c r="HSK699" s="187"/>
      <c r="HSL699" s="187"/>
      <c r="HSM699" s="187"/>
      <c r="HSN699" s="187"/>
      <c r="HSO699" s="187"/>
      <c r="HSP699" s="187"/>
      <c r="HSQ699" s="187"/>
      <c r="HSR699" s="187"/>
      <c r="HSS699" s="187"/>
      <c r="HST699" s="187"/>
      <c r="HSU699" s="187"/>
      <c r="HSV699" s="187"/>
      <c r="HSW699" s="187"/>
      <c r="HSX699" s="187"/>
      <c r="HSY699" s="187"/>
      <c r="HSZ699" s="187"/>
      <c r="HTA699" s="187"/>
      <c r="HTB699" s="187"/>
      <c r="HTC699" s="187"/>
      <c r="HTD699" s="187"/>
      <c r="HTE699" s="187"/>
      <c r="HTF699" s="187"/>
      <c r="HTG699" s="187"/>
      <c r="HTH699" s="187"/>
      <c r="HTI699" s="187"/>
      <c r="HTJ699" s="187"/>
      <c r="HTK699" s="187"/>
      <c r="HTL699" s="187"/>
      <c r="HTM699" s="187"/>
      <c r="HTN699" s="187"/>
      <c r="HTO699" s="187"/>
      <c r="HTP699" s="187"/>
      <c r="HTQ699" s="187"/>
      <c r="HTR699" s="187"/>
      <c r="HTS699" s="187"/>
      <c r="HTT699" s="187"/>
      <c r="HTU699" s="187"/>
      <c r="HTV699" s="187"/>
      <c r="HTW699" s="187"/>
      <c r="HTX699" s="187"/>
      <c r="HTY699" s="187"/>
      <c r="HTZ699" s="187"/>
      <c r="HUA699" s="187"/>
      <c r="HUB699" s="187"/>
      <c r="HUC699" s="187"/>
      <c r="HUD699" s="187"/>
      <c r="HUE699" s="187"/>
      <c r="HUF699" s="187"/>
      <c r="HUG699" s="187"/>
      <c r="HUH699" s="187"/>
      <c r="HUI699" s="187"/>
      <c r="HUJ699" s="187"/>
      <c r="HUK699" s="187"/>
      <c r="HUL699" s="187"/>
      <c r="HUM699" s="187"/>
      <c r="HUN699" s="187"/>
      <c r="HUO699" s="187"/>
      <c r="HUP699" s="187"/>
      <c r="HUQ699" s="187"/>
      <c r="HUR699" s="187"/>
      <c r="HUS699" s="187"/>
      <c r="HUT699" s="187"/>
      <c r="HUU699" s="187"/>
      <c r="HUV699" s="187"/>
      <c r="HUW699" s="187"/>
      <c r="HUX699" s="187"/>
      <c r="HUY699" s="187"/>
      <c r="HUZ699" s="187"/>
      <c r="HVA699" s="187"/>
      <c r="HVB699" s="187"/>
      <c r="HVC699" s="187"/>
      <c r="HVD699" s="187"/>
      <c r="HVE699" s="187"/>
      <c r="HVF699" s="187"/>
      <c r="HVG699" s="187"/>
      <c r="HVH699" s="187"/>
      <c r="HVI699" s="187"/>
      <c r="HVJ699" s="187"/>
      <c r="HVK699" s="187"/>
      <c r="HVL699" s="187"/>
      <c r="HVM699" s="187"/>
      <c r="HVN699" s="187"/>
      <c r="HVO699" s="187"/>
      <c r="HVP699" s="187"/>
      <c r="HVQ699" s="187"/>
      <c r="HVR699" s="187"/>
      <c r="HVS699" s="187"/>
      <c r="HVT699" s="187"/>
      <c r="HVU699" s="187"/>
      <c r="HVV699" s="187"/>
      <c r="HVW699" s="187"/>
      <c r="HVX699" s="187"/>
      <c r="HVY699" s="187"/>
      <c r="HVZ699" s="187"/>
      <c r="HWA699" s="187"/>
      <c r="HWB699" s="187"/>
      <c r="HWC699" s="187"/>
      <c r="HWD699" s="187"/>
      <c r="HWE699" s="187"/>
      <c r="HWF699" s="187"/>
      <c r="HWG699" s="187"/>
      <c r="HWH699" s="187"/>
      <c r="HWI699" s="187"/>
      <c r="HWJ699" s="187"/>
      <c r="HWK699" s="187"/>
      <c r="HWL699" s="187"/>
      <c r="HWM699" s="187"/>
      <c r="HWN699" s="187"/>
      <c r="HWO699" s="187"/>
      <c r="HWP699" s="187"/>
      <c r="HWQ699" s="187"/>
      <c r="HWR699" s="187"/>
      <c r="HWS699" s="187"/>
      <c r="HWT699" s="187"/>
      <c r="HWU699" s="187"/>
      <c r="HWV699" s="187"/>
      <c r="HWW699" s="187"/>
      <c r="HWX699" s="187"/>
      <c r="HWY699" s="187"/>
      <c r="HWZ699" s="187"/>
      <c r="HXA699" s="187"/>
      <c r="HXB699" s="187"/>
      <c r="HXC699" s="187"/>
      <c r="HXD699" s="187"/>
      <c r="HXE699" s="187"/>
      <c r="HXF699" s="187"/>
      <c r="HXG699" s="187"/>
      <c r="HXH699" s="187"/>
      <c r="HXI699" s="187"/>
      <c r="HXJ699" s="187"/>
      <c r="HXK699" s="187"/>
      <c r="HXL699" s="187"/>
      <c r="HXM699" s="187"/>
      <c r="HXN699" s="187"/>
      <c r="HXO699" s="187"/>
      <c r="HXP699" s="187"/>
      <c r="HXQ699" s="187"/>
      <c r="HXR699" s="187"/>
      <c r="HXS699" s="187"/>
      <c r="HXT699" s="187"/>
      <c r="HXU699" s="187"/>
      <c r="HXV699" s="187"/>
      <c r="HXW699" s="187"/>
      <c r="HXX699" s="187"/>
      <c r="HXY699" s="187"/>
      <c r="HXZ699" s="187"/>
      <c r="HYA699" s="187"/>
      <c r="HYB699" s="187"/>
      <c r="HYC699" s="187"/>
      <c r="HYD699" s="187"/>
      <c r="HYE699" s="187"/>
      <c r="HYF699" s="187"/>
      <c r="HYG699" s="187"/>
      <c r="HYH699" s="187"/>
      <c r="HYI699" s="187"/>
      <c r="HYJ699" s="187"/>
      <c r="HYK699" s="187"/>
      <c r="HYL699" s="187"/>
      <c r="HYM699" s="187"/>
      <c r="HYN699" s="187"/>
      <c r="HYO699" s="187"/>
      <c r="HYP699" s="187"/>
      <c r="HYQ699" s="187"/>
      <c r="HYR699" s="187"/>
      <c r="HYS699" s="187"/>
      <c r="HYT699" s="187"/>
      <c r="HYU699" s="187"/>
      <c r="HYV699" s="187"/>
      <c r="HYW699" s="187"/>
      <c r="HYX699" s="187"/>
      <c r="HYY699" s="187"/>
      <c r="HYZ699" s="187"/>
      <c r="HZA699" s="187"/>
      <c r="HZB699" s="187"/>
      <c r="HZC699" s="187"/>
      <c r="HZD699" s="187"/>
      <c r="HZE699" s="187"/>
      <c r="HZF699" s="187"/>
      <c r="HZG699" s="187"/>
      <c r="HZH699" s="187"/>
      <c r="HZI699" s="187"/>
      <c r="HZJ699" s="187"/>
      <c r="HZK699" s="187"/>
      <c r="HZL699" s="187"/>
      <c r="HZM699" s="187"/>
      <c r="HZN699" s="187"/>
      <c r="HZO699" s="187"/>
      <c r="HZP699" s="187"/>
      <c r="HZQ699" s="187"/>
      <c r="HZR699" s="187"/>
      <c r="HZS699" s="187"/>
      <c r="HZT699" s="187"/>
      <c r="HZU699" s="187"/>
      <c r="HZV699" s="187"/>
      <c r="HZW699" s="187"/>
      <c r="HZX699" s="187"/>
      <c r="HZY699" s="187"/>
      <c r="HZZ699" s="187"/>
      <c r="IAA699" s="187"/>
      <c r="IAB699" s="187"/>
      <c r="IAC699" s="187"/>
      <c r="IAD699" s="187"/>
      <c r="IAE699" s="187"/>
      <c r="IAF699" s="187"/>
      <c r="IAG699" s="187"/>
      <c r="IAH699" s="187"/>
      <c r="IAI699" s="187"/>
      <c r="IAJ699" s="187"/>
      <c r="IAK699" s="187"/>
      <c r="IAL699" s="187"/>
      <c r="IAM699" s="187"/>
      <c r="IAN699" s="187"/>
      <c r="IAO699" s="187"/>
      <c r="IAP699" s="187"/>
      <c r="IAQ699" s="187"/>
      <c r="IAR699" s="187"/>
      <c r="IAS699" s="187"/>
      <c r="IAT699" s="187"/>
      <c r="IAU699" s="187"/>
      <c r="IAV699" s="187"/>
      <c r="IAW699" s="187"/>
      <c r="IAX699" s="187"/>
      <c r="IAY699" s="187"/>
      <c r="IAZ699" s="187"/>
      <c r="IBA699" s="187"/>
      <c r="IBB699" s="187"/>
      <c r="IBC699" s="187"/>
      <c r="IBD699" s="187"/>
      <c r="IBE699" s="187"/>
      <c r="IBF699" s="187"/>
      <c r="IBG699" s="187"/>
      <c r="IBH699" s="187"/>
      <c r="IBI699" s="187"/>
      <c r="IBJ699" s="187"/>
      <c r="IBK699" s="187"/>
      <c r="IBL699" s="187"/>
      <c r="IBM699" s="187"/>
      <c r="IBN699" s="187"/>
      <c r="IBO699" s="187"/>
      <c r="IBP699" s="187"/>
      <c r="IBQ699" s="187"/>
      <c r="IBR699" s="187"/>
      <c r="IBS699" s="187"/>
      <c r="IBT699" s="187"/>
      <c r="IBU699" s="187"/>
      <c r="IBV699" s="187"/>
      <c r="IBW699" s="187"/>
      <c r="IBX699" s="187"/>
      <c r="IBY699" s="187"/>
      <c r="IBZ699" s="187"/>
      <c r="ICA699" s="187"/>
      <c r="ICB699" s="187"/>
      <c r="ICC699" s="187"/>
      <c r="ICD699" s="187"/>
      <c r="ICE699" s="187"/>
      <c r="ICF699" s="187"/>
      <c r="ICG699" s="187"/>
      <c r="ICH699" s="187"/>
      <c r="ICI699" s="187"/>
      <c r="ICJ699" s="187"/>
      <c r="ICK699" s="187"/>
      <c r="ICL699" s="187"/>
      <c r="ICM699" s="187"/>
      <c r="ICN699" s="187"/>
      <c r="ICO699" s="187"/>
      <c r="ICP699" s="187"/>
      <c r="ICQ699" s="187"/>
      <c r="ICR699" s="187"/>
      <c r="ICS699" s="187"/>
      <c r="ICT699" s="187"/>
      <c r="ICU699" s="187"/>
      <c r="ICV699" s="187"/>
      <c r="ICW699" s="187"/>
      <c r="ICX699" s="187"/>
      <c r="ICY699" s="187"/>
      <c r="ICZ699" s="187"/>
      <c r="IDA699" s="187"/>
      <c r="IDB699" s="187"/>
      <c r="IDC699" s="187"/>
      <c r="IDD699" s="187"/>
      <c r="IDE699" s="187"/>
      <c r="IDF699" s="187"/>
      <c r="IDG699" s="187"/>
      <c r="IDH699" s="187"/>
      <c r="IDI699" s="187"/>
      <c r="IDJ699" s="187"/>
      <c r="IDK699" s="187"/>
      <c r="IDL699" s="187"/>
      <c r="IDM699" s="187"/>
      <c r="IDN699" s="187"/>
      <c r="IDO699" s="187"/>
      <c r="IDP699" s="187"/>
      <c r="IDQ699" s="187"/>
      <c r="IDR699" s="187"/>
      <c r="IDS699" s="187"/>
      <c r="IDT699" s="187"/>
      <c r="IDU699" s="187"/>
      <c r="IDV699" s="187"/>
      <c r="IDW699" s="187"/>
      <c r="IDX699" s="187"/>
      <c r="IDY699" s="187"/>
      <c r="IDZ699" s="187"/>
      <c r="IEA699" s="187"/>
      <c r="IEB699" s="187"/>
      <c r="IEC699" s="187"/>
      <c r="IED699" s="187"/>
      <c r="IEE699" s="187"/>
      <c r="IEF699" s="187"/>
      <c r="IEG699" s="187"/>
      <c r="IEH699" s="187"/>
      <c r="IEI699" s="187"/>
      <c r="IEJ699" s="187"/>
      <c r="IEK699" s="187"/>
      <c r="IEL699" s="187"/>
      <c r="IEM699" s="187"/>
      <c r="IEN699" s="187"/>
      <c r="IEO699" s="187"/>
      <c r="IEP699" s="187"/>
      <c r="IEQ699" s="187"/>
      <c r="IER699" s="187"/>
      <c r="IES699" s="187"/>
      <c r="IET699" s="187"/>
      <c r="IEU699" s="187"/>
      <c r="IEV699" s="187"/>
      <c r="IEW699" s="187"/>
      <c r="IEX699" s="187"/>
      <c r="IEY699" s="187"/>
      <c r="IEZ699" s="187"/>
      <c r="IFA699" s="187"/>
      <c r="IFB699" s="187"/>
      <c r="IFC699" s="187"/>
      <c r="IFD699" s="187"/>
      <c r="IFE699" s="187"/>
      <c r="IFF699" s="187"/>
      <c r="IFG699" s="187"/>
      <c r="IFH699" s="187"/>
      <c r="IFI699" s="187"/>
      <c r="IFJ699" s="187"/>
      <c r="IFK699" s="187"/>
      <c r="IFL699" s="187"/>
      <c r="IFM699" s="187"/>
      <c r="IFN699" s="187"/>
      <c r="IFO699" s="187"/>
      <c r="IFP699" s="187"/>
      <c r="IFQ699" s="187"/>
      <c r="IFR699" s="187"/>
      <c r="IFS699" s="187"/>
      <c r="IFT699" s="187"/>
      <c r="IFU699" s="187"/>
      <c r="IFV699" s="187"/>
      <c r="IFW699" s="187"/>
      <c r="IFX699" s="187"/>
      <c r="IFY699" s="187"/>
      <c r="IFZ699" s="187"/>
      <c r="IGA699" s="187"/>
      <c r="IGB699" s="187"/>
      <c r="IGC699" s="187"/>
      <c r="IGD699" s="187"/>
      <c r="IGE699" s="187"/>
      <c r="IGF699" s="187"/>
      <c r="IGG699" s="187"/>
      <c r="IGH699" s="187"/>
      <c r="IGI699" s="187"/>
      <c r="IGJ699" s="187"/>
      <c r="IGK699" s="187"/>
      <c r="IGL699" s="187"/>
      <c r="IGM699" s="187"/>
      <c r="IGN699" s="187"/>
      <c r="IGO699" s="187"/>
      <c r="IGP699" s="187"/>
      <c r="IGQ699" s="187"/>
      <c r="IGR699" s="187"/>
      <c r="IGS699" s="187"/>
      <c r="IGT699" s="187"/>
      <c r="IGU699" s="187"/>
      <c r="IGV699" s="187"/>
      <c r="IGW699" s="187"/>
      <c r="IGX699" s="187"/>
      <c r="IGY699" s="187"/>
      <c r="IGZ699" s="187"/>
      <c r="IHA699" s="187"/>
      <c r="IHB699" s="187"/>
      <c r="IHC699" s="187"/>
      <c r="IHD699" s="187"/>
      <c r="IHE699" s="187"/>
      <c r="IHF699" s="187"/>
      <c r="IHG699" s="187"/>
      <c r="IHH699" s="187"/>
      <c r="IHI699" s="187"/>
      <c r="IHJ699" s="187"/>
      <c r="IHK699" s="187"/>
      <c r="IHL699" s="187"/>
      <c r="IHM699" s="187"/>
      <c r="IHN699" s="187"/>
      <c r="IHO699" s="187"/>
      <c r="IHP699" s="187"/>
      <c r="IHQ699" s="187"/>
      <c r="IHR699" s="187"/>
      <c r="IHS699" s="187"/>
      <c r="IHT699" s="187"/>
      <c r="IHU699" s="187"/>
      <c r="IHV699" s="187"/>
      <c r="IHW699" s="187"/>
      <c r="IHX699" s="187"/>
      <c r="IHY699" s="187"/>
      <c r="IHZ699" s="187"/>
      <c r="IIA699" s="187"/>
      <c r="IIB699" s="187"/>
      <c r="IIC699" s="187"/>
      <c r="IID699" s="187"/>
      <c r="IIE699" s="187"/>
      <c r="IIF699" s="187"/>
      <c r="IIG699" s="187"/>
      <c r="IIH699" s="187"/>
      <c r="III699" s="187"/>
      <c r="IIJ699" s="187"/>
      <c r="IIK699" s="187"/>
      <c r="IIL699" s="187"/>
      <c r="IIM699" s="187"/>
      <c r="IIN699" s="187"/>
      <c r="IIO699" s="187"/>
      <c r="IIP699" s="187"/>
      <c r="IIQ699" s="187"/>
      <c r="IIR699" s="187"/>
      <c r="IIS699" s="187"/>
      <c r="IIT699" s="187"/>
      <c r="IIU699" s="187"/>
      <c r="IIV699" s="187"/>
      <c r="IIW699" s="187"/>
      <c r="IIX699" s="187"/>
      <c r="IIY699" s="187"/>
      <c r="IIZ699" s="187"/>
      <c r="IJA699" s="187"/>
      <c r="IJB699" s="187"/>
      <c r="IJC699" s="187"/>
      <c r="IJD699" s="187"/>
      <c r="IJE699" s="187"/>
      <c r="IJF699" s="187"/>
      <c r="IJG699" s="187"/>
      <c r="IJH699" s="187"/>
      <c r="IJI699" s="187"/>
      <c r="IJJ699" s="187"/>
      <c r="IJK699" s="187"/>
      <c r="IJL699" s="187"/>
      <c r="IJM699" s="187"/>
      <c r="IJN699" s="187"/>
      <c r="IJO699" s="187"/>
      <c r="IJP699" s="187"/>
      <c r="IJQ699" s="187"/>
      <c r="IJR699" s="187"/>
      <c r="IJS699" s="187"/>
      <c r="IJT699" s="187"/>
      <c r="IJU699" s="187"/>
      <c r="IJV699" s="187"/>
      <c r="IJW699" s="187"/>
      <c r="IJX699" s="187"/>
      <c r="IJY699" s="187"/>
      <c r="IJZ699" s="187"/>
      <c r="IKA699" s="187"/>
      <c r="IKB699" s="187"/>
      <c r="IKC699" s="187"/>
      <c r="IKD699" s="187"/>
      <c r="IKE699" s="187"/>
      <c r="IKF699" s="187"/>
      <c r="IKG699" s="187"/>
      <c r="IKH699" s="187"/>
      <c r="IKI699" s="187"/>
      <c r="IKJ699" s="187"/>
      <c r="IKK699" s="187"/>
      <c r="IKL699" s="187"/>
      <c r="IKM699" s="187"/>
      <c r="IKN699" s="187"/>
      <c r="IKO699" s="187"/>
      <c r="IKP699" s="187"/>
      <c r="IKQ699" s="187"/>
      <c r="IKR699" s="187"/>
      <c r="IKS699" s="187"/>
      <c r="IKT699" s="187"/>
      <c r="IKU699" s="187"/>
      <c r="IKV699" s="187"/>
      <c r="IKW699" s="187"/>
      <c r="IKX699" s="187"/>
      <c r="IKY699" s="187"/>
      <c r="IKZ699" s="187"/>
      <c r="ILA699" s="187"/>
      <c r="ILB699" s="187"/>
      <c r="ILC699" s="187"/>
      <c r="ILD699" s="187"/>
      <c r="ILE699" s="187"/>
      <c r="ILF699" s="187"/>
      <c r="ILG699" s="187"/>
      <c r="ILH699" s="187"/>
      <c r="ILI699" s="187"/>
      <c r="ILJ699" s="187"/>
      <c r="ILK699" s="187"/>
      <c r="ILL699" s="187"/>
      <c r="ILM699" s="187"/>
      <c r="ILN699" s="187"/>
      <c r="ILO699" s="187"/>
      <c r="ILP699" s="187"/>
      <c r="ILQ699" s="187"/>
      <c r="ILR699" s="187"/>
      <c r="ILS699" s="187"/>
      <c r="ILT699" s="187"/>
      <c r="ILU699" s="187"/>
      <c r="ILV699" s="187"/>
      <c r="ILW699" s="187"/>
      <c r="ILX699" s="187"/>
      <c r="ILY699" s="187"/>
      <c r="ILZ699" s="187"/>
      <c r="IMA699" s="187"/>
      <c r="IMB699" s="187"/>
      <c r="IMC699" s="187"/>
      <c r="IMD699" s="187"/>
      <c r="IME699" s="187"/>
      <c r="IMF699" s="187"/>
      <c r="IMG699" s="187"/>
      <c r="IMH699" s="187"/>
      <c r="IMI699" s="187"/>
      <c r="IMJ699" s="187"/>
      <c r="IMK699" s="187"/>
      <c r="IML699" s="187"/>
      <c r="IMM699" s="187"/>
      <c r="IMN699" s="187"/>
      <c r="IMO699" s="187"/>
      <c r="IMP699" s="187"/>
      <c r="IMQ699" s="187"/>
      <c r="IMR699" s="187"/>
      <c r="IMS699" s="187"/>
      <c r="IMT699" s="187"/>
      <c r="IMU699" s="187"/>
      <c r="IMV699" s="187"/>
      <c r="IMW699" s="187"/>
      <c r="IMX699" s="187"/>
      <c r="IMY699" s="187"/>
      <c r="IMZ699" s="187"/>
      <c r="INA699" s="187"/>
      <c r="INB699" s="187"/>
      <c r="INC699" s="187"/>
      <c r="IND699" s="187"/>
      <c r="INE699" s="187"/>
      <c r="INF699" s="187"/>
      <c r="ING699" s="187"/>
      <c r="INH699" s="187"/>
      <c r="INI699" s="187"/>
      <c r="INJ699" s="187"/>
      <c r="INK699" s="187"/>
      <c r="INL699" s="187"/>
      <c r="INM699" s="187"/>
      <c r="INN699" s="187"/>
      <c r="INO699" s="187"/>
      <c r="INP699" s="187"/>
      <c r="INQ699" s="187"/>
      <c r="INR699" s="187"/>
      <c r="INS699" s="187"/>
      <c r="INT699" s="187"/>
      <c r="INU699" s="187"/>
      <c r="INV699" s="187"/>
      <c r="INW699" s="187"/>
      <c r="INX699" s="187"/>
      <c r="INY699" s="187"/>
      <c r="INZ699" s="187"/>
      <c r="IOA699" s="187"/>
      <c r="IOB699" s="187"/>
      <c r="IOC699" s="187"/>
      <c r="IOD699" s="187"/>
      <c r="IOE699" s="187"/>
      <c r="IOF699" s="187"/>
      <c r="IOG699" s="187"/>
      <c r="IOH699" s="187"/>
      <c r="IOI699" s="187"/>
      <c r="IOJ699" s="187"/>
      <c r="IOK699" s="187"/>
      <c r="IOL699" s="187"/>
      <c r="IOM699" s="187"/>
      <c r="ION699" s="187"/>
      <c r="IOO699" s="187"/>
      <c r="IOP699" s="187"/>
      <c r="IOQ699" s="187"/>
      <c r="IOR699" s="187"/>
      <c r="IOS699" s="187"/>
      <c r="IOT699" s="187"/>
      <c r="IOU699" s="187"/>
      <c r="IOV699" s="187"/>
      <c r="IOW699" s="187"/>
      <c r="IOX699" s="187"/>
      <c r="IOY699" s="187"/>
      <c r="IOZ699" s="187"/>
      <c r="IPA699" s="187"/>
      <c r="IPB699" s="187"/>
      <c r="IPC699" s="187"/>
      <c r="IPD699" s="187"/>
      <c r="IPE699" s="187"/>
      <c r="IPF699" s="187"/>
      <c r="IPG699" s="187"/>
      <c r="IPH699" s="187"/>
      <c r="IPI699" s="187"/>
      <c r="IPJ699" s="187"/>
      <c r="IPK699" s="187"/>
      <c r="IPL699" s="187"/>
      <c r="IPM699" s="187"/>
      <c r="IPN699" s="187"/>
      <c r="IPO699" s="187"/>
      <c r="IPP699" s="187"/>
      <c r="IPQ699" s="187"/>
      <c r="IPR699" s="187"/>
      <c r="IPS699" s="187"/>
      <c r="IPT699" s="187"/>
      <c r="IPU699" s="187"/>
      <c r="IPV699" s="187"/>
      <c r="IPW699" s="187"/>
      <c r="IPX699" s="187"/>
      <c r="IPY699" s="187"/>
      <c r="IPZ699" s="187"/>
      <c r="IQA699" s="187"/>
      <c r="IQB699" s="187"/>
      <c r="IQC699" s="187"/>
      <c r="IQD699" s="187"/>
      <c r="IQE699" s="187"/>
      <c r="IQF699" s="187"/>
      <c r="IQG699" s="187"/>
      <c r="IQH699" s="187"/>
      <c r="IQI699" s="187"/>
      <c r="IQJ699" s="187"/>
      <c r="IQK699" s="187"/>
      <c r="IQL699" s="187"/>
      <c r="IQM699" s="187"/>
      <c r="IQN699" s="187"/>
      <c r="IQO699" s="187"/>
      <c r="IQP699" s="187"/>
      <c r="IQQ699" s="187"/>
      <c r="IQR699" s="187"/>
      <c r="IQS699" s="187"/>
      <c r="IQT699" s="187"/>
      <c r="IQU699" s="187"/>
      <c r="IQV699" s="187"/>
      <c r="IQW699" s="187"/>
      <c r="IQX699" s="187"/>
      <c r="IQY699" s="187"/>
      <c r="IQZ699" s="187"/>
      <c r="IRA699" s="187"/>
      <c r="IRB699" s="187"/>
      <c r="IRC699" s="187"/>
      <c r="IRD699" s="187"/>
      <c r="IRE699" s="187"/>
      <c r="IRF699" s="187"/>
      <c r="IRG699" s="187"/>
      <c r="IRH699" s="187"/>
      <c r="IRI699" s="187"/>
      <c r="IRJ699" s="187"/>
      <c r="IRK699" s="187"/>
      <c r="IRL699" s="187"/>
      <c r="IRM699" s="187"/>
      <c r="IRN699" s="187"/>
      <c r="IRO699" s="187"/>
      <c r="IRP699" s="187"/>
      <c r="IRQ699" s="187"/>
      <c r="IRR699" s="187"/>
      <c r="IRS699" s="187"/>
      <c r="IRT699" s="187"/>
      <c r="IRU699" s="187"/>
      <c r="IRV699" s="187"/>
      <c r="IRW699" s="187"/>
      <c r="IRX699" s="187"/>
      <c r="IRY699" s="187"/>
      <c r="IRZ699" s="187"/>
      <c r="ISA699" s="187"/>
      <c r="ISB699" s="187"/>
      <c r="ISC699" s="187"/>
      <c r="ISD699" s="187"/>
      <c r="ISE699" s="187"/>
      <c r="ISF699" s="187"/>
      <c r="ISG699" s="187"/>
      <c r="ISH699" s="187"/>
      <c r="ISI699" s="187"/>
      <c r="ISJ699" s="187"/>
      <c r="ISK699" s="187"/>
      <c r="ISL699" s="187"/>
      <c r="ISM699" s="187"/>
      <c r="ISN699" s="187"/>
      <c r="ISO699" s="187"/>
      <c r="ISP699" s="187"/>
      <c r="ISQ699" s="187"/>
      <c r="ISR699" s="187"/>
      <c r="ISS699" s="187"/>
      <c r="IST699" s="187"/>
      <c r="ISU699" s="187"/>
      <c r="ISV699" s="187"/>
      <c r="ISW699" s="187"/>
      <c r="ISX699" s="187"/>
      <c r="ISY699" s="187"/>
      <c r="ISZ699" s="187"/>
      <c r="ITA699" s="187"/>
      <c r="ITB699" s="187"/>
      <c r="ITC699" s="187"/>
      <c r="ITD699" s="187"/>
      <c r="ITE699" s="187"/>
      <c r="ITF699" s="187"/>
      <c r="ITG699" s="187"/>
      <c r="ITH699" s="187"/>
      <c r="ITI699" s="187"/>
      <c r="ITJ699" s="187"/>
      <c r="ITK699" s="187"/>
      <c r="ITL699" s="187"/>
      <c r="ITM699" s="187"/>
      <c r="ITN699" s="187"/>
      <c r="ITO699" s="187"/>
      <c r="ITP699" s="187"/>
      <c r="ITQ699" s="187"/>
      <c r="ITR699" s="187"/>
      <c r="ITS699" s="187"/>
      <c r="ITT699" s="187"/>
      <c r="ITU699" s="187"/>
      <c r="ITV699" s="187"/>
      <c r="ITW699" s="187"/>
      <c r="ITX699" s="187"/>
      <c r="ITY699" s="187"/>
      <c r="ITZ699" s="187"/>
      <c r="IUA699" s="187"/>
      <c r="IUB699" s="187"/>
      <c r="IUC699" s="187"/>
      <c r="IUD699" s="187"/>
      <c r="IUE699" s="187"/>
      <c r="IUF699" s="187"/>
      <c r="IUG699" s="187"/>
      <c r="IUH699" s="187"/>
      <c r="IUI699" s="187"/>
      <c r="IUJ699" s="187"/>
      <c r="IUK699" s="187"/>
      <c r="IUL699" s="187"/>
      <c r="IUM699" s="187"/>
      <c r="IUN699" s="187"/>
      <c r="IUO699" s="187"/>
      <c r="IUP699" s="187"/>
      <c r="IUQ699" s="187"/>
      <c r="IUR699" s="187"/>
      <c r="IUS699" s="187"/>
      <c r="IUT699" s="187"/>
      <c r="IUU699" s="187"/>
      <c r="IUV699" s="187"/>
      <c r="IUW699" s="187"/>
      <c r="IUX699" s="187"/>
      <c r="IUY699" s="187"/>
      <c r="IUZ699" s="187"/>
      <c r="IVA699" s="187"/>
      <c r="IVB699" s="187"/>
      <c r="IVC699" s="187"/>
      <c r="IVD699" s="187"/>
      <c r="IVE699" s="187"/>
      <c r="IVF699" s="187"/>
      <c r="IVG699" s="187"/>
      <c r="IVH699" s="187"/>
      <c r="IVI699" s="187"/>
      <c r="IVJ699" s="187"/>
      <c r="IVK699" s="187"/>
      <c r="IVL699" s="187"/>
      <c r="IVM699" s="187"/>
      <c r="IVN699" s="187"/>
      <c r="IVO699" s="187"/>
      <c r="IVP699" s="187"/>
      <c r="IVQ699" s="187"/>
      <c r="IVR699" s="187"/>
      <c r="IVS699" s="187"/>
      <c r="IVT699" s="187"/>
      <c r="IVU699" s="187"/>
      <c r="IVV699" s="187"/>
      <c r="IVW699" s="187"/>
      <c r="IVX699" s="187"/>
      <c r="IVY699" s="187"/>
      <c r="IVZ699" s="187"/>
      <c r="IWA699" s="187"/>
      <c r="IWB699" s="187"/>
      <c r="IWC699" s="187"/>
      <c r="IWD699" s="187"/>
      <c r="IWE699" s="187"/>
      <c r="IWF699" s="187"/>
      <c r="IWG699" s="187"/>
      <c r="IWH699" s="187"/>
      <c r="IWI699" s="187"/>
      <c r="IWJ699" s="187"/>
      <c r="IWK699" s="187"/>
      <c r="IWL699" s="187"/>
      <c r="IWM699" s="187"/>
      <c r="IWN699" s="187"/>
      <c r="IWO699" s="187"/>
      <c r="IWP699" s="187"/>
      <c r="IWQ699" s="187"/>
      <c r="IWR699" s="187"/>
      <c r="IWS699" s="187"/>
      <c r="IWT699" s="187"/>
      <c r="IWU699" s="187"/>
      <c r="IWV699" s="187"/>
      <c r="IWW699" s="187"/>
      <c r="IWX699" s="187"/>
      <c r="IWY699" s="187"/>
      <c r="IWZ699" s="187"/>
      <c r="IXA699" s="187"/>
      <c r="IXB699" s="187"/>
      <c r="IXC699" s="187"/>
      <c r="IXD699" s="187"/>
      <c r="IXE699" s="187"/>
      <c r="IXF699" s="187"/>
      <c r="IXG699" s="187"/>
      <c r="IXH699" s="187"/>
      <c r="IXI699" s="187"/>
      <c r="IXJ699" s="187"/>
      <c r="IXK699" s="187"/>
      <c r="IXL699" s="187"/>
      <c r="IXM699" s="187"/>
      <c r="IXN699" s="187"/>
      <c r="IXO699" s="187"/>
      <c r="IXP699" s="187"/>
      <c r="IXQ699" s="187"/>
      <c r="IXR699" s="187"/>
      <c r="IXS699" s="187"/>
      <c r="IXT699" s="187"/>
      <c r="IXU699" s="187"/>
      <c r="IXV699" s="187"/>
      <c r="IXW699" s="187"/>
      <c r="IXX699" s="187"/>
      <c r="IXY699" s="187"/>
      <c r="IXZ699" s="187"/>
      <c r="IYA699" s="187"/>
      <c r="IYB699" s="187"/>
      <c r="IYC699" s="187"/>
      <c r="IYD699" s="187"/>
      <c r="IYE699" s="187"/>
      <c r="IYF699" s="187"/>
      <c r="IYG699" s="187"/>
      <c r="IYH699" s="187"/>
      <c r="IYI699" s="187"/>
      <c r="IYJ699" s="187"/>
      <c r="IYK699" s="187"/>
      <c r="IYL699" s="187"/>
      <c r="IYM699" s="187"/>
      <c r="IYN699" s="187"/>
      <c r="IYO699" s="187"/>
      <c r="IYP699" s="187"/>
      <c r="IYQ699" s="187"/>
      <c r="IYR699" s="187"/>
      <c r="IYS699" s="187"/>
      <c r="IYT699" s="187"/>
      <c r="IYU699" s="187"/>
      <c r="IYV699" s="187"/>
      <c r="IYW699" s="187"/>
      <c r="IYX699" s="187"/>
      <c r="IYY699" s="187"/>
      <c r="IYZ699" s="187"/>
      <c r="IZA699" s="187"/>
      <c r="IZB699" s="187"/>
      <c r="IZC699" s="187"/>
      <c r="IZD699" s="187"/>
      <c r="IZE699" s="187"/>
      <c r="IZF699" s="187"/>
      <c r="IZG699" s="187"/>
      <c r="IZH699" s="187"/>
      <c r="IZI699" s="187"/>
      <c r="IZJ699" s="187"/>
      <c r="IZK699" s="187"/>
      <c r="IZL699" s="187"/>
      <c r="IZM699" s="187"/>
      <c r="IZN699" s="187"/>
      <c r="IZO699" s="187"/>
      <c r="IZP699" s="187"/>
      <c r="IZQ699" s="187"/>
      <c r="IZR699" s="187"/>
      <c r="IZS699" s="187"/>
      <c r="IZT699" s="187"/>
      <c r="IZU699" s="187"/>
      <c r="IZV699" s="187"/>
      <c r="IZW699" s="187"/>
      <c r="IZX699" s="187"/>
      <c r="IZY699" s="187"/>
      <c r="IZZ699" s="187"/>
      <c r="JAA699" s="187"/>
      <c r="JAB699" s="187"/>
      <c r="JAC699" s="187"/>
      <c r="JAD699" s="187"/>
      <c r="JAE699" s="187"/>
      <c r="JAF699" s="187"/>
      <c r="JAG699" s="187"/>
      <c r="JAH699" s="187"/>
      <c r="JAI699" s="187"/>
      <c r="JAJ699" s="187"/>
      <c r="JAK699" s="187"/>
      <c r="JAL699" s="187"/>
      <c r="JAM699" s="187"/>
      <c r="JAN699" s="187"/>
      <c r="JAO699" s="187"/>
      <c r="JAP699" s="187"/>
      <c r="JAQ699" s="187"/>
      <c r="JAR699" s="187"/>
      <c r="JAS699" s="187"/>
      <c r="JAT699" s="187"/>
      <c r="JAU699" s="187"/>
      <c r="JAV699" s="187"/>
      <c r="JAW699" s="187"/>
      <c r="JAX699" s="187"/>
      <c r="JAY699" s="187"/>
      <c r="JAZ699" s="187"/>
      <c r="JBA699" s="187"/>
      <c r="JBB699" s="187"/>
      <c r="JBC699" s="187"/>
      <c r="JBD699" s="187"/>
      <c r="JBE699" s="187"/>
      <c r="JBF699" s="187"/>
      <c r="JBG699" s="187"/>
      <c r="JBH699" s="187"/>
      <c r="JBI699" s="187"/>
      <c r="JBJ699" s="187"/>
      <c r="JBK699" s="187"/>
      <c r="JBL699" s="187"/>
      <c r="JBM699" s="187"/>
      <c r="JBN699" s="187"/>
      <c r="JBO699" s="187"/>
      <c r="JBP699" s="187"/>
      <c r="JBQ699" s="187"/>
      <c r="JBR699" s="187"/>
      <c r="JBS699" s="187"/>
      <c r="JBT699" s="187"/>
      <c r="JBU699" s="187"/>
      <c r="JBV699" s="187"/>
      <c r="JBW699" s="187"/>
      <c r="JBX699" s="187"/>
      <c r="JBY699" s="187"/>
      <c r="JBZ699" s="187"/>
      <c r="JCA699" s="187"/>
      <c r="JCB699" s="187"/>
      <c r="JCC699" s="187"/>
      <c r="JCD699" s="187"/>
      <c r="JCE699" s="187"/>
      <c r="JCF699" s="187"/>
      <c r="JCG699" s="187"/>
      <c r="JCH699" s="187"/>
      <c r="JCI699" s="187"/>
      <c r="JCJ699" s="187"/>
      <c r="JCK699" s="187"/>
      <c r="JCL699" s="187"/>
      <c r="JCM699" s="187"/>
      <c r="JCN699" s="187"/>
      <c r="JCO699" s="187"/>
      <c r="JCP699" s="187"/>
      <c r="JCQ699" s="187"/>
      <c r="JCR699" s="187"/>
      <c r="JCS699" s="187"/>
      <c r="JCT699" s="187"/>
      <c r="JCU699" s="187"/>
      <c r="JCV699" s="187"/>
      <c r="JCW699" s="187"/>
      <c r="JCX699" s="187"/>
      <c r="JCY699" s="187"/>
      <c r="JCZ699" s="187"/>
      <c r="JDA699" s="187"/>
      <c r="JDB699" s="187"/>
      <c r="JDC699" s="187"/>
      <c r="JDD699" s="187"/>
      <c r="JDE699" s="187"/>
      <c r="JDF699" s="187"/>
      <c r="JDG699" s="187"/>
      <c r="JDH699" s="187"/>
      <c r="JDI699" s="187"/>
      <c r="JDJ699" s="187"/>
      <c r="JDK699" s="187"/>
      <c r="JDL699" s="187"/>
      <c r="JDM699" s="187"/>
      <c r="JDN699" s="187"/>
      <c r="JDO699" s="187"/>
      <c r="JDP699" s="187"/>
      <c r="JDQ699" s="187"/>
      <c r="JDR699" s="187"/>
      <c r="JDS699" s="187"/>
      <c r="JDT699" s="187"/>
      <c r="JDU699" s="187"/>
      <c r="JDV699" s="187"/>
      <c r="JDW699" s="187"/>
      <c r="JDX699" s="187"/>
      <c r="JDY699" s="187"/>
      <c r="JDZ699" s="187"/>
      <c r="JEA699" s="187"/>
      <c r="JEB699" s="187"/>
      <c r="JEC699" s="187"/>
      <c r="JED699" s="187"/>
      <c r="JEE699" s="187"/>
      <c r="JEF699" s="187"/>
      <c r="JEG699" s="187"/>
      <c r="JEH699" s="187"/>
      <c r="JEI699" s="187"/>
      <c r="JEJ699" s="187"/>
      <c r="JEK699" s="187"/>
      <c r="JEL699" s="187"/>
      <c r="JEM699" s="187"/>
      <c r="JEN699" s="187"/>
      <c r="JEO699" s="187"/>
      <c r="JEP699" s="187"/>
      <c r="JEQ699" s="187"/>
      <c r="JER699" s="187"/>
      <c r="JES699" s="187"/>
      <c r="JET699" s="187"/>
      <c r="JEU699" s="187"/>
      <c r="JEV699" s="187"/>
      <c r="JEW699" s="187"/>
      <c r="JEX699" s="187"/>
      <c r="JEY699" s="187"/>
      <c r="JEZ699" s="187"/>
      <c r="JFA699" s="187"/>
      <c r="JFB699" s="187"/>
      <c r="JFC699" s="187"/>
      <c r="JFD699" s="187"/>
      <c r="JFE699" s="187"/>
      <c r="JFF699" s="187"/>
      <c r="JFG699" s="187"/>
      <c r="JFH699" s="187"/>
      <c r="JFI699" s="187"/>
      <c r="JFJ699" s="187"/>
      <c r="JFK699" s="187"/>
      <c r="JFL699" s="187"/>
      <c r="JFM699" s="187"/>
      <c r="JFN699" s="187"/>
      <c r="JFO699" s="187"/>
      <c r="JFP699" s="187"/>
      <c r="JFQ699" s="187"/>
      <c r="JFR699" s="187"/>
      <c r="JFS699" s="187"/>
      <c r="JFT699" s="187"/>
      <c r="JFU699" s="187"/>
      <c r="JFV699" s="187"/>
      <c r="JFW699" s="187"/>
      <c r="JFX699" s="187"/>
      <c r="JFY699" s="187"/>
      <c r="JFZ699" s="187"/>
      <c r="JGA699" s="187"/>
      <c r="JGB699" s="187"/>
      <c r="JGC699" s="187"/>
      <c r="JGD699" s="187"/>
      <c r="JGE699" s="187"/>
      <c r="JGF699" s="187"/>
      <c r="JGG699" s="187"/>
      <c r="JGH699" s="187"/>
      <c r="JGI699" s="187"/>
      <c r="JGJ699" s="187"/>
      <c r="JGK699" s="187"/>
      <c r="JGL699" s="187"/>
      <c r="JGM699" s="187"/>
      <c r="JGN699" s="187"/>
      <c r="JGO699" s="187"/>
      <c r="JGP699" s="187"/>
      <c r="JGQ699" s="187"/>
      <c r="JGR699" s="187"/>
      <c r="JGS699" s="187"/>
      <c r="JGT699" s="187"/>
      <c r="JGU699" s="187"/>
      <c r="JGV699" s="187"/>
      <c r="JGW699" s="187"/>
      <c r="JGX699" s="187"/>
      <c r="JGY699" s="187"/>
      <c r="JGZ699" s="187"/>
      <c r="JHA699" s="187"/>
      <c r="JHB699" s="187"/>
      <c r="JHC699" s="187"/>
      <c r="JHD699" s="187"/>
      <c r="JHE699" s="187"/>
      <c r="JHF699" s="187"/>
      <c r="JHG699" s="187"/>
      <c r="JHH699" s="187"/>
      <c r="JHI699" s="187"/>
      <c r="JHJ699" s="187"/>
      <c r="JHK699" s="187"/>
      <c r="JHL699" s="187"/>
      <c r="JHM699" s="187"/>
      <c r="JHN699" s="187"/>
      <c r="JHO699" s="187"/>
      <c r="JHP699" s="187"/>
      <c r="JHQ699" s="187"/>
      <c r="JHR699" s="187"/>
      <c r="JHS699" s="187"/>
      <c r="JHT699" s="187"/>
      <c r="JHU699" s="187"/>
      <c r="JHV699" s="187"/>
      <c r="JHW699" s="187"/>
      <c r="JHX699" s="187"/>
      <c r="JHY699" s="187"/>
      <c r="JHZ699" s="187"/>
      <c r="JIA699" s="187"/>
      <c r="JIB699" s="187"/>
      <c r="JIC699" s="187"/>
      <c r="JID699" s="187"/>
      <c r="JIE699" s="187"/>
      <c r="JIF699" s="187"/>
      <c r="JIG699" s="187"/>
      <c r="JIH699" s="187"/>
      <c r="JII699" s="187"/>
      <c r="JIJ699" s="187"/>
      <c r="JIK699" s="187"/>
      <c r="JIL699" s="187"/>
      <c r="JIM699" s="187"/>
      <c r="JIN699" s="187"/>
      <c r="JIO699" s="187"/>
      <c r="JIP699" s="187"/>
      <c r="JIQ699" s="187"/>
      <c r="JIR699" s="187"/>
      <c r="JIS699" s="187"/>
      <c r="JIT699" s="187"/>
      <c r="JIU699" s="187"/>
      <c r="JIV699" s="187"/>
      <c r="JIW699" s="187"/>
      <c r="JIX699" s="187"/>
      <c r="JIY699" s="187"/>
      <c r="JIZ699" s="187"/>
      <c r="JJA699" s="187"/>
      <c r="JJB699" s="187"/>
      <c r="JJC699" s="187"/>
      <c r="JJD699" s="187"/>
      <c r="JJE699" s="187"/>
      <c r="JJF699" s="187"/>
      <c r="JJG699" s="187"/>
      <c r="JJH699" s="187"/>
      <c r="JJI699" s="187"/>
      <c r="JJJ699" s="187"/>
      <c r="JJK699" s="187"/>
      <c r="JJL699" s="187"/>
      <c r="JJM699" s="187"/>
      <c r="JJN699" s="187"/>
      <c r="JJO699" s="187"/>
      <c r="JJP699" s="187"/>
      <c r="JJQ699" s="187"/>
      <c r="JJR699" s="187"/>
      <c r="JJS699" s="187"/>
      <c r="JJT699" s="187"/>
      <c r="JJU699" s="187"/>
      <c r="JJV699" s="187"/>
      <c r="JJW699" s="187"/>
      <c r="JJX699" s="187"/>
      <c r="JJY699" s="187"/>
      <c r="JJZ699" s="187"/>
      <c r="JKA699" s="187"/>
      <c r="JKB699" s="187"/>
      <c r="JKC699" s="187"/>
      <c r="JKD699" s="187"/>
      <c r="JKE699" s="187"/>
      <c r="JKF699" s="187"/>
      <c r="JKG699" s="187"/>
      <c r="JKH699" s="187"/>
      <c r="JKI699" s="187"/>
      <c r="JKJ699" s="187"/>
      <c r="JKK699" s="187"/>
      <c r="JKL699" s="187"/>
      <c r="JKM699" s="187"/>
      <c r="JKN699" s="187"/>
      <c r="JKO699" s="187"/>
      <c r="JKP699" s="187"/>
      <c r="JKQ699" s="187"/>
      <c r="JKR699" s="187"/>
      <c r="JKS699" s="187"/>
      <c r="JKT699" s="187"/>
      <c r="JKU699" s="187"/>
      <c r="JKV699" s="187"/>
      <c r="JKW699" s="187"/>
      <c r="JKX699" s="187"/>
      <c r="JKY699" s="187"/>
      <c r="JKZ699" s="187"/>
      <c r="JLA699" s="187"/>
      <c r="JLB699" s="187"/>
      <c r="JLC699" s="187"/>
      <c r="JLD699" s="187"/>
      <c r="JLE699" s="187"/>
      <c r="JLF699" s="187"/>
      <c r="JLG699" s="187"/>
      <c r="JLH699" s="187"/>
      <c r="JLI699" s="187"/>
      <c r="JLJ699" s="187"/>
      <c r="JLK699" s="187"/>
      <c r="JLL699" s="187"/>
      <c r="JLM699" s="187"/>
      <c r="JLN699" s="187"/>
      <c r="JLO699" s="187"/>
      <c r="JLP699" s="187"/>
      <c r="JLQ699" s="187"/>
      <c r="JLR699" s="187"/>
      <c r="JLS699" s="187"/>
      <c r="JLT699" s="187"/>
      <c r="JLU699" s="187"/>
      <c r="JLV699" s="187"/>
      <c r="JLW699" s="187"/>
      <c r="JLX699" s="187"/>
      <c r="JLY699" s="187"/>
      <c r="JLZ699" s="187"/>
      <c r="JMA699" s="187"/>
      <c r="JMB699" s="187"/>
      <c r="JMC699" s="187"/>
      <c r="JMD699" s="187"/>
      <c r="JME699" s="187"/>
      <c r="JMF699" s="187"/>
      <c r="JMG699" s="187"/>
      <c r="JMH699" s="187"/>
      <c r="JMI699" s="187"/>
      <c r="JMJ699" s="187"/>
      <c r="JMK699" s="187"/>
      <c r="JML699" s="187"/>
      <c r="JMM699" s="187"/>
      <c r="JMN699" s="187"/>
      <c r="JMO699" s="187"/>
      <c r="JMP699" s="187"/>
      <c r="JMQ699" s="187"/>
      <c r="JMR699" s="187"/>
      <c r="JMS699" s="187"/>
      <c r="JMT699" s="187"/>
      <c r="JMU699" s="187"/>
      <c r="JMV699" s="187"/>
      <c r="JMW699" s="187"/>
      <c r="JMX699" s="187"/>
      <c r="JMY699" s="187"/>
      <c r="JMZ699" s="187"/>
      <c r="JNA699" s="187"/>
      <c r="JNB699" s="187"/>
      <c r="JNC699" s="187"/>
      <c r="JND699" s="187"/>
      <c r="JNE699" s="187"/>
      <c r="JNF699" s="187"/>
      <c r="JNG699" s="187"/>
      <c r="JNH699" s="187"/>
      <c r="JNI699" s="187"/>
      <c r="JNJ699" s="187"/>
      <c r="JNK699" s="187"/>
      <c r="JNL699" s="187"/>
      <c r="JNM699" s="187"/>
      <c r="JNN699" s="187"/>
      <c r="JNO699" s="187"/>
      <c r="JNP699" s="187"/>
      <c r="JNQ699" s="187"/>
      <c r="JNR699" s="187"/>
      <c r="JNS699" s="187"/>
      <c r="JNT699" s="187"/>
      <c r="JNU699" s="187"/>
      <c r="JNV699" s="187"/>
      <c r="JNW699" s="187"/>
      <c r="JNX699" s="187"/>
      <c r="JNY699" s="187"/>
      <c r="JNZ699" s="187"/>
      <c r="JOA699" s="187"/>
      <c r="JOB699" s="187"/>
      <c r="JOC699" s="187"/>
      <c r="JOD699" s="187"/>
      <c r="JOE699" s="187"/>
      <c r="JOF699" s="187"/>
      <c r="JOG699" s="187"/>
      <c r="JOH699" s="187"/>
      <c r="JOI699" s="187"/>
      <c r="JOJ699" s="187"/>
      <c r="JOK699" s="187"/>
      <c r="JOL699" s="187"/>
      <c r="JOM699" s="187"/>
      <c r="JON699" s="187"/>
      <c r="JOO699" s="187"/>
      <c r="JOP699" s="187"/>
      <c r="JOQ699" s="187"/>
      <c r="JOR699" s="187"/>
      <c r="JOS699" s="187"/>
      <c r="JOT699" s="187"/>
      <c r="JOU699" s="187"/>
      <c r="JOV699" s="187"/>
      <c r="JOW699" s="187"/>
      <c r="JOX699" s="187"/>
      <c r="JOY699" s="187"/>
      <c r="JOZ699" s="187"/>
      <c r="JPA699" s="187"/>
      <c r="JPB699" s="187"/>
      <c r="JPC699" s="187"/>
      <c r="JPD699" s="187"/>
      <c r="JPE699" s="187"/>
      <c r="JPF699" s="187"/>
      <c r="JPG699" s="187"/>
      <c r="JPH699" s="187"/>
      <c r="JPI699" s="187"/>
      <c r="JPJ699" s="187"/>
      <c r="JPK699" s="187"/>
      <c r="JPL699" s="187"/>
      <c r="JPM699" s="187"/>
      <c r="JPN699" s="187"/>
      <c r="JPO699" s="187"/>
      <c r="JPP699" s="187"/>
      <c r="JPQ699" s="187"/>
      <c r="JPR699" s="187"/>
      <c r="JPS699" s="187"/>
      <c r="JPT699" s="187"/>
      <c r="JPU699" s="187"/>
      <c r="JPV699" s="187"/>
      <c r="JPW699" s="187"/>
      <c r="JPX699" s="187"/>
      <c r="JPY699" s="187"/>
      <c r="JPZ699" s="187"/>
      <c r="JQA699" s="187"/>
      <c r="JQB699" s="187"/>
      <c r="JQC699" s="187"/>
      <c r="JQD699" s="187"/>
      <c r="JQE699" s="187"/>
      <c r="JQF699" s="187"/>
      <c r="JQG699" s="187"/>
      <c r="JQH699" s="187"/>
      <c r="JQI699" s="187"/>
      <c r="JQJ699" s="187"/>
      <c r="JQK699" s="187"/>
      <c r="JQL699" s="187"/>
      <c r="JQM699" s="187"/>
      <c r="JQN699" s="187"/>
      <c r="JQO699" s="187"/>
      <c r="JQP699" s="187"/>
      <c r="JQQ699" s="187"/>
      <c r="JQR699" s="187"/>
      <c r="JQS699" s="187"/>
      <c r="JQT699" s="187"/>
      <c r="JQU699" s="187"/>
      <c r="JQV699" s="187"/>
      <c r="JQW699" s="187"/>
      <c r="JQX699" s="187"/>
      <c r="JQY699" s="187"/>
      <c r="JQZ699" s="187"/>
      <c r="JRA699" s="187"/>
      <c r="JRB699" s="187"/>
      <c r="JRC699" s="187"/>
      <c r="JRD699" s="187"/>
      <c r="JRE699" s="187"/>
      <c r="JRF699" s="187"/>
      <c r="JRG699" s="187"/>
      <c r="JRH699" s="187"/>
      <c r="JRI699" s="187"/>
      <c r="JRJ699" s="187"/>
      <c r="JRK699" s="187"/>
      <c r="JRL699" s="187"/>
      <c r="JRM699" s="187"/>
      <c r="JRN699" s="187"/>
      <c r="JRO699" s="187"/>
      <c r="JRP699" s="187"/>
      <c r="JRQ699" s="187"/>
      <c r="JRR699" s="187"/>
      <c r="JRS699" s="187"/>
      <c r="JRT699" s="187"/>
      <c r="JRU699" s="187"/>
      <c r="JRV699" s="187"/>
      <c r="JRW699" s="187"/>
      <c r="JRX699" s="187"/>
      <c r="JRY699" s="187"/>
      <c r="JRZ699" s="187"/>
      <c r="JSA699" s="187"/>
      <c r="JSB699" s="187"/>
      <c r="JSC699" s="187"/>
      <c r="JSD699" s="187"/>
      <c r="JSE699" s="187"/>
      <c r="JSF699" s="187"/>
      <c r="JSG699" s="187"/>
      <c r="JSH699" s="187"/>
      <c r="JSI699" s="187"/>
      <c r="JSJ699" s="187"/>
      <c r="JSK699" s="187"/>
      <c r="JSL699" s="187"/>
      <c r="JSM699" s="187"/>
      <c r="JSN699" s="187"/>
      <c r="JSO699" s="187"/>
      <c r="JSP699" s="187"/>
      <c r="JSQ699" s="187"/>
      <c r="JSR699" s="187"/>
      <c r="JSS699" s="187"/>
      <c r="JST699" s="187"/>
      <c r="JSU699" s="187"/>
      <c r="JSV699" s="187"/>
      <c r="JSW699" s="187"/>
      <c r="JSX699" s="187"/>
      <c r="JSY699" s="187"/>
      <c r="JSZ699" s="187"/>
      <c r="JTA699" s="187"/>
      <c r="JTB699" s="187"/>
      <c r="JTC699" s="187"/>
      <c r="JTD699" s="187"/>
      <c r="JTE699" s="187"/>
      <c r="JTF699" s="187"/>
      <c r="JTG699" s="187"/>
      <c r="JTH699" s="187"/>
      <c r="JTI699" s="187"/>
      <c r="JTJ699" s="187"/>
      <c r="JTK699" s="187"/>
      <c r="JTL699" s="187"/>
      <c r="JTM699" s="187"/>
      <c r="JTN699" s="187"/>
      <c r="JTO699" s="187"/>
      <c r="JTP699" s="187"/>
      <c r="JTQ699" s="187"/>
      <c r="JTR699" s="187"/>
      <c r="JTS699" s="187"/>
      <c r="JTT699" s="187"/>
      <c r="JTU699" s="187"/>
      <c r="JTV699" s="187"/>
      <c r="JTW699" s="187"/>
      <c r="JTX699" s="187"/>
      <c r="JTY699" s="187"/>
      <c r="JTZ699" s="187"/>
      <c r="JUA699" s="187"/>
      <c r="JUB699" s="187"/>
      <c r="JUC699" s="187"/>
      <c r="JUD699" s="187"/>
      <c r="JUE699" s="187"/>
      <c r="JUF699" s="187"/>
      <c r="JUG699" s="187"/>
      <c r="JUH699" s="187"/>
      <c r="JUI699" s="187"/>
      <c r="JUJ699" s="187"/>
      <c r="JUK699" s="187"/>
      <c r="JUL699" s="187"/>
      <c r="JUM699" s="187"/>
      <c r="JUN699" s="187"/>
      <c r="JUO699" s="187"/>
      <c r="JUP699" s="187"/>
      <c r="JUQ699" s="187"/>
      <c r="JUR699" s="187"/>
      <c r="JUS699" s="187"/>
      <c r="JUT699" s="187"/>
      <c r="JUU699" s="187"/>
      <c r="JUV699" s="187"/>
      <c r="JUW699" s="187"/>
      <c r="JUX699" s="187"/>
      <c r="JUY699" s="187"/>
      <c r="JUZ699" s="187"/>
      <c r="JVA699" s="187"/>
      <c r="JVB699" s="187"/>
      <c r="JVC699" s="187"/>
      <c r="JVD699" s="187"/>
      <c r="JVE699" s="187"/>
      <c r="JVF699" s="187"/>
      <c r="JVG699" s="187"/>
      <c r="JVH699" s="187"/>
      <c r="JVI699" s="187"/>
      <c r="JVJ699" s="187"/>
      <c r="JVK699" s="187"/>
      <c r="JVL699" s="187"/>
      <c r="JVM699" s="187"/>
      <c r="JVN699" s="187"/>
      <c r="JVO699" s="187"/>
      <c r="JVP699" s="187"/>
      <c r="JVQ699" s="187"/>
      <c r="JVR699" s="187"/>
      <c r="JVS699" s="187"/>
      <c r="JVT699" s="187"/>
      <c r="JVU699" s="187"/>
      <c r="JVV699" s="187"/>
      <c r="JVW699" s="187"/>
      <c r="JVX699" s="187"/>
      <c r="JVY699" s="187"/>
      <c r="JVZ699" s="187"/>
      <c r="JWA699" s="187"/>
      <c r="JWB699" s="187"/>
      <c r="JWC699" s="187"/>
      <c r="JWD699" s="187"/>
      <c r="JWE699" s="187"/>
      <c r="JWF699" s="187"/>
      <c r="JWG699" s="187"/>
      <c r="JWH699" s="187"/>
      <c r="JWI699" s="187"/>
      <c r="JWJ699" s="187"/>
      <c r="JWK699" s="187"/>
      <c r="JWL699" s="187"/>
      <c r="JWM699" s="187"/>
      <c r="JWN699" s="187"/>
      <c r="JWO699" s="187"/>
      <c r="JWP699" s="187"/>
      <c r="JWQ699" s="187"/>
      <c r="JWR699" s="187"/>
      <c r="JWS699" s="187"/>
      <c r="JWT699" s="187"/>
      <c r="JWU699" s="187"/>
      <c r="JWV699" s="187"/>
      <c r="JWW699" s="187"/>
      <c r="JWX699" s="187"/>
      <c r="JWY699" s="187"/>
      <c r="JWZ699" s="187"/>
      <c r="JXA699" s="187"/>
      <c r="JXB699" s="187"/>
      <c r="JXC699" s="187"/>
      <c r="JXD699" s="187"/>
      <c r="JXE699" s="187"/>
      <c r="JXF699" s="187"/>
      <c r="JXG699" s="187"/>
      <c r="JXH699" s="187"/>
      <c r="JXI699" s="187"/>
      <c r="JXJ699" s="187"/>
      <c r="JXK699" s="187"/>
      <c r="JXL699" s="187"/>
      <c r="JXM699" s="187"/>
      <c r="JXN699" s="187"/>
      <c r="JXO699" s="187"/>
      <c r="JXP699" s="187"/>
      <c r="JXQ699" s="187"/>
      <c r="JXR699" s="187"/>
      <c r="JXS699" s="187"/>
      <c r="JXT699" s="187"/>
      <c r="JXU699" s="187"/>
      <c r="JXV699" s="187"/>
      <c r="JXW699" s="187"/>
      <c r="JXX699" s="187"/>
      <c r="JXY699" s="187"/>
      <c r="JXZ699" s="187"/>
      <c r="JYA699" s="187"/>
      <c r="JYB699" s="187"/>
      <c r="JYC699" s="187"/>
      <c r="JYD699" s="187"/>
      <c r="JYE699" s="187"/>
      <c r="JYF699" s="187"/>
      <c r="JYG699" s="187"/>
      <c r="JYH699" s="187"/>
      <c r="JYI699" s="187"/>
      <c r="JYJ699" s="187"/>
      <c r="JYK699" s="187"/>
      <c r="JYL699" s="187"/>
      <c r="JYM699" s="187"/>
      <c r="JYN699" s="187"/>
      <c r="JYO699" s="187"/>
      <c r="JYP699" s="187"/>
      <c r="JYQ699" s="187"/>
      <c r="JYR699" s="187"/>
      <c r="JYS699" s="187"/>
      <c r="JYT699" s="187"/>
      <c r="JYU699" s="187"/>
      <c r="JYV699" s="187"/>
      <c r="JYW699" s="187"/>
      <c r="JYX699" s="187"/>
      <c r="JYY699" s="187"/>
      <c r="JYZ699" s="187"/>
      <c r="JZA699" s="187"/>
      <c r="JZB699" s="187"/>
      <c r="JZC699" s="187"/>
      <c r="JZD699" s="187"/>
      <c r="JZE699" s="187"/>
      <c r="JZF699" s="187"/>
      <c r="JZG699" s="187"/>
      <c r="JZH699" s="187"/>
      <c r="JZI699" s="187"/>
      <c r="JZJ699" s="187"/>
      <c r="JZK699" s="187"/>
      <c r="JZL699" s="187"/>
      <c r="JZM699" s="187"/>
      <c r="JZN699" s="187"/>
      <c r="JZO699" s="187"/>
      <c r="JZP699" s="187"/>
      <c r="JZQ699" s="187"/>
      <c r="JZR699" s="187"/>
      <c r="JZS699" s="187"/>
      <c r="JZT699" s="187"/>
      <c r="JZU699" s="187"/>
      <c r="JZV699" s="187"/>
      <c r="JZW699" s="187"/>
      <c r="JZX699" s="187"/>
      <c r="JZY699" s="187"/>
      <c r="JZZ699" s="187"/>
      <c r="KAA699" s="187"/>
      <c r="KAB699" s="187"/>
      <c r="KAC699" s="187"/>
      <c r="KAD699" s="187"/>
      <c r="KAE699" s="187"/>
      <c r="KAF699" s="187"/>
      <c r="KAG699" s="187"/>
      <c r="KAH699" s="187"/>
      <c r="KAI699" s="187"/>
      <c r="KAJ699" s="187"/>
      <c r="KAK699" s="187"/>
      <c r="KAL699" s="187"/>
      <c r="KAM699" s="187"/>
      <c r="KAN699" s="187"/>
      <c r="KAO699" s="187"/>
      <c r="KAP699" s="187"/>
      <c r="KAQ699" s="187"/>
      <c r="KAR699" s="187"/>
      <c r="KAS699" s="187"/>
      <c r="KAT699" s="187"/>
      <c r="KAU699" s="187"/>
      <c r="KAV699" s="187"/>
      <c r="KAW699" s="187"/>
      <c r="KAX699" s="187"/>
      <c r="KAY699" s="187"/>
      <c r="KAZ699" s="187"/>
      <c r="KBA699" s="187"/>
      <c r="KBB699" s="187"/>
      <c r="KBC699" s="187"/>
      <c r="KBD699" s="187"/>
      <c r="KBE699" s="187"/>
      <c r="KBF699" s="187"/>
      <c r="KBG699" s="187"/>
      <c r="KBH699" s="187"/>
      <c r="KBI699" s="187"/>
      <c r="KBJ699" s="187"/>
      <c r="KBK699" s="187"/>
      <c r="KBL699" s="187"/>
      <c r="KBM699" s="187"/>
      <c r="KBN699" s="187"/>
      <c r="KBO699" s="187"/>
      <c r="KBP699" s="187"/>
      <c r="KBQ699" s="187"/>
      <c r="KBR699" s="187"/>
      <c r="KBS699" s="187"/>
      <c r="KBT699" s="187"/>
      <c r="KBU699" s="187"/>
      <c r="KBV699" s="187"/>
      <c r="KBW699" s="187"/>
      <c r="KBX699" s="187"/>
      <c r="KBY699" s="187"/>
      <c r="KBZ699" s="187"/>
      <c r="KCA699" s="187"/>
      <c r="KCB699" s="187"/>
      <c r="KCC699" s="187"/>
      <c r="KCD699" s="187"/>
      <c r="KCE699" s="187"/>
      <c r="KCF699" s="187"/>
      <c r="KCG699" s="187"/>
      <c r="KCH699" s="187"/>
      <c r="KCI699" s="187"/>
      <c r="KCJ699" s="187"/>
      <c r="KCK699" s="187"/>
      <c r="KCL699" s="187"/>
      <c r="KCM699" s="187"/>
      <c r="KCN699" s="187"/>
      <c r="KCO699" s="187"/>
      <c r="KCP699" s="187"/>
      <c r="KCQ699" s="187"/>
      <c r="KCR699" s="187"/>
      <c r="KCS699" s="187"/>
      <c r="KCT699" s="187"/>
      <c r="KCU699" s="187"/>
      <c r="KCV699" s="187"/>
      <c r="KCW699" s="187"/>
      <c r="KCX699" s="187"/>
      <c r="KCY699" s="187"/>
      <c r="KCZ699" s="187"/>
      <c r="KDA699" s="187"/>
      <c r="KDB699" s="187"/>
      <c r="KDC699" s="187"/>
      <c r="KDD699" s="187"/>
      <c r="KDE699" s="187"/>
      <c r="KDF699" s="187"/>
      <c r="KDG699" s="187"/>
      <c r="KDH699" s="187"/>
      <c r="KDI699" s="187"/>
      <c r="KDJ699" s="187"/>
      <c r="KDK699" s="187"/>
      <c r="KDL699" s="187"/>
      <c r="KDM699" s="187"/>
      <c r="KDN699" s="187"/>
      <c r="KDO699" s="187"/>
      <c r="KDP699" s="187"/>
      <c r="KDQ699" s="187"/>
      <c r="KDR699" s="187"/>
      <c r="KDS699" s="187"/>
      <c r="KDT699" s="187"/>
      <c r="KDU699" s="187"/>
      <c r="KDV699" s="187"/>
      <c r="KDW699" s="187"/>
      <c r="KDX699" s="187"/>
      <c r="KDY699" s="187"/>
      <c r="KDZ699" s="187"/>
      <c r="KEA699" s="187"/>
      <c r="KEB699" s="187"/>
      <c r="KEC699" s="187"/>
      <c r="KED699" s="187"/>
      <c r="KEE699" s="187"/>
      <c r="KEF699" s="187"/>
      <c r="KEG699" s="187"/>
      <c r="KEH699" s="187"/>
      <c r="KEI699" s="187"/>
      <c r="KEJ699" s="187"/>
      <c r="KEK699" s="187"/>
      <c r="KEL699" s="187"/>
      <c r="KEM699" s="187"/>
      <c r="KEN699" s="187"/>
      <c r="KEO699" s="187"/>
      <c r="KEP699" s="187"/>
      <c r="KEQ699" s="187"/>
      <c r="KER699" s="187"/>
      <c r="KES699" s="187"/>
      <c r="KET699" s="187"/>
      <c r="KEU699" s="187"/>
      <c r="KEV699" s="187"/>
      <c r="KEW699" s="187"/>
      <c r="KEX699" s="187"/>
      <c r="KEY699" s="187"/>
      <c r="KEZ699" s="187"/>
      <c r="KFA699" s="187"/>
      <c r="KFB699" s="187"/>
      <c r="KFC699" s="187"/>
      <c r="KFD699" s="187"/>
      <c r="KFE699" s="187"/>
      <c r="KFF699" s="187"/>
      <c r="KFG699" s="187"/>
      <c r="KFH699" s="187"/>
      <c r="KFI699" s="187"/>
      <c r="KFJ699" s="187"/>
      <c r="KFK699" s="187"/>
      <c r="KFL699" s="187"/>
      <c r="KFM699" s="187"/>
      <c r="KFN699" s="187"/>
      <c r="KFO699" s="187"/>
      <c r="KFP699" s="187"/>
      <c r="KFQ699" s="187"/>
      <c r="KFR699" s="187"/>
      <c r="KFS699" s="187"/>
      <c r="KFT699" s="187"/>
      <c r="KFU699" s="187"/>
      <c r="KFV699" s="187"/>
      <c r="KFW699" s="187"/>
      <c r="KFX699" s="187"/>
      <c r="KFY699" s="187"/>
      <c r="KFZ699" s="187"/>
      <c r="KGA699" s="187"/>
      <c r="KGB699" s="187"/>
      <c r="KGC699" s="187"/>
      <c r="KGD699" s="187"/>
      <c r="KGE699" s="187"/>
      <c r="KGF699" s="187"/>
      <c r="KGG699" s="187"/>
      <c r="KGH699" s="187"/>
      <c r="KGI699" s="187"/>
      <c r="KGJ699" s="187"/>
      <c r="KGK699" s="187"/>
      <c r="KGL699" s="187"/>
      <c r="KGM699" s="187"/>
      <c r="KGN699" s="187"/>
      <c r="KGO699" s="187"/>
      <c r="KGP699" s="187"/>
      <c r="KGQ699" s="187"/>
      <c r="KGR699" s="187"/>
      <c r="KGS699" s="187"/>
      <c r="KGT699" s="187"/>
      <c r="KGU699" s="187"/>
      <c r="KGV699" s="187"/>
      <c r="KGW699" s="187"/>
      <c r="KGX699" s="187"/>
      <c r="KGY699" s="187"/>
      <c r="KGZ699" s="187"/>
      <c r="KHA699" s="187"/>
      <c r="KHB699" s="187"/>
      <c r="KHC699" s="187"/>
      <c r="KHD699" s="187"/>
      <c r="KHE699" s="187"/>
      <c r="KHF699" s="187"/>
      <c r="KHG699" s="187"/>
      <c r="KHH699" s="187"/>
      <c r="KHI699" s="187"/>
      <c r="KHJ699" s="187"/>
      <c r="KHK699" s="187"/>
      <c r="KHL699" s="187"/>
      <c r="KHM699" s="187"/>
      <c r="KHN699" s="187"/>
      <c r="KHO699" s="187"/>
      <c r="KHP699" s="187"/>
      <c r="KHQ699" s="187"/>
      <c r="KHR699" s="187"/>
      <c r="KHS699" s="187"/>
      <c r="KHT699" s="187"/>
      <c r="KHU699" s="187"/>
      <c r="KHV699" s="187"/>
      <c r="KHW699" s="187"/>
      <c r="KHX699" s="187"/>
      <c r="KHY699" s="187"/>
      <c r="KHZ699" s="187"/>
      <c r="KIA699" s="187"/>
      <c r="KIB699" s="187"/>
      <c r="KIC699" s="187"/>
      <c r="KID699" s="187"/>
      <c r="KIE699" s="187"/>
      <c r="KIF699" s="187"/>
      <c r="KIG699" s="187"/>
      <c r="KIH699" s="187"/>
      <c r="KII699" s="187"/>
      <c r="KIJ699" s="187"/>
      <c r="KIK699" s="187"/>
      <c r="KIL699" s="187"/>
      <c r="KIM699" s="187"/>
      <c r="KIN699" s="187"/>
      <c r="KIO699" s="187"/>
      <c r="KIP699" s="187"/>
      <c r="KIQ699" s="187"/>
      <c r="KIR699" s="187"/>
      <c r="KIS699" s="187"/>
      <c r="KIT699" s="187"/>
      <c r="KIU699" s="187"/>
      <c r="KIV699" s="187"/>
      <c r="KIW699" s="187"/>
      <c r="KIX699" s="187"/>
      <c r="KIY699" s="187"/>
      <c r="KIZ699" s="187"/>
      <c r="KJA699" s="187"/>
      <c r="KJB699" s="187"/>
      <c r="KJC699" s="187"/>
      <c r="KJD699" s="187"/>
      <c r="KJE699" s="187"/>
      <c r="KJF699" s="187"/>
      <c r="KJG699" s="187"/>
      <c r="KJH699" s="187"/>
      <c r="KJI699" s="187"/>
      <c r="KJJ699" s="187"/>
      <c r="KJK699" s="187"/>
      <c r="KJL699" s="187"/>
      <c r="KJM699" s="187"/>
      <c r="KJN699" s="187"/>
      <c r="KJO699" s="187"/>
      <c r="KJP699" s="187"/>
      <c r="KJQ699" s="187"/>
      <c r="KJR699" s="187"/>
      <c r="KJS699" s="187"/>
      <c r="KJT699" s="187"/>
      <c r="KJU699" s="187"/>
      <c r="KJV699" s="187"/>
      <c r="KJW699" s="187"/>
      <c r="KJX699" s="187"/>
      <c r="KJY699" s="187"/>
      <c r="KJZ699" s="187"/>
      <c r="KKA699" s="187"/>
      <c r="KKB699" s="187"/>
      <c r="KKC699" s="187"/>
      <c r="KKD699" s="187"/>
      <c r="KKE699" s="187"/>
      <c r="KKF699" s="187"/>
      <c r="KKG699" s="187"/>
      <c r="KKH699" s="187"/>
      <c r="KKI699" s="187"/>
      <c r="KKJ699" s="187"/>
      <c r="KKK699" s="187"/>
      <c r="KKL699" s="187"/>
      <c r="KKM699" s="187"/>
      <c r="KKN699" s="187"/>
      <c r="KKO699" s="187"/>
      <c r="KKP699" s="187"/>
      <c r="KKQ699" s="187"/>
      <c r="KKR699" s="187"/>
      <c r="KKS699" s="187"/>
      <c r="KKT699" s="187"/>
      <c r="KKU699" s="187"/>
      <c r="KKV699" s="187"/>
      <c r="KKW699" s="187"/>
      <c r="KKX699" s="187"/>
      <c r="KKY699" s="187"/>
      <c r="KKZ699" s="187"/>
      <c r="KLA699" s="187"/>
      <c r="KLB699" s="187"/>
      <c r="KLC699" s="187"/>
      <c r="KLD699" s="187"/>
      <c r="KLE699" s="187"/>
      <c r="KLF699" s="187"/>
      <c r="KLG699" s="187"/>
      <c r="KLH699" s="187"/>
      <c r="KLI699" s="187"/>
      <c r="KLJ699" s="187"/>
      <c r="KLK699" s="187"/>
      <c r="KLL699" s="187"/>
      <c r="KLM699" s="187"/>
      <c r="KLN699" s="187"/>
      <c r="KLO699" s="187"/>
      <c r="KLP699" s="187"/>
      <c r="KLQ699" s="187"/>
      <c r="KLR699" s="187"/>
      <c r="KLS699" s="187"/>
      <c r="KLT699" s="187"/>
      <c r="KLU699" s="187"/>
      <c r="KLV699" s="187"/>
      <c r="KLW699" s="187"/>
      <c r="KLX699" s="187"/>
      <c r="KLY699" s="187"/>
      <c r="KLZ699" s="187"/>
      <c r="KMA699" s="187"/>
      <c r="KMB699" s="187"/>
      <c r="KMC699" s="187"/>
      <c r="KMD699" s="187"/>
      <c r="KME699" s="187"/>
      <c r="KMF699" s="187"/>
      <c r="KMG699" s="187"/>
      <c r="KMH699" s="187"/>
      <c r="KMI699" s="187"/>
      <c r="KMJ699" s="187"/>
      <c r="KMK699" s="187"/>
      <c r="KML699" s="187"/>
      <c r="KMM699" s="187"/>
      <c r="KMN699" s="187"/>
      <c r="KMO699" s="187"/>
      <c r="KMP699" s="187"/>
      <c r="KMQ699" s="187"/>
      <c r="KMR699" s="187"/>
      <c r="KMS699" s="187"/>
      <c r="KMT699" s="187"/>
      <c r="KMU699" s="187"/>
      <c r="KMV699" s="187"/>
      <c r="KMW699" s="187"/>
      <c r="KMX699" s="187"/>
      <c r="KMY699" s="187"/>
      <c r="KMZ699" s="187"/>
      <c r="KNA699" s="187"/>
      <c r="KNB699" s="187"/>
      <c r="KNC699" s="187"/>
      <c r="KND699" s="187"/>
      <c r="KNE699" s="187"/>
      <c r="KNF699" s="187"/>
      <c r="KNG699" s="187"/>
      <c r="KNH699" s="187"/>
      <c r="KNI699" s="187"/>
      <c r="KNJ699" s="187"/>
      <c r="KNK699" s="187"/>
      <c r="KNL699" s="187"/>
      <c r="KNM699" s="187"/>
      <c r="KNN699" s="187"/>
      <c r="KNO699" s="187"/>
      <c r="KNP699" s="187"/>
      <c r="KNQ699" s="187"/>
      <c r="KNR699" s="187"/>
      <c r="KNS699" s="187"/>
      <c r="KNT699" s="187"/>
      <c r="KNU699" s="187"/>
      <c r="KNV699" s="187"/>
      <c r="KNW699" s="187"/>
      <c r="KNX699" s="187"/>
      <c r="KNY699" s="187"/>
      <c r="KNZ699" s="187"/>
      <c r="KOA699" s="187"/>
      <c r="KOB699" s="187"/>
      <c r="KOC699" s="187"/>
      <c r="KOD699" s="187"/>
      <c r="KOE699" s="187"/>
      <c r="KOF699" s="187"/>
      <c r="KOG699" s="187"/>
      <c r="KOH699" s="187"/>
      <c r="KOI699" s="187"/>
      <c r="KOJ699" s="187"/>
      <c r="KOK699" s="187"/>
      <c r="KOL699" s="187"/>
      <c r="KOM699" s="187"/>
      <c r="KON699" s="187"/>
      <c r="KOO699" s="187"/>
      <c r="KOP699" s="187"/>
      <c r="KOQ699" s="187"/>
      <c r="KOR699" s="187"/>
      <c r="KOS699" s="187"/>
      <c r="KOT699" s="187"/>
      <c r="KOU699" s="187"/>
      <c r="KOV699" s="187"/>
      <c r="KOW699" s="187"/>
      <c r="KOX699" s="187"/>
      <c r="KOY699" s="187"/>
      <c r="KOZ699" s="187"/>
      <c r="KPA699" s="187"/>
      <c r="KPB699" s="187"/>
      <c r="KPC699" s="187"/>
      <c r="KPD699" s="187"/>
      <c r="KPE699" s="187"/>
      <c r="KPF699" s="187"/>
      <c r="KPG699" s="187"/>
      <c r="KPH699" s="187"/>
      <c r="KPI699" s="187"/>
      <c r="KPJ699" s="187"/>
      <c r="KPK699" s="187"/>
      <c r="KPL699" s="187"/>
      <c r="KPM699" s="187"/>
      <c r="KPN699" s="187"/>
      <c r="KPO699" s="187"/>
      <c r="KPP699" s="187"/>
      <c r="KPQ699" s="187"/>
      <c r="KPR699" s="187"/>
      <c r="KPS699" s="187"/>
      <c r="KPT699" s="187"/>
      <c r="KPU699" s="187"/>
      <c r="KPV699" s="187"/>
      <c r="KPW699" s="187"/>
      <c r="KPX699" s="187"/>
      <c r="KPY699" s="187"/>
      <c r="KPZ699" s="187"/>
      <c r="KQA699" s="187"/>
      <c r="KQB699" s="187"/>
      <c r="KQC699" s="187"/>
      <c r="KQD699" s="187"/>
      <c r="KQE699" s="187"/>
      <c r="KQF699" s="187"/>
      <c r="KQG699" s="187"/>
      <c r="KQH699" s="187"/>
      <c r="KQI699" s="187"/>
      <c r="KQJ699" s="187"/>
      <c r="KQK699" s="187"/>
      <c r="KQL699" s="187"/>
      <c r="KQM699" s="187"/>
      <c r="KQN699" s="187"/>
      <c r="KQO699" s="187"/>
      <c r="KQP699" s="187"/>
      <c r="KQQ699" s="187"/>
      <c r="KQR699" s="187"/>
      <c r="KQS699" s="187"/>
      <c r="KQT699" s="187"/>
      <c r="KQU699" s="187"/>
      <c r="KQV699" s="187"/>
      <c r="KQW699" s="187"/>
      <c r="KQX699" s="187"/>
      <c r="KQY699" s="187"/>
      <c r="KQZ699" s="187"/>
      <c r="KRA699" s="187"/>
      <c r="KRB699" s="187"/>
      <c r="KRC699" s="187"/>
      <c r="KRD699" s="187"/>
      <c r="KRE699" s="187"/>
      <c r="KRF699" s="187"/>
      <c r="KRG699" s="187"/>
      <c r="KRH699" s="187"/>
      <c r="KRI699" s="187"/>
      <c r="KRJ699" s="187"/>
      <c r="KRK699" s="187"/>
      <c r="KRL699" s="187"/>
      <c r="KRM699" s="187"/>
      <c r="KRN699" s="187"/>
      <c r="KRO699" s="187"/>
      <c r="KRP699" s="187"/>
      <c r="KRQ699" s="187"/>
      <c r="KRR699" s="187"/>
      <c r="KRS699" s="187"/>
      <c r="KRT699" s="187"/>
      <c r="KRU699" s="187"/>
      <c r="KRV699" s="187"/>
      <c r="KRW699" s="187"/>
      <c r="KRX699" s="187"/>
      <c r="KRY699" s="187"/>
      <c r="KRZ699" s="187"/>
      <c r="KSA699" s="187"/>
      <c r="KSB699" s="187"/>
      <c r="KSC699" s="187"/>
      <c r="KSD699" s="187"/>
      <c r="KSE699" s="187"/>
      <c r="KSF699" s="187"/>
      <c r="KSG699" s="187"/>
      <c r="KSH699" s="187"/>
      <c r="KSI699" s="187"/>
      <c r="KSJ699" s="187"/>
      <c r="KSK699" s="187"/>
      <c r="KSL699" s="187"/>
      <c r="KSM699" s="187"/>
      <c r="KSN699" s="187"/>
      <c r="KSO699" s="187"/>
      <c r="KSP699" s="187"/>
      <c r="KSQ699" s="187"/>
      <c r="KSR699" s="187"/>
      <c r="KSS699" s="187"/>
      <c r="KST699" s="187"/>
      <c r="KSU699" s="187"/>
      <c r="KSV699" s="187"/>
      <c r="KSW699" s="187"/>
      <c r="KSX699" s="187"/>
      <c r="KSY699" s="187"/>
      <c r="KSZ699" s="187"/>
      <c r="KTA699" s="187"/>
      <c r="KTB699" s="187"/>
      <c r="KTC699" s="187"/>
      <c r="KTD699" s="187"/>
      <c r="KTE699" s="187"/>
      <c r="KTF699" s="187"/>
      <c r="KTG699" s="187"/>
      <c r="KTH699" s="187"/>
      <c r="KTI699" s="187"/>
      <c r="KTJ699" s="187"/>
      <c r="KTK699" s="187"/>
      <c r="KTL699" s="187"/>
      <c r="KTM699" s="187"/>
      <c r="KTN699" s="187"/>
      <c r="KTO699" s="187"/>
      <c r="KTP699" s="187"/>
      <c r="KTQ699" s="187"/>
      <c r="KTR699" s="187"/>
      <c r="KTS699" s="187"/>
      <c r="KTT699" s="187"/>
      <c r="KTU699" s="187"/>
      <c r="KTV699" s="187"/>
      <c r="KTW699" s="187"/>
      <c r="KTX699" s="187"/>
      <c r="KTY699" s="187"/>
      <c r="KTZ699" s="187"/>
      <c r="KUA699" s="187"/>
      <c r="KUB699" s="187"/>
      <c r="KUC699" s="187"/>
      <c r="KUD699" s="187"/>
      <c r="KUE699" s="187"/>
      <c r="KUF699" s="187"/>
      <c r="KUG699" s="187"/>
      <c r="KUH699" s="187"/>
      <c r="KUI699" s="187"/>
      <c r="KUJ699" s="187"/>
      <c r="KUK699" s="187"/>
      <c r="KUL699" s="187"/>
      <c r="KUM699" s="187"/>
      <c r="KUN699" s="187"/>
      <c r="KUO699" s="187"/>
      <c r="KUP699" s="187"/>
      <c r="KUQ699" s="187"/>
      <c r="KUR699" s="187"/>
      <c r="KUS699" s="187"/>
      <c r="KUT699" s="187"/>
      <c r="KUU699" s="187"/>
      <c r="KUV699" s="187"/>
      <c r="KUW699" s="187"/>
      <c r="KUX699" s="187"/>
      <c r="KUY699" s="187"/>
      <c r="KUZ699" s="187"/>
      <c r="KVA699" s="187"/>
      <c r="KVB699" s="187"/>
      <c r="KVC699" s="187"/>
      <c r="KVD699" s="187"/>
      <c r="KVE699" s="187"/>
      <c r="KVF699" s="187"/>
      <c r="KVG699" s="187"/>
      <c r="KVH699" s="187"/>
      <c r="KVI699" s="187"/>
      <c r="KVJ699" s="187"/>
      <c r="KVK699" s="187"/>
      <c r="KVL699" s="187"/>
      <c r="KVM699" s="187"/>
      <c r="KVN699" s="187"/>
      <c r="KVO699" s="187"/>
      <c r="KVP699" s="187"/>
      <c r="KVQ699" s="187"/>
      <c r="KVR699" s="187"/>
      <c r="KVS699" s="187"/>
      <c r="KVT699" s="187"/>
      <c r="KVU699" s="187"/>
      <c r="KVV699" s="187"/>
      <c r="KVW699" s="187"/>
      <c r="KVX699" s="187"/>
      <c r="KVY699" s="187"/>
      <c r="KVZ699" s="187"/>
      <c r="KWA699" s="187"/>
      <c r="KWB699" s="187"/>
      <c r="KWC699" s="187"/>
      <c r="KWD699" s="187"/>
      <c r="KWE699" s="187"/>
      <c r="KWF699" s="187"/>
      <c r="KWG699" s="187"/>
      <c r="KWH699" s="187"/>
      <c r="KWI699" s="187"/>
      <c r="KWJ699" s="187"/>
      <c r="KWK699" s="187"/>
      <c r="KWL699" s="187"/>
      <c r="KWM699" s="187"/>
      <c r="KWN699" s="187"/>
      <c r="KWO699" s="187"/>
      <c r="KWP699" s="187"/>
      <c r="KWQ699" s="187"/>
      <c r="KWR699" s="187"/>
      <c r="KWS699" s="187"/>
      <c r="KWT699" s="187"/>
      <c r="KWU699" s="187"/>
      <c r="KWV699" s="187"/>
      <c r="KWW699" s="187"/>
      <c r="KWX699" s="187"/>
      <c r="KWY699" s="187"/>
      <c r="KWZ699" s="187"/>
      <c r="KXA699" s="187"/>
      <c r="KXB699" s="187"/>
      <c r="KXC699" s="187"/>
      <c r="KXD699" s="187"/>
      <c r="KXE699" s="187"/>
      <c r="KXF699" s="187"/>
      <c r="KXG699" s="187"/>
      <c r="KXH699" s="187"/>
      <c r="KXI699" s="187"/>
      <c r="KXJ699" s="187"/>
      <c r="KXK699" s="187"/>
      <c r="KXL699" s="187"/>
      <c r="KXM699" s="187"/>
      <c r="KXN699" s="187"/>
      <c r="KXO699" s="187"/>
      <c r="KXP699" s="187"/>
      <c r="KXQ699" s="187"/>
      <c r="KXR699" s="187"/>
      <c r="KXS699" s="187"/>
      <c r="KXT699" s="187"/>
      <c r="KXU699" s="187"/>
      <c r="KXV699" s="187"/>
      <c r="KXW699" s="187"/>
      <c r="KXX699" s="187"/>
      <c r="KXY699" s="187"/>
      <c r="KXZ699" s="187"/>
      <c r="KYA699" s="187"/>
      <c r="KYB699" s="187"/>
      <c r="KYC699" s="187"/>
      <c r="KYD699" s="187"/>
      <c r="KYE699" s="187"/>
      <c r="KYF699" s="187"/>
      <c r="KYG699" s="187"/>
      <c r="KYH699" s="187"/>
      <c r="KYI699" s="187"/>
      <c r="KYJ699" s="187"/>
      <c r="KYK699" s="187"/>
      <c r="KYL699" s="187"/>
      <c r="KYM699" s="187"/>
      <c r="KYN699" s="187"/>
      <c r="KYO699" s="187"/>
      <c r="KYP699" s="187"/>
      <c r="KYQ699" s="187"/>
      <c r="KYR699" s="187"/>
      <c r="KYS699" s="187"/>
      <c r="KYT699" s="187"/>
      <c r="KYU699" s="187"/>
      <c r="KYV699" s="187"/>
      <c r="KYW699" s="187"/>
      <c r="KYX699" s="187"/>
      <c r="KYY699" s="187"/>
      <c r="KYZ699" s="187"/>
      <c r="KZA699" s="187"/>
      <c r="KZB699" s="187"/>
      <c r="KZC699" s="187"/>
      <c r="KZD699" s="187"/>
      <c r="KZE699" s="187"/>
      <c r="KZF699" s="187"/>
      <c r="KZG699" s="187"/>
      <c r="KZH699" s="187"/>
      <c r="KZI699" s="187"/>
      <c r="KZJ699" s="187"/>
      <c r="KZK699" s="187"/>
      <c r="KZL699" s="187"/>
      <c r="KZM699" s="187"/>
      <c r="KZN699" s="187"/>
      <c r="KZO699" s="187"/>
      <c r="KZP699" s="187"/>
      <c r="KZQ699" s="187"/>
      <c r="KZR699" s="187"/>
      <c r="KZS699" s="187"/>
      <c r="KZT699" s="187"/>
      <c r="KZU699" s="187"/>
      <c r="KZV699" s="187"/>
      <c r="KZW699" s="187"/>
      <c r="KZX699" s="187"/>
      <c r="KZY699" s="187"/>
      <c r="KZZ699" s="187"/>
      <c r="LAA699" s="187"/>
      <c r="LAB699" s="187"/>
      <c r="LAC699" s="187"/>
      <c r="LAD699" s="187"/>
      <c r="LAE699" s="187"/>
      <c r="LAF699" s="187"/>
      <c r="LAG699" s="187"/>
      <c r="LAH699" s="187"/>
      <c r="LAI699" s="187"/>
      <c r="LAJ699" s="187"/>
      <c r="LAK699" s="187"/>
      <c r="LAL699" s="187"/>
      <c r="LAM699" s="187"/>
      <c r="LAN699" s="187"/>
      <c r="LAO699" s="187"/>
      <c r="LAP699" s="187"/>
      <c r="LAQ699" s="187"/>
      <c r="LAR699" s="187"/>
      <c r="LAS699" s="187"/>
      <c r="LAT699" s="187"/>
      <c r="LAU699" s="187"/>
      <c r="LAV699" s="187"/>
      <c r="LAW699" s="187"/>
      <c r="LAX699" s="187"/>
      <c r="LAY699" s="187"/>
      <c r="LAZ699" s="187"/>
      <c r="LBA699" s="187"/>
      <c r="LBB699" s="187"/>
      <c r="LBC699" s="187"/>
      <c r="LBD699" s="187"/>
      <c r="LBE699" s="187"/>
      <c r="LBF699" s="187"/>
      <c r="LBG699" s="187"/>
      <c r="LBH699" s="187"/>
      <c r="LBI699" s="187"/>
      <c r="LBJ699" s="187"/>
      <c r="LBK699" s="187"/>
      <c r="LBL699" s="187"/>
      <c r="LBM699" s="187"/>
      <c r="LBN699" s="187"/>
      <c r="LBO699" s="187"/>
      <c r="LBP699" s="187"/>
      <c r="LBQ699" s="187"/>
      <c r="LBR699" s="187"/>
      <c r="LBS699" s="187"/>
      <c r="LBT699" s="187"/>
      <c r="LBU699" s="187"/>
      <c r="LBV699" s="187"/>
      <c r="LBW699" s="187"/>
      <c r="LBX699" s="187"/>
      <c r="LBY699" s="187"/>
      <c r="LBZ699" s="187"/>
      <c r="LCA699" s="187"/>
      <c r="LCB699" s="187"/>
      <c r="LCC699" s="187"/>
      <c r="LCD699" s="187"/>
      <c r="LCE699" s="187"/>
      <c r="LCF699" s="187"/>
      <c r="LCG699" s="187"/>
      <c r="LCH699" s="187"/>
      <c r="LCI699" s="187"/>
      <c r="LCJ699" s="187"/>
      <c r="LCK699" s="187"/>
      <c r="LCL699" s="187"/>
      <c r="LCM699" s="187"/>
      <c r="LCN699" s="187"/>
      <c r="LCO699" s="187"/>
      <c r="LCP699" s="187"/>
      <c r="LCQ699" s="187"/>
      <c r="LCR699" s="187"/>
      <c r="LCS699" s="187"/>
      <c r="LCT699" s="187"/>
      <c r="LCU699" s="187"/>
      <c r="LCV699" s="187"/>
      <c r="LCW699" s="187"/>
      <c r="LCX699" s="187"/>
      <c r="LCY699" s="187"/>
      <c r="LCZ699" s="187"/>
      <c r="LDA699" s="187"/>
      <c r="LDB699" s="187"/>
      <c r="LDC699" s="187"/>
      <c r="LDD699" s="187"/>
      <c r="LDE699" s="187"/>
      <c r="LDF699" s="187"/>
      <c r="LDG699" s="187"/>
      <c r="LDH699" s="187"/>
      <c r="LDI699" s="187"/>
      <c r="LDJ699" s="187"/>
      <c r="LDK699" s="187"/>
      <c r="LDL699" s="187"/>
      <c r="LDM699" s="187"/>
      <c r="LDN699" s="187"/>
      <c r="LDO699" s="187"/>
      <c r="LDP699" s="187"/>
      <c r="LDQ699" s="187"/>
      <c r="LDR699" s="187"/>
      <c r="LDS699" s="187"/>
      <c r="LDT699" s="187"/>
      <c r="LDU699" s="187"/>
      <c r="LDV699" s="187"/>
      <c r="LDW699" s="187"/>
      <c r="LDX699" s="187"/>
      <c r="LDY699" s="187"/>
      <c r="LDZ699" s="187"/>
      <c r="LEA699" s="187"/>
      <c r="LEB699" s="187"/>
      <c r="LEC699" s="187"/>
      <c r="LED699" s="187"/>
      <c r="LEE699" s="187"/>
      <c r="LEF699" s="187"/>
      <c r="LEG699" s="187"/>
      <c r="LEH699" s="187"/>
      <c r="LEI699" s="187"/>
      <c r="LEJ699" s="187"/>
      <c r="LEK699" s="187"/>
      <c r="LEL699" s="187"/>
      <c r="LEM699" s="187"/>
      <c r="LEN699" s="187"/>
      <c r="LEO699" s="187"/>
      <c r="LEP699" s="187"/>
      <c r="LEQ699" s="187"/>
      <c r="LER699" s="187"/>
      <c r="LES699" s="187"/>
      <c r="LET699" s="187"/>
      <c r="LEU699" s="187"/>
      <c r="LEV699" s="187"/>
      <c r="LEW699" s="187"/>
      <c r="LEX699" s="187"/>
      <c r="LEY699" s="187"/>
      <c r="LEZ699" s="187"/>
      <c r="LFA699" s="187"/>
      <c r="LFB699" s="187"/>
      <c r="LFC699" s="187"/>
      <c r="LFD699" s="187"/>
      <c r="LFE699" s="187"/>
      <c r="LFF699" s="187"/>
      <c r="LFG699" s="187"/>
      <c r="LFH699" s="187"/>
      <c r="LFI699" s="187"/>
      <c r="LFJ699" s="187"/>
      <c r="LFK699" s="187"/>
      <c r="LFL699" s="187"/>
      <c r="LFM699" s="187"/>
      <c r="LFN699" s="187"/>
      <c r="LFO699" s="187"/>
      <c r="LFP699" s="187"/>
      <c r="LFQ699" s="187"/>
      <c r="LFR699" s="187"/>
      <c r="LFS699" s="187"/>
      <c r="LFT699" s="187"/>
      <c r="LFU699" s="187"/>
      <c r="LFV699" s="187"/>
      <c r="LFW699" s="187"/>
      <c r="LFX699" s="187"/>
      <c r="LFY699" s="187"/>
      <c r="LFZ699" s="187"/>
      <c r="LGA699" s="187"/>
      <c r="LGB699" s="187"/>
      <c r="LGC699" s="187"/>
      <c r="LGD699" s="187"/>
      <c r="LGE699" s="187"/>
      <c r="LGF699" s="187"/>
      <c r="LGG699" s="187"/>
      <c r="LGH699" s="187"/>
      <c r="LGI699" s="187"/>
      <c r="LGJ699" s="187"/>
      <c r="LGK699" s="187"/>
      <c r="LGL699" s="187"/>
      <c r="LGM699" s="187"/>
      <c r="LGN699" s="187"/>
      <c r="LGO699" s="187"/>
      <c r="LGP699" s="187"/>
      <c r="LGQ699" s="187"/>
      <c r="LGR699" s="187"/>
      <c r="LGS699" s="187"/>
      <c r="LGT699" s="187"/>
      <c r="LGU699" s="187"/>
      <c r="LGV699" s="187"/>
      <c r="LGW699" s="187"/>
      <c r="LGX699" s="187"/>
      <c r="LGY699" s="187"/>
      <c r="LGZ699" s="187"/>
      <c r="LHA699" s="187"/>
      <c r="LHB699" s="187"/>
      <c r="LHC699" s="187"/>
      <c r="LHD699" s="187"/>
      <c r="LHE699" s="187"/>
      <c r="LHF699" s="187"/>
      <c r="LHG699" s="187"/>
      <c r="LHH699" s="187"/>
      <c r="LHI699" s="187"/>
      <c r="LHJ699" s="187"/>
      <c r="LHK699" s="187"/>
      <c r="LHL699" s="187"/>
      <c r="LHM699" s="187"/>
      <c r="LHN699" s="187"/>
      <c r="LHO699" s="187"/>
      <c r="LHP699" s="187"/>
      <c r="LHQ699" s="187"/>
      <c r="LHR699" s="187"/>
      <c r="LHS699" s="187"/>
      <c r="LHT699" s="187"/>
      <c r="LHU699" s="187"/>
      <c r="LHV699" s="187"/>
      <c r="LHW699" s="187"/>
      <c r="LHX699" s="187"/>
      <c r="LHY699" s="187"/>
      <c r="LHZ699" s="187"/>
      <c r="LIA699" s="187"/>
      <c r="LIB699" s="187"/>
      <c r="LIC699" s="187"/>
      <c r="LID699" s="187"/>
      <c r="LIE699" s="187"/>
      <c r="LIF699" s="187"/>
      <c r="LIG699" s="187"/>
      <c r="LIH699" s="187"/>
      <c r="LII699" s="187"/>
      <c r="LIJ699" s="187"/>
      <c r="LIK699" s="187"/>
      <c r="LIL699" s="187"/>
      <c r="LIM699" s="187"/>
      <c r="LIN699" s="187"/>
      <c r="LIO699" s="187"/>
      <c r="LIP699" s="187"/>
      <c r="LIQ699" s="187"/>
      <c r="LIR699" s="187"/>
      <c r="LIS699" s="187"/>
      <c r="LIT699" s="187"/>
      <c r="LIU699" s="187"/>
      <c r="LIV699" s="187"/>
      <c r="LIW699" s="187"/>
      <c r="LIX699" s="187"/>
      <c r="LIY699" s="187"/>
      <c r="LIZ699" s="187"/>
      <c r="LJA699" s="187"/>
      <c r="LJB699" s="187"/>
      <c r="LJC699" s="187"/>
      <c r="LJD699" s="187"/>
      <c r="LJE699" s="187"/>
      <c r="LJF699" s="187"/>
      <c r="LJG699" s="187"/>
      <c r="LJH699" s="187"/>
      <c r="LJI699" s="187"/>
      <c r="LJJ699" s="187"/>
      <c r="LJK699" s="187"/>
      <c r="LJL699" s="187"/>
      <c r="LJM699" s="187"/>
      <c r="LJN699" s="187"/>
      <c r="LJO699" s="187"/>
      <c r="LJP699" s="187"/>
      <c r="LJQ699" s="187"/>
      <c r="LJR699" s="187"/>
      <c r="LJS699" s="187"/>
      <c r="LJT699" s="187"/>
      <c r="LJU699" s="187"/>
      <c r="LJV699" s="187"/>
      <c r="LJW699" s="187"/>
      <c r="LJX699" s="187"/>
      <c r="LJY699" s="187"/>
      <c r="LJZ699" s="187"/>
      <c r="LKA699" s="187"/>
      <c r="LKB699" s="187"/>
      <c r="LKC699" s="187"/>
      <c r="LKD699" s="187"/>
      <c r="LKE699" s="187"/>
      <c r="LKF699" s="187"/>
      <c r="LKG699" s="187"/>
      <c r="LKH699" s="187"/>
      <c r="LKI699" s="187"/>
      <c r="LKJ699" s="187"/>
      <c r="LKK699" s="187"/>
      <c r="LKL699" s="187"/>
      <c r="LKM699" s="187"/>
      <c r="LKN699" s="187"/>
      <c r="LKO699" s="187"/>
      <c r="LKP699" s="187"/>
      <c r="LKQ699" s="187"/>
      <c r="LKR699" s="187"/>
      <c r="LKS699" s="187"/>
      <c r="LKT699" s="187"/>
      <c r="LKU699" s="187"/>
      <c r="LKV699" s="187"/>
      <c r="LKW699" s="187"/>
      <c r="LKX699" s="187"/>
      <c r="LKY699" s="187"/>
      <c r="LKZ699" s="187"/>
      <c r="LLA699" s="187"/>
      <c r="LLB699" s="187"/>
      <c r="LLC699" s="187"/>
      <c r="LLD699" s="187"/>
      <c r="LLE699" s="187"/>
      <c r="LLF699" s="187"/>
      <c r="LLG699" s="187"/>
      <c r="LLH699" s="187"/>
      <c r="LLI699" s="187"/>
      <c r="LLJ699" s="187"/>
      <c r="LLK699" s="187"/>
      <c r="LLL699" s="187"/>
      <c r="LLM699" s="187"/>
      <c r="LLN699" s="187"/>
      <c r="LLO699" s="187"/>
      <c r="LLP699" s="187"/>
      <c r="LLQ699" s="187"/>
      <c r="LLR699" s="187"/>
      <c r="LLS699" s="187"/>
      <c r="LLT699" s="187"/>
      <c r="LLU699" s="187"/>
      <c r="LLV699" s="187"/>
      <c r="LLW699" s="187"/>
      <c r="LLX699" s="187"/>
      <c r="LLY699" s="187"/>
      <c r="LLZ699" s="187"/>
      <c r="LMA699" s="187"/>
      <c r="LMB699" s="187"/>
      <c r="LMC699" s="187"/>
      <c r="LMD699" s="187"/>
      <c r="LME699" s="187"/>
      <c r="LMF699" s="187"/>
      <c r="LMG699" s="187"/>
      <c r="LMH699" s="187"/>
      <c r="LMI699" s="187"/>
      <c r="LMJ699" s="187"/>
      <c r="LMK699" s="187"/>
      <c r="LML699" s="187"/>
      <c r="LMM699" s="187"/>
      <c r="LMN699" s="187"/>
      <c r="LMO699" s="187"/>
      <c r="LMP699" s="187"/>
      <c r="LMQ699" s="187"/>
      <c r="LMR699" s="187"/>
      <c r="LMS699" s="187"/>
      <c r="LMT699" s="187"/>
      <c r="LMU699" s="187"/>
      <c r="LMV699" s="187"/>
      <c r="LMW699" s="187"/>
      <c r="LMX699" s="187"/>
      <c r="LMY699" s="187"/>
      <c r="LMZ699" s="187"/>
      <c r="LNA699" s="187"/>
      <c r="LNB699" s="187"/>
      <c r="LNC699" s="187"/>
      <c r="LND699" s="187"/>
      <c r="LNE699" s="187"/>
      <c r="LNF699" s="187"/>
      <c r="LNG699" s="187"/>
      <c r="LNH699" s="187"/>
      <c r="LNI699" s="187"/>
      <c r="LNJ699" s="187"/>
      <c r="LNK699" s="187"/>
      <c r="LNL699" s="187"/>
      <c r="LNM699" s="187"/>
      <c r="LNN699" s="187"/>
      <c r="LNO699" s="187"/>
      <c r="LNP699" s="187"/>
      <c r="LNQ699" s="187"/>
      <c r="LNR699" s="187"/>
      <c r="LNS699" s="187"/>
      <c r="LNT699" s="187"/>
      <c r="LNU699" s="187"/>
      <c r="LNV699" s="187"/>
      <c r="LNW699" s="187"/>
      <c r="LNX699" s="187"/>
      <c r="LNY699" s="187"/>
      <c r="LNZ699" s="187"/>
      <c r="LOA699" s="187"/>
      <c r="LOB699" s="187"/>
      <c r="LOC699" s="187"/>
      <c r="LOD699" s="187"/>
      <c r="LOE699" s="187"/>
      <c r="LOF699" s="187"/>
      <c r="LOG699" s="187"/>
      <c r="LOH699" s="187"/>
      <c r="LOI699" s="187"/>
      <c r="LOJ699" s="187"/>
      <c r="LOK699" s="187"/>
      <c r="LOL699" s="187"/>
      <c r="LOM699" s="187"/>
      <c r="LON699" s="187"/>
      <c r="LOO699" s="187"/>
      <c r="LOP699" s="187"/>
      <c r="LOQ699" s="187"/>
      <c r="LOR699" s="187"/>
      <c r="LOS699" s="187"/>
      <c r="LOT699" s="187"/>
      <c r="LOU699" s="187"/>
      <c r="LOV699" s="187"/>
      <c r="LOW699" s="187"/>
      <c r="LOX699" s="187"/>
      <c r="LOY699" s="187"/>
      <c r="LOZ699" s="187"/>
      <c r="LPA699" s="187"/>
      <c r="LPB699" s="187"/>
      <c r="LPC699" s="187"/>
      <c r="LPD699" s="187"/>
      <c r="LPE699" s="187"/>
      <c r="LPF699" s="187"/>
      <c r="LPG699" s="187"/>
      <c r="LPH699" s="187"/>
      <c r="LPI699" s="187"/>
      <c r="LPJ699" s="187"/>
      <c r="LPK699" s="187"/>
      <c r="LPL699" s="187"/>
      <c r="LPM699" s="187"/>
      <c r="LPN699" s="187"/>
      <c r="LPO699" s="187"/>
      <c r="LPP699" s="187"/>
      <c r="LPQ699" s="187"/>
      <c r="LPR699" s="187"/>
      <c r="LPS699" s="187"/>
      <c r="LPT699" s="187"/>
      <c r="LPU699" s="187"/>
      <c r="LPV699" s="187"/>
      <c r="LPW699" s="187"/>
      <c r="LPX699" s="187"/>
      <c r="LPY699" s="187"/>
      <c r="LPZ699" s="187"/>
      <c r="LQA699" s="187"/>
      <c r="LQB699" s="187"/>
      <c r="LQC699" s="187"/>
      <c r="LQD699" s="187"/>
      <c r="LQE699" s="187"/>
      <c r="LQF699" s="187"/>
      <c r="LQG699" s="187"/>
      <c r="LQH699" s="187"/>
      <c r="LQI699" s="187"/>
      <c r="LQJ699" s="187"/>
      <c r="LQK699" s="187"/>
      <c r="LQL699" s="187"/>
      <c r="LQM699" s="187"/>
      <c r="LQN699" s="187"/>
      <c r="LQO699" s="187"/>
      <c r="LQP699" s="187"/>
      <c r="LQQ699" s="187"/>
      <c r="LQR699" s="187"/>
      <c r="LQS699" s="187"/>
      <c r="LQT699" s="187"/>
      <c r="LQU699" s="187"/>
      <c r="LQV699" s="187"/>
      <c r="LQW699" s="187"/>
      <c r="LQX699" s="187"/>
      <c r="LQY699" s="187"/>
      <c r="LQZ699" s="187"/>
      <c r="LRA699" s="187"/>
      <c r="LRB699" s="187"/>
      <c r="LRC699" s="187"/>
      <c r="LRD699" s="187"/>
      <c r="LRE699" s="187"/>
      <c r="LRF699" s="187"/>
      <c r="LRG699" s="187"/>
      <c r="LRH699" s="187"/>
      <c r="LRI699" s="187"/>
      <c r="LRJ699" s="187"/>
      <c r="LRK699" s="187"/>
      <c r="LRL699" s="187"/>
      <c r="LRM699" s="187"/>
      <c r="LRN699" s="187"/>
      <c r="LRO699" s="187"/>
      <c r="LRP699" s="187"/>
      <c r="LRQ699" s="187"/>
      <c r="LRR699" s="187"/>
      <c r="LRS699" s="187"/>
      <c r="LRT699" s="187"/>
      <c r="LRU699" s="187"/>
      <c r="LRV699" s="187"/>
      <c r="LRW699" s="187"/>
      <c r="LRX699" s="187"/>
      <c r="LRY699" s="187"/>
      <c r="LRZ699" s="187"/>
      <c r="LSA699" s="187"/>
      <c r="LSB699" s="187"/>
      <c r="LSC699" s="187"/>
      <c r="LSD699" s="187"/>
      <c r="LSE699" s="187"/>
      <c r="LSF699" s="187"/>
      <c r="LSG699" s="187"/>
      <c r="LSH699" s="187"/>
      <c r="LSI699" s="187"/>
      <c r="LSJ699" s="187"/>
      <c r="LSK699" s="187"/>
      <c r="LSL699" s="187"/>
      <c r="LSM699" s="187"/>
      <c r="LSN699" s="187"/>
      <c r="LSO699" s="187"/>
      <c r="LSP699" s="187"/>
      <c r="LSQ699" s="187"/>
      <c r="LSR699" s="187"/>
      <c r="LSS699" s="187"/>
      <c r="LST699" s="187"/>
      <c r="LSU699" s="187"/>
      <c r="LSV699" s="187"/>
      <c r="LSW699" s="187"/>
      <c r="LSX699" s="187"/>
      <c r="LSY699" s="187"/>
      <c r="LSZ699" s="187"/>
      <c r="LTA699" s="187"/>
      <c r="LTB699" s="187"/>
      <c r="LTC699" s="187"/>
      <c r="LTD699" s="187"/>
      <c r="LTE699" s="187"/>
      <c r="LTF699" s="187"/>
      <c r="LTG699" s="187"/>
      <c r="LTH699" s="187"/>
      <c r="LTI699" s="187"/>
      <c r="LTJ699" s="187"/>
      <c r="LTK699" s="187"/>
      <c r="LTL699" s="187"/>
      <c r="LTM699" s="187"/>
      <c r="LTN699" s="187"/>
      <c r="LTO699" s="187"/>
      <c r="LTP699" s="187"/>
      <c r="LTQ699" s="187"/>
      <c r="LTR699" s="187"/>
      <c r="LTS699" s="187"/>
      <c r="LTT699" s="187"/>
      <c r="LTU699" s="187"/>
      <c r="LTV699" s="187"/>
      <c r="LTW699" s="187"/>
      <c r="LTX699" s="187"/>
      <c r="LTY699" s="187"/>
      <c r="LTZ699" s="187"/>
      <c r="LUA699" s="187"/>
      <c r="LUB699" s="187"/>
      <c r="LUC699" s="187"/>
      <c r="LUD699" s="187"/>
      <c r="LUE699" s="187"/>
      <c r="LUF699" s="187"/>
      <c r="LUG699" s="187"/>
      <c r="LUH699" s="187"/>
      <c r="LUI699" s="187"/>
      <c r="LUJ699" s="187"/>
      <c r="LUK699" s="187"/>
      <c r="LUL699" s="187"/>
      <c r="LUM699" s="187"/>
      <c r="LUN699" s="187"/>
      <c r="LUO699" s="187"/>
      <c r="LUP699" s="187"/>
      <c r="LUQ699" s="187"/>
      <c r="LUR699" s="187"/>
      <c r="LUS699" s="187"/>
      <c r="LUT699" s="187"/>
      <c r="LUU699" s="187"/>
      <c r="LUV699" s="187"/>
      <c r="LUW699" s="187"/>
      <c r="LUX699" s="187"/>
      <c r="LUY699" s="187"/>
      <c r="LUZ699" s="187"/>
      <c r="LVA699" s="187"/>
      <c r="LVB699" s="187"/>
      <c r="LVC699" s="187"/>
      <c r="LVD699" s="187"/>
      <c r="LVE699" s="187"/>
      <c r="LVF699" s="187"/>
      <c r="LVG699" s="187"/>
      <c r="LVH699" s="187"/>
      <c r="LVI699" s="187"/>
      <c r="LVJ699" s="187"/>
      <c r="LVK699" s="187"/>
      <c r="LVL699" s="187"/>
      <c r="LVM699" s="187"/>
      <c r="LVN699" s="187"/>
      <c r="LVO699" s="187"/>
      <c r="LVP699" s="187"/>
      <c r="LVQ699" s="187"/>
      <c r="LVR699" s="187"/>
      <c r="LVS699" s="187"/>
      <c r="LVT699" s="187"/>
      <c r="LVU699" s="187"/>
      <c r="LVV699" s="187"/>
      <c r="LVW699" s="187"/>
      <c r="LVX699" s="187"/>
      <c r="LVY699" s="187"/>
      <c r="LVZ699" s="187"/>
      <c r="LWA699" s="187"/>
      <c r="LWB699" s="187"/>
      <c r="LWC699" s="187"/>
      <c r="LWD699" s="187"/>
      <c r="LWE699" s="187"/>
      <c r="LWF699" s="187"/>
      <c r="LWG699" s="187"/>
      <c r="LWH699" s="187"/>
      <c r="LWI699" s="187"/>
      <c r="LWJ699" s="187"/>
      <c r="LWK699" s="187"/>
      <c r="LWL699" s="187"/>
      <c r="LWM699" s="187"/>
      <c r="LWN699" s="187"/>
      <c r="LWO699" s="187"/>
      <c r="LWP699" s="187"/>
      <c r="LWQ699" s="187"/>
      <c r="LWR699" s="187"/>
      <c r="LWS699" s="187"/>
      <c r="LWT699" s="187"/>
      <c r="LWU699" s="187"/>
      <c r="LWV699" s="187"/>
      <c r="LWW699" s="187"/>
      <c r="LWX699" s="187"/>
      <c r="LWY699" s="187"/>
      <c r="LWZ699" s="187"/>
      <c r="LXA699" s="187"/>
      <c r="LXB699" s="187"/>
      <c r="LXC699" s="187"/>
      <c r="LXD699" s="187"/>
      <c r="LXE699" s="187"/>
      <c r="LXF699" s="187"/>
      <c r="LXG699" s="187"/>
      <c r="LXH699" s="187"/>
      <c r="LXI699" s="187"/>
      <c r="LXJ699" s="187"/>
      <c r="LXK699" s="187"/>
      <c r="LXL699" s="187"/>
      <c r="LXM699" s="187"/>
      <c r="LXN699" s="187"/>
      <c r="LXO699" s="187"/>
      <c r="LXP699" s="187"/>
      <c r="LXQ699" s="187"/>
      <c r="LXR699" s="187"/>
      <c r="LXS699" s="187"/>
      <c r="LXT699" s="187"/>
      <c r="LXU699" s="187"/>
      <c r="LXV699" s="187"/>
      <c r="LXW699" s="187"/>
      <c r="LXX699" s="187"/>
      <c r="LXY699" s="187"/>
      <c r="LXZ699" s="187"/>
      <c r="LYA699" s="187"/>
      <c r="LYB699" s="187"/>
      <c r="LYC699" s="187"/>
      <c r="LYD699" s="187"/>
      <c r="LYE699" s="187"/>
      <c r="LYF699" s="187"/>
      <c r="LYG699" s="187"/>
      <c r="LYH699" s="187"/>
      <c r="LYI699" s="187"/>
      <c r="LYJ699" s="187"/>
      <c r="LYK699" s="187"/>
      <c r="LYL699" s="187"/>
      <c r="LYM699" s="187"/>
      <c r="LYN699" s="187"/>
      <c r="LYO699" s="187"/>
      <c r="LYP699" s="187"/>
      <c r="LYQ699" s="187"/>
      <c r="LYR699" s="187"/>
      <c r="LYS699" s="187"/>
      <c r="LYT699" s="187"/>
      <c r="LYU699" s="187"/>
      <c r="LYV699" s="187"/>
      <c r="LYW699" s="187"/>
      <c r="LYX699" s="187"/>
      <c r="LYY699" s="187"/>
      <c r="LYZ699" s="187"/>
      <c r="LZA699" s="187"/>
      <c r="LZB699" s="187"/>
      <c r="LZC699" s="187"/>
      <c r="LZD699" s="187"/>
      <c r="LZE699" s="187"/>
      <c r="LZF699" s="187"/>
      <c r="LZG699" s="187"/>
      <c r="LZH699" s="187"/>
      <c r="LZI699" s="187"/>
      <c r="LZJ699" s="187"/>
      <c r="LZK699" s="187"/>
      <c r="LZL699" s="187"/>
      <c r="LZM699" s="187"/>
      <c r="LZN699" s="187"/>
      <c r="LZO699" s="187"/>
      <c r="LZP699" s="187"/>
      <c r="LZQ699" s="187"/>
      <c r="LZR699" s="187"/>
      <c r="LZS699" s="187"/>
      <c r="LZT699" s="187"/>
      <c r="LZU699" s="187"/>
      <c r="LZV699" s="187"/>
      <c r="LZW699" s="187"/>
      <c r="LZX699" s="187"/>
      <c r="LZY699" s="187"/>
      <c r="LZZ699" s="187"/>
      <c r="MAA699" s="187"/>
      <c r="MAB699" s="187"/>
      <c r="MAC699" s="187"/>
      <c r="MAD699" s="187"/>
      <c r="MAE699" s="187"/>
      <c r="MAF699" s="187"/>
      <c r="MAG699" s="187"/>
      <c r="MAH699" s="187"/>
      <c r="MAI699" s="187"/>
      <c r="MAJ699" s="187"/>
      <c r="MAK699" s="187"/>
      <c r="MAL699" s="187"/>
      <c r="MAM699" s="187"/>
      <c r="MAN699" s="187"/>
      <c r="MAO699" s="187"/>
      <c r="MAP699" s="187"/>
      <c r="MAQ699" s="187"/>
      <c r="MAR699" s="187"/>
      <c r="MAS699" s="187"/>
      <c r="MAT699" s="187"/>
      <c r="MAU699" s="187"/>
      <c r="MAV699" s="187"/>
      <c r="MAW699" s="187"/>
      <c r="MAX699" s="187"/>
      <c r="MAY699" s="187"/>
      <c r="MAZ699" s="187"/>
      <c r="MBA699" s="187"/>
      <c r="MBB699" s="187"/>
      <c r="MBC699" s="187"/>
      <c r="MBD699" s="187"/>
      <c r="MBE699" s="187"/>
      <c r="MBF699" s="187"/>
      <c r="MBG699" s="187"/>
      <c r="MBH699" s="187"/>
      <c r="MBI699" s="187"/>
      <c r="MBJ699" s="187"/>
      <c r="MBK699" s="187"/>
      <c r="MBL699" s="187"/>
      <c r="MBM699" s="187"/>
      <c r="MBN699" s="187"/>
      <c r="MBO699" s="187"/>
      <c r="MBP699" s="187"/>
      <c r="MBQ699" s="187"/>
      <c r="MBR699" s="187"/>
      <c r="MBS699" s="187"/>
      <c r="MBT699" s="187"/>
      <c r="MBU699" s="187"/>
      <c r="MBV699" s="187"/>
      <c r="MBW699" s="187"/>
      <c r="MBX699" s="187"/>
      <c r="MBY699" s="187"/>
      <c r="MBZ699" s="187"/>
      <c r="MCA699" s="187"/>
      <c r="MCB699" s="187"/>
      <c r="MCC699" s="187"/>
      <c r="MCD699" s="187"/>
      <c r="MCE699" s="187"/>
      <c r="MCF699" s="187"/>
      <c r="MCG699" s="187"/>
      <c r="MCH699" s="187"/>
      <c r="MCI699" s="187"/>
      <c r="MCJ699" s="187"/>
      <c r="MCK699" s="187"/>
      <c r="MCL699" s="187"/>
      <c r="MCM699" s="187"/>
      <c r="MCN699" s="187"/>
      <c r="MCO699" s="187"/>
      <c r="MCP699" s="187"/>
      <c r="MCQ699" s="187"/>
      <c r="MCR699" s="187"/>
      <c r="MCS699" s="187"/>
      <c r="MCT699" s="187"/>
      <c r="MCU699" s="187"/>
      <c r="MCV699" s="187"/>
      <c r="MCW699" s="187"/>
      <c r="MCX699" s="187"/>
      <c r="MCY699" s="187"/>
      <c r="MCZ699" s="187"/>
      <c r="MDA699" s="187"/>
      <c r="MDB699" s="187"/>
      <c r="MDC699" s="187"/>
      <c r="MDD699" s="187"/>
      <c r="MDE699" s="187"/>
      <c r="MDF699" s="187"/>
      <c r="MDG699" s="187"/>
      <c r="MDH699" s="187"/>
      <c r="MDI699" s="187"/>
      <c r="MDJ699" s="187"/>
      <c r="MDK699" s="187"/>
      <c r="MDL699" s="187"/>
      <c r="MDM699" s="187"/>
      <c r="MDN699" s="187"/>
      <c r="MDO699" s="187"/>
      <c r="MDP699" s="187"/>
      <c r="MDQ699" s="187"/>
      <c r="MDR699" s="187"/>
      <c r="MDS699" s="187"/>
      <c r="MDT699" s="187"/>
      <c r="MDU699" s="187"/>
      <c r="MDV699" s="187"/>
      <c r="MDW699" s="187"/>
      <c r="MDX699" s="187"/>
      <c r="MDY699" s="187"/>
      <c r="MDZ699" s="187"/>
      <c r="MEA699" s="187"/>
      <c r="MEB699" s="187"/>
      <c r="MEC699" s="187"/>
      <c r="MED699" s="187"/>
      <c r="MEE699" s="187"/>
      <c r="MEF699" s="187"/>
      <c r="MEG699" s="187"/>
      <c r="MEH699" s="187"/>
      <c r="MEI699" s="187"/>
      <c r="MEJ699" s="187"/>
      <c r="MEK699" s="187"/>
      <c r="MEL699" s="187"/>
      <c r="MEM699" s="187"/>
      <c r="MEN699" s="187"/>
      <c r="MEO699" s="187"/>
      <c r="MEP699" s="187"/>
      <c r="MEQ699" s="187"/>
      <c r="MER699" s="187"/>
      <c r="MES699" s="187"/>
      <c r="MET699" s="187"/>
      <c r="MEU699" s="187"/>
      <c r="MEV699" s="187"/>
      <c r="MEW699" s="187"/>
      <c r="MEX699" s="187"/>
      <c r="MEY699" s="187"/>
      <c r="MEZ699" s="187"/>
      <c r="MFA699" s="187"/>
      <c r="MFB699" s="187"/>
      <c r="MFC699" s="187"/>
      <c r="MFD699" s="187"/>
      <c r="MFE699" s="187"/>
      <c r="MFF699" s="187"/>
      <c r="MFG699" s="187"/>
      <c r="MFH699" s="187"/>
      <c r="MFI699" s="187"/>
      <c r="MFJ699" s="187"/>
      <c r="MFK699" s="187"/>
      <c r="MFL699" s="187"/>
      <c r="MFM699" s="187"/>
      <c r="MFN699" s="187"/>
      <c r="MFO699" s="187"/>
      <c r="MFP699" s="187"/>
      <c r="MFQ699" s="187"/>
      <c r="MFR699" s="187"/>
      <c r="MFS699" s="187"/>
      <c r="MFT699" s="187"/>
      <c r="MFU699" s="187"/>
      <c r="MFV699" s="187"/>
      <c r="MFW699" s="187"/>
      <c r="MFX699" s="187"/>
      <c r="MFY699" s="187"/>
      <c r="MFZ699" s="187"/>
      <c r="MGA699" s="187"/>
      <c r="MGB699" s="187"/>
      <c r="MGC699" s="187"/>
      <c r="MGD699" s="187"/>
      <c r="MGE699" s="187"/>
      <c r="MGF699" s="187"/>
      <c r="MGG699" s="187"/>
      <c r="MGH699" s="187"/>
      <c r="MGI699" s="187"/>
      <c r="MGJ699" s="187"/>
      <c r="MGK699" s="187"/>
      <c r="MGL699" s="187"/>
      <c r="MGM699" s="187"/>
      <c r="MGN699" s="187"/>
      <c r="MGO699" s="187"/>
      <c r="MGP699" s="187"/>
      <c r="MGQ699" s="187"/>
      <c r="MGR699" s="187"/>
      <c r="MGS699" s="187"/>
      <c r="MGT699" s="187"/>
      <c r="MGU699" s="187"/>
      <c r="MGV699" s="187"/>
      <c r="MGW699" s="187"/>
      <c r="MGX699" s="187"/>
      <c r="MGY699" s="187"/>
      <c r="MGZ699" s="187"/>
      <c r="MHA699" s="187"/>
      <c r="MHB699" s="187"/>
      <c r="MHC699" s="187"/>
      <c r="MHD699" s="187"/>
      <c r="MHE699" s="187"/>
      <c r="MHF699" s="187"/>
      <c r="MHG699" s="187"/>
      <c r="MHH699" s="187"/>
      <c r="MHI699" s="187"/>
      <c r="MHJ699" s="187"/>
      <c r="MHK699" s="187"/>
      <c r="MHL699" s="187"/>
      <c r="MHM699" s="187"/>
      <c r="MHN699" s="187"/>
      <c r="MHO699" s="187"/>
      <c r="MHP699" s="187"/>
      <c r="MHQ699" s="187"/>
      <c r="MHR699" s="187"/>
      <c r="MHS699" s="187"/>
      <c r="MHT699" s="187"/>
      <c r="MHU699" s="187"/>
      <c r="MHV699" s="187"/>
      <c r="MHW699" s="187"/>
      <c r="MHX699" s="187"/>
      <c r="MHY699" s="187"/>
      <c r="MHZ699" s="187"/>
      <c r="MIA699" s="187"/>
      <c r="MIB699" s="187"/>
      <c r="MIC699" s="187"/>
      <c r="MID699" s="187"/>
      <c r="MIE699" s="187"/>
      <c r="MIF699" s="187"/>
      <c r="MIG699" s="187"/>
      <c r="MIH699" s="187"/>
      <c r="MII699" s="187"/>
      <c r="MIJ699" s="187"/>
      <c r="MIK699" s="187"/>
      <c r="MIL699" s="187"/>
      <c r="MIM699" s="187"/>
      <c r="MIN699" s="187"/>
      <c r="MIO699" s="187"/>
      <c r="MIP699" s="187"/>
      <c r="MIQ699" s="187"/>
      <c r="MIR699" s="187"/>
      <c r="MIS699" s="187"/>
      <c r="MIT699" s="187"/>
      <c r="MIU699" s="187"/>
      <c r="MIV699" s="187"/>
      <c r="MIW699" s="187"/>
      <c r="MIX699" s="187"/>
      <c r="MIY699" s="187"/>
      <c r="MIZ699" s="187"/>
      <c r="MJA699" s="187"/>
      <c r="MJB699" s="187"/>
      <c r="MJC699" s="187"/>
      <c r="MJD699" s="187"/>
      <c r="MJE699" s="187"/>
      <c r="MJF699" s="187"/>
      <c r="MJG699" s="187"/>
      <c r="MJH699" s="187"/>
      <c r="MJI699" s="187"/>
      <c r="MJJ699" s="187"/>
      <c r="MJK699" s="187"/>
      <c r="MJL699" s="187"/>
      <c r="MJM699" s="187"/>
      <c r="MJN699" s="187"/>
      <c r="MJO699" s="187"/>
      <c r="MJP699" s="187"/>
      <c r="MJQ699" s="187"/>
      <c r="MJR699" s="187"/>
      <c r="MJS699" s="187"/>
      <c r="MJT699" s="187"/>
      <c r="MJU699" s="187"/>
      <c r="MJV699" s="187"/>
      <c r="MJW699" s="187"/>
      <c r="MJX699" s="187"/>
      <c r="MJY699" s="187"/>
      <c r="MJZ699" s="187"/>
      <c r="MKA699" s="187"/>
      <c r="MKB699" s="187"/>
      <c r="MKC699" s="187"/>
      <c r="MKD699" s="187"/>
      <c r="MKE699" s="187"/>
      <c r="MKF699" s="187"/>
      <c r="MKG699" s="187"/>
      <c r="MKH699" s="187"/>
      <c r="MKI699" s="187"/>
      <c r="MKJ699" s="187"/>
      <c r="MKK699" s="187"/>
      <c r="MKL699" s="187"/>
      <c r="MKM699" s="187"/>
      <c r="MKN699" s="187"/>
      <c r="MKO699" s="187"/>
      <c r="MKP699" s="187"/>
      <c r="MKQ699" s="187"/>
      <c r="MKR699" s="187"/>
      <c r="MKS699" s="187"/>
      <c r="MKT699" s="187"/>
      <c r="MKU699" s="187"/>
      <c r="MKV699" s="187"/>
      <c r="MKW699" s="187"/>
      <c r="MKX699" s="187"/>
      <c r="MKY699" s="187"/>
      <c r="MKZ699" s="187"/>
      <c r="MLA699" s="187"/>
      <c r="MLB699" s="187"/>
      <c r="MLC699" s="187"/>
      <c r="MLD699" s="187"/>
      <c r="MLE699" s="187"/>
      <c r="MLF699" s="187"/>
      <c r="MLG699" s="187"/>
      <c r="MLH699" s="187"/>
      <c r="MLI699" s="187"/>
      <c r="MLJ699" s="187"/>
      <c r="MLK699" s="187"/>
      <c r="MLL699" s="187"/>
      <c r="MLM699" s="187"/>
      <c r="MLN699" s="187"/>
      <c r="MLO699" s="187"/>
      <c r="MLP699" s="187"/>
      <c r="MLQ699" s="187"/>
      <c r="MLR699" s="187"/>
      <c r="MLS699" s="187"/>
      <c r="MLT699" s="187"/>
      <c r="MLU699" s="187"/>
      <c r="MLV699" s="187"/>
      <c r="MLW699" s="187"/>
      <c r="MLX699" s="187"/>
      <c r="MLY699" s="187"/>
      <c r="MLZ699" s="187"/>
      <c r="MMA699" s="187"/>
      <c r="MMB699" s="187"/>
      <c r="MMC699" s="187"/>
      <c r="MMD699" s="187"/>
      <c r="MME699" s="187"/>
      <c r="MMF699" s="187"/>
      <c r="MMG699" s="187"/>
      <c r="MMH699" s="187"/>
      <c r="MMI699" s="187"/>
      <c r="MMJ699" s="187"/>
      <c r="MMK699" s="187"/>
      <c r="MML699" s="187"/>
      <c r="MMM699" s="187"/>
      <c r="MMN699" s="187"/>
      <c r="MMO699" s="187"/>
      <c r="MMP699" s="187"/>
      <c r="MMQ699" s="187"/>
      <c r="MMR699" s="187"/>
      <c r="MMS699" s="187"/>
      <c r="MMT699" s="187"/>
      <c r="MMU699" s="187"/>
      <c r="MMV699" s="187"/>
      <c r="MMW699" s="187"/>
      <c r="MMX699" s="187"/>
      <c r="MMY699" s="187"/>
      <c r="MMZ699" s="187"/>
      <c r="MNA699" s="187"/>
      <c r="MNB699" s="187"/>
      <c r="MNC699" s="187"/>
      <c r="MND699" s="187"/>
      <c r="MNE699" s="187"/>
      <c r="MNF699" s="187"/>
      <c r="MNG699" s="187"/>
      <c r="MNH699" s="187"/>
      <c r="MNI699" s="187"/>
      <c r="MNJ699" s="187"/>
      <c r="MNK699" s="187"/>
      <c r="MNL699" s="187"/>
      <c r="MNM699" s="187"/>
      <c r="MNN699" s="187"/>
      <c r="MNO699" s="187"/>
      <c r="MNP699" s="187"/>
      <c r="MNQ699" s="187"/>
      <c r="MNR699" s="187"/>
      <c r="MNS699" s="187"/>
      <c r="MNT699" s="187"/>
      <c r="MNU699" s="187"/>
      <c r="MNV699" s="187"/>
      <c r="MNW699" s="187"/>
      <c r="MNX699" s="187"/>
      <c r="MNY699" s="187"/>
      <c r="MNZ699" s="187"/>
      <c r="MOA699" s="187"/>
      <c r="MOB699" s="187"/>
      <c r="MOC699" s="187"/>
      <c r="MOD699" s="187"/>
      <c r="MOE699" s="187"/>
      <c r="MOF699" s="187"/>
      <c r="MOG699" s="187"/>
      <c r="MOH699" s="187"/>
      <c r="MOI699" s="187"/>
      <c r="MOJ699" s="187"/>
      <c r="MOK699" s="187"/>
      <c r="MOL699" s="187"/>
      <c r="MOM699" s="187"/>
      <c r="MON699" s="187"/>
      <c r="MOO699" s="187"/>
      <c r="MOP699" s="187"/>
      <c r="MOQ699" s="187"/>
      <c r="MOR699" s="187"/>
      <c r="MOS699" s="187"/>
      <c r="MOT699" s="187"/>
      <c r="MOU699" s="187"/>
      <c r="MOV699" s="187"/>
      <c r="MOW699" s="187"/>
      <c r="MOX699" s="187"/>
      <c r="MOY699" s="187"/>
      <c r="MOZ699" s="187"/>
      <c r="MPA699" s="187"/>
      <c r="MPB699" s="187"/>
      <c r="MPC699" s="187"/>
      <c r="MPD699" s="187"/>
      <c r="MPE699" s="187"/>
      <c r="MPF699" s="187"/>
      <c r="MPG699" s="187"/>
      <c r="MPH699" s="187"/>
      <c r="MPI699" s="187"/>
      <c r="MPJ699" s="187"/>
      <c r="MPK699" s="187"/>
      <c r="MPL699" s="187"/>
      <c r="MPM699" s="187"/>
      <c r="MPN699" s="187"/>
      <c r="MPO699" s="187"/>
      <c r="MPP699" s="187"/>
      <c r="MPQ699" s="187"/>
      <c r="MPR699" s="187"/>
      <c r="MPS699" s="187"/>
      <c r="MPT699" s="187"/>
      <c r="MPU699" s="187"/>
      <c r="MPV699" s="187"/>
      <c r="MPW699" s="187"/>
      <c r="MPX699" s="187"/>
      <c r="MPY699" s="187"/>
      <c r="MPZ699" s="187"/>
      <c r="MQA699" s="187"/>
      <c r="MQB699" s="187"/>
      <c r="MQC699" s="187"/>
      <c r="MQD699" s="187"/>
      <c r="MQE699" s="187"/>
      <c r="MQF699" s="187"/>
      <c r="MQG699" s="187"/>
      <c r="MQH699" s="187"/>
      <c r="MQI699" s="187"/>
      <c r="MQJ699" s="187"/>
      <c r="MQK699" s="187"/>
      <c r="MQL699" s="187"/>
      <c r="MQM699" s="187"/>
      <c r="MQN699" s="187"/>
      <c r="MQO699" s="187"/>
      <c r="MQP699" s="187"/>
      <c r="MQQ699" s="187"/>
      <c r="MQR699" s="187"/>
      <c r="MQS699" s="187"/>
      <c r="MQT699" s="187"/>
      <c r="MQU699" s="187"/>
      <c r="MQV699" s="187"/>
      <c r="MQW699" s="187"/>
      <c r="MQX699" s="187"/>
      <c r="MQY699" s="187"/>
      <c r="MQZ699" s="187"/>
      <c r="MRA699" s="187"/>
      <c r="MRB699" s="187"/>
      <c r="MRC699" s="187"/>
      <c r="MRD699" s="187"/>
      <c r="MRE699" s="187"/>
      <c r="MRF699" s="187"/>
      <c r="MRG699" s="187"/>
      <c r="MRH699" s="187"/>
      <c r="MRI699" s="187"/>
      <c r="MRJ699" s="187"/>
      <c r="MRK699" s="187"/>
      <c r="MRL699" s="187"/>
      <c r="MRM699" s="187"/>
      <c r="MRN699" s="187"/>
      <c r="MRO699" s="187"/>
      <c r="MRP699" s="187"/>
      <c r="MRQ699" s="187"/>
      <c r="MRR699" s="187"/>
      <c r="MRS699" s="187"/>
      <c r="MRT699" s="187"/>
      <c r="MRU699" s="187"/>
      <c r="MRV699" s="187"/>
      <c r="MRW699" s="187"/>
      <c r="MRX699" s="187"/>
      <c r="MRY699" s="187"/>
      <c r="MRZ699" s="187"/>
      <c r="MSA699" s="187"/>
      <c r="MSB699" s="187"/>
      <c r="MSC699" s="187"/>
      <c r="MSD699" s="187"/>
      <c r="MSE699" s="187"/>
      <c r="MSF699" s="187"/>
      <c r="MSG699" s="187"/>
      <c r="MSH699" s="187"/>
      <c r="MSI699" s="187"/>
      <c r="MSJ699" s="187"/>
      <c r="MSK699" s="187"/>
      <c r="MSL699" s="187"/>
      <c r="MSM699" s="187"/>
      <c r="MSN699" s="187"/>
      <c r="MSO699" s="187"/>
      <c r="MSP699" s="187"/>
      <c r="MSQ699" s="187"/>
      <c r="MSR699" s="187"/>
      <c r="MSS699" s="187"/>
      <c r="MST699" s="187"/>
      <c r="MSU699" s="187"/>
      <c r="MSV699" s="187"/>
      <c r="MSW699" s="187"/>
      <c r="MSX699" s="187"/>
      <c r="MSY699" s="187"/>
      <c r="MSZ699" s="187"/>
      <c r="MTA699" s="187"/>
      <c r="MTB699" s="187"/>
      <c r="MTC699" s="187"/>
      <c r="MTD699" s="187"/>
      <c r="MTE699" s="187"/>
      <c r="MTF699" s="187"/>
      <c r="MTG699" s="187"/>
      <c r="MTH699" s="187"/>
      <c r="MTI699" s="187"/>
      <c r="MTJ699" s="187"/>
      <c r="MTK699" s="187"/>
      <c r="MTL699" s="187"/>
      <c r="MTM699" s="187"/>
      <c r="MTN699" s="187"/>
      <c r="MTO699" s="187"/>
      <c r="MTP699" s="187"/>
      <c r="MTQ699" s="187"/>
      <c r="MTR699" s="187"/>
      <c r="MTS699" s="187"/>
      <c r="MTT699" s="187"/>
      <c r="MTU699" s="187"/>
      <c r="MTV699" s="187"/>
      <c r="MTW699" s="187"/>
      <c r="MTX699" s="187"/>
      <c r="MTY699" s="187"/>
      <c r="MTZ699" s="187"/>
      <c r="MUA699" s="187"/>
      <c r="MUB699" s="187"/>
      <c r="MUC699" s="187"/>
      <c r="MUD699" s="187"/>
      <c r="MUE699" s="187"/>
      <c r="MUF699" s="187"/>
      <c r="MUG699" s="187"/>
      <c r="MUH699" s="187"/>
      <c r="MUI699" s="187"/>
      <c r="MUJ699" s="187"/>
      <c r="MUK699" s="187"/>
      <c r="MUL699" s="187"/>
      <c r="MUM699" s="187"/>
      <c r="MUN699" s="187"/>
      <c r="MUO699" s="187"/>
      <c r="MUP699" s="187"/>
      <c r="MUQ699" s="187"/>
      <c r="MUR699" s="187"/>
      <c r="MUS699" s="187"/>
      <c r="MUT699" s="187"/>
      <c r="MUU699" s="187"/>
      <c r="MUV699" s="187"/>
      <c r="MUW699" s="187"/>
      <c r="MUX699" s="187"/>
      <c r="MUY699" s="187"/>
      <c r="MUZ699" s="187"/>
      <c r="MVA699" s="187"/>
      <c r="MVB699" s="187"/>
      <c r="MVC699" s="187"/>
      <c r="MVD699" s="187"/>
      <c r="MVE699" s="187"/>
      <c r="MVF699" s="187"/>
      <c r="MVG699" s="187"/>
      <c r="MVH699" s="187"/>
      <c r="MVI699" s="187"/>
      <c r="MVJ699" s="187"/>
      <c r="MVK699" s="187"/>
      <c r="MVL699" s="187"/>
      <c r="MVM699" s="187"/>
      <c r="MVN699" s="187"/>
      <c r="MVO699" s="187"/>
      <c r="MVP699" s="187"/>
      <c r="MVQ699" s="187"/>
      <c r="MVR699" s="187"/>
      <c r="MVS699" s="187"/>
      <c r="MVT699" s="187"/>
      <c r="MVU699" s="187"/>
      <c r="MVV699" s="187"/>
      <c r="MVW699" s="187"/>
      <c r="MVX699" s="187"/>
      <c r="MVY699" s="187"/>
      <c r="MVZ699" s="187"/>
      <c r="MWA699" s="187"/>
      <c r="MWB699" s="187"/>
      <c r="MWC699" s="187"/>
      <c r="MWD699" s="187"/>
      <c r="MWE699" s="187"/>
      <c r="MWF699" s="187"/>
      <c r="MWG699" s="187"/>
      <c r="MWH699" s="187"/>
      <c r="MWI699" s="187"/>
      <c r="MWJ699" s="187"/>
      <c r="MWK699" s="187"/>
      <c r="MWL699" s="187"/>
      <c r="MWM699" s="187"/>
      <c r="MWN699" s="187"/>
      <c r="MWO699" s="187"/>
      <c r="MWP699" s="187"/>
      <c r="MWQ699" s="187"/>
      <c r="MWR699" s="187"/>
      <c r="MWS699" s="187"/>
      <c r="MWT699" s="187"/>
      <c r="MWU699" s="187"/>
      <c r="MWV699" s="187"/>
      <c r="MWW699" s="187"/>
      <c r="MWX699" s="187"/>
      <c r="MWY699" s="187"/>
      <c r="MWZ699" s="187"/>
      <c r="MXA699" s="187"/>
      <c r="MXB699" s="187"/>
      <c r="MXC699" s="187"/>
      <c r="MXD699" s="187"/>
      <c r="MXE699" s="187"/>
      <c r="MXF699" s="187"/>
      <c r="MXG699" s="187"/>
      <c r="MXH699" s="187"/>
      <c r="MXI699" s="187"/>
      <c r="MXJ699" s="187"/>
      <c r="MXK699" s="187"/>
      <c r="MXL699" s="187"/>
      <c r="MXM699" s="187"/>
      <c r="MXN699" s="187"/>
      <c r="MXO699" s="187"/>
      <c r="MXP699" s="187"/>
      <c r="MXQ699" s="187"/>
      <c r="MXR699" s="187"/>
      <c r="MXS699" s="187"/>
      <c r="MXT699" s="187"/>
      <c r="MXU699" s="187"/>
      <c r="MXV699" s="187"/>
      <c r="MXW699" s="187"/>
      <c r="MXX699" s="187"/>
      <c r="MXY699" s="187"/>
      <c r="MXZ699" s="187"/>
      <c r="MYA699" s="187"/>
      <c r="MYB699" s="187"/>
      <c r="MYC699" s="187"/>
      <c r="MYD699" s="187"/>
      <c r="MYE699" s="187"/>
      <c r="MYF699" s="187"/>
      <c r="MYG699" s="187"/>
      <c r="MYH699" s="187"/>
      <c r="MYI699" s="187"/>
      <c r="MYJ699" s="187"/>
      <c r="MYK699" s="187"/>
      <c r="MYL699" s="187"/>
      <c r="MYM699" s="187"/>
      <c r="MYN699" s="187"/>
      <c r="MYO699" s="187"/>
      <c r="MYP699" s="187"/>
      <c r="MYQ699" s="187"/>
      <c r="MYR699" s="187"/>
      <c r="MYS699" s="187"/>
      <c r="MYT699" s="187"/>
      <c r="MYU699" s="187"/>
      <c r="MYV699" s="187"/>
      <c r="MYW699" s="187"/>
      <c r="MYX699" s="187"/>
      <c r="MYY699" s="187"/>
      <c r="MYZ699" s="187"/>
      <c r="MZA699" s="187"/>
      <c r="MZB699" s="187"/>
      <c r="MZC699" s="187"/>
      <c r="MZD699" s="187"/>
      <c r="MZE699" s="187"/>
      <c r="MZF699" s="187"/>
      <c r="MZG699" s="187"/>
      <c r="MZH699" s="187"/>
      <c r="MZI699" s="187"/>
      <c r="MZJ699" s="187"/>
      <c r="MZK699" s="187"/>
      <c r="MZL699" s="187"/>
      <c r="MZM699" s="187"/>
      <c r="MZN699" s="187"/>
      <c r="MZO699" s="187"/>
      <c r="MZP699" s="187"/>
      <c r="MZQ699" s="187"/>
      <c r="MZR699" s="187"/>
      <c r="MZS699" s="187"/>
      <c r="MZT699" s="187"/>
      <c r="MZU699" s="187"/>
      <c r="MZV699" s="187"/>
      <c r="MZW699" s="187"/>
      <c r="MZX699" s="187"/>
      <c r="MZY699" s="187"/>
      <c r="MZZ699" s="187"/>
      <c r="NAA699" s="187"/>
      <c r="NAB699" s="187"/>
      <c r="NAC699" s="187"/>
      <c r="NAD699" s="187"/>
      <c r="NAE699" s="187"/>
      <c r="NAF699" s="187"/>
      <c r="NAG699" s="187"/>
      <c r="NAH699" s="187"/>
      <c r="NAI699" s="187"/>
      <c r="NAJ699" s="187"/>
      <c r="NAK699" s="187"/>
      <c r="NAL699" s="187"/>
      <c r="NAM699" s="187"/>
      <c r="NAN699" s="187"/>
      <c r="NAO699" s="187"/>
      <c r="NAP699" s="187"/>
      <c r="NAQ699" s="187"/>
      <c r="NAR699" s="187"/>
      <c r="NAS699" s="187"/>
      <c r="NAT699" s="187"/>
      <c r="NAU699" s="187"/>
      <c r="NAV699" s="187"/>
      <c r="NAW699" s="187"/>
      <c r="NAX699" s="187"/>
      <c r="NAY699" s="187"/>
      <c r="NAZ699" s="187"/>
      <c r="NBA699" s="187"/>
      <c r="NBB699" s="187"/>
      <c r="NBC699" s="187"/>
      <c r="NBD699" s="187"/>
      <c r="NBE699" s="187"/>
      <c r="NBF699" s="187"/>
      <c r="NBG699" s="187"/>
      <c r="NBH699" s="187"/>
      <c r="NBI699" s="187"/>
      <c r="NBJ699" s="187"/>
      <c r="NBK699" s="187"/>
      <c r="NBL699" s="187"/>
      <c r="NBM699" s="187"/>
      <c r="NBN699" s="187"/>
      <c r="NBO699" s="187"/>
      <c r="NBP699" s="187"/>
      <c r="NBQ699" s="187"/>
      <c r="NBR699" s="187"/>
      <c r="NBS699" s="187"/>
      <c r="NBT699" s="187"/>
      <c r="NBU699" s="187"/>
      <c r="NBV699" s="187"/>
      <c r="NBW699" s="187"/>
      <c r="NBX699" s="187"/>
      <c r="NBY699" s="187"/>
      <c r="NBZ699" s="187"/>
      <c r="NCA699" s="187"/>
      <c r="NCB699" s="187"/>
      <c r="NCC699" s="187"/>
      <c r="NCD699" s="187"/>
      <c r="NCE699" s="187"/>
      <c r="NCF699" s="187"/>
      <c r="NCG699" s="187"/>
      <c r="NCH699" s="187"/>
      <c r="NCI699" s="187"/>
      <c r="NCJ699" s="187"/>
      <c r="NCK699" s="187"/>
      <c r="NCL699" s="187"/>
      <c r="NCM699" s="187"/>
      <c r="NCN699" s="187"/>
      <c r="NCO699" s="187"/>
      <c r="NCP699" s="187"/>
      <c r="NCQ699" s="187"/>
      <c r="NCR699" s="187"/>
      <c r="NCS699" s="187"/>
      <c r="NCT699" s="187"/>
      <c r="NCU699" s="187"/>
      <c r="NCV699" s="187"/>
      <c r="NCW699" s="187"/>
      <c r="NCX699" s="187"/>
      <c r="NCY699" s="187"/>
      <c r="NCZ699" s="187"/>
      <c r="NDA699" s="187"/>
      <c r="NDB699" s="187"/>
      <c r="NDC699" s="187"/>
      <c r="NDD699" s="187"/>
      <c r="NDE699" s="187"/>
      <c r="NDF699" s="187"/>
      <c r="NDG699" s="187"/>
      <c r="NDH699" s="187"/>
      <c r="NDI699" s="187"/>
      <c r="NDJ699" s="187"/>
      <c r="NDK699" s="187"/>
      <c r="NDL699" s="187"/>
      <c r="NDM699" s="187"/>
      <c r="NDN699" s="187"/>
      <c r="NDO699" s="187"/>
      <c r="NDP699" s="187"/>
      <c r="NDQ699" s="187"/>
      <c r="NDR699" s="187"/>
      <c r="NDS699" s="187"/>
      <c r="NDT699" s="187"/>
      <c r="NDU699" s="187"/>
      <c r="NDV699" s="187"/>
      <c r="NDW699" s="187"/>
      <c r="NDX699" s="187"/>
      <c r="NDY699" s="187"/>
      <c r="NDZ699" s="187"/>
      <c r="NEA699" s="187"/>
      <c r="NEB699" s="187"/>
      <c r="NEC699" s="187"/>
      <c r="NED699" s="187"/>
      <c r="NEE699" s="187"/>
      <c r="NEF699" s="187"/>
      <c r="NEG699" s="187"/>
      <c r="NEH699" s="187"/>
      <c r="NEI699" s="187"/>
      <c r="NEJ699" s="187"/>
      <c r="NEK699" s="187"/>
      <c r="NEL699" s="187"/>
      <c r="NEM699" s="187"/>
      <c r="NEN699" s="187"/>
      <c r="NEO699" s="187"/>
      <c r="NEP699" s="187"/>
      <c r="NEQ699" s="187"/>
      <c r="NER699" s="187"/>
      <c r="NES699" s="187"/>
      <c r="NET699" s="187"/>
      <c r="NEU699" s="187"/>
      <c r="NEV699" s="187"/>
      <c r="NEW699" s="187"/>
      <c r="NEX699" s="187"/>
      <c r="NEY699" s="187"/>
      <c r="NEZ699" s="187"/>
      <c r="NFA699" s="187"/>
      <c r="NFB699" s="187"/>
      <c r="NFC699" s="187"/>
      <c r="NFD699" s="187"/>
      <c r="NFE699" s="187"/>
      <c r="NFF699" s="187"/>
      <c r="NFG699" s="187"/>
      <c r="NFH699" s="187"/>
      <c r="NFI699" s="187"/>
      <c r="NFJ699" s="187"/>
      <c r="NFK699" s="187"/>
      <c r="NFL699" s="187"/>
      <c r="NFM699" s="187"/>
      <c r="NFN699" s="187"/>
      <c r="NFO699" s="187"/>
      <c r="NFP699" s="187"/>
      <c r="NFQ699" s="187"/>
      <c r="NFR699" s="187"/>
      <c r="NFS699" s="187"/>
      <c r="NFT699" s="187"/>
      <c r="NFU699" s="187"/>
      <c r="NFV699" s="187"/>
      <c r="NFW699" s="187"/>
      <c r="NFX699" s="187"/>
      <c r="NFY699" s="187"/>
      <c r="NFZ699" s="187"/>
      <c r="NGA699" s="187"/>
      <c r="NGB699" s="187"/>
      <c r="NGC699" s="187"/>
      <c r="NGD699" s="187"/>
      <c r="NGE699" s="187"/>
      <c r="NGF699" s="187"/>
      <c r="NGG699" s="187"/>
      <c r="NGH699" s="187"/>
      <c r="NGI699" s="187"/>
      <c r="NGJ699" s="187"/>
      <c r="NGK699" s="187"/>
      <c r="NGL699" s="187"/>
      <c r="NGM699" s="187"/>
      <c r="NGN699" s="187"/>
      <c r="NGO699" s="187"/>
      <c r="NGP699" s="187"/>
      <c r="NGQ699" s="187"/>
      <c r="NGR699" s="187"/>
      <c r="NGS699" s="187"/>
      <c r="NGT699" s="187"/>
      <c r="NGU699" s="187"/>
      <c r="NGV699" s="187"/>
      <c r="NGW699" s="187"/>
      <c r="NGX699" s="187"/>
      <c r="NGY699" s="187"/>
      <c r="NGZ699" s="187"/>
      <c r="NHA699" s="187"/>
      <c r="NHB699" s="187"/>
      <c r="NHC699" s="187"/>
      <c r="NHD699" s="187"/>
      <c r="NHE699" s="187"/>
      <c r="NHF699" s="187"/>
      <c r="NHG699" s="187"/>
      <c r="NHH699" s="187"/>
      <c r="NHI699" s="187"/>
      <c r="NHJ699" s="187"/>
      <c r="NHK699" s="187"/>
      <c r="NHL699" s="187"/>
      <c r="NHM699" s="187"/>
      <c r="NHN699" s="187"/>
      <c r="NHO699" s="187"/>
      <c r="NHP699" s="187"/>
      <c r="NHQ699" s="187"/>
      <c r="NHR699" s="187"/>
      <c r="NHS699" s="187"/>
      <c r="NHT699" s="187"/>
      <c r="NHU699" s="187"/>
      <c r="NHV699" s="187"/>
      <c r="NHW699" s="187"/>
      <c r="NHX699" s="187"/>
      <c r="NHY699" s="187"/>
      <c r="NHZ699" s="187"/>
      <c r="NIA699" s="187"/>
      <c r="NIB699" s="187"/>
      <c r="NIC699" s="187"/>
      <c r="NID699" s="187"/>
      <c r="NIE699" s="187"/>
      <c r="NIF699" s="187"/>
      <c r="NIG699" s="187"/>
      <c r="NIH699" s="187"/>
      <c r="NII699" s="187"/>
      <c r="NIJ699" s="187"/>
      <c r="NIK699" s="187"/>
      <c r="NIL699" s="187"/>
      <c r="NIM699" s="187"/>
      <c r="NIN699" s="187"/>
      <c r="NIO699" s="187"/>
      <c r="NIP699" s="187"/>
      <c r="NIQ699" s="187"/>
      <c r="NIR699" s="187"/>
      <c r="NIS699" s="187"/>
      <c r="NIT699" s="187"/>
      <c r="NIU699" s="187"/>
      <c r="NIV699" s="187"/>
      <c r="NIW699" s="187"/>
      <c r="NIX699" s="187"/>
      <c r="NIY699" s="187"/>
      <c r="NIZ699" s="187"/>
      <c r="NJA699" s="187"/>
      <c r="NJB699" s="187"/>
      <c r="NJC699" s="187"/>
      <c r="NJD699" s="187"/>
      <c r="NJE699" s="187"/>
      <c r="NJF699" s="187"/>
      <c r="NJG699" s="187"/>
      <c r="NJH699" s="187"/>
      <c r="NJI699" s="187"/>
      <c r="NJJ699" s="187"/>
      <c r="NJK699" s="187"/>
      <c r="NJL699" s="187"/>
      <c r="NJM699" s="187"/>
      <c r="NJN699" s="187"/>
      <c r="NJO699" s="187"/>
      <c r="NJP699" s="187"/>
      <c r="NJQ699" s="187"/>
      <c r="NJR699" s="187"/>
      <c r="NJS699" s="187"/>
      <c r="NJT699" s="187"/>
      <c r="NJU699" s="187"/>
      <c r="NJV699" s="187"/>
      <c r="NJW699" s="187"/>
      <c r="NJX699" s="187"/>
      <c r="NJY699" s="187"/>
      <c r="NJZ699" s="187"/>
      <c r="NKA699" s="187"/>
      <c r="NKB699" s="187"/>
      <c r="NKC699" s="187"/>
      <c r="NKD699" s="187"/>
      <c r="NKE699" s="187"/>
      <c r="NKF699" s="187"/>
      <c r="NKG699" s="187"/>
      <c r="NKH699" s="187"/>
      <c r="NKI699" s="187"/>
      <c r="NKJ699" s="187"/>
      <c r="NKK699" s="187"/>
      <c r="NKL699" s="187"/>
      <c r="NKM699" s="187"/>
      <c r="NKN699" s="187"/>
      <c r="NKO699" s="187"/>
      <c r="NKP699" s="187"/>
      <c r="NKQ699" s="187"/>
      <c r="NKR699" s="187"/>
      <c r="NKS699" s="187"/>
      <c r="NKT699" s="187"/>
      <c r="NKU699" s="187"/>
      <c r="NKV699" s="187"/>
      <c r="NKW699" s="187"/>
      <c r="NKX699" s="187"/>
      <c r="NKY699" s="187"/>
      <c r="NKZ699" s="187"/>
      <c r="NLA699" s="187"/>
      <c r="NLB699" s="187"/>
      <c r="NLC699" s="187"/>
      <c r="NLD699" s="187"/>
      <c r="NLE699" s="187"/>
      <c r="NLF699" s="187"/>
      <c r="NLG699" s="187"/>
      <c r="NLH699" s="187"/>
      <c r="NLI699" s="187"/>
      <c r="NLJ699" s="187"/>
      <c r="NLK699" s="187"/>
      <c r="NLL699" s="187"/>
      <c r="NLM699" s="187"/>
      <c r="NLN699" s="187"/>
      <c r="NLO699" s="187"/>
      <c r="NLP699" s="187"/>
      <c r="NLQ699" s="187"/>
      <c r="NLR699" s="187"/>
      <c r="NLS699" s="187"/>
      <c r="NLT699" s="187"/>
      <c r="NLU699" s="187"/>
      <c r="NLV699" s="187"/>
      <c r="NLW699" s="187"/>
      <c r="NLX699" s="187"/>
      <c r="NLY699" s="187"/>
      <c r="NLZ699" s="187"/>
      <c r="NMA699" s="187"/>
      <c r="NMB699" s="187"/>
      <c r="NMC699" s="187"/>
      <c r="NMD699" s="187"/>
      <c r="NME699" s="187"/>
      <c r="NMF699" s="187"/>
      <c r="NMG699" s="187"/>
      <c r="NMH699" s="187"/>
      <c r="NMI699" s="187"/>
      <c r="NMJ699" s="187"/>
      <c r="NMK699" s="187"/>
      <c r="NML699" s="187"/>
      <c r="NMM699" s="187"/>
      <c r="NMN699" s="187"/>
      <c r="NMO699" s="187"/>
      <c r="NMP699" s="187"/>
      <c r="NMQ699" s="187"/>
      <c r="NMR699" s="187"/>
      <c r="NMS699" s="187"/>
      <c r="NMT699" s="187"/>
      <c r="NMU699" s="187"/>
      <c r="NMV699" s="187"/>
      <c r="NMW699" s="187"/>
      <c r="NMX699" s="187"/>
      <c r="NMY699" s="187"/>
      <c r="NMZ699" s="187"/>
      <c r="NNA699" s="187"/>
      <c r="NNB699" s="187"/>
      <c r="NNC699" s="187"/>
      <c r="NND699" s="187"/>
      <c r="NNE699" s="187"/>
      <c r="NNF699" s="187"/>
      <c r="NNG699" s="187"/>
      <c r="NNH699" s="187"/>
      <c r="NNI699" s="187"/>
      <c r="NNJ699" s="187"/>
      <c r="NNK699" s="187"/>
      <c r="NNL699" s="187"/>
      <c r="NNM699" s="187"/>
      <c r="NNN699" s="187"/>
      <c r="NNO699" s="187"/>
      <c r="NNP699" s="187"/>
      <c r="NNQ699" s="187"/>
      <c r="NNR699" s="187"/>
      <c r="NNS699" s="187"/>
      <c r="NNT699" s="187"/>
      <c r="NNU699" s="187"/>
      <c r="NNV699" s="187"/>
      <c r="NNW699" s="187"/>
      <c r="NNX699" s="187"/>
      <c r="NNY699" s="187"/>
      <c r="NNZ699" s="187"/>
      <c r="NOA699" s="187"/>
      <c r="NOB699" s="187"/>
      <c r="NOC699" s="187"/>
      <c r="NOD699" s="187"/>
      <c r="NOE699" s="187"/>
      <c r="NOF699" s="187"/>
      <c r="NOG699" s="187"/>
      <c r="NOH699" s="187"/>
      <c r="NOI699" s="187"/>
      <c r="NOJ699" s="187"/>
      <c r="NOK699" s="187"/>
      <c r="NOL699" s="187"/>
      <c r="NOM699" s="187"/>
      <c r="NON699" s="187"/>
      <c r="NOO699" s="187"/>
      <c r="NOP699" s="187"/>
      <c r="NOQ699" s="187"/>
      <c r="NOR699" s="187"/>
      <c r="NOS699" s="187"/>
      <c r="NOT699" s="187"/>
      <c r="NOU699" s="187"/>
      <c r="NOV699" s="187"/>
      <c r="NOW699" s="187"/>
      <c r="NOX699" s="187"/>
      <c r="NOY699" s="187"/>
      <c r="NOZ699" s="187"/>
      <c r="NPA699" s="187"/>
      <c r="NPB699" s="187"/>
      <c r="NPC699" s="187"/>
      <c r="NPD699" s="187"/>
      <c r="NPE699" s="187"/>
      <c r="NPF699" s="187"/>
      <c r="NPG699" s="187"/>
      <c r="NPH699" s="187"/>
      <c r="NPI699" s="187"/>
      <c r="NPJ699" s="187"/>
      <c r="NPK699" s="187"/>
      <c r="NPL699" s="187"/>
      <c r="NPM699" s="187"/>
      <c r="NPN699" s="187"/>
      <c r="NPO699" s="187"/>
      <c r="NPP699" s="187"/>
      <c r="NPQ699" s="187"/>
      <c r="NPR699" s="187"/>
      <c r="NPS699" s="187"/>
      <c r="NPT699" s="187"/>
      <c r="NPU699" s="187"/>
      <c r="NPV699" s="187"/>
      <c r="NPW699" s="187"/>
      <c r="NPX699" s="187"/>
      <c r="NPY699" s="187"/>
      <c r="NPZ699" s="187"/>
      <c r="NQA699" s="187"/>
      <c r="NQB699" s="187"/>
      <c r="NQC699" s="187"/>
      <c r="NQD699" s="187"/>
      <c r="NQE699" s="187"/>
      <c r="NQF699" s="187"/>
      <c r="NQG699" s="187"/>
      <c r="NQH699" s="187"/>
      <c r="NQI699" s="187"/>
      <c r="NQJ699" s="187"/>
      <c r="NQK699" s="187"/>
      <c r="NQL699" s="187"/>
      <c r="NQM699" s="187"/>
      <c r="NQN699" s="187"/>
      <c r="NQO699" s="187"/>
      <c r="NQP699" s="187"/>
      <c r="NQQ699" s="187"/>
      <c r="NQR699" s="187"/>
      <c r="NQS699" s="187"/>
      <c r="NQT699" s="187"/>
      <c r="NQU699" s="187"/>
      <c r="NQV699" s="187"/>
      <c r="NQW699" s="187"/>
      <c r="NQX699" s="187"/>
      <c r="NQY699" s="187"/>
      <c r="NQZ699" s="187"/>
      <c r="NRA699" s="187"/>
      <c r="NRB699" s="187"/>
      <c r="NRC699" s="187"/>
      <c r="NRD699" s="187"/>
      <c r="NRE699" s="187"/>
      <c r="NRF699" s="187"/>
      <c r="NRG699" s="187"/>
      <c r="NRH699" s="187"/>
      <c r="NRI699" s="187"/>
      <c r="NRJ699" s="187"/>
      <c r="NRK699" s="187"/>
      <c r="NRL699" s="187"/>
      <c r="NRM699" s="187"/>
      <c r="NRN699" s="187"/>
      <c r="NRO699" s="187"/>
      <c r="NRP699" s="187"/>
      <c r="NRQ699" s="187"/>
      <c r="NRR699" s="187"/>
      <c r="NRS699" s="187"/>
      <c r="NRT699" s="187"/>
      <c r="NRU699" s="187"/>
      <c r="NRV699" s="187"/>
      <c r="NRW699" s="187"/>
      <c r="NRX699" s="187"/>
      <c r="NRY699" s="187"/>
      <c r="NRZ699" s="187"/>
      <c r="NSA699" s="187"/>
      <c r="NSB699" s="187"/>
      <c r="NSC699" s="187"/>
      <c r="NSD699" s="187"/>
      <c r="NSE699" s="187"/>
      <c r="NSF699" s="187"/>
      <c r="NSG699" s="187"/>
      <c r="NSH699" s="187"/>
      <c r="NSI699" s="187"/>
      <c r="NSJ699" s="187"/>
      <c r="NSK699" s="187"/>
      <c r="NSL699" s="187"/>
      <c r="NSM699" s="187"/>
      <c r="NSN699" s="187"/>
      <c r="NSO699" s="187"/>
      <c r="NSP699" s="187"/>
      <c r="NSQ699" s="187"/>
      <c r="NSR699" s="187"/>
      <c r="NSS699" s="187"/>
      <c r="NST699" s="187"/>
      <c r="NSU699" s="187"/>
      <c r="NSV699" s="187"/>
      <c r="NSW699" s="187"/>
      <c r="NSX699" s="187"/>
      <c r="NSY699" s="187"/>
      <c r="NSZ699" s="187"/>
      <c r="NTA699" s="187"/>
      <c r="NTB699" s="187"/>
      <c r="NTC699" s="187"/>
      <c r="NTD699" s="187"/>
      <c r="NTE699" s="187"/>
      <c r="NTF699" s="187"/>
      <c r="NTG699" s="187"/>
      <c r="NTH699" s="187"/>
      <c r="NTI699" s="187"/>
      <c r="NTJ699" s="187"/>
      <c r="NTK699" s="187"/>
      <c r="NTL699" s="187"/>
      <c r="NTM699" s="187"/>
      <c r="NTN699" s="187"/>
      <c r="NTO699" s="187"/>
      <c r="NTP699" s="187"/>
      <c r="NTQ699" s="187"/>
      <c r="NTR699" s="187"/>
      <c r="NTS699" s="187"/>
      <c r="NTT699" s="187"/>
      <c r="NTU699" s="187"/>
      <c r="NTV699" s="187"/>
      <c r="NTW699" s="187"/>
      <c r="NTX699" s="187"/>
      <c r="NTY699" s="187"/>
      <c r="NTZ699" s="187"/>
      <c r="NUA699" s="187"/>
      <c r="NUB699" s="187"/>
      <c r="NUC699" s="187"/>
      <c r="NUD699" s="187"/>
      <c r="NUE699" s="187"/>
      <c r="NUF699" s="187"/>
      <c r="NUG699" s="187"/>
      <c r="NUH699" s="187"/>
      <c r="NUI699" s="187"/>
      <c r="NUJ699" s="187"/>
      <c r="NUK699" s="187"/>
      <c r="NUL699" s="187"/>
      <c r="NUM699" s="187"/>
      <c r="NUN699" s="187"/>
      <c r="NUO699" s="187"/>
      <c r="NUP699" s="187"/>
      <c r="NUQ699" s="187"/>
      <c r="NUR699" s="187"/>
      <c r="NUS699" s="187"/>
      <c r="NUT699" s="187"/>
      <c r="NUU699" s="187"/>
      <c r="NUV699" s="187"/>
      <c r="NUW699" s="187"/>
      <c r="NUX699" s="187"/>
      <c r="NUY699" s="187"/>
      <c r="NUZ699" s="187"/>
      <c r="NVA699" s="187"/>
      <c r="NVB699" s="187"/>
      <c r="NVC699" s="187"/>
      <c r="NVD699" s="187"/>
      <c r="NVE699" s="187"/>
      <c r="NVF699" s="187"/>
      <c r="NVG699" s="187"/>
      <c r="NVH699" s="187"/>
      <c r="NVI699" s="187"/>
      <c r="NVJ699" s="187"/>
      <c r="NVK699" s="187"/>
      <c r="NVL699" s="187"/>
      <c r="NVM699" s="187"/>
      <c r="NVN699" s="187"/>
      <c r="NVO699" s="187"/>
      <c r="NVP699" s="187"/>
      <c r="NVQ699" s="187"/>
      <c r="NVR699" s="187"/>
      <c r="NVS699" s="187"/>
      <c r="NVT699" s="187"/>
      <c r="NVU699" s="187"/>
      <c r="NVV699" s="187"/>
      <c r="NVW699" s="187"/>
      <c r="NVX699" s="187"/>
      <c r="NVY699" s="187"/>
      <c r="NVZ699" s="187"/>
      <c r="NWA699" s="187"/>
      <c r="NWB699" s="187"/>
      <c r="NWC699" s="187"/>
      <c r="NWD699" s="187"/>
      <c r="NWE699" s="187"/>
      <c r="NWF699" s="187"/>
      <c r="NWG699" s="187"/>
      <c r="NWH699" s="187"/>
      <c r="NWI699" s="187"/>
      <c r="NWJ699" s="187"/>
      <c r="NWK699" s="187"/>
      <c r="NWL699" s="187"/>
      <c r="NWM699" s="187"/>
      <c r="NWN699" s="187"/>
      <c r="NWO699" s="187"/>
      <c r="NWP699" s="187"/>
      <c r="NWQ699" s="187"/>
      <c r="NWR699" s="187"/>
      <c r="NWS699" s="187"/>
      <c r="NWT699" s="187"/>
      <c r="NWU699" s="187"/>
      <c r="NWV699" s="187"/>
      <c r="NWW699" s="187"/>
      <c r="NWX699" s="187"/>
      <c r="NWY699" s="187"/>
      <c r="NWZ699" s="187"/>
      <c r="NXA699" s="187"/>
      <c r="NXB699" s="187"/>
      <c r="NXC699" s="187"/>
      <c r="NXD699" s="187"/>
      <c r="NXE699" s="187"/>
      <c r="NXF699" s="187"/>
      <c r="NXG699" s="187"/>
      <c r="NXH699" s="187"/>
      <c r="NXI699" s="187"/>
      <c r="NXJ699" s="187"/>
      <c r="NXK699" s="187"/>
      <c r="NXL699" s="187"/>
      <c r="NXM699" s="187"/>
      <c r="NXN699" s="187"/>
      <c r="NXO699" s="187"/>
      <c r="NXP699" s="187"/>
      <c r="NXQ699" s="187"/>
      <c r="NXR699" s="187"/>
      <c r="NXS699" s="187"/>
      <c r="NXT699" s="187"/>
      <c r="NXU699" s="187"/>
      <c r="NXV699" s="187"/>
      <c r="NXW699" s="187"/>
      <c r="NXX699" s="187"/>
      <c r="NXY699" s="187"/>
      <c r="NXZ699" s="187"/>
      <c r="NYA699" s="187"/>
      <c r="NYB699" s="187"/>
      <c r="NYC699" s="187"/>
      <c r="NYD699" s="187"/>
      <c r="NYE699" s="187"/>
      <c r="NYF699" s="187"/>
      <c r="NYG699" s="187"/>
      <c r="NYH699" s="187"/>
      <c r="NYI699" s="187"/>
      <c r="NYJ699" s="187"/>
      <c r="NYK699" s="187"/>
      <c r="NYL699" s="187"/>
      <c r="NYM699" s="187"/>
      <c r="NYN699" s="187"/>
      <c r="NYO699" s="187"/>
      <c r="NYP699" s="187"/>
      <c r="NYQ699" s="187"/>
      <c r="NYR699" s="187"/>
      <c r="NYS699" s="187"/>
      <c r="NYT699" s="187"/>
      <c r="NYU699" s="187"/>
      <c r="NYV699" s="187"/>
      <c r="NYW699" s="187"/>
      <c r="NYX699" s="187"/>
      <c r="NYY699" s="187"/>
      <c r="NYZ699" s="187"/>
      <c r="NZA699" s="187"/>
      <c r="NZB699" s="187"/>
      <c r="NZC699" s="187"/>
      <c r="NZD699" s="187"/>
      <c r="NZE699" s="187"/>
      <c r="NZF699" s="187"/>
      <c r="NZG699" s="187"/>
      <c r="NZH699" s="187"/>
      <c r="NZI699" s="187"/>
      <c r="NZJ699" s="187"/>
      <c r="NZK699" s="187"/>
      <c r="NZL699" s="187"/>
      <c r="NZM699" s="187"/>
      <c r="NZN699" s="187"/>
      <c r="NZO699" s="187"/>
      <c r="NZP699" s="187"/>
      <c r="NZQ699" s="187"/>
      <c r="NZR699" s="187"/>
      <c r="NZS699" s="187"/>
      <c r="NZT699" s="187"/>
      <c r="NZU699" s="187"/>
      <c r="NZV699" s="187"/>
      <c r="NZW699" s="187"/>
      <c r="NZX699" s="187"/>
      <c r="NZY699" s="187"/>
      <c r="NZZ699" s="187"/>
      <c r="OAA699" s="187"/>
      <c r="OAB699" s="187"/>
      <c r="OAC699" s="187"/>
      <c r="OAD699" s="187"/>
      <c r="OAE699" s="187"/>
      <c r="OAF699" s="187"/>
      <c r="OAG699" s="187"/>
      <c r="OAH699" s="187"/>
      <c r="OAI699" s="187"/>
      <c r="OAJ699" s="187"/>
      <c r="OAK699" s="187"/>
      <c r="OAL699" s="187"/>
      <c r="OAM699" s="187"/>
      <c r="OAN699" s="187"/>
      <c r="OAO699" s="187"/>
      <c r="OAP699" s="187"/>
      <c r="OAQ699" s="187"/>
      <c r="OAR699" s="187"/>
      <c r="OAS699" s="187"/>
      <c r="OAT699" s="187"/>
      <c r="OAU699" s="187"/>
      <c r="OAV699" s="187"/>
      <c r="OAW699" s="187"/>
      <c r="OAX699" s="187"/>
      <c r="OAY699" s="187"/>
      <c r="OAZ699" s="187"/>
      <c r="OBA699" s="187"/>
      <c r="OBB699" s="187"/>
      <c r="OBC699" s="187"/>
      <c r="OBD699" s="187"/>
      <c r="OBE699" s="187"/>
      <c r="OBF699" s="187"/>
      <c r="OBG699" s="187"/>
      <c r="OBH699" s="187"/>
      <c r="OBI699" s="187"/>
      <c r="OBJ699" s="187"/>
      <c r="OBK699" s="187"/>
      <c r="OBL699" s="187"/>
      <c r="OBM699" s="187"/>
      <c r="OBN699" s="187"/>
      <c r="OBO699" s="187"/>
      <c r="OBP699" s="187"/>
      <c r="OBQ699" s="187"/>
      <c r="OBR699" s="187"/>
      <c r="OBS699" s="187"/>
      <c r="OBT699" s="187"/>
      <c r="OBU699" s="187"/>
      <c r="OBV699" s="187"/>
      <c r="OBW699" s="187"/>
      <c r="OBX699" s="187"/>
      <c r="OBY699" s="187"/>
      <c r="OBZ699" s="187"/>
      <c r="OCA699" s="187"/>
      <c r="OCB699" s="187"/>
      <c r="OCC699" s="187"/>
      <c r="OCD699" s="187"/>
      <c r="OCE699" s="187"/>
      <c r="OCF699" s="187"/>
      <c r="OCG699" s="187"/>
      <c r="OCH699" s="187"/>
      <c r="OCI699" s="187"/>
      <c r="OCJ699" s="187"/>
      <c r="OCK699" s="187"/>
      <c r="OCL699" s="187"/>
      <c r="OCM699" s="187"/>
      <c r="OCN699" s="187"/>
      <c r="OCO699" s="187"/>
      <c r="OCP699" s="187"/>
      <c r="OCQ699" s="187"/>
      <c r="OCR699" s="187"/>
      <c r="OCS699" s="187"/>
      <c r="OCT699" s="187"/>
      <c r="OCU699" s="187"/>
      <c r="OCV699" s="187"/>
      <c r="OCW699" s="187"/>
      <c r="OCX699" s="187"/>
      <c r="OCY699" s="187"/>
      <c r="OCZ699" s="187"/>
      <c r="ODA699" s="187"/>
      <c r="ODB699" s="187"/>
      <c r="ODC699" s="187"/>
      <c r="ODD699" s="187"/>
      <c r="ODE699" s="187"/>
      <c r="ODF699" s="187"/>
      <c r="ODG699" s="187"/>
      <c r="ODH699" s="187"/>
      <c r="ODI699" s="187"/>
      <c r="ODJ699" s="187"/>
      <c r="ODK699" s="187"/>
      <c r="ODL699" s="187"/>
      <c r="ODM699" s="187"/>
      <c r="ODN699" s="187"/>
      <c r="ODO699" s="187"/>
      <c r="ODP699" s="187"/>
      <c r="ODQ699" s="187"/>
      <c r="ODR699" s="187"/>
      <c r="ODS699" s="187"/>
      <c r="ODT699" s="187"/>
      <c r="ODU699" s="187"/>
      <c r="ODV699" s="187"/>
      <c r="ODW699" s="187"/>
      <c r="ODX699" s="187"/>
      <c r="ODY699" s="187"/>
      <c r="ODZ699" s="187"/>
      <c r="OEA699" s="187"/>
      <c r="OEB699" s="187"/>
      <c r="OEC699" s="187"/>
      <c r="OED699" s="187"/>
      <c r="OEE699" s="187"/>
      <c r="OEF699" s="187"/>
      <c r="OEG699" s="187"/>
      <c r="OEH699" s="187"/>
      <c r="OEI699" s="187"/>
      <c r="OEJ699" s="187"/>
      <c r="OEK699" s="187"/>
      <c r="OEL699" s="187"/>
      <c r="OEM699" s="187"/>
      <c r="OEN699" s="187"/>
      <c r="OEO699" s="187"/>
      <c r="OEP699" s="187"/>
      <c r="OEQ699" s="187"/>
      <c r="OER699" s="187"/>
      <c r="OES699" s="187"/>
      <c r="OET699" s="187"/>
      <c r="OEU699" s="187"/>
      <c r="OEV699" s="187"/>
      <c r="OEW699" s="187"/>
      <c r="OEX699" s="187"/>
      <c r="OEY699" s="187"/>
      <c r="OEZ699" s="187"/>
      <c r="OFA699" s="187"/>
      <c r="OFB699" s="187"/>
      <c r="OFC699" s="187"/>
      <c r="OFD699" s="187"/>
      <c r="OFE699" s="187"/>
      <c r="OFF699" s="187"/>
      <c r="OFG699" s="187"/>
      <c r="OFH699" s="187"/>
      <c r="OFI699" s="187"/>
      <c r="OFJ699" s="187"/>
      <c r="OFK699" s="187"/>
      <c r="OFL699" s="187"/>
      <c r="OFM699" s="187"/>
      <c r="OFN699" s="187"/>
      <c r="OFO699" s="187"/>
      <c r="OFP699" s="187"/>
      <c r="OFQ699" s="187"/>
      <c r="OFR699" s="187"/>
      <c r="OFS699" s="187"/>
      <c r="OFT699" s="187"/>
      <c r="OFU699" s="187"/>
      <c r="OFV699" s="187"/>
      <c r="OFW699" s="187"/>
      <c r="OFX699" s="187"/>
      <c r="OFY699" s="187"/>
      <c r="OFZ699" s="187"/>
      <c r="OGA699" s="187"/>
      <c r="OGB699" s="187"/>
      <c r="OGC699" s="187"/>
      <c r="OGD699" s="187"/>
      <c r="OGE699" s="187"/>
      <c r="OGF699" s="187"/>
      <c r="OGG699" s="187"/>
      <c r="OGH699" s="187"/>
      <c r="OGI699" s="187"/>
      <c r="OGJ699" s="187"/>
      <c r="OGK699" s="187"/>
      <c r="OGL699" s="187"/>
      <c r="OGM699" s="187"/>
      <c r="OGN699" s="187"/>
      <c r="OGO699" s="187"/>
      <c r="OGP699" s="187"/>
      <c r="OGQ699" s="187"/>
      <c r="OGR699" s="187"/>
      <c r="OGS699" s="187"/>
      <c r="OGT699" s="187"/>
      <c r="OGU699" s="187"/>
      <c r="OGV699" s="187"/>
      <c r="OGW699" s="187"/>
      <c r="OGX699" s="187"/>
      <c r="OGY699" s="187"/>
      <c r="OGZ699" s="187"/>
      <c r="OHA699" s="187"/>
      <c r="OHB699" s="187"/>
      <c r="OHC699" s="187"/>
      <c r="OHD699" s="187"/>
      <c r="OHE699" s="187"/>
      <c r="OHF699" s="187"/>
      <c r="OHG699" s="187"/>
      <c r="OHH699" s="187"/>
      <c r="OHI699" s="187"/>
      <c r="OHJ699" s="187"/>
      <c r="OHK699" s="187"/>
      <c r="OHL699" s="187"/>
      <c r="OHM699" s="187"/>
      <c r="OHN699" s="187"/>
      <c r="OHO699" s="187"/>
      <c r="OHP699" s="187"/>
      <c r="OHQ699" s="187"/>
      <c r="OHR699" s="187"/>
      <c r="OHS699" s="187"/>
      <c r="OHT699" s="187"/>
      <c r="OHU699" s="187"/>
      <c r="OHV699" s="187"/>
      <c r="OHW699" s="187"/>
      <c r="OHX699" s="187"/>
      <c r="OHY699" s="187"/>
      <c r="OHZ699" s="187"/>
      <c r="OIA699" s="187"/>
      <c r="OIB699" s="187"/>
      <c r="OIC699" s="187"/>
      <c r="OID699" s="187"/>
      <c r="OIE699" s="187"/>
      <c r="OIF699" s="187"/>
      <c r="OIG699" s="187"/>
      <c r="OIH699" s="187"/>
      <c r="OII699" s="187"/>
      <c r="OIJ699" s="187"/>
      <c r="OIK699" s="187"/>
      <c r="OIL699" s="187"/>
      <c r="OIM699" s="187"/>
      <c r="OIN699" s="187"/>
      <c r="OIO699" s="187"/>
      <c r="OIP699" s="187"/>
      <c r="OIQ699" s="187"/>
      <c r="OIR699" s="187"/>
      <c r="OIS699" s="187"/>
      <c r="OIT699" s="187"/>
      <c r="OIU699" s="187"/>
      <c r="OIV699" s="187"/>
      <c r="OIW699" s="187"/>
      <c r="OIX699" s="187"/>
      <c r="OIY699" s="187"/>
      <c r="OIZ699" s="187"/>
      <c r="OJA699" s="187"/>
      <c r="OJB699" s="187"/>
      <c r="OJC699" s="187"/>
      <c r="OJD699" s="187"/>
      <c r="OJE699" s="187"/>
      <c r="OJF699" s="187"/>
      <c r="OJG699" s="187"/>
      <c r="OJH699" s="187"/>
      <c r="OJI699" s="187"/>
      <c r="OJJ699" s="187"/>
      <c r="OJK699" s="187"/>
      <c r="OJL699" s="187"/>
      <c r="OJM699" s="187"/>
      <c r="OJN699" s="187"/>
      <c r="OJO699" s="187"/>
      <c r="OJP699" s="187"/>
      <c r="OJQ699" s="187"/>
      <c r="OJR699" s="187"/>
      <c r="OJS699" s="187"/>
      <c r="OJT699" s="187"/>
      <c r="OJU699" s="187"/>
      <c r="OJV699" s="187"/>
      <c r="OJW699" s="187"/>
      <c r="OJX699" s="187"/>
      <c r="OJY699" s="187"/>
      <c r="OJZ699" s="187"/>
      <c r="OKA699" s="187"/>
      <c r="OKB699" s="187"/>
      <c r="OKC699" s="187"/>
      <c r="OKD699" s="187"/>
      <c r="OKE699" s="187"/>
      <c r="OKF699" s="187"/>
      <c r="OKG699" s="187"/>
      <c r="OKH699" s="187"/>
      <c r="OKI699" s="187"/>
      <c r="OKJ699" s="187"/>
      <c r="OKK699" s="187"/>
      <c r="OKL699" s="187"/>
      <c r="OKM699" s="187"/>
      <c r="OKN699" s="187"/>
      <c r="OKO699" s="187"/>
      <c r="OKP699" s="187"/>
      <c r="OKQ699" s="187"/>
      <c r="OKR699" s="187"/>
      <c r="OKS699" s="187"/>
      <c r="OKT699" s="187"/>
      <c r="OKU699" s="187"/>
      <c r="OKV699" s="187"/>
      <c r="OKW699" s="187"/>
      <c r="OKX699" s="187"/>
      <c r="OKY699" s="187"/>
      <c r="OKZ699" s="187"/>
      <c r="OLA699" s="187"/>
      <c r="OLB699" s="187"/>
      <c r="OLC699" s="187"/>
      <c r="OLD699" s="187"/>
      <c r="OLE699" s="187"/>
      <c r="OLF699" s="187"/>
      <c r="OLG699" s="187"/>
      <c r="OLH699" s="187"/>
      <c r="OLI699" s="187"/>
      <c r="OLJ699" s="187"/>
      <c r="OLK699" s="187"/>
      <c r="OLL699" s="187"/>
      <c r="OLM699" s="187"/>
      <c r="OLN699" s="187"/>
      <c r="OLO699" s="187"/>
      <c r="OLP699" s="187"/>
      <c r="OLQ699" s="187"/>
      <c r="OLR699" s="187"/>
      <c r="OLS699" s="187"/>
      <c r="OLT699" s="187"/>
      <c r="OLU699" s="187"/>
      <c r="OLV699" s="187"/>
      <c r="OLW699" s="187"/>
      <c r="OLX699" s="187"/>
      <c r="OLY699" s="187"/>
      <c r="OLZ699" s="187"/>
      <c r="OMA699" s="187"/>
      <c r="OMB699" s="187"/>
      <c r="OMC699" s="187"/>
      <c r="OMD699" s="187"/>
      <c r="OME699" s="187"/>
      <c r="OMF699" s="187"/>
      <c r="OMG699" s="187"/>
      <c r="OMH699" s="187"/>
      <c r="OMI699" s="187"/>
      <c r="OMJ699" s="187"/>
      <c r="OMK699" s="187"/>
      <c r="OML699" s="187"/>
      <c r="OMM699" s="187"/>
      <c r="OMN699" s="187"/>
      <c r="OMO699" s="187"/>
      <c r="OMP699" s="187"/>
      <c r="OMQ699" s="187"/>
      <c r="OMR699" s="187"/>
      <c r="OMS699" s="187"/>
      <c r="OMT699" s="187"/>
      <c r="OMU699" s="187"/>
      <c r="OMV699" s="187"/>
      <c r="OMW699" s="187"/>
      <c r="OMX699" s="187"/>
      <c r="OMY699" s="187"/>
      <c r="OMZ699" s="187"/>
      <c r="ONA699" s="187"/>
      <c r="ONB699" s="187"/>
      <c r="ONC699" s="187"/>
      <c r="OND699" s="187"/>
      <c r="ONE699" s="187"/>
      <c r="ONF699" s="187"/>
      <c r="ONG699" s="187"/>
      <c r="ONH699" s="187"/>
      <c r="ONI699" s="187"/>
      <c r="ONJ699" s="187"/>
      <c r="ONK699" s="187"/>
      <c r="ONL699" s="187"/>
      <c r="ONM699" s="187"/>
      <c r="ONN699" s="187"/>
      <c r="ONO699" s="187"/>
      <c r="ONP699" s="187"/>
      <c r="ONQ699" s="187"/>
      <c r="ONR699" s="187"/>
      <c r="ONS699" s="187"/>
      <c r="ONT699" s="187"/>
      <c r="ONU699" s="187"/>
      <c r="ONV699" s="187"/>
      <c r="ONW699" s="187"/>
      <c r="ONX699" s="187"/>
      <c r="ONY699" s="187"/>
      <c r="ONZ699" s="187"/>
      <c r="OOA699" s="187"/>
      <c r="OOB699" s="187"/>
      <c r="OOC699" s="187"/>
      <c r="OOD699" s="187"/>
      <c r="OOE699" s="187"/>
      <c r="OOF699" s="187"/>
      <c r="OOG699" s="187"/>
      <c r="OOH699" s="187"/>
      <c r="OOI699" s="187"/>
      <c r="OOJ699" s="187"/>
      <c r="OOK699" s="187"/>
      <c r="OOL699" s="187"/>
      <c r="OOM699" s="187"/>
      <c r="OON699" s="187"/>
      <c r="OOO699" s="187"/>
      <c r="OOP699" s="187"/>
      <c r="OOQ699" s="187"/>
      <c r="OOR699" s="187"/>
      <c r="OOS699" s="187"/>
      <c r="OOT699" s="187"/>
      <c r="OOU699" s="187"/>
      <c r="OOV699" s="187"/>
      <c r="OOW699" s="187"/>
      <c r="OOX699" s="187"/>
      <c r="OOY699" s="187"/>
      <c r="OOZ699" s="187"/>
      <c r="OPA699" s="187"/>
      <c r="OPB699" s="187"/>
      <c r="OPC699" s="187"/>
      <c r="OPD699" s="187"/>
      <c r="OPE699" s="187"/>
      <c r="OPF699" s="187"/>
      <c r="OPG699" s="187"/>
      <c r="OPH699" s="187"/>
      <c r="OPI699" s="187"/>
      <c r="OPJ699" s="187"/>
      <c r="OPK699" s="187"/>
      <c r="OPL699" s="187"/>
      <c r="OPM699" s="187"/>
      <c r="OPN699" s="187"/>
      <c r="OPO699" s="187"/>
      <c r="OPP699" s="187"/>
      <c r="OPQ699" s="187"/>
      <c r="OPR699" s="187"/>
      <c r="OPS699" s="187"/>
      <c r="OPT699" s="187"/>
      <c r="OPU699" s="187"/>
      <c r="OPV699" s="187"/>
      <c r="OPW699" s="187"/>
      <c r="OPX699" s="187"/>
      <c r="OPY699" s="187"/>
      <c r="OPZ699" s="187"/>
      <c r="OQA699" s="187"/>
      <c r="OQB699" s="187"/>
      <c r="OQC699" s="187"/>
      <c r="OQD699" s="187"/>
      <c r="OQE699" s="187"/>
      <c r="OQF699" s="187"/>
      <c r="OQG699" s="187"/>
      <c r="OQH699" s="187"/>
      <c r="OQI699" s="187"/>
      <c r="OQJ699" s="187"/>
      <c r="OQK699" s="187"/>
      <c r="OQL699" s="187"/>
      <c r="OQM699" s="187"/>
      <c r="OQN699" s="187"/>
      <c r="OQO699" s="187"/>
      <c r="OQP699" s="187"/>
      <c r="OQQ699" s="187"/>
      <c r="OQR699" s="187"/>
      <c r="OQS699" s="187"/>
      <c r="OQT699" s="187"/>
      <c r="OQU699" s="187"/>
      <c r="OQV699" s="187"/>
      <c r="OQW699" s="187"/>
      <c r="OQX699" s="187"/>
      <c r="OQY699" s="187"/>
      <c r="OQZ699" s="187"/>
      <c r="ORA699" s="187"/>
      <c r="ORB699" s="187"/>
      <c r="ORC699" s="187"/>
      <c r="ORD699" s="187"/>
      <c r="ORE699" s="187"/>
      <c r="ORF699" s="187"/>
      <c r="ORG699" s="187"/>
      <c r="ORH699" s="187"/>
      <c r="ORI699" s="187"/>
      <c r="ORJ699" s="187"/>
      <c r="ORK699" s="187"/>
      <c r="ORL699" s="187"/>
      <c r="ORM699" s="187"/>
      <c r="ORN699" s="187"/>
      <c r="ORO699" s="187"/>
      <c r="ORP699" s="187"/>
      <c r="ORQ699" s="187"/>
      <c r="ORR699" s="187"/>
      <c r="ORS699" s="187"/>
      <c r="ORT699" s="187"/>
      <c r="ORU699" s="187"/>
      <c r="ORV699" s="187"/>
      <c r="ORW699" s="187"/>
      <c r="ORX699" s="187"/>
      <c r="ORY699" s="187"/>
      <c r="ORZ699" s="187"/>
      <c r="OSA699" s="187"/>
      <c r="OSB699" s="187"/>
      <c r="OSC699" s="187"/>
      <c r="OSD699" s="187"/>
      <c r="OSE699" s="187"/>
      <c r="OSF699" s="187"/>
      <c r="OSG699" s="187"/>
      <c r="OSH699" s="187"/>
      <c r="OSI699" s="187"/>
      <c r="OSJ699" s="187"/>
      <c r="OSK699" s="187"/>
      <c r="OSL699" s="187"/>
      <c r="OSM699" s="187"/>
      <c r="OSN699" s="187"/>
      <c r="OSO699" s="187"/>
      <c r="OSP699" s="187"/>
      <c r="OSQ699" s="187"/>
      <c r="OSR699" s="187"/>
      <c r="OSS699" s="187"/>
      <c r="OST699" s="187"/>
      <c r="OSU699" s="187"/>
      <c r="OSV699" s="187"/>
      <c r="OSW699" s="187"/>
      <c r="OSX699" s="187"/>
      <c r="OSY699" s="187"/>
      <c r="OSZ699" s="187"/>
      <c r="OTA699" s="187"/>
      <c r="OTB699" s="187"/>
      <c r="OTC699" s="187"/>
      <c r="OTD699" s="187"/>
      <c r="OTE699" s="187"/>
      <c r="OTF699" s="187"/>
      <c r="OTG699" s="187"/>
      <c r="OTH699" s="187"/>
      <c r="OTI699" s="187"/>
      <c r="OTJ699" s="187"/>
      <c r="OTK699" s="187"/>
      <c r="OTL699" s="187"/>
      <c r="OTM699" s="187"/>
      <c r="OTN699" s="187"/>
      <c r="OTO699" s="187"/>
      <c r="OTP699" s="187"/>
      <c r="OTQ699" s="187"/>
      <c r="OTR699" s="187"/>
      <c r="OTS699" s="187"/>
      <c r="OTT699" s="187"/>
      <c r="OTU699" s="187"/>
      <c r="OTV699" s="187"/>
      <c r="OTW699" s="187"/>
      <c r="OTX699" s="187"/>
      <c r="OTY699" s="187"/>
      <c r="OTZ699" s="187"/>
      <c r="OUA699" s="187"/>
      <c r="OUB699" s="187"/>
      <c r="OUC699" s="187"/>
      <c r="OUD699" s="187"/>
      <c r="OUE699" s="187"/>
      <c r="OUF699" s="187"/>
      <c r="OUG699" s="187"/>
      <c r="OUH699" s="187"/>
      <c r="OUI699" s="187"/>
      <c r="OUJ699" s="187"/>
      <c r="OUK699" s="187"/>
      <c r="OUL699" s="187"/>
      <c r="OUM699" s="187"/>
      <c r="OUN699" s="187"/>
      <c r="OUO699" s="187"/>
      <c r="OUP699" s="187"/>
      <c r="OUQ699" s="187"/>
      <c r="OUR699" s="187"/>
      <c r="OUS699" s="187"/>
      <c r="OUT699" s="187"/>
      <c r="OUU699" s="187"/>
      <c r="OUV699" s="187"/>
      <c r="OUW699" s="187"/>
      <c r="OUX699" s="187"/>
      <c r="OUY699" s="187"/>
      <c r="OUZ699" s="187"/>
      <c r="OVA699" s="187"/>
      <c r="OVB699" s="187"/>
      <c r="OVC699" s="187"/>
      <c r="OVD699" s="187"/>
      <c r="OVE699" s="187"/>
      <c r="OVF699" s="187"/>
      <c r="OVG699" s="187"/>
      <c r="OVH699" s="187"/>
      <c r="OVI699" s="187"/>
      <c r="OVJ699" s="187"/>
      <c r="OVK699" s="187"/>
      <c r="OVL699" s="187"/>
      <c r="OVM699" s="187"/>
      <c r="OVN699" s="187"/>
      <c r="OVO699" s="187"/>
      <c r="OVP699" s="187"/>
      <c r="OVQ699" s="187"/>
      <c r="OVR699" s="187"/>
      <c r="OVS699" s="187"/>
      <c r="OVT699" s="187"/>
      <c r="OVU699" s="187"/>
      <c r="OVV699" s="187"/>
      <c r="OVW699" s="187"/>
      <c r="OVX699" s="187"/>
      <c r="OVY699" s="187"/>
      <c r="OVZ699" s="187"/>
      <c r="OWA699" s="187"/>
      <c r="OWB699" s="187"/>
      <c r="OWC699" s="187"/>
      <c r="OWD699" s="187"/>
      <c r="OWE699" s="187"/>
      <c r="OWF699" s="187"/>
      <c r="OWG699" s="187"/>
      <c r="OWH699" s="187"/>
      <c r="OWI699" s="187"/>
      <c r="OWJ699" s="187"/>
      <c r="OWK699" s="187"/>
      <c r="OWL699" s="187"/>
      <c r="OWM699" s="187"/>
      <c r="OWN699" s="187"/>
      <c r="OWO699" s="187"/>
      <c r="OWP699" s="187"/>
      <c r="OWQ699" s="187"/>
      <c r="OWR699" s="187"/>
      <c r="OWS699" s="187"/>
      <c r="OWT699" s="187"/>
      <c r="OWU699" s="187"/>
      <c r="OWV699" s="187"/>
      <c r="OWW699" s="187"/>
      <c r="OWX699" s="187"/>
      <c r="OWY699" s="187"/>
      <c r="OWZ699" s="187"/>
      <c r="OXA699" s="187"/>
      <c r="OXB699" s="187"/>
      <c r="OXC699" s="187"/>
      <c r="OXD699" s="187"/>
      <c r="OXE699" s="187"/>
      <c r="OXF699" s="187"/>
      <c r="OXG699" s="187"/>
      <c r="OXH699" s="187"/>
      <c r="OXI699" s="187"/>
      <c r="OXJ699" s="187"/>
      <c r="OXK699" s="187"/>
      <c r="OXL699" s="187"/>
      <c r="OXM699" s="187"/>
      <c r="OXN699" s="187"/>
      <c r="OXO699" s="187"/>
      <c r="OXP699" s="187"/>
      <c r="OXQ699" s="187"/>
      <c r="OXR699" s="187"/>
      <c r="OXS699" s="187"/>
      <c r="OXT699" s="187"/>
      <c r="OXU699" s="187"/>
      <c r="OXV699" s="187"/>
      <c r="OXW699" s="187"/>
      <c r="OXX699" s="187"/>
      <c r="OXY699" s="187"/>
      <c r="OXZ699" s="187"/>
      <c r="OYA699" s="187"/>
      <c r="OYB699" s="187"/>
      <c r="OYC699" s="187"/>
      <c r="OYD699" s="187"/>
      <c r="OYE699" s="187"/>
      <c r="OYF699" s="187"/>
      <c r="OYG699" s="187"/>
      <c r="OYH699" s="187"/>
      <c r="OYI699" s="187"/>
      <c r="OYJ699" s="187"/>
      <c r="OYK699" s="187"/>
      <c r="OYL699" s="187"/>
      <c r="OYM699" s="187"/>
      <c r="OYN699" s="187"/>
      <c r="OYO699" s="187"/>
      <c r="OYP699" s="187"/>
      <c r="OYQ699" s="187"/>
      <c r="OYR699" s="187"/>
      <c r="OYS699" s="187"/>
      <c r="OYT699" s="187"/>
      <c r="OYU699" s="187"/>
      <c r="OYV699" s="187"/>
      <c r="OYW699" s="187"/>
      <c r="OYX699" s="187"/>
      <c r="OYY699" s="187"/>
      <c r="OYZ699" s="187"/>
      <c r="OZA699" s="187"/>
      <c r="OZB699" s="187"/>
      <c r="OZC699" s="187"/>
      <c r="OZD699" s="187"/>
      <c r="OZE699" s="187"/>
      <c r="OZF699" s="187"/>
      <c r="OZG699" s="187"/>
      <c r="OZH699" s="187"/>
      <c r="OZI699" s="187"/>
      <c r="OZJ699" s="187"/>
      <c r="OZK699" s="187"/>
      <c r="OZL699" s="187"/>
      <c r="OZM699" s="187"/>
      <c r="OZN699" s="187"/>
      <c r="OZO699" s="187"/>
      <c r="OZP699" s="187"/>
      <c r="OZQ699" s="187"/>
      <c r="OZR699" s="187"/>
      <c r="OZS699" s="187"/>
      <c r="OZT699" s="187"/>
      <c r="OZU699" s="187"/>
      <c r="OZV699" s="187"/>
      <c r="OZW699" s="187"/>
      <c r="OZX699" s="187"/>
      <c r="OZY699" s="187"/>
      <c r="OZZ699" s="187"/>
      <c r="PAA699" s="187"/>
      <c r="PAB699" s="187"/>
      <c r="PAC699" s="187"/>
      <c r="PAD699" s="187"/>
      <c r="PAE699" s="187"/>
      <c r="PAF699" s="187"/>
      <c r="PAG699" s="187"/>
      <c r="PAH699" s="187"/>
      <c r="PAI699" s="187"/>
      <c r="PAJ699" s="187"/>
      <c r="PAK699" s="187"/>
      <c r="PAL699" s="187"/>
      <c r="PAM699" s="187"/>
      <c r="PAN699" s="187"/>
      <c r="PAO699" s="187"/>
      <c r="PAP699" s="187"/>
      <c r="PAQ699" s="187"/>
      <c r="PAR699" s="187"/>
      <c r="PAS699" s="187"/>
      <c r="PAT699" s="187"/>
      <c r="PAU699" s="187"/>
      <c r="PAV699" s="187"/>
      <c r="PAW699" s="187"/>
      <c r="PAX699" s="187"/>
      <c r="PAY699" s="187"/>
      <c r="PAZ699" s="187"/>
      <c r="PBA699" s="187"/>
      <c r="PBB699" s="187"/>
      <c r="PBC699" s="187"/>
      <c r="PBD699" s="187"/>
      <c r="PBE699" s="187"/>
      <c r="PBF699" s="187"/>
      <c r="PBG699" s="187"/>
      <c r="PBH699" s="187"/>
      <c r="PBI699" s="187"/>
      <c r="PBJ699" s="187"/>
      <c r="PBK699" s="187"/>
      <c r="PBL699" s="187"/>
      <c r="PBM699" s="187"/>
      <c r="PBN699" s="187"/>
      <c r="PBO699" s="187"/>
      <c r="PBP699" s="187"/>
      <c r="PBQ699" s="187"/>
      <c r="PBR699" s="187"/>
      <c r="PBS699" s="187"/>
      <c r="PBT699" s="187"/>
      <c r="PBU699" s="187"/>
      <c r="PBV699" s="187"/>
      <c r="PBW699" s="187"/>
      <c r="PBX699" s="187"/>
      <c r="PBY699" s="187"/>
      <c r="PBZ699" s="187"/>
      <c r="PCA699" s="187"/>
      <c r="PCB699" s="187"/>
      <c r="PCC699" s="187"/>
      <c r="PCD699" s="187"/>
      <c r="PCE699" s="187"/>
      <c r="PCF699" s="187"/>
      <c r="PCG699" s="187"/>
      <c r="PCH699" s="187"/>
      <c r="PCI699" s="187"/>
      <c r="PCJ699" s="187"/>
      <c r="PCK699" s="187"/>
      <c r="PCL699" s="187"/>
      <c r="PCM699" s="187"/>
      <c r="PCN699" s="187"/>
      <c r="PCO699" s="187"/>
      <c r="PCP699" s="187"/>
      <c r="PCQ699" s="187"/>
      <c r="PCR699" s="187"/>
      <c r="PCS699" s="187"/>
      <c r="PCT699" s="187"/>
      <c r="PCU699" s="187"/>
      <c r="PCV699" s="187"/>
      <c r="PCW699" s="187"/>
      <c r="PCX699" s="187"/>
      <c r="PCY699" s="187"/>
      <c r="PCZ699" s="187"/>
      <c r="PDA699" s="187"/>
      <c r="PDB699" s="187"/>
      <c r="PDC699" s="187"/>
      <c r="PDD699" s="187"/>
      <c r="PDE699" s="187"/>
      <c r="PDF699" s="187"/>
      <c r="PDG699" s="187"/>
      <c r="PDH699" s="187"/>
      <c r="PDI699" s="187"/>
      <c r="PDJ699" s="187"/>
      <c r="PDK699" s="187"/>
      <c r="PDL699" s="187"/>
      <c r="PDM699" s="187"/>
      <c r="PDN699" s="187"/>
      <c r="PDO699" s="187"/>
      <c r="PDP699" s="187"/>
      <c r="PDQ699" s="187"/>
      <c r="PDR699" s="187"/>
      <c r="PDS699" s="187"/>
      <c r="PDT699" s="187"/>
      <c r="PDU699" s="187"/>
      <c r="PDV699" s="187"/>
      <c r="PDW699" s="187"/>
      <c r="PDX699" s="187"/>
      <c r="PDY699" s="187"/>
      <c r="PDZ699" s="187"/>
      <c r="PEA699" s="187"/>
      <c r="PEB699" s="187"/>
      <c r="PEC699" s="187"/>
      <c r="PED699" s="187"/>
      <c r="PEE699" s="187"/>
      <c r="PEF699" s="187"/>
      <c r="PEG699" s="187"/>
      <c r="PEH699" s="187"/>
      <c r="PEI699" s="187"/>
      <c r="PEJ699" s="187"/>
      <c r="PEK699" s="187"/>
      <c r="PEL699" s="187"/>
      <c r="PEM699" s="187"/>
      <c r="PEN699" s="187"/>
      <c r="PEO699" s="187"/>
      <c r="PEP699" s="187"/>
      <c r="PEQ699" s="187"/>
      <c r="PER699" s="187"/>
      <c r="PES699" s="187"/>
      <c r="PET699" s="187"/>
      <c r="PEU699" s="187"/>
      <c r="PEV699" s="187"/>
      <c r="PEW699" s="187"/>
      <c r="PEX699" s="187"/>
      <c r="PEY699" s="187"/>
      <c r="PEZ699" s="187"/>
      <c r="PFA699" s="187"/>
      <c r="PFB699" s="187"/>
      <c r="PFC699" s="187"/>
      <c r="PFD699" s="187"/>
      <c r="PFE699" s="187"/>
      <c r="PFF699" s="187"/>
      <c r="PFG699" s="187"/>
      <c r="PFH699" s="187"/>
      <c r="PFI699" s="187"/>
      <c r="PFJ699" s="187"/>
      <c r="PFK699" s="187"/>
      <c r="PFL699" s="187"/>
      <c r="PFM699" s="187"/>
      <c r="PFN699" s="187"/>
      <c r="PFO699" s="187"/>
      <c r="PFP699" s="187"/>
      <c r="PFQ699" s="187"/>
      <c r="PFR699" s="187"/>
      <c r="PFS699" s="187"/>
      <c r="PFT699" s="187"/>
      <c r="PFU699" s="187"/>
      <c r="PFV699" s="187"/>
      <c r="PFW699" s="187"/>
      <c r="PFX699" s="187"/>
      <c r="PFY699" s="187"/>
      <c r="PFZ699" s="187"/>
      <c r="PGA699" s="187"/>
      <c r="PGB699" s="187"/>
      <c r="PGC699" s="187"/>
      <c r="PGD699" s="187"/>
      <c r="PGE699" s="187"/>
      <c r="PGF699" s="187"/>
      <c r="PGG699" s="187"/>
      <c r="PGH699" s="187"/>
      <c r="PGI699" s="187"/>
      <c r="PGJ699" s="187"/>
      <c r="PGK699" s="187"/>
      <c r="PGL699" s="187"/>
      <c r="PGM699" s="187"/>
      <c r="PGN699" s="187"/>
      <c r="PGO699" s="187"/>
      <c r="PGP699" s="187"/>
      <c r="PGQ699" s="187"/>
      <c r="PGR699" s="187"/>
      <c r="PGS699" s="187"/>
      <c r="PGT699" s="187"/>
      <c r="PGU699" s="187"/>
      <c r="PGV699" s="187"/>
      <c r="PGW699" s="187"/>
      <c r="PGX699" s="187"/>
      <c r="PGY699" s="187"/>
      <c r="PGZ699" s="187"/>
      <c r="PHA699" s="187"/>
      <c r="PHB699" s="187"/>
      <c r="PHC699" s="187"/>
      <c r="PHD699" s="187"/>
      <c r="PHE699" s="187"/>
      <c r="PHF699" s="187"/>
      <c r="PHG699" s="187"/>
      <c r="PHH699" s="187"/>
      <c r="PHI699" s="187"/>
      <c r="PHJ699" s="187"/>
      <c r="PHK699" s="187"/>
      <c r="PHL699" s="187"/>
      <c r="PHM699" s="187"/>
      <c r="PHN699" s="187"/>
      <c r="PHO699" s="187"/>
      <c r="PHP699" s="187"/>
      <c r="PHQ699" s="187"/>
      <c r="PHR699" s="187"/>
      <c r="PHS699" s="187"/>
      <c r="PHT699" s="187"/>
      <c r="PHU699" s="187"/>
      <c r="PHV699" s="187"/>
      <c r="PHW699" s="187"/>
      <c r="PHX699" s="187"/>
      <c r="PHY699" s="187"/>
      <c r="PHZ699" s="187"/>
      <c r="PIA699" s="187"/>
      <c r="PIB699" s="187"/>
      <c r="PIC699" s="187"/>
      <c r="PID699" s="187"/>
      <c r="PIE699" s="187"/>
      <c r="PIF699" s="187"/>
      <c r="PIG699" s="187"/>
      <c r="PIH699" s="187"/>
      <c r="PII699" s="187"/>
      <c r="PIJ699" s="187"/>
      <c r="PIK699" s="187"/>
      <c r="PIL699" s="187"/>
      <c r="PIM699" s="187"/>
      <c r="PIN699" s="187"/>
      <c r="PIO699" s="187"/>
      <c r="PIP699" s="187"/>
      <c r="PIQ699" s="187"/>
      <c r="PIR699" s="187"/>
      <c r="PIS699" s="187"/>
      <c r="PIT699" s="187"/>
      <c r="PIU699" s="187"/>
      <c r="PIV699" s="187"/>
      <c r="PIW699" s="187"/>
      <c r="PIX699" s="187"/>
      <c r="PIY699" s="187"/>
      <c r="PIZ699" s="187"/>
      <c r="PJA699" s="187"/>
      <c r="PJB699" s="187"/>
      <c r="PJC699" s="187"/>
      <c r="PJD699" s="187"/>
      <c r="PJE699" s="187"/>
      <c r="PJF699" s="187"/>
      <c r="PJG699" s="187"/>
      <c r="PJH699" s="187"/>
      <c r="PJI699" s="187"/>
      <c r="PJJ699" s="187"/>
      <c r="PJK699" s="187"/>
      <c r="PJL699" s="187"/>
      <c r="PJM699" s="187"/>
      <c r="PJN699" s="187"/>
      <c r="PJO699" s="187"/>
      <c r="PJP699" s="187"/>
      <c r="PJQ699" s="187"/>
      <c r="PJR699" s="187"/>
      <c r="PJS699" s="187"/>
      <c r="PJT699" s="187"/>
      <c r="PJU699" s="187"/>
      <c r="PJV699" s="187"/>
      <c r="PJW699" s="187"/>
      <c r="PJX699" s="187"/>
      <c r="PJY699" s="187"/>
      <c r="PJZ699" s="187"/>
      <c r="PKA699" s="187"/>
      <c r="PKB699" s="187"/>
      <c r="PKC699" s="187"/>
      <c r="PKD699" s="187"/>
      <c r="PKE699" s="187"/>
      <c r="PKF699" s="187"/>
      <c r="PKG699" s="187"/>
      <c r="PKH699" s="187"/>
      <c r="PKI699" s="187"/>
      <c r="PKJ699" s="187"/>
      <c r="PKK699" s="187"/>
      <c r="PKL699" s="187"/>
      <c r="PKM699" s="187"/>
      <c r="PKN699" s="187"/>
      <c r="PKO699" s="187"/>
      <c r="PKP699" s="187"/>
      <c r="PKQ699" s="187"/>
      <c r="PKR699" s="187"/>
      <c r="PKS699" s="187"/>
      <c r="PKT699" s="187"/>
      <c r="PKU699" s="187"/>
      <c r="PKV699" s="187"/>
      <c r="PKW699" s="187"/>
      <c r="PKX699" s="187"/>
      <c r="PKY699" s="187"/>
      <c r="PKZ699" s="187"/>
      <c r="PLA699" s="187"/>
      <c r="PLB699" s="187"/>
      <c r="PLC699" s="187"/>
      <c r="PLD699" s="187"/>
      <c r="PLE699" s="187"/>
      <c r="PLF699" s="187"/>
      <c r="PLG699" s="187"/>
      <c r="PLH699" s="187"/>
      <c r="PLI699" s="187"/>
      <c r="PLJ699" s="187"/>
      <c r="PLK699" s="187"/>
      <c r="PLL699" s="187"/>
      <c r="PLM699" s="187"/>
      <c r="PLN699" s="187"/>
      <c r="PLO699" s="187"/>
      <c r="PLP699" s="187"/>
      <c r="PLQ699" s="187"/>
      <c r="PLR699" s="187"/>
      <c r="PLS699" s="187"/>
      <c r="PLT699" s="187"/>
      <c r="PLU699" s="187"/>
      <c r="PLV699" s="187"/>
      <c r="PLW699" s="187"/>
      <c r="PLX699" s="187"/>
      <c r="PLY699" s="187"/>
      <c r="PLZ699" s="187"/>
      <c r="PMA699" s="187"/>
      <c r="PMB699" s="187"/>
      <c r="PMC699" s="187"/>
      <c r="PMD699" s="187"/>
      <c r="PME699" s="187"/>
      <c r="PMF699" s="187"/>
      <c r="PMG699" s="187"/>
      <c r="PMH699" s="187"/>
      <c r="PMI699" s="187"/>
      <c r="PMJ699" s="187"/>
      <c r="PMK699" s="187"/>
      <c r="PML699" s="187"/>
      <c r="PMM699" s="187"/>
      <c r="PMN699" s="187"/>
      <c r="PMO699" s="187"/>
      <c r="PMP699" s="187"/>
      <c r="PMQ699" s="187"/>
      <c r="PMR699" s="187"/>
      <c r="PMS699" s="187"/>
      <c r="PMT699" s="187"/>
      <c r="PMU699" s="187"/>
      <c r="PMV699" s="187"/>
      <c r="PMW699" s="187"/>
      <c r="PMX699" s="187"/>
      <c r="PMY699" s="187"/>
      <c r="PMZ699" s="187"/>
      <c r="PNA699" s="187"/>
      <c r="PNB699" s="187"/>
      <c r="PNC699" s="187"/>
      <c r="PND699" s="187"/>
      <c r="PNE699" s="187"/>
      <c r="PNF699" s="187"/>
      <c r="PNG699" s="187"/>
      <c r="PNH699" s="187"/>
      <c r="PNI699" s="187"/>
      <c r="PNJ699" s="187"/>
      <c r="PNK699" s="187"/>
      <c r="PNL699" s="187"/>
      <c r="PNM699" s="187"/>
      <c r="PNN699" s="187"/>
      <c r="PNO699" s="187"/>
      <c r="PNP699" s="187"/>
      <c r="PNQ699" s="187"/>
      <c r="PNR699" s="187"/>
      <c r="PNS699" s="187"/>
      <c r="PNT699" s="187"/>
      <c r="PNU699" s="187"/>
      <c r="PNV699" s="187"/>
      <c r="PNW699" s="187"/>
      <c r="PNX699" s="187"/>
      <c r="PNY699" s="187"/>
      <c r="PNZ699" s="187"/>
      <c r="POA699" s="187"/>
      <c r="POB699" s="187"/>
      <c r="POC699" s="187"/>
      <c r="POD699" s="187"/>
      <c r="POE699" s="187"/>
      <c r="POF699" s="187"/>
      <c r="POG699" s="187"/>
      <c r="POH699" s="187"/>
      <c r="POI699" s="187"/>
      <c r="POJ699" s="187"/>
      <c r="POK699" s="187"/>
      <c r="POL699" s="187"/>
      <c r="POM699" s="187"/>
      <c r="PON699" s="187"/>
      <c r="POO699" s="187"/>
      <c r="POP699" s="187"/>
      <c r="POQ699" s="187"/>
      <c r="POR699" s="187"/>
      <c r="POS699" s="187"/>
      <c r="POT699" s="187"/>
      <c r="POU699" s="187"/>
      <c r="POV699" s="187"/>
      <c r="POW699" s="187"/>
      <c r="POX699" s="187"/>
      <c r="POY699" s="187"/>
      <c r="POZ699" s="187"/>
      <c r="PPA699" s="187"/>
      <c r="PPB699" s="187"/>
      <c r="PPC699" s="187"/>
      <c r="PPD699" s="187"/>
      <c r="PPE699" s="187"/>
      <c r="PPF699" s="187"/>
      <c r="PPG699" s="187"/>
      <c r="PPH699" s="187"/>
      <c r="PPI699" s="187"/>
      <c r="PPJ699" s="187"/>
      <c r="PPK699" s="187"/>
      <c r="PPL699" s="187"/>
      <c r="PPM699" s="187"/>
      <c r="PPN699" s="187"/>
      <c r="PPO699" s="187"/>
      <c r="PPP699" s="187"/>
      <c r="PPQ699" s="187"/>
      <c r="PPR699" s="187"/>
      <c r="PPS699" s="187"/>
      <c r="PPT699" s="187"/>
      <c r="PPU699" s="187"/>
      <c r="PPV699" s="187"/>
      <c r="PPW699" s="187"/>
      <c r="PPX699" s="187"/>
      <c r="PPY699" s="187"/>
      <c r="PPZ699" s="187"/>
      <c r="PQA699" s="187"/>
      <c r="PQB699" s="187"/>
      <c r="PQC699" s="187"/>
      <c r="PQD699" s="187"/>
      <c r="PQE699" s="187"/>
      <c r="PQF699" s="187"/>
      <c r="PQG699" s="187"/>
      <c r="PQH699" s="187"/>
      <c r="PQI699" s="187"/>
      <c r="PQJ699" s="187"/>
      <c r="PQK699" s="187"/>
      <c r="PQL699" s="187"/>
      <c r="PQM699" s="187"/>
      <c r="PQN699" s="187"/>
      <c r="PQO699" s="187"/>
      <c r="PQP699" s="187"/>
      <c r="PQQ699" s="187"/>
      <c r="PQR699" s="187"/>
      <c r="PQS699" s="187"/>
      <c r="PQT699" s="187"/>
      <c r="PQU699" s="187"/>
      <c r="PQV699" s="187"/>
      <c r="PQW699" s="187"/>
      <c r="PQX699" s="187"/>
      <c r="PQY699" s="187"/>
      <c r="PQZ699" s="187"/>
      <c r="PRA699" s="187"/>
      <c r="PRB699" s="187"/>
      <c r="PRC699" s="187"/>
      <c r="PRD699" s="187"/>
      <c r="PRE699" s="187"/>
      <c r="PRF699" s="187"/>
      <c r="PRG699" s="187"/>
      <c r="PRH699" s="187"/>
      <c r="PRI699" s="187"/>
      <c r="PRJ699" s="187"/>
      <c r="PRK699" s="187"/>
      <c r="PRL699" s="187"/>
      <c r="PRM699" s="187"/>
      <c r="PRN699" s="187"/>
      <c r="PRO699" s="187"/>
      <c r="PRP699" s="187"/>
      <c r="PRQ699" s="187"/>
      <c r="PRR699" s="187"/>
      <c r="PRS699" s="187"/>
      <c r="PRT699" s="187"/>
      <c r="PRU699" s="187"/>
      <c r="PRV699" s="187"/>
      <c r="PRW699" s="187"/>
      <c r="PRX699" s="187"/>
      <c r="PRY699" s="187"/>
      <c r="PRZ699" s="187"/>
      <c r="PSA699" s="187"/>
      <c r="PSB699" s="187"/>
      <c r="PSC699" s="187"/>
      <c r="PSD699" s="187"/>
      <c r="PSE699" s="187"/>
      <c r="PSF699" s="187"/>
      <c r="PSG699" s="187"/>
      <c r="PSH699" s="187"/>
      <c r="PSI699" s="187"/>
      <c r="PSJ699" s="187"/>
      <c r="PSK699" s="187"/>
      <c r="PSL699" s="187"/>
      <c r="PSM699" s="187"/>
      <c r="PSN699" s="187"/>
      <c r="PSO699" s="187"/>
      <c r="PSP699" s="187"/>
      <c r="PSQ699" s="187"/>
      <c r="PSR699" s="187"/>
      <c r="PSS699" s="187"/>
      <c r="PST699" s="187"/>
      <c r="PSU699" s="187"/>
      <c r="PSV699" s="187"/>
      <c r="PSW699" s="187"/>
      <c r="PSX699" s="187"/>
      <c r="PSY699" s="187"/>
      <c r="PSZ699" s="187"/>
      <c r="PTA699" s="187"/>
      <c r="PTB699" s="187"/>
      <c r="PTC699" s="187"/>
      <c r="PTD699" s="187"/>
      <c r="PTE699" s="187"/>
      <c r="PTF699" s="187"/>
      <c r="PTG699" s="187"/>
      <c r="PTH699" s="187"/>
      <c r="PTI699" s="187"/>
      <c r="PTJ699" s="187"/>
      <c r="PTK699" s="187"/>
      <c r="PTL699" s="187"/>
      <c r="PTM699" s="187"/>
      <c r="PTN699" s="187"/>
      <c r="PTO699" s="187"/>
      <c r="PTP699" s="187"/>
      <c r="PTQ699" s="187"/>
      <c r="PTR699" s="187"/>
      <c r="PTS699" s="187"/>
      <c r="PTT699" s="187"/>
      <c r="PTU699" s="187"/>
      <c r="PTV699" s="187"/>
      <c r="PTW699" s="187"/>
      <c r="PTX699" s="187"/>
      <c r="PTY699" s="187"/>
      <c r="PTZ699" s="187"/>
      <c r="PUA699" s="187"/>
      <c r="PUB699" s="187"/>
      <c r="PUC699" s="187"/>
      <c r="PUD699" s="187"/>
      <c r="PUE699" s="187"/>
      <c r="PUF699" s="187"/>
      <c r="PUG699" s="187"/>
      <c r="PUH699" s="187"/>
      <c r="PUI699" s="187"/>
      <c r="PUJ699" s="187"/>
      <c r="PUK699" s="187"/>
      <c r="PUL699" s="187"/>
      <c r="PUM699" s="187"/>
      <c r="PUN699" s="187"/>
      <c r="PUO699" s="187"/>
      <c r="PUP699" s="187"/>
      <c r="PUQ699" s="187"/>
      <c r="PUR699" s="187"/>
      <c r="PUS699" s="187"/>
      <c r="PUT699" s="187"/>
      <c r="PUU699" s="187"/>
      <c r="PUV699" s="187"/>
      <c r="PUW699" s="187"/>
      <c r="PUX699" s="187"/>
      <c r="PUY699" s="187"/>
      <c r="PUZ699" s="187"/>
      <c r="PVA699" s="187"/>
      <c r="PVB699" s="187"/>
      <c r="PVC699" s="187"/>
      <c r="PVD699" s="187"/>
      <c r="PVE699" s="187"/>
      <c r="PVF699" s="187"/>
      <c r="PVG699" s="187"/>
      <c r="PVH699" s="187"/>
      <c r="PVI699" s="187"/>
      <c r="PVJ699" s="187"/>
      <c r="PVK699" s="187"/>
      <c r="PVL699" s="187"/>
      <c r="PVM699" s="187"/>
      <c r="PVN699" s="187"/>
      <c r="PVO699" s="187"/>
      <c r="PVP699" s="187"/>
      <c r="PVQ699" s="187"/>
      <c r="PVR699" s="187"/>
      <c r="PVS699" s="187"/>
      <c r="PVT699" s="187"/>
      <c r="PVU699" s="187"/>
      <c r="PVV699" s="187"/>
      <c r="PVW699" s="187"/>
      <c r="PVX699" s="187"/>
      <c r="PVY699" s="187"/>
      <c r="PVZ699" s="187"/>
      <c r="PWA699" s="187"/>
      <c r="PWB699" s="187"/>
      <c r="PWC699" s="187"/>
      <c r="PWD699" s="187"/>
      <c r="PWE699" s="187"/>
      <c r="PWF699" s="187"/>
      <c r="PWG699" s="187"/>
      <c r="PWH699" s="187"/>
      <c r="PWI699" s="187"/>
      <c r="PWJ699" s="187"/>
      <c r="PWK699" s="187"/>
      <c r="PWL699" s="187"/>
      <c r="PWM699" s="187"/>
      <c r="PWN699" s="187"/>
      <c r="PWO699" s="187"/>
      <c r="PWP699" s="187"/>
      <c r="PWQ699" s="187"/>
      <c r="PWR699" s="187"/>
      <c r="PWS699" s="187"/>
      <c r="PWT699" s="187"/>
      <c r="PWU699" s="187"/>
      <c r="PWV699" s="187"/>
      <c r="PWW699" s="187"/>
      <c r="PWX699" s="187"/>
      <c r="PWY699" s="187"/>
      <c r="PWZ699" s="187"/>
      <c r="PXA699" s="187"/>
      <c r="PXB699" s="187"/>
      <c r="PXC699" s="187"/>
      <c r="PXD699" s="187"/>
      <c r="PXE699" s="187"/>
      <c r="PXF699" s="187"/>
      <c r="PXG699" s="187"/>
      <c r="PXH699" s="187"/>
      <c r="PXI699" s="187"/>
      <c r="PXJ699" s="187"/>
      <c r="PXK699" s="187"/>
      <c r="PXL699" s="187"/>
      <c r="PXM699" s="187"/>
      <c r="PXN699" s="187"/>
      <c r="PXO699" s="187"/>
      <c r="PXP699" s="187"/>
      <c r="PXQ699" s="187"/>
      <c r="PXR699" s="187"/>
      <c r="PXS699" s="187"/>
      <c r="PXT699" s="187"/>
      <c r="PXU699" s="187"/>
      <c r="PXV699" s="187"/>
      <c r="PXW699" s="187"/>
      <c r="PXX699" s="187"/>
      <c r="PXY699" s="187"/>
      <c r="PXZ699" s="187"/>
      <c r="PYA699" s="187"/>
      <c r="PYB699" s="187"/>
      <c r="PYC699" s="187"/>
      <c r="PYD699" s="187"/>
      <c r="PYE699" s="187"/>
      <c r="PYF699" s="187"/>
      <c r="PYG699" s="187"/>
      <c r="PYH699" s="187"/>
      <c r="PYI699" s="187"/>
      <c r="PYJ699" s="187"/>
      <c r="PYK699" s="187"/>
      <c r="PYL699" s="187"/>
      <c r="PYM699" s="187"/>
      <c r="PYN699" s="187"/>
      <c r="PYO699" s="187"/>
      <c r="PYP699" s="187"/>
      <c r="PYQ699" s="187"/>
      <c r="PYR699" s="187"/>
      <c r="PYS699" s="187"/>
      <c r="PYT699" s="187"/>
      <c r="PYU699" s="187"/>
      <c r="PYV699" s="187"/>
      <c r="PYW699" s="187"/>
      <c r="PYX699" s="187"/>
      <c r="PYY699" s="187"/>
      <c r="PYZ699" s="187"/>
      <c r="PZA699" s="187"/>
      <c r="PZB699" s="187"/>
      <c r="PZC699" s="187"/>
      <c r="PZD699" s="187"/>
      <c r="PZE699" s="187"/>
      <c r="PZF699" s="187"/>
      <c r="PZG699" s="187"/>
      <c r="PZH699" s="187"/>
      <c r="PZI699" s="187"/>
      <c r="PZJ699" s="187"/>
      <c r="PZK699" s="187"/>
      <c r="PZL699" s="187"/>
      <c r="PZM699" s="187"/>
      <c r="PZN699" s="187"/>
      <c r="PZO699" s="187"/>
      <c r="PZP699" s="187"/>
      <c r="PZQ699" s="187"/>
      <c r="PZR699" s="187"/>
      <c r="PZS699" s="187"/>
      <c r="PZT699" s="187"/>
      <c r="PZU699" s="187"/>
      <c r="PZV699" s="187"/>
      <c r="PZW699" s="187"/>
      <c r="PZX699" s="187"/>
      <c r="PZY699" s="187"/>
      <c r="PZZ699" s="187"/>
      <c r="QAA699" s="187"/>
      <c r="QAB699" s="187"/>
      <c r="QAC699" s="187"/>
      <c r="QAD699" s="187"/>
      <c r="QAE699" s="187"/>
      <c r="QAF699" s="187"/>
      <c r="QAG699" s="187"/>
      <c r="QAH699" s="187"/>
      <c r="QAI699" s="187"/>
      <c r="QAJ699" s="187"/>
      <c r="QAK699" s="187"/>
      <c r="QAL699" s="187"/>
      <c r="QAM699" s="187"/>
      <c r="QAN699" s="187"/>
      <c r="QAO699" s="187"/>
      <c r="QAP699" s="187"/>
      <c r="QAQ699" s="187"/>
      <c r="QAR699" s="187"/>
      <c r="QAS699" s="187"/>
      <c r="QAT699" s="187"/>
      <c r="QAU699" s="187"/>
      <c r="QAV699" s="187"/>
      <c r="QAW699" s="187"/>
      <c r="QAX699" s="187"/>
      <c r="QAY699" s="187"/>
      <c r="QAZ699" s="187"/>
      <c r="QBA699" s="187"/>
      <c r="QBB699" s="187"/>
      <c r="QBC699" s="187"/>
      <c r="QBD699" s="187"/>
      <c r="QBE699" s="187"/>
      <c r="QBF699" s="187"/>
      <c r="QBG699" s="187"/>
      <c r="QBH699" s="187"/>
      <c r="QBI699" s="187"/>
      <c r="QBJ699" s="187"/>
      <c r="QBK699" s="187"/>
      <c r="QBL699" s="187"/>
      <c r="QBM699" s="187"/>
      <c r="QBN699" s="187"/>
      <c r="QBO699" s="187"/>
      <c r="QBP699" s="187"/>
      <c r="QBQ699" s="187"/>
      <c r="QBR699" s="187"/>
      <c r="QBS699" s="187"/>
      <c r="QBT699" s="187"/>
      <c r="QBU699" s="187"/>
      <c r="QBV699" s="187"/>
      <c r="QBW699" s="187"/>
      <c r="QBX699" s="187"/>
      <c r="QBY699" s="187"/>
      <c r="QBZ699" s="187"/>
      <c r="QCA699" s="187"/>
      <c r="QCB699" s="187"/>
      <c r="QCC699" s="187"/>
      <c r="QCD699" s="187"/>
      <c r="QCE699" s="187"/>
      <c r="QCF699" s="187"/>
      <c r="QCG699" s="187"/>
      <c r="QCH699" s="187"/>
      <c r="QCI699" s="187"/>
      <c r="QCJ699" s="187"/>
      <c r="QCK699" s="187"/>
      <c r="QCL699" s="187"/>
      <c r="QCM699" s="187"/>
      <c r="QCN699" s="187"/>
      <c r="QCO699" s="187"/>
      <c r="QCP699" s="187"/>
      <c r="QCQ699" s="187"/>
      <c r="QCR699" s="187"/>
      <c r="QCS699" s="187"/>
      <c r="QCT699" s="187"/>
      <c r="QCU699" s="187"/>
      <c r="QCV699" s="187"/>
      <c r="QCW699" s="187"/>
      <c r="QCX699" s="187"/>
      <c r="QCY699" s="187"/>
      <c r="QCZ699" s="187"/>
      <c r="QDA699" s="187"/>
      <c r="QDB699" s="187"/>
      <c r="QDC699" s="187"/>
      <c r="QDD699" s="187"/>
      <c r="QDE699" s="187"/>
      <c r="QDF699" s="187"/>
      <c r="QDG699" s="187"/>
      <c r="QDH699" s="187"/>
      <c r="QDI699" s="187"/>
      <c r="QDJ699" s="187"/>
      <c r="QDK699" s="187"/>
      <c r="QDL699" s="187"/>
      <c r="QDM699" s="187"/>
      <c r="QDN699" s="187"/>
      <c r="QDO699" s="187"/>
      <c r="QDP699" s="187"/>
      <c r="QDQ699" s="187"/>
      <c r="QDR699" s="187"/>
      <c r="QDS699" s="187"/>
      <c r="QDT699" s="187"/>
      <c r="QDU699" s="187"/>
      <c r="QDV699" s="187"/>
      <c r="QDW699" s="187"/>
      <c r="QDX699" s="187"/>
      <c r="QDY699" s="187"/>
      <c r="QDZ699" s="187"/>
      <c r="QEA699" s="187"/>
      <c r="QEB699" s="187"/>
      <c r="QEC699" s="187"/>
      <c r="QED699" s="187"/>
      <c r="QEE699" s="187"/>
      <c r="QEF699" s="187"/>
      <c r="QEG699" s="187"/>
      <c r="QEH699" s="187"/>
      <c r="QEI699" s="187"/>
      <c r="QEJ699" s="187"/>
      <c r="QEK699" s="187"/>
      <c r="QEL699" s="187"/>
      <c r="QEM699" s="187"/>
      <c r="QEN699" s="187"/>
      <c r="QEO699" s="187"/>
      <c r="QEP699" s="187"/>
      <c r="QEQ699" s="187"/>
      <c r="QER699" s="187"/>
      <c r="QES699" s="187"/>
      <c r="QET699" s="187"/>
      <c r="QEU699" s="187"/>
      <c r="QEV699" s="187"/>
      <c r="QEW699" s="187"/>
      <c r="QEX699" s="187"/>
      <c r="QEY699" s="187"/>
      <c r="QEZ699" s="187"/>
      <c r="QFA699" s="187"/>
      <c r="QFB699" s="187"/>
      <c r="QFC699" s="187"/>
      <c r="QFD699" s="187"/>
      <c r="QFE699" s="187"/>
      <c r="QFF699" s="187"/>
      <c r="QFG699" s="187"/>
      <c r="QFH699" s="187"/>
      <c r="QFI699" s="187"/>
      <c r="QFJ699" s="187"/>
      <c r="QFK699" s="187"/>
      <c r="QFL699" s="187"/>
      <c r="QFM699" s="187"/>
      <c r="QFN699" s="187"/>
      <c r="QFO699" s="187"/>
      <c r="QFP699" s="187"/>
      <c r="QFQ699" s="187"/>
      <c r="QFR699" s="187"/>
      <c r="QFS699" s="187"/>
      <c r="QFT699" s="187"/>
      <c r="QFU699" s="187"/>
      <c r="QFV699" s="187"/>
      <c r="QFW699" s="187"/>
      <c r="QFX699" s="187"/>
      <c r="QFY699" s="187"/>
      <c r="QFZ699" s="187"/>
      <c r="QGA699" s="187"/>
      <c r="QGB699" s="187"/>
      <c r="QGC699" s="187"/>
      <c r="QGD699" s="187"/>
      <c r="QGE699" s="187"/>
      <c r="QGF699" s="187"/>
      <c r="QGG699" s="187"/>
      <c r="QGH699" s="187"/>
      <c r="QGI699" s="187"/>
      <c r="QGJ699" s="187"/>
      <c r="QGK699" s="187"/>
      <c r="QGL699" s="187"/>
      <c r="QGM699" s="187"/>
      <c r="QGN699" s="187"/>
      <c r="QGO699" s="187"/>
      <c r="QGP699" s="187"/>
      <c r="QGQ699" s="187"/>
      <c r="QGR699" s="187"/>
      <c r="QGS699" s="187"/>
      <c r="QGT699" s="187"/>
      <c r="QGU699" s="187"/>
      <c r="QGV699" s="187"/>
      <c r="QGW699" s="187"/>
      <c r="QGX699" s="187"/>
      <c r="QGY699" s="187"/>
      <c r="QGZ699" s="187"/>
      <c r="QHA699" s="187"/>
      <c r="QHB699" s="187"/>
      <c r="QHC699" s="187"/>
      <c r="QHD699" s="187"/>
      <c r="QHE699" s="187"/>
      <c r="QHF699" s="187"/>
      <c r="QHG699" s="187"/>
      <c r="QHH699" s="187"/>
      <c r="QHI699" s="187"/>
      <c r="QHJ699" s="187"/>
      <c r="QHK699" s="187"/>
      <c r="QHL699" s="187"/>
      <c r="QHM699" s="187"/>
      <c r="QHN699" s="187"/>
      <c r="QHO699" s="187"/>
      <c r="QHP699" s="187"/>
      <c r="QHQ699" s="187"/>
      <c r="QHR699" s="187"/>
      <c r="QHS699" s="187"/>
      <c r="QHT699" s="187"/>
      <c r="QHU699" s="187"/>
      <c r="QHV699" s="187"/>
      <c r="QHW699" s="187"/>
      <c r="QHX699" s="187"/>
      <c r="QHY699" s="187"/>
      <c r="QHZ699" s="187"/>
      <c r="QIA699" s="187"/>
      <c r="QIB699" s="187"/>
      <c r="QIC699" s="187"/>
      <c r="QID699" s="187"/>
      <c r="QIE699" s="187"/>
      <c r="QIF699" s="187"/>
      <c r="QIG699" s="187"/>
      <c r="QIH699" s="187"/>
      <c r="QII699" s="187"/>
      <c r="QIJ699" s="187"/>
      <c r="QIK699" s="187"/>
      <c r="QIL699" s="187"/>
      <c r="QIM699" s="187"/>
      <c r="QIN699" s="187"/>
      <c r="QIO699" s="187"/>
      <c r="QIP699" s="187"/>
      <c r="QIQ699" s="187"/>
      <c r="QIR699" s="187"/>
      <c r="QIS699" s="187"/>
      <c r="QIT699" s="187"/>
      <c r="QIU699" s="187"/>
      <c r="QIV699" s="187"/>
      <c r="QIW699" s="187"/>
      <c r="QIX699" s="187"/>
      <c r="QIY699" s="187"/>
      <c r="QIZ699" s="187"/>
      <c r="QJA699" s="187"/>
      <c r="QJB699" s="187"/>
      <c r="QJC699" s="187"/>
      <c r="QJD699" s="187"/>
      <c r="QJE699" s="187"/>
      <c r="QJF699" s="187"/>
      <c r="QJG699" s="187"/>
      <c r="QJH699" s="187"/>
      <c r="QJI699" s="187"/>
      <c r="QJJ699" s="187"/>
      <c r="QJK699" s="187"/>
      <c r="QJL699" s="187"/>
      <c r="QJM699" s="187"/>
      <c r="QJN699" s="187"/>
      <c r="QJO699" s="187"/>
      <c r="QJP699" s="187"/>
      <c r="QJQ699" s="187"/>
      <c r="QJR699" s="187"/>
      <c r="QJS699" s="187"/>
      <c r="QJT699" s="187"/>
      <c r="QJU699" s="187"/>
      <c r="QJV699" s="187"/>
      <c r="QJW699" s="187"/>
      <c r="QJX699" s="187"/>
      <c r="QJY699" s="187"/>
      <c r="QJZ699" s="187"/>
      <c r="QKA699" s="187"/>
      <c r="QKB699" s="187"/>
      <c r="QKC699" s="187"/>
      <c r="QKD699" s="187"/>
      <c r="QKE699" s="187"/>
      <c r="QKF699" s="187"/>
      <c r="QKG699" s="187"/>
      <c r="QKH699" s="187"/>
      <c r="QKI699" s="187"/>
      <c r="QKJ699" s="187"/>
      <c r="QKK699" s="187"/>
      <c r="QKL699" s="187"/>
      <c r="QKM699" s="187"/>
      <c r="QKN699" s="187"/>
      <c r="QKO699" s="187"/>
      <c r="QKP699" s="187"/>
      <c r="QKQ699" s="187"/>
      <c r="QKR699" s="187"/>
      <c r="QKS699" s="187"/>
      <c r="QKT699" s="187"/>
      <c r="QKU699" s="187"/>
      <c r="QKV699" s="187"/>
      <c r="QKW699" s="187"/>
      <c r="QKX699" s="187"/>
      <c r="QKY699" s="187"/>
      <c r="QKZ699" s="187"/>
      <c r="QLA699" s="187"/>
      <c r="QLB699" s="187"/>
      <c r="QLC699" s="187"/>
      <c r="QLD699" s="187"/>
      <c r="QLE699" s="187"/>
      <c r="QLF699" s="187"/>
      <c r="QLG699" s="187"/>
      <c r="QLH699" s="187"/>
      <c r="QLI699" s="187"/>
      <c r="QLJ699" s="187"/>
      <c r="QLK699" s="187"/>
      <c r="QLL699" s="187"/>
      <c r="QLM699" s="187"/>
      <c r="QLN699" s="187"/>
      <c r="QLO699" s="187"/>
      <c r="QLP699" s="187"/>
      <c r="QLQ699" s="187"/>
      <c r="QLR699" s="187"/>
      <c r="QLS699" s="187"/>
      <c r="QLT699" s="187"/>
      <c r="QLU699" s="187"/>
      <c r="QLV699" s="187"/>
      <c r="QLW699" s="187"/>
      <c r="QLX699" s="187"/>
      <c r="QLY699" s="187"/>
      <c r="QLZ699" s="187"/>
      <c r="QMA699" s="187"/>
      <c r="QMB699" s="187"/>
      <c r="QMC699" s="187"/>
      <c r="QMD699" s="187"/>
      <c r="QME699" s="187"/>
      <c r="QMF699" s="187"/>
      <c r="QMG699" s="187"/>
      <c r="QMH699" s="187"/>
      <c r="QMI699" s="187"/>
      <c r="QMJ699" s="187"/>
      <c r="QMK699" s="187"/>
      <c r="QML699" s="187"/>
      <c r="QMM699" s="187"/>
      <c r="QMN699" s="187"/>
      <c r="QMO699" s="187"/>
      <c r="QMP699" s="187"/>
      <c r="QMQ699" s="187"/>
      <c r="QMR699" s="187"/>
      <c r="QMS699" s="187"/>
      <c r="QMT699" s="187"/>
      <c r="QMU699" s="187"/>
      <c r="QMV699" s="187"/>
      <c r="QMW699" s="187"/>
      <c r="QMX699" s="187"/>
      <c r="QMY699" s="187"/>
      <c r="QMZ699" s="187"/>
      <c r="QNA699" s="187"/>
      <c r="QNB699" s="187"/>
      <c r="QNC699" s="187"/>
      <c r="QND699" s="187"/>
      <c r="QNE699" s="187"/>
      <c r="QNF699" s="187"/>
      <c r="QNG699" s="187"/>
      <c r="QNH699" s="187"/>
      <c r="QNI699" s="187"/>
      <c r="QNJ699" s="187"/>
      <c r="QNK699" s="187"/>
      <c r="QNL699" s="187"/>
      <c r="QNM699" s="187"/>
      <c r="QNN699" s="187"/>
      <c r="QNO699" s="187"/>
      <c r="QNP699" s="187"/>
      <c r="QNQ699" s="187"/>
      <c r="QNR699" s="187"/>
      <c r="QNS699" s="187"/>
      <c r="QNT699" s="187"/>
      <c r="QNU699" s="187"/>
      <c r="QNV699" s="187"/>
      <c r="QNW699" s="187"/>
      <c r="QNX699" s="187"/>
      <c r="QNY699" s="187"/>
      <c r="QNZ699" s="187"/>
      <c r="QOA699" s="187"/>
      <c r="QOB699" s="187"/>
      <c r="QOC699" s="187"/>
      <c r="QOD699" s="187"/>
      <c r="QOE699" s="187"/>
      <c r="QOF699" s="187"/>
      <c r="QOG699" s="187"/>
      <c r="QOH699" s="187"/>
      <c r="QOI699" s="187"/>
      <c r="QOJ699" s="187"/>
      <c r="QOK699" s="187"/>
      <c r="QOL699" s="187"/>
      <c r="QOM699" s="187"/>
      <c r="QON699" s="187"/>
      <c r="QOO699" s="187"/>
      <c r="QOP699" s="187"/>
      <c r="QOQ699" s="187"/>
      <c r="QOR699" s="187"/>
      <c r="QOS699" s="187"/>
      <c r="QOT699" s="187"/>
      <c r="QOU699" s="187"/>
      <c r="QOV699" s="187"/>
      <c r="QOW699" s="187"/>
      <c r="QOX699" s="187"/>
      <c r="QOY699" s="187"/>
      <c r="QOZ699" s="187"/>
      <c r="QPA699" s="187"/>
      <c r="QPB699" s="187"/>
      <c r="QPC699" s="187"/>
      <c r="QPD699" s="187"/>
      <c r="QPE699" s="187"/>
      <c r="QPF699" s="187"/>
      <c r="QPG699" s="187"/>
      <c r="QPH699" s="187"/>
      <c r="QPI699" s="187"/>
      <c r="QPJ699" s="187"/>
      <c r="QPK699" s="187"/>
      <c r="QPL699" s="187"/>
      <c r="QPM699" s="187"/>
      <c r="QPN699" s="187"/>
      <c r="QPO699" s="187"/>
      <c r="QPP699" s="187"/>
      <c r="QPQ699" s="187"/>
      <c r="QPR699" s="187"/>
      <c r="QPS699" s="187"/>
      <c r="QPT699" s="187"/>
      <c r="QPU699" s="187"/>
      <c r="QPV699" s="187"/>
      <c r="QPW699" s="187"/>
      <c r="QPX699" s="187"/>
      <c r="QPY699" s="187"/>
      <c r="QPZ699" s="187"/>
      <c r="QQA699" s="187"/>
      <c r="QQB699" s="187"/>
      <c r="QQC699" s="187"/>
      <c r="QQD699" s="187"/>
      <c r="QQE699" s="187"/>
      <c r="QQF699" s="187"/>
      <c r="QQG699" s="187"/>
      <c r="QQH699" s="187"/>
      <c r="QQI699" s="187"/>
      <c r="QQJ699" s="187"/>
      <c r="QQK699" s="187"/>
      <c r="QQL699" s="187"/>
      <c r="QQM699" s="187"/>
      <c r="QQN699" s="187"/>
      <c r="QQO699" s="187"/>
      <c r="QQP699" s="187"/>
      <c r="QQQ699" s="187"/>
      <c r="QQR699" s="187"/>
      <c r="QQS699" s="187"/>
      <c r="QQT699" s="187"/>
      <c r="QQU699" s="187"/>
      <c r="QQV699" s="187"/>
      <c r="QQW699" s="187"/>
      <c r="QQX699" s="187"/>
      <c r="QQY699" s="187"/>
      <c r="QQZ699" s="187"/>
      <c r="QRA699" s="187"/>
      <c r="QRB699" s="187"/>
      <c r="QRC699" s="187"/>
      <c r="QRD699" s="187"/>
      <c r="QRE699" s="187"/>
      <c r="QRF699" s="187"/>
      <c r="QRG699" s="187"/>
      <c r="QRH699" s="187"/>
      <c r="QRI699" s="187"/>
      <c r="QRJ699" s="187"/>
      <c r="QRK699" s="187"/>
      <c r="QRL699" s="187"/>
      <c r="QRM699" s="187"/>
      <c r="QRN699" s="187"/>
      <c r="QRO699" s="187"/>
      <c r="QRP699" s="187"/>
      <c r="QRQ699" s="187"/>
      <c r="QRR699" s="187"/>
      <c r="QRS699" s="187"/>
      <c r="QRT699" s="187"/>
      <c r="QRU699" s="187"/>
      <c r="QRV699" s="187"/>
      <c r="QRW699" s="187"/>
      <c r="QRX699" s="187"/>
      <c r="QRY699" s="187"/>
      <c r="QRZ699" s="187"/>
      <c r="QSA699" s="187"/>
      <c r="QSB699" s="187"/>
      <c r="QSC699" s="187"/>
      <c r="QSD699" s="187"/>
      <c r="QSE699" s="187"/>
      <c r="QSF699" s="187"/>
      <c r="QSG699" s="187"/>
      <c r="QSH699" s="187"/>
      <c r="QSI699" s="187"/>
      <c r="QSJ699" s="187"/>
      <c r="QSK699" s="187"/>
      <c r="QSL699" s="187"/>
      <c r="QSM699" s="187"/>
      <c r="QSN699" s="187"/>
      <c r="QSO699" s="187"/>
      <c r="QSP699" s="187"/>
      <c r="QSQ699" s="187"/>
      <c r="QSR699" s="187"/>
      <c r="QSS699" s="187"/>
      <c r="QST699" s="187"/>
      <c r="QSU699" s="187"/>
      <c r="QSV699" s="187"/>
      <c r="QSW699" s="187"/>
      <c r="QSX699" s="187"/>
      <c r="QSY699" s="187"/>
      <c r="QSZ699" s="187"/>
      <c r="QTA699" s="187"/>
      <c r="QTB699" s="187"/>
      <c r="QTC699" s="187"/>
      <c r="QTD699" s="187"/>
      <c r="QTE699" s="187"/>
      <c r="QTF699" s="187"/>
      <c r="QTG699" s="187"/>
      <c r="QTH699" s="187"/>
      <c r="QTI699" s="187"/>
      <c r="QTJ699" s="187"/>
      <c r="QTK699" s="187"/>
      <c r="QTL699" s="187"/>
      <c r="QTM699" s="187"/>
      <c r="QTN699" s="187"/>
      <c r="QTO699" s="187"/>
      <c r="QTP699" s="187"/>
      <c r="QTQ699" s="187"/>
      <c r="QTR699" s="187"/>
      <c r="QTS699" s="187"/>
      <c r="QTT699" s="187"/>
      <c r="QTU699" s="187"/>
      <c r="QTV699" s="187"/>
      <c r="QTW699" s="187"/>
      <c r="QTX699" s="187"/>
      <c r="QTY699" s="187"/>
      <c r="QTZ699" s="187"/>
      <c r="QUA699" s="187"/>
      <c r="QUB699" s="187"/>
      <c r="QUC699" s="187"/>
      <c r="QUD699" s="187"/>
      <c r="QUE699" s="187"/>
      <c r="QUF699" s="187"/>
      <c r="QUG699" s="187"/>
      <c r="QUH699" s="187"/>
      <c r="QUI699" s="187"/>
      <c r="QUJ699" s="187"/>
      <c r="QUK699" s="187"/>
      <c r="QUL699" s="187"/>
      <c r="QUM699" s="187"/>
      <c r="QUN699" s="187"/>
      <c r="QUO699" s="187"/>
      <c r="QUP699" s="187"/>
      <c r="QUQ699" s="187"/>
      <c r="QUR699" s="187"/>
      <c r="QUS699" s="187"/>
      <c r="QUT699" s="187"/>
      <c r="QUU699" s="187"/>
      <c r="QUV699" s="187"/>
      <c r="QUW699" s="187"/>
      <c r="QUX699" s="187"/>
      <c r="QUY699" s="187"/>
      <c r="QUZ699" s="187"/>
      <c r="QVA699" s="187"/>
      <c r="QVB699" s="187"/>
      <c r="QVC699" s="187"/>
      <c r="QVD699" s="187"/>
      <c r="QVE699" s="187"/>
      <c r="QVF699" s="187"/>
      <c r="QVG699" s="187"/>
      <c r="QVH699" s="187"/>
      <c r="QVI699" s="187"/>
      <c r="QVJ699" s="187"/>
      <c r="QVK699" s="187"/>
      <c r="QVL699" s="187"/>
      <c r="QVM699" s="187"/>
      <c r="QVN699" s="187"/>
      <c r="QVO699" s="187"/>
      <c r="QVP699" s="187"/>
      <c r="QVQ699" s="187"/>
      <c r="QVR699" s="187"/>
      <c r="QVS699" s="187"/>
      <c r="QVT699" s="187"/>
      <c r="QVU699" s="187"/>
      <c r="QVV699" s="187"/>
      <c r="QVW699" s="187"/>
      <c r="QVX699" s="187"/>
      <c r="QVY699" s="187"/>
      <c r="QVZ699" s="187"/>
      <c r="QWA699" s="187"/>
      <c r="QWB699" s="187"/>
      <c r="QWC699" s="187"/>
      <c r="QWD699" s="187"/>
      <c r="QWE699" s="187"/>
      <c r="QWF699" s="187"/>
      <c r="QWG699" s="187"/>
      <c r="QWH699" s="187"/>
      <c r="QWI699" s="187"/>
      <c r="QWJ699" s="187"/>
      <c r="QWK699" s="187"/>
      <c r="QWL699" s="187"/>
      <c r="QWM699" s="187"/>
      <c r="QWN699" s="187"/>
      <c r="QWO699" s="187"/>
      <c r="QWP699" s="187"/>
      <c r="QWQ699" s="187"/>
      <c r="QWR699" s="187"/>
      <c r="QWS699" s="187"/>
      <c r="QWT699" s="187"/>
      <c r="QWU699" s="187"/>
      <c r="QWV699" s="187"/>
      <c r="QWW699" s="187"/>
      <c r="QWX699" s="187"/>
      <c r="QWY699" s="187"/>
      <c r="QWZ699" s="187"/>
      <c r="QXA699" s="187"/>
      <c r="QXB699" s="187"/>
      <c r="QXC699" s="187"/>
      <c r="QXD699" s="187"/>
      <c r="QXE699" s="187"/>
      <c r="QXF699" s="187"/>
      <c r="QXG699" s="187"/>
      <c r="QXH699" s="187"/>
      <c r="QXI699" s="187"/>
      <c r="QXJ699" s="187"/>
      <c r="QXK699" s="187"/>
      <c r="QXL699" s="187"/>
      <c r="QXM699" s="187"/>
      <c r="QXN699" s="187"/>
      <c r="QXO699" s="187"/>
      <c r="QXP699" s="187"/>
      <c r="QXQ699" s="187"/>
      <c r="QXR699" s="187"/>
      <c r="QXS699" s="187"/>
      <c r="QXT699" s="187"/>
      <c r="QXU699" s="187"/>
      <c r="QXV699" s="187"/>
      <c r="QXW699" s="187"/>
      <c r="QXX699" s="187"/>
      <c r="QXY699" s="187"/>
      <c r="QXZ699" s="187"/>
      <c r="QYA699" s="187"/>
      <c r="QYB699" s="187"/>
      <c r="QYC699" s="187"/>
      <c r="QYD699" s="187"/>
      <c r="QYE699" s="187"/>
      <c r="QYF699" s="187"/>
      <c r="QYG699" s="187"/>
      <c r="QYH699" s="187"/>
      <c r="QYI699" s="187"/>
      <c r="QYJ699" s="187"/>
      <c r="QYK699" s="187"/>
      <c r="QYL699" s="187"/>
      <c r="QYM699" s="187"/>
      <c r="QYN699" s="187"/>
      <c r="QYO699" s="187"/>
      <c r="QYP699" s="187"/>
      <c r="QYQ699" s="187"/>
      <c r="QYR699" s="187"/>
      <c r="QYS699" s="187"/>
      <c r="QYT699" s="187"/>
      <c r="QYU699" s="187"/>
      <c r="QYV699" s="187"/>
      <c r="QYW699" s="187"/>
      <c r="QYX699" s="187"/>
      <c r="QYY699" s="187"/>
      <c r="QYZ699" s="187"/>
      <c r="QZA699" s="187"/>
      <c r="QZB699" s="187"/>
      <c r="QZC699" s="187"/>
      <c r="QZD699" s="187"/>
      <c r="QZE699" s="187"/>
      <c r="QZF699" s="187"/>
      <c r="QZG699" s="187"/>
      <c r="QZH699" s="187"/>
      <c r="QZI699" s="187"/>
      <c r="QZJ699" s="187"/>
      <c r="QZK699" s="187"/>
      <c r="QZL699" s="187"/>
      <c r="QZM699" s="187"/>
      <c r="QZN699" s="187"/>
      <c r="QZO699" s="187"/>
      <c r="QZP699" s="187"/>
      <c r="QZQ699" s="187"/>
      <c r="QZR699" s="187"/>
      <c r="QZS699" s="187"/>
      <c r="QZT699" s="187"/>
      <c r="QZU699" s="187"/>
      <c r="QZV699" s="187"/>
      <c r="QZW699" s="187"/>
      <c r="QZX699" s="187"/>
      <c r="QZY699" s="187"/>
      <c r="QZZ699" s="187"/>
      <c r="RAA699" s="187"/>
      <c r="RAB699" s="187"/>
      <c r="RAC699" s="187"/>
      <c r="RAD699" s="187"/>
      <c r="RAE699" s="187"/>
      <c r="RAF699" s="187"/>
      <c r="RAG699" s="187"/>
      <c r="RAH699" s="187"/>
      <c r="RAI699" s="187"/>
      <c r="RAJ699" s="187"/>
      <c r="RAK699" s="187"/>
      <c r="RAL699" s="187"/>
      <c r="RAM699" s="187"/>
      <c r="RAN699" s="187"/>
      <c r="RAO699" s="187"/>
      <c r="RAP699" s="187"/>
      <c r="RAQ699" s="187"/>
      <c r="RAR699" s="187"/>
      <c r="RAS699" s="187"/>
      <c r="RAT699" s="187"/>
      <c r="RAU699" s="187"/>
      <c r="RAV699" s="187"/>
      <c r="RAW699" s="187"/>
      <c r="RAX699" s="187"/>
      <c r="RAY699" s="187"/>
      <c r="RAZ699" s="187"/>
      <c r="RBA699" s="187"/>
      <c r="RBB699" s="187"/>
      <c r="RBC699" s="187"/>
      <c r="RBD699" s="187"/>
      <c r="RBE699" s="187"/>
      <c r="RBF699" s="187"/>
      <c r="RBG699" s="187"/>
      <c r="RBH699" s="187"/>
      <c r="RBI699" s="187"/>
      <c r="RBJ699" s="187"/>
      <c r="RBK699" s="187"/>
      <c r="RBL699" s="187"/>
      <c r="RBM699" s="187"/>
      <c r="RBN699" s="187"/>
      <c r="RBO699" s="187"/>
      <c r="RBP699" s="187"/>
      <c r="RBQ699" s="187"/>
      <c r="RBR699" s="187"/>
      <c r="RBS699" s="187"/>
      <c r="RBT699" s="187"/>
      <c r="RBU699" s="187"/>
      <c r="RBV699" s="187"/>
      <c r="RBW699" s="187"/>
      <c r="RBX699" s="187"/>
      <c r="RBY699" s="187"/>
      <c r="RBZ699" s="187"/>
      <c r="RCA699" s="187"/>
      <c r="RCB699" s="187"/>
      <c r="RCC699" s="187"/>
      <c r="RCD699" s="187"/>
      <c r="RCE699" s="187"/>
      <c r="RCF699" s="187"/>
      <c r="RCG699" s="187"/>
      <c r="RCH699" s="187"/>
      <c r="RCI699" s="187"/>
      <c r="RCJ699" s="187"/>
      <c r="RCK699" s="187"/>
      <c r="RCL699" s="187"/>
      <c r="RCM699" s="187"/>
      <c r="RCN699" s="187"/>
      <c r="RCO699" s="187"/>
      <c r="RCP699" s="187"/>
      <c r="RCQ699" s="187"/>
      <c r="RCR699" s="187"/>
      <c r="RCS699" s="187"/>
      <c r="RCT699" s="187"/>
      <c r="RCU699" s="187"/>
      <c r="RCV699" s="187"/>
      <c r="RCW699" s="187"/>
      <c r="RCX699" s="187"/>
      <c r="RCY699" s="187"/>
      <c r="RCZ699" s="187"/>
      <c r="RDA699" s="187"/>
      <c r="RDB699" s="187"/>
      <c r="RDC699" s="187"/>
      <c r="RDD699" s="187"/>
      <c r="RDE699" s="187"/>
      <c r="RDF699" s="187"/>
      <c r="RDG699" s="187"/>
      <c r="RDH699" s="187"/>
      <c r="RDI699" s="187"/>
      <c r="RDJ699" s="187"/>
      <c r="RDK699" s="187"/>
      <c r="RDL699" s="187"/>
      <c r="RDM699" s="187"/>
      <c r="RDN699" s="187"/>
      <c r="RDO699" s="187"/>
      <c r="RDP699" s="187"/>
      <c r="RDQ699" s="187"/>
      <c r="RDR699" s="187"/>
      <c r="RDS699" s="187"/>
      <c r="RDT699" s="187"/>
      <c r="RDU699" s="187"/>
      <c r="RDV699" s="187"/>
      <c r="RDW699" s="187"/>
      <c r="RDX699" s="187"/>
      <c r="RDY699" s="187"/>
      <c r="RDZ699" s="187"/>
      <c r="REA699" s="187"/>
      <c r="REB699" s="187"/>
      <c r="REC699" s="187"/>
      <c r="RED699" s="187"/>
      <c r="REE699" s="187"/>
      <c r="REF699" s="187"/>
      <c r="REG699" s="187"/>
      <c r="REH699" s="187"/>
      <c r="REI699" s="187"/>
      <c r="REJ699" s="187"/>
      <c r="REK699" s="187"/>
      <c r="REL699" s="187"/>
      <c r="REM699" s="187"/>
      <c r="REN699" s="187"/>
      <c r="REO699" s="187"/>
      <c r="REP699" s="187"/>
      <c r="REQ699" s="187"/>
      <c r="RER699" s="187"/>
      <c r="RES699" s="187"/>
      <c r="RET699" s="187"/>
      <c r="REU699" s="187"/>
      <c r="REV699" s="187"/>
      <c r="REW699" s="187"/>
      <c r="REX699" s="187"/>
      <c r="REY699" s="187"/>
      <c r="REZ699" s="187"/>
      <c r="RFA699" s="187"/>
      <c r="RFB699" s="187"/>
      <c r="RFC699" s="187"/>
      <c r="RFD699" s="187"/>
      <c r="RFE699" s="187"/>
      <c r="RFF699" s="187"/>
      <c r="RFG699" s="187"/>
      <c r="RFH699" s="187"/>
      <c r="RFI699" s="187"/>
      <c r="RFJ699" s="187"/>
      <c r="RFK699" s="187"/>
      <c r="RFL699" s="187"/>
      <c r="RFM699" s="187"/>
      <c r="RFN699" s="187"/>
      <c r="RFO699" s="187"/>
      <c r="RFP699" s="187"/>
      <c r="RFQ699" s="187"/>
      <c r="RFR699" s="187"/>
      <c r="RFS699" s="187"/>
      <c r="RFT699" s="187"/>
      <c r="RFU699" s="187"/>
      <c r="RFV699" s="187"/>
      <c r="RFW699" s="187"/>
      <c r="RFX699" s="187"/>
      <c r="RFY699" s="187"/>
      <c r="RFZ699" s="187"/>
      <c r="RGA699" s="187"/>
      <c r="RGB699" s="187"/>
      <c r="RGC699" s="187"/>
      <c r="RGD699" s="187"/>
      <c r="RGE699" s="187"/>
      <c r="RGF699" s="187"/>
      <c r="RGG699" s="187"/>
      <c r="RGH699" s="187"/>
      <c r="RGI699" s="187"/>
      <c r="RGJ699" s="187"/>
      <c r="RGK699" s="187"/>
      <c r="RGL699" s="187"/>
      <c r="RGM699" s="187"/>
      <c r="RGN699" s="187"/>
      <c r="RGO699" s="187"/>
      <c r="RGP699" s="187"/>
      <c r="RGQ699" s="187"/>
      <c r="RGR699" s="187"/>
      <c r="RGS699" s="187"/>
      <c r="RGT699" s="187"/>
      <c r="RGU699" s="187"/>
      <c r="RGV699" s="187"/>
      <c r="RGW699" s="187"/>
      <c r="RGX699" s="187"/>
      <c r="RGY699" s="187"/>
      <c r="RGZ699" s="187"/>
      <c r="RHA699" s="187"/>
      <c r="RHB699" s="187"/>
      <c r="RHC699" s="187"/>
      <c r="RHD699" s="187"/>
      <c r="RHE699" s="187"/>
      <c r="RHF699" s="187"/>
      <c r="RHG699" s="187"/>
      <c r="RHH699" s="187"/>
      <c r="RHI699" s="187"/>
      <c r="RHJ699" s="187"/>
      <c r="RHK699" s="187"/>
      <c r="RHL699" s="187"/>
      <c r="RHM699" s="187"/>
      <c r="RHN699" s="187"/>
      <c r="RHO699" s="187"/>
      <c r="RHP699" s="187"/>
      <c r="RHQ699" s="187"/>
      <c r="RHR699" s="187"/>
      <c r="RHS699" s="187"/>
      <c r="RHT699" s="187"/>
      <c r="RHU699" s="187"/>
      <c r="RHV699" s="187"/>
      <c r="RHW699" s="187"/>
      <c r="RHX699" s="187"/>
      <c r="RHY699" s="187"/>
      <c r="RHZ699" s="187"/>
      <c r="RIA699" s="187"/>
      <c r="RIB699" s="187"/>
      <c r="RIC699" s="187"/>
      <c r="RID699" s="187"/>
      <c r="RIE699" s="187"/>
      <c r="RIF699" s="187"/>
      <c r="RIG699" s="187"/>
      <c r="RIH699" s="187"/>
      <c r="RII699" s="187"/>
      <c r="RIJ699" s="187"/>
      <c r="RIK699" s="187"/>
      <c r="RIL699" s="187"/>
      <c r="RIM699" s="187"/>
      <c r="RIN699" s="187"/>
      <c r="RIO699" s="187"/>
      <c r="RIP699" s="187"/>
      <c r="RIQ699" s="187"/>
      <c r="RIR699" s="187"/>
      <c r="RIS699" s="187"/>
      <c r="RIT699" s="187"/>
      <c r="RIU699" s="187"/>
      <c r="RIV699" s="187"/>
      <c r="RIW699" s="187"/>
      <c r="RIX699" s="187"/>
      <c r="RIY699" s="187"/>
      <c r="RIZ699" s="187"/>
      <c r="RJA699" s="187"/>
      <c r="RJB699" s="187"/>
      <c r="RJC699" s="187"/>
      <c r="RJD699" s="187"/>
      <c r="RJE699" s="187"/>
      <c r="RJF699" s="187"/>
      <c r="RJG699" s="187"/>
      <c r="RJH699" s="187"/>
      <c r="RJI699" s="187"/>
      <c r="RJJ699" s="187"/>
      <c r="RJK699" s="187"/>
      <c r="RJL699" s="187"/>
      <c r="RJM699" s="187"/>
      <c r="RJN699" s="187"/>
      <c r="RJO699" s="187"/>
      <c r="RJP699" s="187"/>
      <c r="RJQ699" s="187"/>
      <c r="RJR699" s="187"/>
      <c r="RJS699" s="187"/>
      <c r="RJT699" s="187"/>
      <c r="RJU699" s="187"/>
      <c r="RJV699" s="187"/>
      <c r="RJW699" s="187"/>
      <c r="RJX699" s="187"/>
      <c r="RJY699" s="187"/>
      <c r="RJZ699" s="187"/>
      <c r="RKA699" s="187"/>
      <c r="RKB699" s="187"/>
      <c r="RKC699" s="187"/>
      <c r="RKD699" s="187"/>
      <c r="RKE699" s="187"/>
      <c r="RKF699" s="187"/>
      <c r="RKG699" s="187"/>
      <c r="RKH699" s="187"/>
      <c r="RKI699" s="187"/>
      <c r="RKJ699" s="187"/>
      <c r="RKK699" s="187"/>
      <c r="RKL699" s="187"/>
      <c r="RKM699" s="187"/>
      <c r="RKN699" s="187"/>
      <c r="RKO699" s="187"/>
      <c r="RKP699" s="187"/>
      <c r="RKQ699" s="187"/>
      <c r="RKR699" s="187"/>
      <c r="RKS699" s="187"/>
      <c r="RKT699" s="187"/>
      <c r="RKU699" s="187"/>
      <c r="RKV699" s="187"/>
      <c r="RKW699" s="187"/>
      <c r="RKX699" s="187"/>
      <c r="RKY699" s="187"/>
      <c r="RKZ699" s="187"/>
      <c r="RLA699" s="187"/>
      <c r="RLB699" s="187"/>
      <c r="RLC699" s="187"/>
      <c r="RLD699" s="187"/>
      <c r="RLE699" s="187"/>
      <c r="RLF699" s="187"/>
      <c r="RLG699" s="187"/>
      <c r="RLH699" s="187"/>
      <c r="RLI699" s="187"/>
      <c r="RLJ699" s="187"/>
      <c r="RLK699" s="187"/>
      <c r="RLL699" s="187"/>
      <c r="RLM699" s="187"/>
      <c r="RLN699" s="187"/>
      <c r="RLO699" s="187"/>
      <c r="RLP699" s="187"/>
      <c r="RLQ699" s="187"/>
      <c r="RLR699" s="187"/>
      <c r="RLS699" s="187"/>
      <c r="RLT699" s="187"/>
      <c r="RLU699" s="187"/>
      <c r="RLV699" s="187"/>
      <c r="RLW699" s="187"/>
      <c r="RLX699" s="187"/>
      <c r="RLY699" s="187"/>
      <c r="RLZ699" s="187"/>
      <c r="RMA699" s="187"/>
      <c r="RMB699" s="187"/>
      <c r="RMC699" s="187"/>
      <c r="RMD699" s="187"/>
      <c r="RME699" s="187"/>
      <c r="RMF699" s="187"/>
      <c r="RMG699" s="187"/>
      <c r="RMH699" s="187"/>
      <c r="RMI699" s="187"/>
      <c r="RMJ699" s="187"/>
      <c r="RMK699" s="187"/>
      <c r="RML699" s="187"/>
      <c r="RMM699" s="187"/>
      <c r="RMN699" s="187"/>
      <c r="RMO699" s="187"/>
      <c r="RMP699" s="187"/>
      <c r="RMQ699" s="187"/>
      <c r="RMR699" s="187"/>
      <c r="RMS699" s="187"/>
      <c r="RMT699" s="187"/>
      <c r="RMU699" s="187"/>
      <c r="RMV699" s="187"/>
      <c r="RMW699" s="187"/>
      <c r="RMX699" s="187"/>
      <c r="RMY699" s="187"/>
      <c r="RMZ699" s="187"/>
      <c r="RNA699" s="187"/>
      <c r="RNB699" s="187"/>
      <c r="RNC699" s="187"/>
      <c r="RND699" s="187"/>
      <c r="RNE699" s="187"/>
      <c r="RNF699" s="187"/>
      <c r="RNG699" s="187"/>
      <c r="RNH699" s="187"/>
      <c r="RNI699" s="187"/>
      <c r="RNJ699" s="187"/>
      <c r="RNK699" s="187"/>
      <c r="RNL699" s="187"/>
      <c r="RNM699" s="187"/>
      <c r="RNN699" s="187"/>
      <c r="RNO699" s="187"/>
      <c r="RNP699" s="187"/>
      <c r="RNQ699" s="187"/>
      <c r="RNR699" s="187"/>
      <c r="RNS699" s="187"/>
      <c r="RNT699" s="187"/>
      <c r="RNU699" s="187"/>
      <c r="RNV699" s="187"/>
      <c r="RNW699" s="187"/>
      <c r="RNX699" s="187"/>
      <c r="RNY699" s="187"/>
      <c r="RNZ699" s="187"/>
      <c r="ROA699" s="187"/>
      <c r="ROB699" s="187"/>
      <c r="ROC699" s="187"/>
      <c r="ROD699" s="187"/>
      <c r="ROE699" s="187"/>
      <c r="ROF699" s="187"/>
      <c r="ROG699" s="187"/>
      <c r="ROH699" s="187"/>
      <c r="ROI699" s="187"/>
      <c r="ROJ699" s="187"/>
      <c r="ROK699" s="187"/>
      <c r="ROL699" s="187"/>
      <c r="ROM699" s="187"/>
      <c r="RON699" s="187"/>
      <c r="ROO699" s="187"/>
      <c r="ROP699" s="187"/>
      <c r="ROQ699" s="187"/>
      <c r="ROR699" s="187"/>
      <c r="ROS699" s="187"/>
      <c r="ROT699" s="187"/>
      <c r="ROU699" s="187"/>
      <c r="ROV699" s="187"/>
      <c r="ROW699" s="187"/>
      <c r="ROX699" s="187"/>
      <c r="ROY699" s="187"/>
      <c r="ROZ699" s="187"/>
      <c r="RPA699" s="187"/>
      <c r="RPB699" s="187"/>
      <c r="RPC699" s="187"/>
      <c r="RPD699" s="187"/>
      <c r="RPE699" s="187"/>
      <c r="RPF699" s="187"/>
      <c r="RPG699" s="187"/>
      <c r="RPH699" s="187"/>
      <c r="RPI699" s="187"/>
      <c r="RPJ699" s="187"/>
      <c r="RPK699" s="187"/>
      <c r="RPL699" s="187"/>
      <c r="RPM699" s="187"/>
      <c r="RPN699" s="187"/>
      <c r="RPO699" s="187"/>
      <c r="RPP699" s="187"/>
      <c r="RPQ699" s="187"/>
      <c r="RPR699" s="187"/>
      <c r="RPS699" s="187"/>
      <c r="RPT699" s="187"/>
      <c r="RPU699" s="187"/>
      <c r="RPV699" s="187"/>
      <c r="RPW699" s="187"/>
      <c r="RPX699" s="187"/>
      <c r="RPY699" s="187"/>
      <c r="RPZ699" s="187"/>
      <c r="RQA699" s="187"/>
      <c r="RQB699" s="187"/>
      <c r="RQC699" s="187"/>
      <c r="RQD699" s="187"/>
      <c r="RQE699" s="187"/>
      <c r="RQF699" s="187"/>
      <c r="RQG699" s="187"/>
      <c r="RQH699" s="187"/>
      <c r="RQI699" s="187"/>
      <c r="RQJ699" s="187"/>
      <c r="RQK699" s="187"/>
      <c r="RQL699" s="187"/>
      <c r="RQM699" s="187"/>
      <c r="RQN699" s="187"/>
      <c r="RQO699" s="187"/>
      <c r="RQP699" s="187"/>
      <c r="RQQ699" s="187"/>
      <c r="RQR699" s="187"/>
      <c r="RQS699" s="187"/>
      <c r="RQT699" s="187"/>
      <c r="RQU699" s="187"/>
      <c r="RQV699" s="187"/>
      <c r="RQW699" s="187"/>
      <c r="RQX699" s="187"/>
      <c r="RQY699" s="187"/>
      <c r="RQZ699" s="187"/>
      <c r="RRA699" s="187"/>
      <c r="RRB699" s="187"/>
      <c r="RRC699" s="187"/>
      <c r="RRD699" s="187"/>
      <c r="RRE699" s="187"/>
      <c r="RRF699" s="187"/>
      <c r="RRG699" s="187"/>
      <c r="RRH699" s="187"/>
      <c r="RRI699" s="187"/>
      <c r="RRJ699" s="187"/>
      <c r="RRK699" s="187"/>
      <c r="RRL699" s="187"/>
      <c r="RRM699" s="187"/>
      <c r="RRN699" s="187"/>
      <c r="RRO699" s="187"/>
      <c r="RRP699" s="187"/>
      <c r="RRQ699" s="187"/>
      <c r="RRR699" s="187"/>
      <c r="RRS699" s="187"/>
      <c r="RRT699" s="187"/>
      <c r="RRU699" s="187"/>
      <c r="RRV699" s="187"/>
      <c r="RRW699" s="187"/>
      <c r="RRX699" s="187"/>
      <c r="RRY699" s="187"/>
      <c r="RRZ699" s="187"/>
      <c r="RSA699" s="187"/>
      <c r="RSB699" s="187"/>
      <c r="RSC699" s="187"/>
      <c r="RSD699" s="187"/>
      <c r="RSE699" s="187"/>
      <c r="RSF699" s="187"/>
      <c r="RSG699" s="187"/>
      <c r="RSH699" s="187"/>
      <c r="RSI699" s="187"/>
      <c r="RSJ699" s="187"/>
      <c r="RSK699" s="187"/>
      <c r="RSL699" s="187"/>
      <c r="RSM699" s="187"/>
      <c r="RSN699" s="187"/>
      <c r="RSO699" s="187"/>
      <c r="RSP699" s="187"/>
      <c r="RSQ699" s="187"/>
      <c r="RSR699" s="187"/>
      <c r="RSS699" s="187"/>
      <c r="RST699" s="187"/>
      <c r="RSU699" s="187"/>
      <c r="RSV699" s="187"/>
      <c r="RSW699" s="187"/>
      <c r="RSX699" s="187"/>
      <c r="RSY699" s="187"/>
      <c r="RSZ699" s="187"/>
      <c r="RTA699" s="187"/>
      <c r="RTB699" s="187"/>
      <c r="RTC699" s="187"/>
      <c r="RTD699" s="187"/>
      <c r="RTE699" s="187"/>
      <c r="RTF699" s="187"/>
      <c r="RTG699" s="187"/>
      <c r="RTH699" s="187"/>
      <c r="RTI699" s="187"/>
      <c r="RTJ699" s="187"/>
      <c r="RTK699" s="187"/>
      <c r="RTL699" s="187"/>
      <c r="RTM699" s="187"/>
      <c r="RTN699" s="187"/>
      <c r="RTO699" s="187"/>
      <c r="RTP699" s="187"/>
      <c r="RTQ699" s="187"/>
      <c r="RTR699" s="187"/>
      <c r="RTS699" s="187"/>
      <c r="RTT699" s="187"/>
      <c r="RTU699" s="187"/>
      <c r="RTV699" s="187"/>
      <c r="RTW699" s="187"/>
      <c r="RTX699" s="187"/>
      <c r="RTY699" s="187"/>
      <c r="RTZ699" s="187"/>
      <c r="RUA699" s="187"/>
      <c r="RUB699" s="187"/>
      <c r="RUC699" s="187"/>
      <c r="RUD699" s="187"/>
      <c r="RUE699" s="187"/>
      <c r="RUF699" s="187"/>
      <c r="RUG699" s="187"/>
      <c r="RUH699" s="187"/>
      <c r="RUI699" s="187"/>
      <c r="RUJ699" s="187"/>
      <c r="RUK699" s="187"/>
      <c r="RUL699" s="187"/>
      <c r="RUM699" s="187"/>
      <c r="RUN699" s="187"/>
      <c r="RUO699" s="187"/>
      <c r="RUP699" s="187"/>
      <c r="RUQ699" s="187"/>
      <c r="RUR699" s="187"/>
      <c r="RUS699" s="187"/>
      <c r="RUT699" s="187"/>
      <c r="RUU699" s="187"/>
      <c r="RUV699" s="187"/>
      <c r="RUW699" s="187"/>
      <c r="RUX699" s="187"/>
      <c r="RUY699" s="187"/>
      <c r="RUZ699" s="187"/>
      <c r="RVA699" s="187"/>
      <c r="RVB699" s="187"/>
      <c r="RVC699" s="187"/>
      <c r="RVD699" s="187"/>
      <c r="RVE699" s="187"/>
      <c r="RVF699" s="187"/>
      <c r="RVG699" s="187"/>
      <c r="RVH699" s="187"/>
      <c r="RVI699" s="187"/>
      <c r="RVJ699" s="187"/>
      <c r="RVK699" s="187"/>
      <c r="RVL699" s="187"/>
      <c r="RVM699" s="187"/>
      <c r="RVN699" s="187"/>
      <c r="RVO699" s="187"/>
      <c r="RVP699" s="187"/>
      <c r="RVQ699" s="187"/>
      <c r="RVR699" s="187"/>
      <c r="RVS699" s="187"/>
      <c r="RVT699" s="187"/>
      <c r="RVU699" s="187"/>
      <c r="RVV699" s="187"/>
      <c r="RVW699" s="187"/>
      <c r="RVX699" s="187"/>
      <c r="RVY699" s="187"/>
      <c r="RVZ699" s="187"/>
      <c r="RWA699" s="187"/>
      <c r="RWB699" s="187"/>
      <c r="RWC699" s="187"/>
      <c r="RWD699" s="187"/>
      <c r="RWE699" s="187"/>
      <c r="RWF699" s="187"/>
      <c r="RWG699" s="187"/>
      <c r="RWH699" s="187"/>
      <c r="RWI699" s="187"/>
      <c r="RWJ699" s="187"/>
      <c r="RWK699" s="187"/>
      <c r="RWL699" s="187"/>
      <c r="RWM699" s="187"/>
      <c r="RWN699" s="187"/>
      <c r="RWO699" s="187"/>
      <c r="RWP699" s="187"/>
      <c r="RWQ699" s="187"/>
      <c r="RWR699" s="187"/>
      <c r="RWS699" s="187"/>
      <c r="RWT699" s="187"/>
      <c r="RWU699" s="187"/>
      <c r="RWV699" s="187"/>
      <c r="RWW699" s="187"/>
      <c r="RWX699" s="187"/>
      <c r="RWY699" s="187"/>
      <c r="RWZ699" s="187"/>
      <c r="RXA699" s="187"/>
      <c r="RXB699" s="187"/>
      <c r="RXC699" s="187"/>
      <c r="RXD699" s="187"/>
      <c r="RXE699" s="187"/>
      <c r="RXF699" s="187"/>
      <c r="RXG699" s="187"/>
      <c r="RXH699" s="187"/>
      <c r="RXI699" s="187"/>
      <c r="RXJ699" s="187"/>
      <c r="RXK699" s="187"/>
      <c r="RXL699" s="187"/>
      <c r="RXM699" s="187"/>
      <c r="RXN699" s="187"/>
      <c r="RXO699" s="187"/>
      <c r="RXP699" s="187"/>
      <c r="RXQ699" s="187"/>
      <c r="RXR699" s="187"/>
      <c r="RXS699" s="187"/>
      <c r="RXT699" s="187"/>
      <c r="RXU699" s="187"/>
      <c r="RXV699" s="187"/>
      <c r="RXW699" s="187"/>
      <c r="RXX699" s="187"/>
      <c r="RXY699" s="187"/>
      <c r="RXZ699" s="187"/>
      <c r="RYA699" s="187"/>
      <c r="RYB699" s="187"/>
      <c r="RYC699" s="187"/>
      <c r="RYD699" s="187"/>
      <c r="RYE699" s="187"/>
      <c r="RYF699" s="187"/>
      <c r="RYG699" s="187"/>
      <c r="RYH699" s="187"/>
      <c r="RYI699" s="187"/>
      <c r="RYJ699" s="187"/>
      <c r="RYK699" s="187"/>
      <c r="RYL699" s="187"/>
      <c r="RYM699" s="187"/>
      <c r="RYN699" s="187"/>
      <c r="RYO699" s="187"/>
      <c r="RYP699" s="187"/>
      <c r="RYQ699" s="187"/>
      <c r="RYR699" s="187"/>
      <c r="RYS699" s="187"/>
      <c r="RYT699" s="187"/>
      <c r="RYU699" s="187"/>
      <c r="RYV699" s="187"/>
      <c r="RYW699" s="187"/>
      <c r="RYX699" s="187"/>
      <c r="RYY699" s="187"/>
      <c r="RYZ699" s="187"/>
      <c r="RZA699" s="187"/>
      <c r="RZB699" s="187"/>
      <c r="RZC699" s="187"/>
      <c r="RZD699" s="187"/>
      <c r="RZE699" s="187"/>
      <c r="RZF699" s="187"/>
      <c r="RZG699" s="187"/>
      <c r="RZH699" s="187"/>
      <c r="RZI699" s="187"/>
      <c r="RZJ699" s="187"/>
      <c r="RZK699" s="187"/>
      <c r="RZL699" s="187"/>
      <c r="RZM699" s="187"/>
      <c r="RZN699" s="187"/>
      <c r="RZO699" s="187"/>
      <c r="RZP699" s="187"/>
      <c r="RZQ699" s="187"/>
      <c r="RZR699" s="187"/>
      <c r="RZS699" s="187"/>
      <c r="RZT699" s="187"/>
      <c r="RZU699" s="187"/>
      <c r="RZV699" s="187"/>
      <c r="RZW699" s="187"/>
      <c r="RZX699" s="187"/>
      <c r="RZY699" s="187"/>
      <c r="RZZ699" s="187"/>
      <c r="SAA699" s="187"/>
      <c r="SAB699" s="187"/>
      <c r="SAC699" s="187"/>
      <c r="SAD699" s="187"/>
      <c r="SAE699" s="187"/>
      <c r="SAF699" s="187"/>
      <c r="SAG699" s="187"/>
      <c r="SAH699" s="187"/>
      <c r="SAI699" s="187"/>
      <c r="SAJ699" s="187"/>
      <c r="SAK699" s="187"/>
      <c r="SAL699" s="187"/>
      <c r="SAM699" s="187"/>
      <c r="SAN699" s="187"/>
      <c r="SAO699" s="187"/>
      <c r="SAP699" s="187"/>
      <c r="SAQ699" s="187"/>
      <c r="SAR699" s="187"/>
      <c r="SAS699" s="187"/>
      <c r="SAT699" s="187"/>
      <c r="SAU699" s="187"/>
      <c r="SAV699" s="187"/>
      <c r="SAW699" s="187"/>
      <c r="SAX699" s="187"/>
      <c r="SAY699" s="187"/>
      <c r="SAZ699" s="187"/>
      <c r="SBA699" s="187"/>
      <c r="SBB699" s="187"/>
      <c r="SBC699" s="187"/>
      <c r="SBD699" s="187"/>
      <c r="SBE699" s="187"/>
      <c r="SBF699" s="187"/>
      <c r="SBG699" s="187"/>
      <c r="SBH699" s="187"/>
      <c r="SBI699" s="187"/>
      <c r="SBJ699" s="187"/>
      <c r="SBK699" s="187"/>
      <c r="SBL699" s="187"/>
      <c r="SBM699" s="187"/>
      <c r="SBN699" s="187"/>
      <c r="SBO699" s="187"/>
      <c r="SBP699" s="187"/>
      <c r="SBQ699" s="187"/>
      <c r="SBR699" s="187"/>
      <c r="SBS699" s="187"/>
      <c r="SBT699" s="187"/>
      <c r="SBU699" s="187"/>
      <c r="SBV699" s="187"/>
      <c r="SBW699" s="187"/>
      <c r="SBX699" s="187"/>
      <c r="SBY699" s="187"/>
      <c r="SBZ699" s="187"/>
      <c r="SCA699" s="187"/>
      <c r="SCB699" s="187"/>
      <c r="SCC699" s="187"/>
      <c r="SCD699" s="187"/>
      <c r="SCE699" s="187"/>
      <c r="SCF699" s="187"/>
      <c r="SCG699" s="187"/>
      <c r="SCH699" s="187"/>
      <c r="SCI699" s="187"/>
      <c r="SCJ699" s="187"/>
      <c r="SCK699" s="187"/>
      <c r="SCL699" s="187"/>
      <c r="SCM699" s="187"/>
      <c r="SCN699" s="187"/>
      <c r="SCO699" s="187"/>
      <c r="SCP699" s="187"/>
      <c r="SCQ699" s="187"/>
      <c r="SCR699" s="187"/>
      <c r="SCS699" s="187"/>
      <c r="SCT699" s="187"/>
      <c r="SCU699" s="187"/>
      <c r="SCV699" s="187"/>
      <c r="SCW699" s="187"/>
      <c r="SCX699" s="187"/>
      <c r="SCY699" s="187"/>
      <c r="SCZ699" s="187"/>
      <c r="SDA699" s="187"/>
      <c r="SDB699" s="187"/>
      <c r="SDC699" s="187"/>
      <c r="SDD699" s="187"/>
      <c r="SDE699" s="187"/>
      <c r="SDF699" s="187"/>
      <c r="SDG699" s="187"/>
      <c r="SDH699" s="187"/>
      <c r="SDI699" s="187"/>
      <c r="SDJ699" s="187"/>
      <c r="SDK699" s="187"/>
      <c r="SDL699" s="187"/>
      <c r="SDM699" s="187"/>
      <c r="SDN699" s="187"/>
      <c r="SDO699" s="187"/>
      <c r="SDP699" s="187"/>
      <c r="SDQ699" s="187"/>
      <c r="SDR699" s="187"/>
      <c r="SDS699" s="187"/>
      <c r="SDT699" s="187"/>
      <c r="SDU699" s="187"/>
      <c r="SDV699" s="187"/>
      <c r="SDW699" s="187"/>
      <c r="SDX699" s="187"/>
      <c r="SDY699" s="187"/>
      <c r="SDZ699" s="187"/>
      <c r="SEA699" s="187"/>
      <c r="SEB699" s="187"/>
      <c r="SEC699" s="187"/>
      <c r="SED699" s="187"/>
      <c r="SEE699" s="187"/>
      <c r="SEF699" s="187"/>
      <c r="SEG699" s="187"/>
      <c r="SEH699" s="187"/>
      <c r="SEI699" s="187"/>
      <c r="SEJ699" s="187"/>
      <c r="SEK699" s="187"/>
      <c r="SEL699" s="187"/>
      <c r="SEM699" s="187"/>
      <c r="SEN699" s="187"/>
      <c r="SEO699" s="187"/>
      <c r="SEP699" s="187"/>
      <c r="SEQ699" s="187"/>
      <c r="SER699" s="187"/>
      <c r="SES699" s="187"/>
      <c r="SET699" s="187"/>
      <c r="SEU699" s="187"/>
      <c r="SEV699" s="187"/>
      <c r="SEW699" s="187"/>
      <c r="SEX699" s="187"/>
      <c r="SEY699" s="187"/>
      <c r="SEZ699" s="187"/>
      <c r="SFA699" s="187"/>
      <c r="SFB699" s="187"/>
      <c r="SFC699" s="187"/>
      <c r="SFD699" s="187"/>
      <c r="SFE699" s="187"/>
      <c r="SFF699" s="187"/>
      <c r="SFG699" s="187"/>
      <c r="SFH699" s="187"/>
      <c r="SFI699" s="187"/>
      <c r="SFJ699" s="187"/>
      <c r="SFK699" s="187"/>
      <c r="SFL699" s="187"/>
      <c r="SFM699" s="187"/>
      <c r="SFN699" s="187"/>
      <c r="SFO699" s="187"/>
      <c r="SFP699" s="187"/>
      <c r="SFQ699" s="187"/>
      <c r="SFR699" s="187"/>
      <c r="SFS699" s="187"/>
      <c r="SFT699" s="187"/>
      <c r="SFU699" s="187"/>
      <c r="SFV699" s="187"/>
      <c r="SFW699" s="187"/>
      <c r="SFX699" s="187"/>
      <c r="SFY699" s="187"/>
      <c r="SFZ699" s="187"/>
      <c r="SGA699" s="187"/>
      <c r="SGB699" s="187"/>
      <c r="SGC699" s="187"/>
      <c r="SGD699" s="187"/>
      <c r="SGE699" s="187"/>
      <c r="SGF699" s="187"/>
      <c r="SGG699" s="187"/>
      <c r="SGH699" s="187"/>
      <c r="SGI699" s="187"/>
      <c r="SGJ699" s="187"/>
      <c r="SGK699" s="187"/>
      <c r="SGL699" s="187"/>
      <c r="SGM699" s="187"/>
      <c r="SGN699" s="187"/>
      <c r="SGO699" s="187"/>
      <c r="SGP699" s="187"/>
      <c r="SGQ699" s="187"/>
      <c r="SGR699" s="187"/>
      <c r="SGS699" s="187"/>
      <c r="SGT699" s="187"/>
      <c r="SGU699" s="187"/>
      <c r="SGV699" s="187"/>
      <c r="SGW699" s="187"/>
      <c r="SGX699" s="187"/>
      <c r="SGY699" s="187"/>
      <c r="SGZ699" s="187"/>
      <c r="SHA699" s="187"/>
      <c r="SHB699" s="187"/>
      <c r="SHC699" s="187"/>
      <c r="SHD699" s="187"/>
      <c r="SHE699" s="187"/>
      <c r="SHF699" s="187"/>
      <c r="SHG699" s="187"/>
      <c r="SHH699" s="187"/>
      <c r="SHI699" s="187"/>
      <c r="SHJ699" s="187"/>
      <c r="SHK699" s="187"/>
      <c r="SHL699" s="187"/>
      <c r="SHM699" s="187"/>
      <c r="SHN699" s="187"/>
      <c r="SHO699" s="187"/>
      <c r="SHP699" s="187"/>
      <c r="SHQ699" s="187"/>
      <c r="SHR699" s="187"/>
      <c r="SHS699" s="187"/>
      <c r="SHT699" s="187"/>
      <c r="SHU699" s="187"/>
      <c r="SHV699" s="187"/>
      <c r="SHW699" s="187"/>
      <c r="SHX699" s="187"/>
      <c r="SHY699" s="187"/>
      <c r="SHZ699" s="187"/>
      <c r="SIA699" s="187"/>
      <c r="SIB699" s="187"/>
      <c r="SIC699" s="187"/>
      <c r="SID699" s="187"/>
      <c r="SIE699" s="187"/>
      <c r="SIF699" s="187"/>
      <c r="SIG699" s="187"/>
      <c r="SIH699" s="187"/>
      <c r="SII699" s="187"/>
      <c r="SIJ699" s="187"/>
      <c r="SIK699" s="187"/>
      <c r="SIL699" s="187"/>
      <c r="SIM699" s="187"/>
      <c r="SIN699" s="187"/>
      <c r="SIO699" s="187"/>
      <c r="SIP699" s="187"/>
      <c r="SIQ699" s="187"/>
      <c r="SIR699" s="187"/>
      <c r="SIS699" s="187"/>
      <c r="SIT699" s="187"/>
      <c r="SIU699" s="187"/>
      <c r="SIV699" s="187"/>
      <c r="SIW699" s="187"/>
      <c r="SIX699" s="187"/>
      <c r="SIY699" s="187"/>
      <c r="SIZ699" s="187"/>
      <c r="SJA699" s="187"/>
      <c r="SJB699" s="187"/>
      <c r="SJC699" s="187"/>
      <c r="SJD699" s="187"/>
      <c r="SJE699" s="187"/>
      <c r="SJF699" s="187"/>
      <c r="SJG699" s="187"/>
      <c r="SJH699" s="187"/>
      <c r="SJI699" s="187"/>
      <c r="SJJ699" s="187"/>
      <c r="SJK699" s="187"/>
      <c r="SJL699" s="187"/>
      <c r="SJM699" s="187"/>
      <c r="SJN699" s="187"/>
      <c r="SJO699" s="187"/>
      <c r="SJP699" s="187"/>
      <c r="SJQ699" s="187"/>
      <c r="SJR699" s="187"/>
      <c r="SJS699" s="187"/>
      <c r="SJT699" s="187"/>
      <c r="SJU699" s="187"/>
      <c r="SJV699" s="187"/>
      <c r="SJW699" s="187"/>
      <c r="SJX699" s="187"/>
      <c r="SJY699" s="187"/>
      <c r="SJZ699" s="187"/>
      <c r="SKA699" s="187"/>
      <c r="SKB699" s="187"/>
      <c r="SKC699" s="187"/>
      <c r="SKD699" s="187"/>
      <c r="SKE699" s="187"/>
      <c r="SKF699" s="187"/>
      <c r="SKG699" s="187"/>
      <c r="SKH699" s="187"/>
      <c r="SKI699" s="187"/>
      <c r="SKJ699" s="187"/>
      <c r="SKK699" s="187"/>
      <c r="SKL699" s="187"/>
      <c r="SKM699" s="187"/>
      <c r="SKN699" s="187"/>
      <c r="SKO699" s="187"/>
      <c r="SKP699" s="187"/>
      <c r="SKQ699" s="187"/>
      <c r="SKR699" s="187"/>
      <c r="SKS699" s="187"/>
      <c r="SKT699" s="187"/>
      <c r="SKU699" s="187"/>
      <c r="SKV699" s="187"/>
      <c r="SKW699" s="187"/>
      <c r="SKX699" s="187"/>
      <c r="SKY699" s="187"/>
      <c r="SKZ699" s="187"/>
      <c r="SLA699" s="187"/>
      <c r="SLB699" s="187"/>
      <c r="SLC699" s="187"/>
      <c r="SLD699" s="187"/>
      <c r="SLE699" s="187"/>
      <c r="SLF699" s="187"/>
      <c r="SLG699" s="187"/>
      <c r="SLH699" s="187"/>
      <c r="SLI699" s="187"/>
      <c r="SLJ699" s="187"/>
      <c r="SLK699" s="187"/>
      <c r="SLL699" s="187"/>
      <c r="SLM699" s="187"/>
      <c r="SLN699" s="187"/>
      <c r="SLO699" s="187"/>
      <c r="SLP699" s="187"/>
      <c r="SLQ699" s="187"/>
      <c r="SLR699" s="187"/>
      <c r="SLS699" s="187"/>
      <c r="SLT699" s="187"/>
      <c r="SLU699" s="187"/>
      <c r="SLV699" s="187"/>
      <c r="SLW699" s="187"/>
      <c r="SLX699" s="187"/>
      <c r="SLY699" s="187"/>
      <c r="SLZ699" s="187"/>
      <c r="SMA699" s="187"/>
      <c r="SMB699" s="187"/>
      <c r="SMC699" s="187"/>
      <c r="SMD699" s="187"/>
      <c r="SME699" s="187"/>
      <c r="SMF699" s="187"/>
      <c r="SMG699" s="187"/>
      <c r="SMH699" s="187"/>
      <c r="SMI699" s="187"/>
      <c r="SMJ699" s="187"/>
      <c r="SMK699" s="187"/>
      <c r="SML699" s="187"/>
      <c r="SMM699" s="187"/>
      <c r="SMN699" s="187"/>
      <c r="SMO699" s="187"/>
      <c r="SMP699" s="187"/>
      <c r="SMQ699" s="187"/>
      <c r="SMR699" s="187"/>
      <c r="SMS699" s="187"/>
      <c r="SMT699" s="187"/>
      <c r="SMU699" s="187"/>
      <c r="SMV699" s="187"/>
      <c r="SMW699" s="187"/>
      <c r="SMX699" s="187"/>
      <c r="SMY699" s="187"/>
      <c r="SMZ699" s="187"/>
      <c r="SNA699" s="187"/>
      <c r="SNB699" s="187"/>
      <c r="SNC699" s="187"/>
      <c r="SND699" s="187"/>
      <c r="SNE699" s="187"/>
      <c r="SNF699" s="187"/>
      <c r="SNG699" s="187"/>
      <c r="SNH699" s="187"/>
      <c r="SNI699" s="187"/>
      <c r="SNJ699" s="187"/>
      <c r="SNK699" s="187"/>
      <c r="SNL699" s="187"/>
      <c r="SNM699" s="187"/>
      <c r="SNN699" s="187"/>
      <c r="SNO699" s="187"/>
      <c r="SNP699" s="187"/>
      <c r="SNQ699" s="187"/>
      <c r="SNR699" s="187"/>
      <c r="SNS699" s="187"/>
      <c r="SNT699" s="187"/>
      <c r="SNU699" s="187"/>
      <c r="SNV699" s="187"/>
      <c r="SNW699" s="187"/>
      <c r="SNX699" s="187"/>
      <c r="SNY699" s="187"/>
      <c r="SNZ699" s="187"/>
      <c r="SOA699" s="187"/>
      <c r="SOB699" s="187"/>
      <c r="SOC699" s="187"/>
      <c r="SOD699" s="187"/>
      <c r="SOE699" s="187"/>
      <c r="SOF699" s="187"/>
      <c r="SOG699" s="187"/>
      <c r="SOH699" s="187"/>
      <c r="SOI699" s="187"/>
      <c r="SOJ699" s="187"/>
      <c r="SOK699" s="187"/>
      <c r="SOL699" s="187"/>
      <c r="SOM699" s="187"/>
      <c r="SON699" s="187"/>
      <c r="SOO699" s="187"/>
      <c r="SOP699" s="187"/>
      <c r="SOQ699" s="187"/>
      <c r="SOR699" s="187"/>
      <c r="SOS699" s="187"/>
      <c r="SOT699" s="187"/>
      <c r="SOU699" s="187"/>
      <c r="SOV699" s="187"/>
      <c r="SOW699" s="187"/>
      <c r="SOX699" s="187"/>
      <c r="SOY699" s="187"/>
      <c r="SOZ699" s="187"/>
      <c r="SPA699" s="187"/>
      <c r="SPB699" s="187"/>
      <c r="SPC699" s="187"/>
      <c r="SPD699" s="187"/>
      <c r="SPE699" s="187"/>
      <c r="SPF699" s="187"/>
      <c r="SPG699" s="187"/>
      <c r="SPH699" s="187"/>
      <c r="SPI699" s="187"/>
      <c r="SPJ699" s="187"/>
      <c r="SPK699" s="187"/>
      <c r="SPL699" s="187"/>
      <c r="SPM699" s="187"/>
      <c r="SPN699" s="187"/>
      <c r="SPO699" s="187"/>
      <c r="SPP699" s="187"/>
      <c r="SPQ699" s="187"/>
      <c r="SPR699" s="187"/>
      <c r="SPS699" s="187"/>
      <c r="SPT699" s="187"/>
      <c r="SPU699" s="187"/>
      <c r="SPV699" s="187"/>
      <c r="SPW699" s="187"/>
      <c r="SPX699" s="187"/>
      <c r="SPY699" s="187"/>
      <c r="SPZ699" s="187"/>
      <c r="SQA699" s="187"/>
      <c r="SQB699" s="187"/>
      <c r="SQC699" s="187"/>
      <c r="SQD699" s="187"/>
      <c r="SQE699" s="187"/>
      <c r="SQF699" s="187"/>
      <c r="SQG699" s="187"/>
      <c r="SQH699" s="187"/>
      <c r="SQI699" s="187"/>
      <c r="SQJ699" s="187"/>
      <c r="SQK699" s="187"/>
      <c r="SQL699" s="187"/>
      <c r="SQM699" s="187"/>
      <c r="SQN699" s="187"/>
      <c r="SQO699" s="187"/>
      <c r="SQP699" s="187"/>
      <c r="SQQ699" s="187"/>
      <c r="SQR699" s="187"/>
      <c r="SQS699" s="187"/>
      <c r="SQT699" s="187"/>
      <c r="SQU699" s="187"/>
      <c r="SQV699" s="187"/>
      <c r="SQW699" s="187"/>
      <c r="SQX699" s="187"/>
      <c r="SQY699" s="187"/>
      <c r="SQZ699" s="187"/>
      <c r="SRA699" s="187"/>
      <c r="SRB699" s="187"/>
      <c r="SRC699" s="187"/>
      <c r="SRD699" s="187"/>
      <c r="SRE699" s="187"/>
      <c r="SRF699" s="187"/>
      <c r="SRG699" s="187"/>
      <c r="SRH699" s="187"/>
      <c r="SRI699" s="187"/>
      <c r="SRJ699" s="187"/>
      <c r="SRK699" s="187"/>
      <c r="SRL699" s="187"/>
      <c r="SRM699" s="187"/>
      <c r="SRN699" s="187"/>
      <c r="SRO699" s="187"/>
      <c r="SRP699" s="187"/>
      <c r="SRQ699" s="187"/>
      <c r="SRR699" s="187"/>
      <c r="SRS699" s="187"/>
      <c r="SRT699" s="187"/>
      <c r="SRU699" s="187"/>
      <c r="SRV699" s="187"/>
      <c r="SRW699" s="187"/>
      <c r="SRX699" s="187"/>
      <c r="SRY699" s="187"/>
      <c r="SRZ699" s="187"/>
      <c r="SSA699" s="187"/>
      <c r="SSB699" s="187"/>
      <c r="SSC699" s="187"/>
      <c r="SSD699" s="187"/>
      <c r="SSE699" s="187"/>
      <c r="SSF699" s="187"/>
      <c r="SSG699" s="187"/>
      <c r="SSH699" s="187"/>
      <c r="SSI699" s="187"/>
      <c r="SSJ699" s="187"/>
      <c r="SSK699" s="187"/>
      <c r="SSL699" s="187"/>
      <c r="SSM699" s="187"/>
      <c r="SSN699" s="187"/>
      <c r="SSO699" s="187"/>
      <c r="SSP699" s="187"/>
      <c r="SSQ699" s="187"/>
      <c r="SSR699" s="187"/>
      <c r="SSS699" s="187"/>
      <c r="SST699" s="187"/>
      <c r="SSU699" s="187"/>
      <c r="SSV699" s="187"/>
      <c r="SSW699" s="187"/>
      <c r="SSX699" s="187"/>
      <c r="SSY699" s="187"/>
      <c r="SSZ699" s="187"/>
      <c r="STA699" s="187"/>
      <c r="STB699" s="187"/>
      <c r="STC699" s="187"/>
      <c r="STD699" s="187"/>
      <c r="STE699" s="187"/>
      <c r="STF699" s="187"/>
      <c r="STG699" s="187"/>
      <c r="STH699" s="187"/>
      <c r="STI699" s="187"/>
      <c r="STJ699" s="187"/>
      <c r="STK699" s="187"/>
      <c r="STL699" s="187"/>
      <c r="STM699" s="187"/>
      <c r="STN699" s="187"/>
      <c r="STO699" s="187"/>
      <c r="STP699" s="187"/>
      <c r="STQ699" s="187"/>
      <c r="STR699" s="187"/>
      <c r="STS699" s="187"/>
      <c r="STT699" s="187"/>
      <c r="STU699" s="187"/>
      <c r="STV699" s="187"/>
      <c r="STW699" s="187"/>
      <c r="STX699" s="187"/>
      <c r="STY699" s="187"/>
      <c r="STZ699" s="187"/>
      <c r="SUA699" s="187"/>
      <c r="SUB699" s="187"/>
      <c r="SUC699" s="187"/>
      <c r="SUD699" s="187"/>
      <c r="SUE699" s="187"/>
      <c r="SUF699" s="187"/>
      <c r="SUG699" s="187"/>
      <c r="SUH699" s="187"/>
      <c r="SUI699" s="187"/>
      <c r="SUJ699" s="187"/>
      <c r="SUK699" s="187"/>
      <c r="SUL699" s="187"/>
      <c r="SUM699" s="187"/>
      <c r="SUN699" s="187"/>
      <c r="SUO699" s="187"/>
      <c r="SUP699" s="187"/>
      <c r="SUQ699" s="187"/>
      <c r="SUR699" s="187"/>
      <c r="SUS699" s="187"/>
      <c r="SUT699" s="187"/>
      <c r="SUU699" s="187"/>
      <c r="SUV699" s="187"/>
      <c r="SUW699" s="187"/>
      <c r="SUX699" s="187"/>
      <c r="SUY699" s="187"/>
      <c r="SUZ699" s="187"/>
      <c r="SVA699" s="187"/>
      <c r="SVB699" s="187"/>
      <c r="SVC699" s="187"/>
      <c r="SVD699" s="187"/>
      <c r="SVE699" s="187"/>
      <c r="SVF699" s="187"/>
      <c r="SVG699" s="187"/>
      <c r="SVH699" s="187"/>
      <c r="SVI699" s="187"/>
      <c r="SVJ699" s="187"/>
      <c r="SVK699" s="187"/>
      <c r="SVL699" s="187"/>
      <c r="SVM699" s="187"/>
      <c r="SVN699" s="187"/>
      <c r="SVO699" s="187"/>
      <c r="SVP699" s="187"/>
      <c r="SVQ699" s="187"/>
      <c r="SVR699" s="187"/>
      <c r="SVS699" s="187"/>
      <c r="SVT699" s="187"/>
      <c r="SVU699" s="187"/>
      <c r="SVV699" s="187"/>
      <c r="SVW699" s="187"/>
      <c r="SVX699" s="187"/>
      <c r="SVY699" s="187"/>
      <c r="SVZ699" s="187"/>
      <c r="SWA699" s="187"/>
      <c r="SWB699" s="187"/>
      <c r="SWC699" s="187"/>
      <c r="SWD699" s="187"/>
      <c r="SWE699" s="187"/>
      <c r="SWF699" s="187"/>
      <c r="SWG699" s="187"/>
      <c r="SWH699" s="187"/>
      <c r="SWI699" s="187"/>
      <c r="SWJ699" s="187"/>
      <c r="SWK699" s="187"/>
      <c r="SWL699" s="187"/>
      <c r="SWM699" s="187"/>
      <c r="SWN699" s="187"/>
      <c r="SWO699" s="187"/>
      <c r="SWP699" s="187"/>
      <c r="SWQ699" s="187"/>
      <c r="SWR699" s="187"/>
      <c r="SWS699" s="187"/>
      <c r="SWT699" s="187"/>
      <c r="SWU699" s="187"/>
      <c r="SWV699" s="187"/>
      <c r="SWW699" s="187"/>
      <c r="SWX699" s="187"/>
      <c r="SWY699" s="187"/>
      <c r="SWZ699" s="187"/>
      <c r="SXA699" s="187"/>
      <c r="SXB699" s="187"/>
      <c r="SXC699" s="187"/>
      <c r="SXD699" s="187"/>
      <c r="SXE699" s="187"/>
      <c r="SXF699" s="187"/>
      <c r="SXG699" s="187"/>
      <c r="SXH699" s="187"/>
      <c r="SXI699" s="187"/>
      <c r="SXJ699" s="187"/>
      <c r="SXK699" s="187"/>
      <c r="SXL699" s="187"/>
      <c r="SXM699" s="187"/>
      <c r="SXN699" s="187"/>
      <c r="SXO699" s="187"/>
      <c r="SXP699" s="187"/>
      <c r="SXQ699" s="187"/>
      <c r="SXR699" s="187"/>
      <c r="SXS699" s="187"/>
      <c r="SXT699" s="187"/>
      <c r="SXU699" s="187"/>
      <c r="SXV699" s="187"/>
      <c r="SXW699" s="187"/>
      <c r="SXX699" s="187"/>
      <c r="SXY699" s="187"/>
      <c r="SXZ699" s="187"/>
      <c r="SYA699" s="187"/>
      <c r="SYB699" s="187"/>
      <c r="SYC699" s="187"/>
      <c r="SYD699" s="187"/>
      <c r="SYE699" s="187"/>
      <c r="SYF699" s="187"/>
      <c r="SYG699" s="187"/>
      <c r="SYH699" s="187"/>
      <c r="SYI699" s="187"/>
      <c r="SYJ699" s="187"/>
      <c r="SYK699" s="187"/>
      <c r="SYL699" s="187"/>
      <c r="SYM699" s="187"/>
      <c r="SYN699" s="187"/>
      <c r="SYO699" s="187"/>
      <c r="SYP699" s="187"/>
      <c r="SYQ699" s="187"/>
      <c r="SYR699" s="187"/>
      <c r="SYS699" s="187"/>
      <c r="SYT699" s="187"/>
      <c r="SYU699" s="187"/>
      <c r="SYV699" s="187"/>
      <c r="SYW699" s="187"/>
      <c r="SYX699" s="187"/>
      <c r="SYY699" s="187"/>
      <c r="SYZ699" s="187"/>
      <c r="SZA699" s="187"/>
      <c r="SZB699" s="187"/>
      <c r="SZC699" s="187"/>
      <c r="SZD699" s="187"/>
      <c r="SZE699" s="187"/>
      <c r="SZF699" s="187"/>
      <c r="SZG699" s="187"/>
      <c r="SZH699" s="187"/>
      <c r="SZI699" s="187"/>
      <c r="SZJ699" s="187"/>
      <c r="SZK699" s="187"/>
      <c r="SZL699" s="187"/>
      <c r="SZM699" s="187"/>
      <c r="SZN699" s="187"/>
      <c r="SZO699" s="187"/>
      <c r="SZP699" s="187"/>
      <c r="SZQ699" s="187"/>
      <c r="SZR699" s="187"/>
      <c r="SZS699" s="187"/>
      <c r="SZT699" s="187"/>
      <c r="SZU699" s="187"/>
      <c r="SZV699" s="187"/>
      <c r="SZW699" s="187"/>
      <c r="SZX699" s="187"/>
      <c r="SZY699" s="187"/>
      <c r="SZZ699" s="187"/>
      <c r="TAA699" s="187"/>
      <c r="TAB699" s="187"/>
      <c r="TAC699" s="187"/>
      <c r="TAD699" s="187"/>
      <c r="TAE699" s="187"/>
      <c r="TAF699" s="187"/>
      <c r="TAG699" s="187"/>
      <c r="TAH699" s="187"/>
      <c r="TAI699" s="187"/>
      <c r="TAJ699" s="187"/>
      <c r="TAK699" s="187"/>
      <c r="TAL699" s="187"/>
      <c r="TAM699" s="187"/>
      <c r="TAN699" s="187"/>
      <c r="TAO699" s="187"/>
      <c r="TAP699" s="187"/>
      <c r="TAQ699" s="187"/>
      <c r="TAR699" s="187"/>
      <c r="TAS699" s="187"/>
      <c r="TAT699" s="187"/>
      <c r="TAU699" s="187"/>
      <c r="TAV699" s="187"/>
      <c r="TAW699" s="187"/>
      <c r="TAX699" s="187"/>
      <c r="TAY699" s="187"/>
      <c r="TAZ699" s="187"/>
      <c r="TBA699" s="187"/>
      <c r="TBB699" s="187"/>
      <c r="TBC699" s="187"/>
      <c r="TBD699" s="187"/>
      <c r="TBE699" s="187"/>
      <c r="TBF699" s="187"/>
      <c r="TBG699" s="187"/>
      <c r="TBH699" s="187"/>
      <c r="TBI699" s="187"/>
      <c r="TBJ699" s="187"/>
      <c r="TBK699" s="187"/>
      <c r="TBL699" s="187"/>
      <c r="TBM699" s="187"/>
      <c r="TBN699" s="187"/>
      <c r="TBO699" s="187"/>
      <c r="TBP699" s="187"/>
      <c r="TBQ699" s="187"/>
      <c r="TBR699" s="187"/>
      <c r="TBS699" s="187"/>
      <c r="TBT699" s="187"/>
      <c r="TBU699" s="187"/>
      <c r="TBV699" s="187"/>
      <c r="TBW699" s="187"/>
      <c r="TBX699" s="187"/>
      <c r="TBY699" s="187"/>
      <c r="TBZ699" s="187"/>
      <c r="TCA699" s="187"/>
      <c r="TCB699" s="187"/>
      <c r="TCC699" s="187"/>
      <c r="TCD699" s="187"/>
      <c r="TCE699" s="187"/>
      <c r="TCF699" s="187"/>
      <c r="TCG699" s="187"/>
      <c r="TCH699" s="187"/>
      <c r="TCI699" s="187"/>
      <c r="TCJ699" s="187"/>
      <c r="TCK699" s="187"/>
      <c r="TCL699" s="187"/>
      <c r="TCM699" s="187"/>
      <c r="TCN699" s="187"/>
      <c r="TCO699" s="187"/>
      <c r="TCP699" s="187"/>
      <c r="TCQ699" s="187"/>
      <c r="TCR699" s="187"/>
      <c r="TCS699" s="187"/>
      <c r="TCT699" s="187"/>
      <c r="TCU699" s="187"/>
      <c r="TCV699" s="187"/>
      <c r="TCW699" s="187"/>
      <c r="TCX699" s="187"/>
      <c r="TCY699" s="187"/>
      <c r="TCZ699" s="187"/>
      <c r="TDA699" s="187"/>
      <c r="TDB699" s="187"/>
      <c r="TDC699" s="187"/>
      <c r="TDD699" s="187"/>
      <c r="TDE699" s="187"/>
      <c r="TDF699" s="187"/>
      <c r="TDG699" s="187"/>
      <c r="TDH699" s="187"/>
      <c r="TDI699" s="187"/>
      <c r="TDJ699" s="187"/>
      <c r="TDK699" s="187"/>
      <c r="TDL699" s="187"/>
      <c r="TDM699" s="187"/>
      <c r="TDN699" s="187"/>
      <c r="TDO699" s="187"/>
      <c r="TDP699" s="187"/>
      <c r="TDQ699" s="187"/>
      <c r="TDR699" s="187"/>
      <c r="TDS699" s="187"/>
      <c r="TDT699" s="187"/>
      <c r="TDU699" s="187"/>
      <c r="TDV699" s="187"/>
      <c r="TDW699" s="187"/>
      <c r="TDX699" s="187"/>
      <c r="TDY699" s="187"/>
      <c r="TDZ699" s="187"/>
      <c r="TEA699" s="187"/>
      <c r="TEB699" s="187"/>
      <c r="TEC699" s="187"/>
      <c r="TED699" s="187"/>
      <c r="TEE699" s="187"/>
      <c r="TEF699" s="187"/>
      <c r="TEG699" s="187"/>
      <c r="TEH699" s="187"/>
      <c r="TEI699" s="187"/>
      <c r="TEJ699" s="187"/>
      <c r="TEK699" s="187"/>
      <c r="TEL699" s="187"/>
      <c r="TEM699" s="187"/>
      <c r="TEN699" s="187"/>
      <c r="TEO699" s="187"/>
      <c r="TEP699" s="187"/>
      <c r="TEQ699" s="187"/>
      <c r="TER699" s="187"/>
      <c r="TES699" s="187"/>
      <c r="TET699" s="187"/>
      <c r="TEU699" s="187"/>
      <c r="TEV699" s="187"/>
      <c r="TEW699" s="187"/>
      <c r="TEX699" s="187"/>
      <c r="TEY699" s="187"/>
      <c r="TEZ699" s="187"/>
      <c r="TFA699" s="187"/>
      <c r="TFB699" s="187"/>
      <c r="TFC699" s="187"/>
      <c r="TFD699" s="187"/>
      <c r="TFE699" s="187"/>
      <c r="TFF699" s="187"/>
      <c r="TFG699" s="187"/>
      <c r="TFH699" s="187"/>
      <c r="TFI699" s="187"/>
      <c r="TFJ699" s="187"/>
      <c r="TFK699" s="187"/>
      <c r="TFL699" s="187"/>
      <c r="TFM699" s="187"/>
      <c r="TFN699" s="187"/>
      <c r="TFO699" s="187"/>
      <c r="TFP699" s="187"/>
      <c r="TFQ699" s="187"/>
      <c r="TFR699" s="187"/>
      <c r="TFS699" s="187"/>
      <c r="TFT699" s="187"/>
      <c r="TFU699" s="187"/>
      <c r="TFV699" s="187"/>
      <c r="TFW699" s="187"/>
      <c r="TFX699" s="187"/>
      <c r="TFY699" s="187"/>
      <c r="TFZ699" s="187"/>
      <c r="TGA699" s="187"/>
      <c r="TGB699" s="187"/>
      <c r="TGC699" s="187"/>
      <c r="TGD699" s="187"/>
      <c r="TGE699" s="187"/>
      <c r="TGF699" s="187"/>
      <c r="TGG699" s="187"/>
      <c r="TGH699" s="187"/>
      <c r="TGI699" s="187"/>
      <c r="TGJ699" s="187"/>
      <c r="TGK699" s="187"/>
      <c r="TGL699" s="187"/>
      <c r="TGM699" s="187"/>
      <c r="TGN699" s="187"/>
      <c r="TGO699" s="187"/>
      <c r="TGP699" s="187"/>
      <c r="TGQ699" s="187"/>
      <c r="TGR699" s="187"/>
      <c r="TGS699" s="187"/>
      <c r="TGT699" s="187"/>
      <c r="TGU699" s="187"/>
      <c r="TGV699" s="187"/>
      <c r="TGW699" s="187"/>
      <c r="TGX699" s="187"/>
      <c r="TGY699" s="187"/>
      <c r="TGZ699" s="187"/>
      <c r="THA699" s="187"/>
      <c r="THB699" s="187"/>
      <c r="THC699" s="187"/>
      <c r="THD699" s="187"/>
      <c r="THE699" s="187"/>
      <c r="THF699" s="187"/>
      <c r="THG699" s="187"/>
      <c r="THH699" s="187"/>
      <c r="THI699" s="187"/>
      <c r="THJ699" s="187"/>
      <c r="THK699" s="187"/>
      <c r="THL699" s="187"/>
      <c r="THM699" s="187"/>
      <c r="THN699" s="187"/>
      <c r="THO699" s="187"/>
      <c r="THP699" s="187"/>
      <c r="THQ699" s="187"/>
      <c r="THR699" s="187"/>
      <c r="THS699" s="187"/>
      <c r="THT699" s="187"/>
      <c r="THU699" s="187"/>
      <c r="THV699" s="187"/>
      <c r="THW699" s="187"/>
      <c r="THX699" s="187"/>
      <c r="THY699" s="187"/>
      <c r="THZ699" s="187"/>
      <c r="TIA699" s="187"/>
      <c r="TIB699" s="187"/>
      <c r="TIC699" s="187"/>
      <c r="TID699" s="187"/>
      <c r="TIE699" s="187"/>
      <c r="TIF699" s="187"/>
      <c r="TIG699" s="187"/>
      <c r="TIH699" s="187"/>
      <c r="TII699" s="187"/>
      <c r="TIJ699" s="187"/>
      <c r="TIK699" s="187"/>
      <c r="TIL699" s="187"/>
      <c r="TIM699" s="187"/>
      <c r="TIN699" s="187"/>
      <c r="TIO699" s="187"/>
      <c r="TIP699" s="187"/>
      <c r="TIQ699" s="187"/>
      <c r="TIR699" s="187"/>
      <c r="TIS699" s="187"/>
      <c r="TIT699" s="187"/>
      <c r="TIU699" s="187"/>
      <c r="TIV699" s="187"/>
      <c r="TIW699" s="187"/>
      <c r="TIX699" s="187"/>
      <c r="TIY699" s="187"/>
      <c r="TIZ699" s="187"/>
      <c r="TJA699" s="187"/>
      <c r="TJB699" s="187"/>
      <c r="TJC699" s="187"/>
      <c r="TJD699" s="187"/>
      <c r="TJE699" s="187"/>
      <c r="TJF699" s="187"/>
      <c r="TJG699" s="187"/>
      <c r="TJH699" s="187"/>
      <c r="TJI699" s="187"/>
      <c r="TJJ699" s="187"/>
      <c r="TJK699" s="187"/>
      <c r="TJL699" s="187"/>
      <c r="TJM699" s="187"/>
      <c r="TJN699" s="187"/>
      <c r="TJO699" s="187"/>
      <c r="TJP699" s="187"/>
      <c r="TJQ699" s="187"/>
      <c r="TJR699" s="187"/>
      <c r="TJS699" s="187"/>
      <c r="TJT699" s="187"/>
      <c r="TJU699" s="187"/>
      <c r="TJV699" s="187"/>
      <c r="TJW699" s="187"/>
      <c r="TJX699" s="187"/>
      <c r="TJY699" s="187"/>
      <c r="TJZ699" s="187"/>
      <c r="TKA699" s="187"/>
      <c r="TKB699" s="187"/>
      <c r="TKC699" s="187"/>
      <c r="TKD699" s="187"/>
      <c r="TKE699" s="187"/>
      <c r="TKF699" s="187"/>
      <c r="TKG699" s="187"/>
      <c r="TKH699" s="187"/>
      <c r="TKI699" s="187"/>
      <c r="TKJ699" s="187"/>
      <c r="TKK699" s="187"/>
      <c r="TKL699" s="187"/>
      <c r="TKM699" s="187"/>
      <c r="TKN699" s="187"/>
      <c r="TKO699" s="187"/>
      <c r="TKP699" s="187"/>
      <c r="TKQ699" s="187"/>
      <c r="TKR699" s="187"/>
      <c r="TKS699" s="187"/>
      <c r="TKT699" s="187"/>
      <c r="TKU699" s="187"/>
      <c r="TKV699" s="187"/>
      <c r="TKW699" s="187"/>
      <c r="TKX699" s="187"/>
      <c r="TKY699" s="187"/>
      <c r="TKZ699" s="187"/>
      <c r="TLA699" s="187"/>
      <c r="TLB699" s="187"/>
      <c r="TLC699" s="187"/>
      <c r="TLD699" s="187"/>
      <c r="TLE699" s="187"/>
      <c r="TLF699" s="187"/>
      <c r="TLG699" s="187"/>
      <c r="TLH699" s="187"/>
      <c r="TLI699" s="187"/>
      <c r="TLJ699" s="187"/>
      <c r="TLK699" s="187"/>
      <c r="TLL699" s="187"/>
      <c r="TLM699" s="187"/>
      <c r="TLN699" s="187"/>
      <c r="TLO699" s="187"/>
      <c r="TLP699" s="187"/>
      <c r="TLQ699" s="187"/>
      <c r="TLR699" s="187"/>
      <c r="TLS699" s="187"/>
      <c r="TLT699" s="187"/>
      <c r="TLU699" s="187"/>
      <c r="TLV699" s="187"/>
      <c r="TLW699" s="187"/>
      <c r="TLX699" s="187"/>
      <c r="TLY699" s="187"/>
      <c r="TLZ699" s="187"/>
      <c r="TMA699" s="187"/>
      <c r="TMB699" s="187"/>
      <c r="TMC699" s="187"/>
      <c r="TMD699" s="187"/>
      <c r="TME699" s="187"/>
      <c r="TMF699" s="187"/>
      <c r="TMG699" s="187"/>
      <c r="TMH699" s="187"/>
      <c r="TMI699" s="187"/>
      <c r="TMJ699" s="187"/>
      <c r="TMK699" s="187"/>
      <c r="TML699" s="187"/>
      <c r="TMM699" s="187"/>
      <c r="TMN699" s="187"/>
      <c r="TMO699" s="187"/>
      <c r="TMP699" s="187"/>
      <c r="TMQ699" s="187"/>
      <c r="TMR699" s="187"/>
      <c r="TMS699" s="187"/>
      <c r="TMT699" s="187"/>
      <c r="TMU699" s="187"/>
      <c r="TMV699" s="187"/>
      <c r="TMW699" s="187"/>
      <c r="TMX699" s="187"/>
      <c r="TMY699" s="187"/>
      <c r="TMZ699" s="187"/>
      <c r="TNA699" s="187"/>
      <c r="TNB699" s="187"/>
      <c r="TNC699" s="187"/>
      <c r="TND699" s="187"/>
      <c r="TNE699" s="187"/>
      <c r="TNF699" s="187"/>
      <c r="TNG699" s="187"/>
      <c r="TNH699" s="187"/>
      <c r="TNI699" s="187"/>
      <c r="TNJ699" s="187"/>
      <c r="TNK699" s="187"/>
      <c r="TNL699" s="187"/>
      <c r="TNM699" s="187"/>
      <c r="TNN699" s="187"/>
      <c r="TNO699" s="187"/>
      <c r="TNP699" s="187"/>
      <c r="TNQ699" s="187"/>
      <c r="TNR699" s="187"/>
      <c r="TNS699" s="187"/>
      <c r="TNT699" s="187"/>
      <c r="TNU699" s="187"/>
      <c r="TNV699" s="187"/>
      <c r="TNW699" s="187"/>
      <c r="TNX699" s="187"/>
      <c r="TNY699" s="187"/>
      <c r="TNZ699" s="187"/>
      <c r="TOA699" s="187"/>
      <c r="TOB699" s="187"/>
      <c r="TOC699" s="187"/>
      <c r="TOD699" s="187"/>
      <c r="TOE699" s="187"/>
      <c r="TOF699" s="187"/>
      <c r="TOG699" s="187"/>
      <c r="TOH699" s="187"/>
      <c r="TOI699" s="187"/>
      <c r="TOJ699" s="187"/>
      <c r="TOK699" s="187"/>
      <c r="TOL699" s="187"/>
      <c r="TOM699" s="187"/>
      <c r="TON699" s="187"/>
      <c r="TOO699" s="187"/>
      <c r="TOP699" s="187"/>
      <c r="TOQ699" s="187"/>
      <c r="TOR699" s="187"/>
      <c r="TOS699" s="187"/>
      <c r="TOT699" s="187"/>
      <c r="TOU699" s="187"/>
      <c r="TOV699" s="187"/>
      <c r="TOW699" s="187"/>
      <c r="TOX699" s="187"/>
      <c r="TOY699" s="187"/>
      <c r="TOZ699" s="187"/>
      <c r="TPA699" s="187"/>
      <c r="TPB699" s="187"/>
      <c r="TPC699" s="187"/>
      <c r="TPD699" s="187"/>
      <c r="TPE699" s="187"/>
      <c r="TPF699" s="187"/>
      <c r="TPG699" s="187"/>
      <c r="TPH699" s="187"/>
      <c r="TPI699" s="187"/>
      <c r="TPJ699" s="187"/>
      <c r="TPK699" s="187"/>
      <c r="TPL699" s="187"/>
      <c r="TPM699" s="187"/>
      <c r="TPN699" s="187"/>
      <c r="TPO699" s="187"/>
      <c r="TPP699" s="187"/>
      <c r="TPQ699" s="187"/>
      <c r="TPR699" s="187"/>
      <c r="TPS699" s="187"/>
      <c r="TPT699" s="187"/>
      <c r="TPU699" s="187"/>
      <c r="TPV699" s="187"/>
      <c r="TPW699" s="187"/>
      <c r="TPX699" s="187"/>
      <c r="TPY699" s="187"/>
      <c r="TPZ699" s="187"/>
      <c r="TQA699" s="187"/>
      <c r="TQB699" s="187"/>
      <c r="TQC699" s="187"/>
      <c r="TQD699" s="187"/>
      <c r="TQE699" s="187"/>
      <c r="TQF699" s="187"/>
      <c r="TQG699" s="187"/>
      <c r="TQH699" s="187"/>
      <c r="TQI699" s="187"/>
      <c r="TQJ699" s="187"/>
      <c r="TQK699" s="187"/>
      <c r="TQL699" s="187"/>
      <c r="TQM699" s="187"/>
      <c r="TQN699" s="187"/>
      <c r="TQO699" s="187"/>
      <c r="TQP699" s="187"/>
      <c r="TQQ699" s="187"/>
      <c r="TQR699" s="187"/>
      <c r="TQS699" s="187"/>
      <c r="TQT699" s="187"/>
      <c r="TQU699" s="187"/>
      <c r="TQV699" s="187"/>
      <c r="TQW699" s="187"/>
      <c r="TQX699" s="187"/>
      <c r="TQY699" s="187"/>
      <c r="TQZ699" s="187"/>
      <c r="TRA699" s="187"/>
      <c r="TRB699" s="187"/>
      <c r="TRC699" s="187"/>
      <c r="TRD699" s="187"/>
      <c r="TRE699" s="187"/>
      <c r="TRF699" s="187"/>
      <c r="TRG699" s="187"/>
      <c r="TRH699" s="187"/>
      <c r="TRI699" s="187"/>
      <c r="TRJ699" s="187"/>
      <c r="TRK699" s="187"/>
      <c r="TRL699" s="187"/>
      <c r="TRM699" s="187"/>
      <c r="TRN699" s="187"/>
      <c r="TRO699" s="187"/>
      <c r="TRP699" s="187"/>
      <c r="TRQ699" s="187"/>
      <c r="TRR699" s="187"/>
      <c r="TRS699" s="187"/>
      <c r="TRT699" s="187"/>
      <c r="TRU699" s="187"/>
      <c r="TRV699" s="187"/>
      <c r="TRW699" s="187"/>
      <c r="TRX699" s="187"/>
      <c r="TRY699" s="187"/>
      <c r="TRZ699" s="187"/>
      <c r="TSA699" s="187"/>
      <c r="TSB699" s="187"/>
      <c r="TSC699" s="187"/>
      <c r="TSD699" s="187"/>
      <c r="TSE699" s="187"/>
      <c r="TSF699" s="187"/>
      <c r="TSG699" s="187"/>
      <c r="TSH699" s="187"/>
      <c r="TSI699" s="187"/>
      <c r="TSJ699" s="187"/>
      <c r="TSK699" s="187"/>
      <c r="TSL699" s="187"/>
      <c r="TSM699" s="187"/>
      <c r="TSN699" s="187"/>
      <c r="TSO699" s="187"/>
      <c r="TSP699" s="187"/>
      <c r="TSQ699" s="187"/>
      <c r="TSR699" s="187"/>
      <c r="TSS699" s="187"/>
      <c r="TST699" s="187"/>
      <c r="TSU699" s="187"/>
      <c r="TSV699" s="187"/>
      <c r="TSW699" s="187"/>
      <c r="TSX699" s="187"/>
      <c r="TSY699" s="187"/>
      <c r="TSZ699" s="187"/>
      <c r="TTA699" s="187"/>
      <c r="TTB699" s="187"/>
      <c r="TTC699" s="187"/>
      <c r="TTD699" s="187"/>
      <c r="TTE699" s="187"/>
      <c r="TTF699" s="187"/>
      <c r="TTG699" s="187"/>
      <c r="TTH699" s="187"/>
      <c r="TTI699" s="187"/>
      <c r="TTJ699" s="187"/>
      <c r="TTK699" s="187"/>
      <c r="TTL699" s="187"/>
      <c r="TTM699" s="187"/>
      <c r="TTN699" s="187"/>
      <c r="TTO699" s="187"/>
      <c r="TTP699" s="187"/>
      <c r="TTQ699" s="187"/>
      <c r="TTR699" s="187"/>
      <c r="TTS699" s="187"/>
      <c r="TTT699" s="187"/>
      <c r="TTU699" s="187"/>
      <c r="TTV699" s="187"/>
      <c r="TTW699" s="187"/>
      <c r="TTX699" s="187"/>
      <c r="TTY699" s="187"/>
      <c r="TTZ699" s="187"/>
      <c r="TUA699" s="187"/>
      <c r="TUB699" s="187"/>
      <c r="TUC699" s="187"/>
      <c r="TUD699" s="187"/>
      <c r="TUE699" s="187"/>
      <c r="TUF699" s="187"/>
      <c r="TUG699" s="187"/>
      <c r="TUH699" s="187"/>
      <c r="TUI699" s="187"/>
      <c r="TUJ699" s="187"/>
      <c r="TUK699" s="187"/>
      <c r="TUL699" s="187"/>
      <c r="TUM699" s="187"/>
      <c r="TUN699" s="187"/>
      <c r="TUO699" s="187"/>
      <c r="TUP699" s="187"/>
      <c r="TUQ699" s="187"/>
      <c r="TUR699" s="187"/>
      <c r="TUS699" s="187"/>
      <c r="TUT699" s="187"/>
      <c r="TUU699" s="187"/>
      <c r="TUV699" s="187"/>
      <c r="TUW699" s="187"/>
      <c r="TUX699" s="187"/>
      <c r="TUY699" s="187"/>
      <c r="TUZ699" s="187"/>
      <c r="TVA699" s="187"/>
      <c r="TVB699" s="187"/>
      <c r="TVC699" s="187"/>
      <c r="TVD699" s="187"/>
      <c r="TVE699" s="187"/>
      <c r="TVF699" s="187"/>
      <c r="TVG699" s="187"/>
      <c r="TVH699" s="187"/>
      <c r="TVI699" s="187"/>
      <c r="TVJ699" s="187"/>
      <c r="TVK699" s="187"/>
      <c r="TVL699" s="187"/>
      <c r="TVM699" s="187"/>
      <c r="TVN699" s="187"/>
      <c r="TVO699" s="187"/>
      <c r="TVP699" s="187"/>
      <c r="TVQ699" s="187"/>
      <c r="TVR699" s="187"/>
      <c r="TVS699" s="187"/>
      <c r="TVT699" s="187"/>
      <c r="TVU699" s="187"/>
      <c r="TVV699" s="187"/>
      <c r="TVW699" s="187"/>
      <c r="TVX699" s="187"/>
      <c r="TVY699" s="187"/>
      <c r="TVZ699" s="187"/>
      <c r="TWA699" s="187"/>
      <c r="TWB699" s="187"/>
      <c r="TWC699" s="187"/>
      <c r="TWD699" s="187"/>
      <c r="TWE699" s="187"/>
      <c r="TWF699" s="187"/>
      <c r="TWG699" s="187"/>
      <c r="TWH699" s="187"/>
      <c r="TWI699" s="187"/>
      <c r="TWJ699" s="187"/>
      <c r="TWK699" s="187"/>
      <c r="TWL699" s="187"/>
      <c r="TWM699" s="187"/>
      <c r="TWN699" s="187"/>
      <c r="TWO699" s="187"/>
      <c r="TWP699" s="187"/>
      <c r="TWQ699" s="187"/>
      <c r="TWR699" s="187"/>
      <c r="TWS699" s="187"/>
      <c r="TWT699" s="187"/>
      <c r="TWU699" s="187"/>
      <c r="TWV699" s="187"/>
      <c r="TWW699" s="187"/>
      <c r="TWX699" s="187"/>
      <c r="TWY699" s="187"/>
      <c r="TWZ699" s="187"/>
      <c r="TXA699" s="187"/>
      <c r="TXB699" s="187"/>
      <c r="TXC699" s="187"/>
      <c r="TXD699" s="187"/>
      <c r="TXE699" s="187"/>
      <c r="TXF699" s="187"/>
      <c r="TXG699" s="187"/>
      <c r="TXH699" s="187"/>
      <c r="TXI699" s="187"/>
      <c r="TXJ699" s="187"/>
      <c r="TXK699" s="187"/>
      <c r="TXL699" s="187"/>
      <c r="TXM699" s="187"/>
      <c r="TXN699" s="187"/>
      <c r="TXO699" s="187"/>
      <c r="TXP699" s="187"/>
      <c r="TXQ699" s="187"/>
      <c r="TXR699" s="187"/>
      <c r="TXS699" s="187"/>
      <c r="TXT699" s="187"/>
      <c r="TXU699" s="187"/>
      <c r="TXV699" s="187"/>
      <c r="TXW699" s="187"/>
      <c r="TXX699" s="187"/>
      <c r="TXY699" s="187"/>
      <c r="TXZ699" s="187"/>
      <c r="TYA699" s="187"/>
      <c r="TYB699" s="187"/>
      <c r="TYC699" s="187"/>
      <c r="TYD699" s="187"/>
      <c r="TYE699" s="187"/>
      <c r="TYF699" s="187"/>
      <c r="TYG699" s="187"/>
      <c r="TYH699" s="187"/>
      <c r="TYI699" s="187"/>
      <c r="TYJ699" s="187"/>
      <c r="TYK699" s="187"/>
      <c r="TYL699" s="187"/>
      <c r="TYM699" s="187"/>
      <c r="TYN699" s="187"/>
      <c r="TYO699" s="187"/>
      <c r="TYP699" s="187"/>
      <c r="TYQ699" s="187"/>
      <c r="TYR699" s="187"/>
      <c r="TYS699" s="187"/>
      <c r="TYT699" s="187"/>
      <c r="TYU699" s="187"/>
      <c r="TYV699" s="187"/>
      <c r="TYW699" s="187"/>
      <c r="TYX699" s="187"/>
      <c r="TYY699" s="187"/>
      <c r="TYZ699" s="187"/>
      <c r="TZA699" s="187"/>
      <c r="TZB699" s="187"/>
      <c r="TZC699" s="187"/>
      <c r="TZD699" s="187"/>
      <c r="TZE699" s="187"/>
      <c r="TZF699" s="187"/>
      <c r="TZG699" s="187"/>
      <c r="TZH699" s="187"/>
      <c r="TZI699" s="187"/>
      <c r="TZJ699" s="187"/>
      <c r="TZK699" s="187"/>
      <c r="TZL699" s="187"/>
      <c r="TZM699" s="187"/>
      <c r="TZN699" s="187"/>
      <c r="TZO699" s="187"/>
      <c r="TZP699" s="187"/>
      <c r="TZQ699" s="187"/>
      <c r="TZR699" s="187"/>
      <c r="TZS699" s="187"/>
      <c r="TZT699" s="187"/>
      <c r="TZU699" s="187"/>
      <c r="TZV699" s="187"/>
      <c r="TZW699" s="187"/>
      <c r="TZX699" s="187"/>
      <c r="TZY699" s="187"/>
      <c r="TZZ699" s="187"/>
      <c r="UAA699" s="187"/>
      <c r="UAB699" s="187"/>
      <c r="UAC699" s="187"/>
      <c r="UAD699" s="187"/>
      <c r="UAE699" s="187"/>
      <c r="UAF699" s="187"/>
      <c r="UAG699" s="187"/>
      <c r="UAH699" s="187"/>
      <c r="UAI699" s="187"/>
      <c r="UAJ699" s="187"/>
      <c r="UAK699" s="187"/>
      <c r="UAL699" s="187"/>
      <c r="UAM699" s="187"/>
      <c r="UAN699" s="187"/>
      <c r="UAO699" s="187"/>
      <c r="UAP699" s="187"/>
      <c r="UAQ699" s="187"/>
      <c r="UAR699" s="187"/>
      <c r="UAS699" s="187"/>
      <c r="UAT699" s="187"/>
      <c r="UAU699" s="187"/>
      <c r="UAV699" s="187"/>
      <c r="UAW699" s="187"/>
      <c r="UAX699" s="187"/>
      <c r="UAY699" s="187"/>
      <c r="UAZ699" s="187"/>
      <c r="UBA699" s="187"/>
      <c r="UBB699" s="187"/>
      <c r="UBC699" s="187"/>
      <c r="UBD699" s="187"/>
      <c r="UBE699" s="187"/>
      <c r="UBF699" s="187"/>
      <c r="UBG699" s="187"/>
      <c r="UBH699" s="187"/>
      <c r="UBI699" s="187"/>
      <c r="UBJ699" s="187"/>
      <c r="UBK699" s="187"/>
      <c r="UBL699" s="187"/>
      <c r="UBM699" s="187"/>
      <c r="UBN699" s="187"/>
      <c r="UBO699" s="187"/>
      <c r="UBP699" s="187"/>
      <c r="UBQ699" s="187"/>
      <c r="UBR699" s="187"/>
      <c r="UBS699" s="187"/>
      <c r="UBT699" s="187"/>
      <c r="UBU699" s="187"/>
      <c r="UBV699" s="187"/>
      <c r="UBW699" s="187"/>
      <c r="UBX699" s="187"/>
      <c r="UBY699" s="187"/>
      <c r="UBZ699" s="187"/>
      <c r="UCA699" s="187"/>
      <c r="UCB699" s="187"/>
      <c r="UCC699" s="187"/>
      <c r="UCD699" s="187"/>
      <c r="UCE699" s="187"/>
      <c r="UCF699" s="187"/>
      <c r="UCG699" s="187"/>
      <c r="UCH699" s="187"/>
      <c r="UCI699" s="187"/>
      <c r="UCJ699" s="187"/>
      <c r="UCK699" s="187"/>
      <c r="UCL699" s="187"/>
      <c r="UCM699" s="187"/>
      <c r="UCN699" s="187"/>
      <c r="UCO699" s="187"/>
      <c r="UCP699" s="187"/>
      <c r="UCQ699" s="187"/>
      <c r="UCR699" s="187"/>
      <c r="UCS699" s="187"/>
      <c r="UCT699" s="187"/>
      <c r="UCU699" s="187"/>
      <c r="UCV699" s="187"/>
      <c r="UCW699" s="187"/>
      <c r="UCX699" s="187"/>
      <c r="UCY699" s="187"/>
      <c r="UCZ699" s="187"/>
      <c r="UDA699" s="187"/>
      <c r="UDB699" s="187"/>
      <c r="UDC699" s="187"/>
      <c r="UDD699" s="187"/>
      <c r="UDE699" s="187"/>
      <c r="UDF699" s="187"/>
      <c r="UDG699" s="187"/>
      <c r="UDH699" s="187"/>
      <c r="UDI699" s="187"/>
      <c r="UDJ699" s="187"/>
      <c r="UDK699" s="187"/>
      <c r="UDL699" s="187"/>
      <c r="UDM699" s="187"/>
      <c r="UDN699" s="187"/>
      <c r="UDO699" s="187"/>
      <c r="UDP699" s="187"/>
      <c r="UDQ699" s="187"/>
      <c r="UDR699" s="187"/>
      <c r="UDS699" s="187"/>
      <c r="UDT699" s="187"/>
      <c r="UDU699" s="187"/>
      <c r="UDV699" s="187"/>
      <c r="UDW699" s="187"/>
      <c r="UDX699" s="187"/>
      <c r="UDY699" s="187"/>
      <c r="UDZ699" s="187"/>
      <c r="UEA699" s="187"/>
      <c r="UEB699" s="187"/>
      <c r="UEC699" s="187"/>
      <c r="UED699" s="187"/>
      <c r="UEE699" s="187"/>
      <c r="UEF699" s="187"/>
      <c r="UEG699" s="187"/>
      <c r="UEH699" s="187"/>
      <c r="UEI699" s="187"/>
      <c r="UEJ699" s="187"/>
      <c r="UEK699" s="187"/>
      <c r="UEL699" s="187"/>
      <c r="UEM699" s="187"/>
      <c r="UEN699" s="187"/>
      <c r="UEO699" s="187"/>
      <c r="UEP699" s="187"/>
      <c r="UEQ699" s="187"/>
      <c r="UER699" s="187"/>
      <c r="UES699" s="187"/>
      <c r="UET699" s="187"/>
      <c r="UEU699" s="187"/>
      <c r="UEV699" s="187"/>
      <c r="UEW699" s="187"/>
      <c r="UEX699" s="187"/>
      <c r="UEY699" s="187"/>
      <c r="UEZ699" s="187"/>
      <c r="UFA699" s="187"/>
      <c r="UFB699" s="187"/>
      <c r="UFC699" s="187"/>
      <c r="UFD699" s="187"/>
      <c r="UFE699" s="187"/>
      <c r="UFF699" s="187"/>
      <c r="UFG699" s="187"/>
      <c r="UFH699" s="187"/>
      <c r="UFI699" s="187"/>
      <c r="UFJ699" s="187"/>
      <c r="UFK699" s="187"/>
      <c r="UFL699" s="187"/>
      <c r="UFM699" s="187"/>
      <c r="UFN699" s="187"/>
      <c r="UFO699" s="187"/>
      <c r="UFP699" s="187"/>
      <c r="UFQ699" s="187"/>
      <c r="UFR699" s="187"/>
      <c r="UFS699" s="187"/>
      <c r="UFT699" s="187"/>
      <c r="UFU699" s="187"/>
      <c r="UFV699" s="187"/>
      <c r="UFW699" s="187"/>
      <c r="UFX699" s="187"/>
      <c r="UFY699" s="187"/>
      <c r="UFZ699" s="187"/>
      <c r="UGA699" s="187"/>
      <c r="UGB699" s="187"/>
      <c r="UGC699" s="187"/>
      <c r="UGD699" s="187"/>
      <c r="UGE699" s="187"/>
      <c r="UGF699" s="187"/>
      <c r="UGG699" s="187"/>
      <c r="UGH699" s="187"/>
      <c r="UGI699" s="187"/>
      <c r="UGJ699" s="187"/>
      <c r="UGK699" s="187"/>
      <c r="UGL699" s="187"/>
      <c r="UGM699" s="187"/>
      <c r="UGN699" s="187"/>
      <c r="UGO699" s="187"/>
      <c r="UGP699" s="187"/>
      <c r="UGQ699" s="187"/>
      <c r="UGR699" s="187"/>
      <c r="UGS699" s="187"/>
      <c r="UGT699" s="187"/>
      <c r="UGU699" s="187"/>
      <c r="UGV699" s="187"/>
      <c r="UGW699" s="187"/>
      <c r="UGX699" s="187"/>
      <c r="UGY699" s="187"/>
      <c r="UGZ699" s="187"/>
      <c r="UHA699" s="187"/>
      <c r="UHB699" s="187"/>
      <c r="UHC699" s="187"/>
      <c r="UHD699" s="187"/>
      <c r="UHE699" s="187"/>
      <c r="UHF699" s="187"/>
      <c r="UHG699" s="187"/>
      <c r="UHH699" s="187"/>
      <c r="UHI699" s="187"/>
      <c r="UHJ699" s="187"/>
      <c r="UHK699" s="187"/>
      <c r="UHL699" s="187"/>
      <c r="UHM699" s="187"/>
      <c r="UHN699" s="187"/>
      <c r="UHO699" s="187"/>
      <c r="UHP699" s="187"/>
      <c r="UHQ699" s="187"/>
      <c r="UHR699" s="187"/>
      <c r="UHS699" s="187"/>
      <c r="UHT699" s="187"/>
      <c r="UHU699" s="187"/>
      <c r="UHV699" s="187"/>
      <c r="UHW699" s="187"/>
      <c r="UHX699" s="187"/>
      <c r="UHY699" s="187"/>
      <c r="UHZ699" s="187"/>
      <c r="UIA699" s="187"/>
      <c r="UIB699" s="187"/>
      <c r="UIC699" s="187"/>
      <c r="UID699" s="187"/>
      <c r="UIE699" s="187"/>
      <c r="UIF699" s="187"/>
      <c r="UIG699" s="187"/>
      <c r="UIH699" s="187"/>
      <c r="UII699" s="187"/>
      <c r="UIJ699" s="187"/>
      <c r="UIK699" s="187"/>
      <c r="UIL699" s="187"/>
      <c r="UIM699" s="187"/>
      <c r="UIN699" s="187"/>
      <c r="UIO699" s="187"/>
      <c r="UIP699" s="187"/>
      <c r="UIQ699" s="187"/>
      <c r="UIR699" s="187"/>
      <c r="UIS699" s="187"/>
      <c r="UIT699" s="187"/>
      <c r="UIU699" s="187"/>
      <c r="UIV699" s="187"/>
      <c r="UIW699" s="187"/>
      <c r="UIX699" s="187"/>
      <c r="UIY699" s="187"/>
      <c r="UIZ699" s="187"/>
      <c r="UJA699" s="187"/>
      <c r="UJB699" s="187"/>
      <c r="UJC699" s="187"/>
      <c r="UJD699" s="187"/>
      <c r="UJE699" s="187"/>
      <c r="UJF699" s="187"/>
      <c r="UJG699" s="187"/>
      <c r="UJH699" s="187"/>
      <c r="UJI699" s="187"/>
      <c r="UJJ699" s="187"/>
      <c r="UJK699" s="187"/>
      <c r="UJL699" s="187"/>
      <c r="UJM699" s="187"/>
      <c r="UJN699" s="187"/>
      <c r="UJO699" s="187"/>
      <c r="UJP699" s="187"/>
      <c r="UJQ699" s="187"/>
      <c r="UJR699" s="187"/>
      <c r="UJS699" s="187"/>
      <c r="UJT699" s="187"/>
      <c r="UJU699" s="187"/>
      <c r="UJV699" s="187"/>
      <c r="UJW699" s="187"/>
      <c r="UJX699" s="187"/>
      <c r="UJY699" s="187"/>
      <c r="UJZ699" s="187"/>
      <c r="UKA699" s="187"/>
      <c r="UKB699" s="187"/>
      <c r="UKC699" s="187"/>
      <c r="UKD699" s="187"/>
      <c r="UKE699" s="187"/>
      <c r="UKF699" s="187"/>
      <c r="UKG699" s="187"/>
      <c r="UKH699" s="187"/>
      <c r="UKI699" s="187"/>
      <c r="UKJ699" s="187"/>
      <c r="UKK699" s="187"/>
      <c r="UKL699" s="187"/>
      <c r="UKM699" s="187"/>
      <c r="UKN699" s="187"/>
      <c r="UKO699" s="187"/>
      <c r="UKP699" s="187"/>
      <c r="UKQ699" s="187"/>
      <c r="UKR699" s="187"/>
      <c r="UKS699" s="187"/>
      <c r="UKT699" s="187"/>
      <c r="UKU699" s="187"/>
      <c r="UKV699" s="187"/>
      <c r="UKW699" s="187"/>
      <c r="UKX699" s="187"/>
      <c r="UKY699" s="187"/>
      <c r="UKZ699" s="187"/>
      <c r="ULA699" s="187"/>
      <c r="ULB699" s="187"/>
      <c r="ULC699" s="187"/>
      <c r="ULD699" s="187"/>
      <c r="ULE699" s="187"/>
      <c r="ULF699" s="187"/>
      <c r="ULG699" s="187"/>
      <c r="ULH699" s="187"/>
      <c r="ULI699" s="187"/>
      <c r="ULJ699" s="187"/>
      <c r="ULK699" s="187"/>
      <c r="ULL699" s="187"/>
      <c r="ULM699" s="187"/>
      <c r="ULN699" s="187"/>
      <c r="ULO699" s="187"/>
      <c r="ULP699" s="187"/>
      <c r="ULQ699" s="187"/>
      <c r="ULR699" s="187"/>
      <c r="ULS699" s="187"/>
      <c r="ULT699" s="187"/>
      <c r="ULU699" s="187"/>
      <c r="ULV699" s="187"/>
      <c r="ULW699" s="187"/>
      <c r="ULX699" s="187"/>
      <c r="ULY699" s="187"/>
      <c r="ULZ699" s="187"/>
      <c r="UMA699" s="187"/>
      <c r="UMB699" s="187"/>
      <c r="UMC699" s="187"/>
      <c r="UMD699" s="187"/>
      <c r="UME699" s="187"/>
      <c r="UMF699" s="187"/>
      <c r="UMG699" s="187"/>
      <c r="UMH699" s="187"/>
      <c r="UMI699" s="187"/>
      <c r="UMJ699" s="187"/>
      <c r="UMK699" s="187"/>
      <c r="UML699" s="187"/>
      <c r="UMM699" s="187"/>
      <c r="UMN699" s="187"/>
      <c r="UMO699" s="187"/>
      <c r="UMP699" s="187"/>
      <c r="UMQ699" s="187"/>
      <c r="UMR699" s="187"/>
      <c r="UMS699" s="187"/>
      <c r="UMT699" s="187"/>
      <c r="UMU699" s="187"/>
      <c r="UMV699" s="187"/>
      <c r="UMW699" s="187"/>
      <c r="UMX699" s="187"/>
      <c r="UMY699" s="187"/>
      <c r="UMZ699" s="187"/>
      <c r="UNA699" s="187"/>
      <c r="UNB699" s="187"/>
      <c r="UNC699" s="187"/>
      <c r="UND699" s="187"/>
      <c r="UNE699" s="187"/>
      <c r="UNF699" s="187"/>
      <c r="UNG699" s="187"/>
      <c r="UNH699" s="187"/>
      <c r="UNI699" s="187"/>
      <c r="UNJ699" s="187"/>
      <c r="UNK699" s="187"/>
      <c r="UNL699" s="187"/>
      <c r="UNM699" s="187"/>
      <c r="UNN699" s="187"/>
      <c r="UNO699" s="187"/>
      <c r="UNP699" s="187"/>
      <c r="UNQ699" s="187"/>
      <c r="UNR699" s="187"/>
      <c r="UNS699" s="187"/>
      <c r="UNT699" s="187"/>
      <c r="UNU699" s="187"/>
      <c r="UNV699" s="187"/>
      <c r="UNW699" s="187"/>
      <c r="UNX699" s="187"/>
      <c r="UNY699" s="187"/>
      <c r="UNZ699" s="187"/>
      <c r="UOA699" s="187"/>
      <c r="UOB699" s="187"/>
      <c r="UOC699" s="187"/>
      <c r="UOD699" s="187"/>
      <c r="UOE699" s="187"/>
      <c r="UOF699" s="187"/>
      <c r="UOG699" s="187"/>
      <c r="UOH699" s="187"/>
      <c r="UOI699" s="187"/>
      <c r="UOJ699" s="187"/>
      <c r="UOK699" s="187"/>
      <c r="UOL699" s="187"/>
      <c r="UOM699" s="187"/>
      <c r="UON699" s="187"/>
      <c r="UOO699" s="187"/>
      <c r="UOP699" s="187"/>
      <c r="UOQ699" s="187"/>
      <c r="UOR699" s="187"/>
      <c r="UOS699" s="187"/>
      <c r="UOT699" s="187"/>
      <c r="UOU699" s="187"/>
      <c r="UOV699" s="187"/>
      <c r="UOW699" s="187"/>
      <c r="UOX699" s="187"/>
      <c r="UOY699" s="187"/>
      <c r="UOZ699" s="187"/>
      <c r="UPA699" s="187"/>
      <c r="UPB699" s="187"/>
      <c r="UPC699" s="187"/>
      <c r="UPD699" s="187"/>
      <c r="UPE699" s="187"/>
      <c r="UPF699" s="187"/>
      <c r="UPG699" s="187"/>
      <c r="UPH699" s="187"/>
      <c r="UPI699" s="187"/>
      <c r="UPJ699" s="187"/>
      <c r="UPK699" s="187"/>
      <c r="UPL699" s="187"/>
      <c r="UPM699" s="187"/>
      <c r="UPN699" s="187"/>
      <c r="UPO699" s="187"/>
      <c r="UPP699" s="187"/>
      <c r="UPQ699" s="187"/>
      <c r="UPR699" s="187"/>
      <c r="UPS699" s="187"/>
      <c r="UPT699" s="187"/>
      <c r="UPU699" s="187"/>
      <c r="UPV699" s="187"/>
      <c r="UPW699" s="187"/>
      <c r="UPX699" s="187"/>
      <c r="UPY699" s="187"/>
      <c r="UPZ699" s="187"/>
      <c r="UQA699" s="187"/>
      <c r="UQB699" s="187"/>
      <c r="UQC699" s="187"/>
      <c r="UQD699" s="187"/>
      <c r="UQE699" s="187"/>
      <c r="UQF699" s="187"/>
      <c r="UQG699" s="187"/>
      <c r="UQH699" s="187"/>
      <c r="UQI699" s="187"/>
      <c r="UQJ699" s="187"/>
      <c r="UQK699" s="187"/>
      <c r="UQL699" s="187"/>
      <c r="UQM699" s="187"/>
      <c r="UQN699" s="187"/>
      <c r="UQO699" s="187"/>
      <c r="UQP699" s="187"/>
      <c r="UQQ699" s="187"/>
      <c r="UQR699" s="187"/>
      <c r="UQS699" s="187"/>
      <c r="UQT699" s="187"/>
      <c r="UQU699" s="187"/>
      <c r="UQV699" s="187"/>
      <c r="UQW699" s="187"/>
      <c r="UQX699" s="187"/>
      <c r="UQY699" s="187"/>
      <c r="UQZ699" s="187"/>
      <c r="URA699" s="187"/>
      <c r="URB699" s="187"/>
      <c r="URC699" s="187"/>
      <c r="URD699" s="187"/>
      <c r="URE699" s="187"/>
      <c r="URF699" s="187"/>
      <c r="URG699" s="187"/>
      <c r="URH699" s="187"/>
      <c r="URI699" s="187"/>
      <c r="URJ699" s="187"/>
      <c r="URK699" s="187"/>
      <c r="URL699" s="187"/>
      <c r="URM699" s="187"/>
      <c r="URN699" s="187"/>
      <c r="URO699" s="187"/>
      <c r="URP699" s="187"/>
      <c r="URQ699" s="187"/>
      <c r="URR699" s="187"/>
      <c r="URS699" s="187"/>
      <c r="URT699" s="187"/>
      <c r="URU699" s="187"/>
      <c r="URV699" s="187"/>
      <c r="URW699" s="187"/>
      <c r="URX699" s="187"/>
      <c r="URY699" s="187"/>
      <c r="URZ699" s="187"/>
      <c r="USA699" s="187"/>
      <c r="USB699" s="187"/>
      <c r="USC699" s="187"/>
      <c r="USD699" s="187"/>
      <c r="USE699" s="187"/>
      <c r="USF699" s="187"/>
      <c r="USG699" s="187"/>
      <c r="USH699" s="187"/>
      <c r="USI699" s="187"/>
      <c r="USJ699" s="187"/>
      <c r="USK699" s="187"/>
      <c r="USL699" s="187"/>
      <c r="USM699" s="187"/>
      <c r="USN699" s="187"/>
      <c r="USO699" s="187"/>
      <c r="USP699" s="187"/>
      <c r="USQ699" s="187"/>
      <c r="USR699" s="187"/>
      <c r="USS699" s="187"/>
      <c r="UST699" s="187"/>
      <c r="USU699" s="187"/>
      <c r="USV699" s="187"/>
      <c r="USW699" s="187"/>
      <c r="USX699" s="187"/>
      <c r="USY699" s="187"/>
      <c r="USZ699" s="187"/>
      <c r="UTA699" s="187"/>
      <c r="UTB699" s="187"/>
      <c r="UTC699" s="187"/>
      <c r="UTD699" s="187"/>
      <c r="UTE699" s="187"/>
      <c r="UTF699" s="187"/>
      <c r="UTG699" s="187"/>
      <c r="UTH699" s="187"/>
      <c r="UTI699" s="187"/>
      <c r="UTJ699" s="187"/>
      <c r="UTK699" s="187"/>
      <c r="UTL699" s="187"/>
      <c r="UTM699" s="187"/>
      <c r="UTN699" s="187"/>
      <c r="UTO699" s="187"/>
      <c r="UTP699" s="187"/>
      <c r="UTQ699" s="187"/>
      <c r="UTR699" s="187"/>
      <c r="UTS699" s="187"/>
      <c r="UTT699" s="187"/>
      <c r="UTU699" s="187"/>
      <c r="UTV699" s="187"/>
      <c r="UTW699" s="187"/>
      <c r="UTX699" s="187"/>
      <c r="UTY699" s="187"/>
      <c r="UTZ699" s="187"/>
      <c r="UUA699" s="187"/>
      <c r="UUB699" s="187"/>
      <c r="UUC699" s="187"/>
      <c r="UUD699" s="187"/>
      <c r="UUE699" s="187"/>
      <c r="UUF699" s="187"/>
      <c r="UUG699" s="187"/>
      <c r="UUH699" s="187"/>
      <c r="UUI699" s="187"/>
      <c r="UUJ699" s="187"/>
      <c r="UUK699" s="187"/>
      <c r="UUL699" s="187"/>
      <c r="UUM699" s="187"/>
      <c r="UUN699" s="187"/>
      <c r="UUO699" s="187"/>
      <c r="UUP699" s="187"/>
      <c r="UUQ699" s="187"/>
      <c r="UUR699" s="187"/>
      <c r="UUS699" s="187"/>
      <c r="UUT699" s="187"/>
      <c r="UUU699" s="187"/>
      <c r="UUV699" s="187"/>
      <c r="UUW699" s="187"/>
      <c r="UUX699" s="187"/>
      <c r="UUY699" s="187"/>
      <c r="UUZ699" s="187"/>
      <c r="UVA699" s="187"/>
      <c r="UVB699" s="187"/>
      <c r="UVC699" s="187"/>
      <c r="UVD699" s="187"/>
      <c r="UVE699" s="187"/>
      <c r="UVF699" s="187"/>
      <c r="UVG699" s="187"/>
      <c r="UVH699" s="187"/>
      <c r="UVI699" s="187"/>
      <c r="UVJ699" s="187"/>
      <c r="UVK699" s="187"/>
      <c r="UVL699" s="187"/>
      <c r="UVM699" s="187"/>
      <c r="UVN699" s="187"/>
      <c r="UVO699" s="187"/>
      <c r="UVP699" s="187"/>
      <c r="UVQ699" s="187"/>
      <c r="UVR699" s="187"/>
      <c r="UVS699" s="187"/>
      <c r="UVT699" s="187"/>
      <c r="UVU699" s="187"/>
      <c r="UVV699" s="187"/>
      <c r="UVW699" s="187"/>
      <c r="UVX699" s="187"/>
      <c r="UVY699" s="187"/>
      <c r="UVZ699" s="187"/>
      <c r="UWA699" s="187"/>
      <c r="UWB699" s="187"/>
      <c r="UWC699" s="187"/>
      <c r="UWD699" s="187"/>
      <c r="UWE699" s="187"/>
      <c r="UWF699" s="187"/>
      <c r="UWG699" s="187"/>
      <c r="UWH699" s="187"/>
      <c r="UWI699" s="187"/>
      <c r="UWJ699" s="187"/>
      <c r="UWK699" s="187"/>
      <c r="UWL699" s="187"/>
      <c r="UWM699" s="187"/>
      <c r="UWN699" s="187"/>
      <c r="UWO699" s="187"/>
      <c r="UWP699" s="187"/>
      <c r="UWQ699" s="187"/>
      <c r="UWR699" s="187"/>
      <c r="UWS699" s="187"/>
      <c r="UWT699" s="187"/>
      <c r="UWU699" s="187"/>
      <c r="UWV699" s="187"/>
      <c r="UWW699" s="187"/>
      <c r="UWX699" s="187"/>
      <c r="UWY699" s="187"/>
      <c r="UWZ699" s="187"/>
      <c r="UXA699" s="187"/>
      <c r="UXB699" s="187"/>
      <c r="UXC699" s="187"/>
      <c r="UXD699" s="187"/>
      <c r="UXE699" s="187"/>
      <c r="UXF699" s="187"/>
      <c r="UXG699" s="187"/>
      <c r="UXH699" s="187"/>
      <c r="UXI699" s="187"/>
      <c r="UXJ699" s="187"/>
      <c r="UXK699" s="187"/>
      <c r="UXL699" s="187"/>
      <c r="UXM699" s="187"/>
      <c r="UXN699" s="187"/>
      <c r="UXO699" s="187"/>
      <c r="UXP699" s="187"/>
      <c r="UXQ699" s="187"/>
      <c r="UXR699" s="187"/>
      <c r="UXS699" s="187"/>
      <c r="UXT699" s="187"/>
      <c r="UXU699" s="187"/>
      <c r="UXV699" s="187"/>
      <c r="UXW699" s="187"/>
      <c r="UXX699" s="187"/>
      <c r="UXY699" s="187"/>
      <c r="UXZ699" s="187"/>
      <c r="UYA699" s="187"/>
      <c r="UYB699" s="187"/>
      <c r="UYC699" s="187"/>
      <c r="UYD699" s="187"/>
      <c r="UYE699" s="187"/>
      <c r="UYF699" s="187"/>
      <c r="UYG699" s="187"/>
      <c r="UYH699" s="187"/>
      <c r="UYI699" s="187"/>
      <c r="UYJ699" s="187"/>
      <c r="UYK699" s="187"/>
      <c r="UYL699" s="187"/>
      <c r="UYM699" s="187"/>
      <c r="UYN699" s="187"/>
      <c r="UYO699" s="187"/>
      <c r="UYP699" s="187"/>
      <c r="UYQ699" s="187"/>
      <c r="UYR699" s="187"/>
      <c r="UYS699" s="187"/>
      <c r="UYT699" s="187"/>
      <c r="UYU699" s="187"/>
      <c r="UYV699" s="187"/>
      <c r="UYW699" s="187"/>
      <c r="UYX699" s="187"/>
      <c r="UYY699" s="187"/>
      <c r="UYZ699" s="187"/>
      <c r="UZA699" s="187"/>
      <c r="UZB699" s="187"/>
      <c r="UZC699" s="187"/>
      <c r="UZD699" s="187"/>
      <c r="UZE699" s="187"/>
      <c r="UZF699" s="187"/>
      <c r="UZG699" s="187"/>
      <c r="UZH699" s="187"/>
      <c r="UZI699" s="187"/>
      <c r="UZJ699" s="187"/>
      <c r="UZK699" s="187"/>
      <c r="UZL699" s="187"/>
      <c r="UZM699" s="187"/>
      <c r="UZN699" s="187"/>
      <c r="UZO699" s="187"/>
      <c r="UZP699" s="187"/>
      <c r="UZQ699" s="187"/>
      <c r="UZR699" s="187"/>
      <c r="UZS699" s="187"/>
      <c r="UZT699" s="187"/>
      <c r="UZU699" s="187"/>
      <c r="UZV699" s="187"/>
      <c r="UZW699" s="187"/>
      <c r="UZX699" s="187"/>
      <c r="UZY699" s="187"/>
      <c r="UZZ699" s="187"/>
      <c r="VAA699" s="187"/>
      <c r="VAB699" s="187"/>
      <c r="VAC699" s="187"/>
      <c r="VAD699" s="187"/>
      <c r="VAE699" s="187"/>
      <c r="VAF699" s="187"/>
      <c r="VAG699" s="187"/>
      <c r="VAH699" s="187"/>
      <c r="VAI699" s="187"/>
      <c r="VAJ699" s="187"/>
      <c r="VAK699" s="187"/>
      <c r="VAL699" s="187"/>
      <c r="VAM699" s="187"/>
      <c r="VAN699" s="187"/>
      <c r="VAO699" s="187"/>
      <c r="VAP699" s="187"/>
      <c r="VAQ699" s="187"/>
      <c r="VAR699" s="187"/>
      <c r="VAS699" s="187"/>
      <c r="VAT699" s="187"/>
      <c r="VAU699" s="187"/>
      <c r="VAV699" s="187"/>
      <c r="VAW699" s="187"/>
      <c r="VAX699" s="187"/>
      <c r="VAY699" s="187"/>
      <c r="VAZ699" s="187"/>
      <c r="VBA699" s="187"/>
      <c r="VBB699" s="187"/>
      <c r="VBC699" s="187"/>
      <c r="VBD699" s="187"/>
      <c r="VBE699" s="187"/>
      <c r="VBF699" s="187"/>
      <c r="VBG699" s="187"/>
      <c r="VBH699" s="187"/>
      <c r="VBI699" s="187"/>
      <c r="VBJ699" s="187"/>
      <c r="VBK699" s="187"/>
      <c r="VBL699" s="187"/>
      <c r="VBM699" s="187"/>
      <c r="VBN699" s="187"/>
      <c r="VBO699" s="187"/>
      <c r="VBP699" s="187"/>
      <c r="VBQ699" s="187"/>
      <c r="VBR699" s="187"/>
      <c r="VBS699" s="187"/>
      <c r="VBT699" s="187"/>
      <c r="VBU699" s="187"/>
      <c r="VBV699" s="187"/>
      <c r="VBW699" s="187"/>
      <c r="VBX699" s="187"/>
      <c r="VBY699" s="187"/>
      <c r="VBZ699" s="187"/>
      <c r="VCA699" s="187"/>
      <c r="VCB699" s="187"/>
      <c r="VCC699" s="187"/>
      <c r="VCD699" s="187"/>
      <c r="VCE699" s="187"/>
      <c r="VCF699" s="187"/>
      <c r="VCG699" s="187"/>
      <c r="VCH699" s="187"/>
      <c r="VCI699" s="187"/>
      <c r="VCJ699" s="187"/>
      <c r="VCK699" s="187"/>
      <c r="VCL699" s="187"/>
      <c r="VCM699" s="187"/>
      <c r="VCN699" s="187"/>
      <c r="VCO699" s="187"/>
      <c r="VCP699" s="187"/>
      <c r="VCQ699" s="187"/>
      <c r="VCR699" s="187"/>
      <c r="VCS699" s="187"/>
      <c r="VCT699" s="187"/>
      <c r="VCU699" s="187"/>
      <c r="VCV699" s="187"/>
      <c r="VCW699" s="187"/>
      <c r="VCX699" s="187"/>
      <c r="VCY699" s="187"/>
      <c r="VCZ699" s="187"/>
      <c r="VDA699" s="187"/>
      <c r="VDB699" s="187"/>
      <c r="VDC699" s="187"/>
      <c r="VDD699" s="187"/>
      <c r="VDE699" s="187"/>
      <c r="VDF699" s="187"/>
      <c r="VDG699" s="187"/>
      <c r="VDH699" s="187"/>
      <c r="VDI699" s="187"/>
      <c r="VDJ699" s="187"/>
      <c r="VDK699" s="187"/>
      <c r="VDL699" s="187"/>
      <c r="VDM699" s="187"/>
      <c r="VDN699" s="187"/>
      <c r="VDO699" s="187"/>
      <c r="VDP699" s="187"/>
      <c r="VDQ699" s="187"/>
      <c r="VDR699" s="187"/>
      <c r="VDS699" s="187"/>
      <c r="VDT699" s="187"/>
      <c r="VDU699" s="187"/>
      <c r="VDV699" s="187"/>
      <c r="VDW699" s="187"/>
      <c r="VDX699" s="187"/>
      <c r="VDY699" s="187"/>
      <c r="VDZ699" s="187"/>
      <c r="VEA699" s="187"/>
      <c r="VEB699" s="187"/>
      <c r="VEC699" s="187"/>
      <c r="VED699" s="187"/>
      <c r="VEE699" s="187"/>
      <c r="VEF699" s="187"/>
      <c r="VEG699" s="187"/>
      <c r="VEH699" s="187"/>
      <c r="VEI699" s="187"/>
      <c r="VEJ699" s="187"/>
      <c r="VEK699" s="187"/>
      <c r="VEL699" s="187"/>
      <c r="VEM699" s="187"/>
      <c r="VEN699" s="187"/>
      <c r="VEO699" s="187"/>
      <c r="VEP699" s="187"/>
      <c r="VEQ699" s="187"/>
      <c r="VER699" s="187"/>
      <c r="VES699" s="187"/>
      <c r="VET699" s="187"/>
      <c r="VEU699" s="187"/>
      <c r="VEV699" s="187"/>
      <c r="VEW699" s="187"/>
      <c r="VEX699" s="187"/>
      <c r="VEY699" s="187"/>
      <c r="VEZ699" s="187"/>
      <c r="VFA699" s="187"/>
      <c r="VFB699" s="187"/>
      <c r="VFC699" s="187"/>
      <c r="VFD699" s="187"/>
      <c r="VFE699" s="187"/>
      <c r="VFF699" s="187"/>
      <c r="VFG699" s="187"/>
      <c r="VFH699" s="187"/>
      <c r="VFI699" s="187"/>
      <c r="VFJ699" s="187"/>
      <c r="VFK699" s="187"/>
      <c r="VFL699" s="187"/>
      <c r="VFM699" s="187"/>
      <c r="VFN699" s="187"/>
      <c r="VFO699" s="187"/>
      <c r="VFP699" s="187"/>
      <c r="VFQ699" s="187"/>
      <c r="VFR699" s="187"/>
      <c r="VFS699" s="187"/>
      <c r="VFT699" s="187"/>
      <c r="VFU699" s="187"/>
      <c r="VFV699" s="187"/>
      <c r="VFW699" s="187"/>
      <c r="VFX699" s="187"/>
      <c r="VFY699" s="187"/>
      <c r="VFZ699" s="187"/>
      <c r="VGA699" s="187"/>
      <c r="VGB699" s="187"/>
      <c r="VGC699" s="187"/>
      <c r="VGD699" s="187"/>
      <c r="VGE699" s="187"/>
      <c r="VGF699" s="187"/>
      <c r="VGG699" s="187"/>
      <c r="VGH699" s="187"/>
      <c r="VGI699" s="187"/>
      <c r="VGJ699" s="187"/>
      <c r="VGK699" s="187"/>
      <c r="VGL699" s="187"/>
      <c r="VGM699" s="187"/>
      <c r="VGN699" s="187"/>
      <c r="VGO699" s="187"/>
      <c r="VGP699" s="187"/>
      <c r="VGQ699" s="187"/>
      <c r="VGR699" s="187"/>
      <c r="VGS699" s="187"/>
      <c r="VGT699" s="187"/>
      <c r="VGU699" s="187"/>
      <c r="VGV699" s="187"/>
      <c r="VGW699" s="187"/>
      <c r="VGX699" s="187"/>
      <c r="VGY699" s="187"/>
      <c r="VGZ699" s="187"/>
      <c r="VHA699" s="187"/>
      <c r="VHB699" s="187"/>
      <c r="VHC699" s="187"/>
      <c r="VHD699" s="187"/>
      <c r="VHE699" s="187"/>
      <c r="VHF699" s="187"/>
      <c r="VHG699" s="187"/>
      <c r="VHH699" s="187"/>
      <c r="VHI699" s="187"/>
      <c r="VHJ699" s="187"/>
      <c r="VHK699" s="187"/>
      <c r="VHL699" s="187"/>
      <c r="VHM699" s="187"/>
      <c r="VHN699" s="187"/>
      <c r="VHO699" s="187"/>
      <c r="VHP699" s="187"/>
      <c r="VHQ699" s="187"/>
      <c r="VHR699" s="187"/>
      <c r="VHS699" s="187"/>
      <c r="VHT699" s="187"/>
      <c r="VHU699" s="187"/>
      <c r="VHV699" s="187"/>
      <c r="VHW699" s="187"/>
      <c r="VHX699" s="187"/>
      <c r="VHY699" s="187"/>
      <c r="VHZ699" s="187"/>
      <c r="VIA699" s="187"/>
      <c r="VIB699" s="187"/>
      <c r="VIC699" s="187"/>
      <c r="VID699" s="187"/>
      <c r="VIE699" s="187"/>
      <c r="VIF699" s="187"/>
      <c r="VIG699" s="187"/>
      <c r="VIH699" s="187"/>
      <c r="VII699" s="187"/>
      <c r="VIJ699" s="187"/>
      <c r="VIK699" s="187"/>
      <c r="VIL699" s="187"/>
      <c r="VIM699" s="187"/>
      <c r="VIN699" s="187"/>
      <c r="VIO699" s="187"/>
      <c r="VIP699" s="187"/>
      <c r="VIQ699" s="187"/>
      <c r="VIR699" s="187"/>
      <c r="VIS699" s="187"/>
      <c r="VIT699" s="187"/>
      <c r="VIU699" s="187"/>
      <c r="VIV699" s="187"/>
      <c r="VIW699" s="187"/>
      <c r="VIX699" s="187"/>
      <c r="VIY699" s="187"/>
      <c r="VIZ699" s="187"/>
      <c r="VJA699" s="187"/>
      <c r="VJB699" s="187"/>
      <c r="VJC699" s="187"/>
      <c r="VJD699" s="187"/>
      <c r="VJE699" s="187"/>
      <c r="VJF699" s="187"/>
      <c r="VJG699" s="187"/>
      <c r="VJH699" s="187"/>
      <c r="VJI699" s="187"/>
      <c r="VJJ699" s="187"/>
      <c r="VJK699" s="187"/>
      <c r="VJL699" s="187"/>
      <c r="VJM699" s="187"/>
      <c r="VJN699" s="187"/>
      <c r="VJO699" s="187"/>
      <c r="VJP699" s="187"/>
      <c r="VJQ699" s="187"/>
      <c r="VJR699" s="187"/>
      <c r="VJS699" s="187"/>
      <c r="VJT699" s="187"/>
      <c r="VJU699" s="187"/>
      <c r="VJV699" s="187"/>
      <c r="VJW699" s="187"/>
      <c r="VJX699" s="187"/>
      <c r="VJY699" s="187"/>
      <c r="VJZ699" s="187"/>
      <c r="VKA699" s="187"/>
      <c r="VKB699" s="187"/>
      <c r="VKC699" s="187"/>
      <c r="VKD699" s="187"/>
      <c r="VKE699" s="187"/>
      <c r="VKF699" s="187"/>
      <c r="VKG699" s="187"/>
      <c r="VKH699" s="187"/>
      <c r="VKI699" s="187"/>
      <c r="VKJ699" s="187"/>
      <c r="VKK699" s="187"/>
      <c r="VKL699" s="187"/>
      <c r="VKM699" s="187"/>
      <c r="VKN699" s="187"/>
      <c r="VKO699" s="187"/>
      <c r="VKP699" s="187"/>
      <c r="VKQ699" s="187"/>
      <c r="VKR699" s="187"/>
      <c r="VKS699" s="187"/>
      <c r="VKT699" s="187"/>
      <c r="VKU699" s="187"/>
      <c r="VKV699" s="187"/>
      <c r="VKW699" s="187"/>
      <c r="VKX699" s="187"/>
      <c r="VKY699" s="187"/>
      <c r="VKZ699" s="187"/>
      <c r="VLA699" s="187"/>
      <c r="VLB699" s="187"/>
      <c r="VLC699" s="187"/>
      <c r="VLD699" s="187"/>
      <c r="VLE699" s="187"/>
      <c r="VLF699" s="187"/>
      <c r="VLG699" s="187"/>
      <c r="VLH699" s="187"/>
      <c r="VLI699" s="187"/>
      <c r="VLJ699" s="187"/>
      <c r="VLK699" s="187"/>
      <c r="VLL699" s="187"/>
      <c r="VLM699" s="187"/>
      <c r="VLN699" s="187"/>
      <c r="VLO699" s="187"/>
      <c r="VLP699" s="187"/>
      <c r="VLQ699" s="187"/>
      <c r="VLR699" s="187"/>
      <c r="VLS699" s="187"/>
      <c r="VLT699" s="187"/>
      <c r="VLU699" s="187"/>
      <c r="VLV699" s="187"/>
      <c r="VLW699" s="187"/>
      <c r="VLX699" s="187"/>
      <c r="VLY699" s="187"/>
      <c r="VLZ699" s="187"/>
      <c r="VMA699" s="187"/>
      <c r="VMB699" s="187"/>
      <c r="VMC699" s="187"/>
      <c r="VMD699" s="187"/>
      <c r="VME699" s="187"/>
      <c r="VMF699" s="187"/>
      <c r="VMG699" s="187"/>
      <c r="VMH699" s="187"/>
      <c r="VMI699" s="187"/>
      <c r="VMJ699" s="187"/>
      <c r="VMK699" s="187"/>
      <c r="VML699" s="187"/>
      <c r="VMM699" s="187"/>
      <c r="VMN699" s="187"/>
      <c r="VMO699" s="187"/>
      <c r="VMP699" s="187"/>
      <c r="VMQ699" s="187"/>
      <c r="VMR699" s="187"/>
      <c r="VMS699" s="187"/>
      <c r="VMT699" s="187"/>
      <c r="VMU699" s="187"/>
      <c r="VMV699" s="187"/>
      <c r="VMW699" s="187"/>
      <c r="VMX699" s="187"/>
      <c r="VMY699" s="187"/>
      <c r="VMZ699" s="187"/>
      <c r="VNA699" s="187"/>
      <c r="VNB699" s="187"/>
      <c r="VNC699" s="187"/>
      <c r="VND699" s="187"/>
      <c r="VNE699" s="187"/>
      <c r="VNF699" s="187"/>
      <c r="VNG699" s="187"/>
      <c r="VNH699" s="187"/>
      <c r="VNI699" s="187"/>
      <c r="VNJ699" s="187"/>
      <c r="VNK699" s="187"/>
      <c r="VNL699" s="187"/>
      <c r="VNM699" s="187"/>
      <c r="VNN699" s="187"/>
      <c r="VNO699" s="187"/>
      <c r="VNP699" s="187"/>
      <c r="VNQ699" s="187"/>
      <c r="VNR699" s="187"/>
      <c r="VNS699" s="187"/>
      <c r="VNT699" s="187"/>
      <c r="VNU699" s="187"/>
      <c r="VNV699" s="187"/>
      <c r="VNW699" s="187"/>
      <c r="VNX699" s="187"/>
      <c r="VNY699" s="187"/>
      <c r="VNZ699" s="187"/>
      <c r="VOA699" s="187"/>
      <c r="VOB699" s="187"/>
      <c r="VOC699" s="187"/>
      <c r="VOD699" s="187"/>
      <c r="VOE699" s="187"/>
      <c r="VOF699" s="187"/>
      <c r="VOG699" s="187"/>
      <c r="VOH699" s="187"/>
      <c r="VOI699" s="187"/>
      <c r="VOJ699" s="187"/>
      <c r="VOK699" s="187"/>
      <c r="VOL699" s="187"/>
      <c r="VOM699" s="187"/>
      <c r="VON699" s="187"/>
      <c r="VOO699" s="187"/>
      <c r="VOP699" s="187"/>
      <c r="VOQ699" s="187"/>
      <c r="VOR699" s="187"/>
      <c r="VOS699" s="187"/>
      <c r="VOT699" s="187"/>
      <c r="VOU699" s="187"/>
      <c r="VOV699" s="187"/>
      <c r="VOW699" s="187"/>
      <c r="VOX699" s="187"/>
      <c r="VOY699" s="187"/>
      <c r="VOZ699" s="187"/>
      <c r="VPA699" s="187"/>
      <c r="VPB699" s="187"/>
      <c r="VPC699" s="187"/>
      <c r="VPD699" s="187"/>
      <c r="VPE699" s="187"/>
      <c r="VPF699" s="187"/>
      <c r="VPG699" s="187"/>
      <c r="VPH699" s="187"/>
      <c r="VPI699" s="187"/>
      <c r="VPJ699" s="187"/>
      <c r="VPK699" s="187"/>
      <c r="VPL699" s="187"/>
      <c r="VPM699" s="187"/>
      <c r="VPN699" s="187"/>
      <c r="VPO699" s="187"/>
      <c r="VPP699" s="187"/>
      <c r="VPQ699" s="187"/>
      <c r="VPR699" s="187"/>
      <c r="VPS699" s="187"/>
      <c r="VPT699" s="187"/>
      <c r="VPU699" s="187"/>
      <c r="VPV699" s="187"/>
      <c r="VPW699" s="187"/>
      <c r="VPX699" s="187"/>
      <c r="VPY699" s="187"/>
      <c r="VPZ699" s="187"/>
      <c r="VQA699" s="187"/>
      <c r="VQB699" s="187"/>
      <c r="VQC699" s="187"/>
      <c r="VQD699" s="187"/>
      <c r="VQE699" s="187"/>
      <c r="VQF699" s="187"/>
      <c r="VQG699" s="187"/>
      <c r="VQH699" s="187"/>
      <c r="VQI699" s="187"/>
      <c r="VQJ699" s="187"/>
      <c r="VQK699" s="187"/>
      <c r="VQL699" s="187"/>
      <c r="VQM699" s="187"/>
      <c r="VQN699" s="187"/>
      <c r="VQO699" s="187"/>
      <c r="VQP699" s="187"/>
      <c r="VQQ699" s="187"/>
      <c r="VQR699" s="187"/>
      <c r="VQS699" s="187"/>
      <c r="VQT699" s="187"/>
      <c r="VQU699" s="187"/>
      <c r="VQV699" s="187"/>
      <c r="VQW699" s="187"/>
      <c r="VQX699" s="187"/>
      <c r="VQY699" s="187"/>
      <c r="VQZ699" s="187"/>
      <c r="VRA699" s="187"/>
      <c r="VRB699" s="187"/>
      <c r="VRC699" s="187"/>
      <c r="VRD699" s="187"/>
      <c r="VRE699" s="187"/>
      <c r="VRF699" s="187"/>
      <c r="VRG699" s="187"/>
      <c r="VRH699" s="187"/>
      <c r="VRI699" s="187"/>
      <c r="VRJ699" s="187"/>
      <c r="VRK699" s="187"/>
      <c r="VRL699" s="187"/>
      <c r="VRM699" s="187"/>
      <c r="VRN699" s="187"/>
      <c r="VRO699" s="187"/>
      <c r="VRP699" s="187"/>
      <c r="VRQ699" s="187"/>
      <c r="VRR699" s="187"/>
      <c r="VRS699" s="187"/>
      <c r="VRT699" s="187"/>
      <c r="VRU699" s="187"/>
      <c r="VRV699" s="187"/>
      <c r="VRW699" s="187"/>
      <c r="VRX699" s="187"/>
      <c r="VRY699" s="187"/>
      <c r="VRZ699" s="187"/>
      <c r="VSA699" s="187"/>
      <c r="VSB699" s="187"/>
      <c r="VSC699" s="187"/>
      <c r="VSD699" s="187"/>
      <c r="VSE699" s="187"/>
      <c r="VSF699" s="187"/>
      <c r="VSG699" s="187"/>
      <c r="VSH699" s="187"/>
      <c r="VSI699" s="187"/>
      <c r="VSJ699" s="187"/>
      <c r="VSK699" s="187"/>
      <c r="VSL699" s="187"/>
      <c r="VSM699" s="187"/>
      <c r="VSN699" s="187"/>
      <c r="VSO699" s="187"/>
      <c r="VSP699" s="187"/>
      <c r="VSQ699" s="187"/>
      <c r="VSR699" s="187"/>
      <c r="VSS699" s="187"/>
      <c r="VST699" s="187"/>
      <c r="VSU699" s="187"/>
      <c r="VSV699" s="187"/>
      <c r="VSW699" s="187"/>
      <c r="VSX699" s="187"/>
      <c r="VSY699" s="187"/>
      <c r="VSZ699" s="187"/>
      <c r="VTA699" s="187"/>
      <c r="VTB699" s="187"/>
      <c r="VTC699" s="187"/>
      <c r="VTD699" s="187"/>
      <c r="VTE699" s="187"/>
      <c r="VTF699" s="187"/>
      <c r="VTG699" s="187"/>
      <c r="VTH699" s="187"/>
      <c r="VTI699" s="187"/>
      <c r="VTJ699" s="187"/>
      <c r="VTK699" s="187"/>
      <c r="VTL699" s="187"/>
      <c r="VTM699" s="187"/>
      <c r="VTN699" s="187"/>
      <c r="VTO699" s="187"/>
      <c r="VTP699" s="187"/>
      <c r="VTQ699" s="187"/>
      <c r="VTR699" s="187"/>
      <c r="VTS699" s="187"/>
      <c r="VTT699" s="187"/>
      <c r="VTU699" s="187"/>
      <c r="VTV699" s="187"/>
      <c r="VTW699" s="187"/>
      <c r="VTX699" s="187"/>
      <c r="VTY699" s="187"/>
      <c r="VTZ699" s="187"/>
      <c r="VUA699" s="187"/>
      <c r="VUB699" s="187"/>
      <c r="VUC699" s="187"/>
      <c r="VUD699" s="187"/>
      <c r="VUE699" s="187"/>
      <c r="VUF699" s="187"/>
      <c r="VUG699" s="187"/>
      <c r="VUH699" s="187"/>
      <c r="VUI699" s="187"/>
      <c r="VUJ699" s="187"/>
      <c r="VUK699" s="187"/>
      <c r="VUL699" s="187"/>
      <c r="VUM699" s="187"/>
      <c r="VUN699" s="187"/>
      <c r="VUO699" s="187"/>
      <c r="VUP699" s="187"/>
      <c r="VUQ699" s="187"/>
      <c r="VUR699" s="187"/>
      <c r="VUS699" s="187"/>
      <c r="VUT699" s="187"/>
      <c r="VUU699" s="187"/>
      <c r="VUV699" s="187"/>
      <c r="VUW699" s="187"/>
      <c r="VUX699" s="187"/>
      <c r="VUY699" s="187"/>
      <c r="VUZ699" s="187"/>
      <c r="VVA699" s="187"/>
      <c r="VVB699" s="187"/>
      <c r="VVC699" s="187"/>
      <c r="VVD699" s="187"/>
      <c r="VVE699" s="187"/>
      <c r="VVF699" s="187"/>
      <c r="VVG699" s="187"/>
      <c r="VVH699" s="187"/>
      <c r="VVI699" s="187"/>
      <c r="VVJ699" s="187"/>
      <c r="VVK699" s="187"/>
      <c r="VVL699" s="187"/>
      <c r="VVM699" s="187"/>
      <c r="VVN699" s="187"/>
      <c r="VVO699" s="187"/>
      <c r="VVP699" s="187"/>
      <c r="VVQ699" s="187"/>
      <c r="VVR699" s="187"/>
      <c r="VVS699" s="187"/>
      <c r="VVT699" s="187"/>
      <c r="VVU699" s="187"/>
      <c r="VVV699" s="187"/>
      <c r="VVW699" s="187"/>
      <c r="VVX699" s="187"/>
      <c r="VVY699" s="187"/>
      <c r="VVZ699" s="187"/>
      <c r="VWA699" s="187"/>
      <c r="VWB699" s="187"/>
      <c r="VWC699" s="187"/>
      <c r="VWD699" s="187"/>
      <c r="VWE699" s="187"/>
      <c r="VWF699" s="187"/>
      <c r="VWG699" s="187"/>
      <c r="VWH699" s="187"/>
      <c r="VWI699" s="187"/>
      <c r="VWJ699" s="187"/>
      <c r="VWK699" s="187"/>
      <c r="VWL699" s="187"/>
      <c r="VWM699" s="187"/>
      <c r="VWN699" s="187"/>
      <c r="VWO699" s="187"/>
      <c r="VWP699" s="187"/>
      <c r="VWQ699" s="187"/>
      <c r="VWR699" s="187"/>
      <c r="VWS699" s="187"/>
      <c r="VWT699" s="187"/>
      <c r="VWU699" s="187"/>
      <c r="VWV699" s="187"/>
      <c r="VWW699" s="187"/>
      <c r="VWX699" s="187"/>
      <c r="VWY699" s="187"/>
      <c r="VWZ699" s="187"/>
      <c r="VXA699" s="187"/>
      <c r="VXB699" s="187"/>
      <c r="VXC699" s="187"/>
      <c r="VXD699" s="187"/>
      <c r="VXE699" s="187"/>
      <c r="VXF699" s="187"/>
      <c r="VXG699" s="187"/>
      <c r="VXH699" s="187"/>
      <c r="VXI699" s="187"/>
      <c r="VXJ699" s="187"/>
      <c r="VXK699" s="187"/>
      <c r="VXL699" s="187"/>
      <c r="VXM699" s="187"/>
      <c r="VXN699" s="187"/>
      <c r="VXO699" s="187"/>
      <c r="VXP699" s="187"/>
      <c r="VXQ699" s="187"/>
      <c r="VXR699" s="187"/>
      <c r="VXS699" s="187"/>
      <c r="VXT699" s="187"/>
      <c r="VXU699" s="187"/>
      <c r="VXV699" s="187"/>
      <c r="VXW699" s="187"/>
      <c r="VXX699" s="187"/>
      <c r="VXY699" s="187"/>
      <c r="VXZ699" s="187"/>
      <c r="VYA699" s="187"/>
      <c r="VYB699" s="187"/>
      <c r="VYC699" s="187"/>
      <c r="VYD699" s="187"/>
      <c r="VYE699" s="187"/>
      <c r="VYF699" s="187"/>
      <c r="VYG699" s="187"/>
      <c r="VYH699" s="187"/>
      <c r="VYI699" s="187"/>
      <c r="VYJ699" s="187"/>
      <c r="VYK699" s="187"/>
      <c r="VYL699" s="187"/>
      <c r="VYM699" s="187"/>
      <c r="VYN699" s="187"/>
      <c r="VYO699" s="187"/>
      <c r="VYP699" s="187"/>
      <c r="VYQ699" s="187"/>
      <c r="VYR699" s="187"/>
      <c r="VYS699" s="187"/>
      <c r="VYT699" s="187"/>
      <c r="VYU699" s="187"/>
      <c r="VYV699" s="187"/>
      <c r="VYW699" s="187"/>
      <c r="VYX699" s="187"/>
      <c r="VYY699" s="187"/>
      <c r="VYZ699" s="187"/>
      <c r="VZA699" s="187"/>
      <c r="VZB699" s="187"/>
      <c r="VZC699" s="187"/>
      <c r="VZD699" s="187"/>
      <c r="VZE699" s="187"/>
      <c r="VZF699" s="187"/>
      <c r="VZG699" s="187"/>
      <c r="VZH699" s="187"/>
      <c r="VZI699" s="187"/>
      <c r="VZJ699" s="187"/>
      <c r="VZK699" s="187"/>
      <c r="VZL699" s="187"/>
      <c r="VZM699" s="187"/>
      <c r="VZN699" s="187"/>
      <c r="VZO699" s="187"/>
      <c r="VZP699" s="187"/>
      <c r="VZQ699" s="187"/>
      <c r="VZR699" s="187"/>
      <c r="VZS699" s="187"/>
      <c r="VZT699" s="187"/>
      <c r="VZU699" s="187"/>
      <c r="VZV699" s="187"/>
      <c r="VZW699" s="187"/>
      <c r="VZX699" s="187"/>
      <c r="VZY699" s="187"/>
      <c r="VZZ699" s="187"/>
      <c r="WAA699" s="187"/>
      <c r="WAB699" s="187"/>
      <c r="WAC699" s="187"/>
      <c r="WAD699" s="187"/>
      <c r="WAE699" s="187"/>
      <c r="WAF699" s="187"/>
      <c r="WAG699" s="187"/>
      <c r="WAH699" s="187"/>
      <c r="WAI699" s="187"/>
      <c r="WAJ699" s="187"/>
      <c r="WAK699" s="187"/>
      <c r="WAL699" s="187"/>
      <c r="WAM699" s="187"/>
      <c r="WAN699" s="187"/>
      <c r="WAO699" s="187"/>
      <c r="WAP699" s="187"/>
      <c r="WAQ699" s="187"/>
      <c r="WAR699" s="187"/>
      <c r="WAS699" s="187"/>
      <c r="WAT699" s="187"/>
      <c r="WAU699" s="187"/>
      <c r="WAV699" s="187"/>
      <c r="WAW699" s="187"/>
      <c r="WAX699" s="187"/>
      <c r="WAY699" s="187"/>
      <c r="WAZ699" s="187"/>
      <c r="WBA699" s="187"/>
      <c r="WBB699" s="187"/>
      <c r="WBC699" s="187"/>
      <c r="WBD699" s="187"/>
      <c r="WBE699" s="187"/>
      <c r="WBF699" s="187"/>
      <c r="WBG699" s="187"/>
      <c r="WBH699" s="187"/>
      <c r="WBI699" s="187"/>
      <c r="WBJ699" s="187"/>
      <c r="WBK699" s="187"/>
      <c r="WBL699" s="187"/>
      <c r="WBM699" s="187"/>
      <c r="WBN699" s="187"/>
      <c r="WBO699" s="187"/>
      <c r="WBP699" s="187"/>
      <c r="WBQ699" s="187"/>
      <c r="WBR699" s="187"/>
      <c r="WBS699" s="187"/>
      <c r="WBT699" s="187"/>
      <c r="WBU699" s="187"/>
      <c r="WBV699" s="187"/>
      <c r="WBW699" s="187"/>
      <c r="WBX699" s="187"/>
      <c r="WBY699" s="187"/>
      <c r="WBZ699" s="187"/>
      <c r="WCA699" s="187"/>
      <c r="WCB699" s="187"/>
      <c r="WCC699" s="187"/>
      <c r="WCD699" s="187"/>
      <c r="WCE699" s="187"/>
      <c r="WCF699" s="187"/>
      <c r="WCG699" s="187"/>
      <c r="WCH699" s="187"/>
      <c r="WCI699" s="187"/>
      <c r="WCJ699" s="187"/>
      <c r="WCK699" s="187"/>
      <c r="WCL699" s="187"/>
      <c r="WCM699" s="187"/>
      <c r="WCN699" s="187"/>
      <c r="WCO699" s="187"/>
      <c r="WCP699" s="187"/>
      <c r="WCQ699" s="187"/>
      <c r="WCR699" s="187"/>
      <c r="WCS699" s="187"/>
      <c r="WCT699" s="187"/>
      <c r="WCU699" s="187"/>
      <c r="WCV699" s="187"/>
      <c r="WCW699" s="187"/>
      <c r="WCX699" s="187"/>
      <c r="WCY699" s="187"/>
      <c r="WCZ699" s="187"/>
      <c r="WDA699" s="187"/>
      <c r="WDB699" s="187"/>
      <c r="WDC699" s="187"/>
      <c r="WDD699" s="187"/>
      <c r="WDE699" s="187"/>
      <c r="WDF699" s="187"/>
      <c r="WDG699" s="187"/>
      <c r="WDH699" s="187"/>
      <c r="WDI699" s="187"/>
      <c r="WDJ699" s="187"/>
      <c r="WDK699" s="187"/>
      <c r="WDL699" s="187"/>
      <c r="WDM699" s="187"/>
      <c r="WDN699" s="187"/>
      <c r="WDO699" s="187"/>
      <c r="WDP699" s="187"/>
      <c r="WDQ699" s="187"/>
      <c r="WDR699" s="187"/>
      <c r="WDS699" s="187"/>
      <c r="WDT699" s="187"/>
      <c r="WDU699" s="187"/>
      <c r="WDV699" s="187"/>
      <c r="WDW699" s="187"/>
      <c r="WDX699" s="187"/>
      <c r="WDY699" s="187"/>
      <c r="WDZ699" s="187"/>
      <c r="WEA699" s="187"/>
      <c r="WEB699" s="187"/>
      <c r="WEC699" s="187"/>
      <c r="WED699" s="187"/>
      <c r="WEE699" s="187"/>
      <c r="WEF699" s="187"/>
      <c r="WEG699" s="187"/>
      <c r="WEH699" s="187"/>
      <c r="WEI699" s="187"/>
      <c r="WEJ699" s="187"/>
      <c r="WEK699" s="187"/>
      <c r="WEL699" s="187"/>
      <c r="WEM699" s="187"/>
      <c r="WEN699" s="187"/>
      <c r="WEO699" s="187"/>
      <c r="WEP699" s="187"/>
      <c r="WEQ699" s="187"/>
      <c r="WER699" s="187"/>
      <c r="WES699" s="187"/>
      <c r="WET699" s="187"/>
      <c r="WEU699" s="187"/>
      <c r="WEV699" s="187"/>
      <c r="WEW699" s="187"/>
      <c r="WEX699" s="187"/>
      <c r="WEY699" s="187"/>
      <c r="WEZ699" s="187"/>
      <c r="WFA699" s="187"/>
      <c r="WFB699" s="187"/>
      <c r="WFC699" s="187"/>
      <c r="WFD699" s="187"/>
      <c r="WFE699" s="187"/>
      <c r="WFF699" s="187"/>
      <c r="WFG699" s="187"/>
      <c r="WFH699" s="187"/>
      <c r="WFI699" s="187"/>
      <c r="WFJ699" s="187"/>
      <c r="WFK699" s="187"/>
      <c r="WFL699" s="187"/>
      <c r="WFM699" s="187"/>
      <c r="WFN699" s="187"/>
      <c r="WFO699" s="187"/>
      <c r="WFP699" s="187"/>
      <c r="WFQ699" s="187"/>
      <c r="WFR699" s="187"/>
      <c r="WFS699" s="187"/>
      <c r="WFT699" s="187"/>
      <c r="WFU699" s="187"/>
      <c r="WFV699" s="187"/>
      <c r="WFW699" s="187"/>
      <c r="WFX699" s="187"/>
      <c r="WFY699" s="187"/>
      <c r="WFZ699" s="187"/>
      <c r="WGA699" s="187"/>
      <c r="WGB699" s="187"/>
      <c r="WGC699" s="187"/>
      <c r="WGD699" s="187"/>
      <c r="WGE699" s="187"/>
      <c r="WGF699" s="187"/>
      <c r="WGG699" s="187"/>
      <c r="WGH699" s="187"/>
      <c r="WGI699" s="187"/>
      <c r="WGJ699" s="187"/>
      <c r="WGK699" s="187"/>
      <c r="WGL699" s="187"/>
      <c r="WGM699" s="187"/>
      <c r="WGN699" s="187"/>
      <c r="WGO699" s="187"/>
      <c r="WGP699" s="187"/>
      <c r="WGQ699" s="187"/>
      <c r="WGR699" s="187"/>
      <c r="WGS699" s="187"/>
      <c r="WGT699" s="187"/>
      <c r="WGU699" s="187"/>
      <c r="WGV699" s="187"/>
      <c r="WGW699" s="187"/>
      <c r="WGX699" s="187"/>
      <c r="WGY699" s="187"/>
      <c r="WGZ699" s="187"/>
      <c r="WHA699" s="187"/>
      <c r="WHB699" s="187"/>
      <c r="WHC699" s="187"/>
      <c r="WHD699" s="187"/>
      <c r="WHE699" s="187"/>
      <c r="WHF699" s="187"/>
      <c r="WHG699" s="187"/>
      <c r="WHH699" s="187"/>
      <c r="WHI699" s="187"/>
      <c r="WHJ699" s="187"/>
      <c r="WHK699" s="187"/>
      <c r="WHL699" s="187"/>
      <c r="WHM699" s="187"/>
      <c r="WHN699" s="187"/>
      <c r="WHO699" s="187"/>
      <c r="WHP699" s="187"/>
      <c r="WHQ699" s="187"/>
      <c r="WHR699" s="187"/>
      <c r="WHS699" s="187"/>
      <c r="WHT699" s="187"/>
      <c r="WHU699" s="187"/>
      <c r="WHV699" s="187"/>
      <c r="WHW699" s="187"/>
      <c r="WHX699" s="187"/>
      <c r="WHY699" s="187"/>
      <c r="WHZ699" s="187"/>
      <c r="WIA699" s="187"/>
      <c r="WIB699" s="187"/>
      <c r="WIC699" s="187"/>
      <c r="WID699" s="187"/>
      <c r="WIE699" s="187"/>
      <c r="WIF699" s="187"/>
      <c r="WIG699" s="187"/>
      <c r="WIH699" s="187"/>
      <c r="WII699" s="187"/>
      <c r="WIJ699" s="187"/>
      <c r="WIK699" s="187"/>
      <c r="WIL699" s="187"/>
      <c r="WIM699" s="187"/>
      <c r="WIN699" s="187"/>
      <c r="WIO699" s="187"/>
      <c r="WIP699" s="187"/>
      <c r="WIQ699" s="187"/>
      <c r="WIR699" s="187"/>
      <c r="WIS699" s="187"/>
      <c r="WIT699" s="187"/>
      <c r="WIU699" s="187"/>
      <c r="WIV699" s="187"/>
      <c r="WIW699" s="187"/>
      <c r="WIX699" s="187"/>
      <c r="WIY699" s="187"/>
      <c r="WIZ699" s="187"/>
      <c r="WJA699" s="187"/>
      <c r="WJB699" s="187"/>
      <c r="WJC699" s="187"/>
      <c r="WJD699" s="187"/>
      <c r="WJE699" s="187"/>
      <c r="WJF699" s="187"/>
      <c r="WJG699" s="187"/>
      <c r="WJH699" s="187"/>
      <c r="WJI699" s="187"/>
      <c r="WJJ699" s="187"/>
      <c r="WJK699" s="187"/>
      <c r="WJL699" s="187"/>
      <c r="WJM699" s="187"/>
      <c r="WJN699" s="187"/>
      <c r="WJO699" s="187"/>
      <c r="WJP699" s="187"/>
      <c r="WJQ699" s="187"/>
      <c r="WJR699" s="187"/>
      <c r="WJS699" s="187"/>
      <c r="WJT699" s="187"/>
      <c r="WJU699" s="187"/>
      <c r="WJV699" s="187"/>
      <c r="WJW699" s="187"/>
      <c r="WJX699" s="187"/>
      <c r="WJY699" s="187"/>
      <c r="WJZ699" s="187"/>
      <c r="WKA699" s="187"/>
      <c r="WKB699" s="187"/>
      <c r="WKC699" s="187"/>
      <c r="WKD699" s="187"/>
      <c r="WKE699" s="187"/>
      <c r="WKF699" s="187"/>
      <c r="WKG699" s="187"/>
      <c r="WKH699" s="187"/>
      <c r="WKI699" s="187"/>
      <c r="WKJ699" s="187"/>
      <c r="WKK699" s="187"/>
      <c r="WKL699" s="187"/>
      <c r="WKM699" s="187"/>
      <c r="WKN699" s="187"/>
      <c r="WKO699" s="187"/>
      <c r="WKP699" s="187"/>
      <c r="WKQ699" s="187"/>
      <c r="WKR699" s="187"/>
      <c r="WKS699" s="187"/>
      <c r="WKT699" s="187"/>
      <c r="WKU699" s="187"/>
      <c r="WKV699" s="187"/>
      <c r="WKW699" s="187"/>
      <c r="WKX699" s="187"/>
      <c r="WKY699" s="187"/>
      <c r="WKZ699" s="187"/>
      <c r="WLA699" s="187"/>
      <c r="WLB699" s="187"/>
      <c r="WLC699" s="187"/>
      <c r="WLD699" s="187"/>
      <c r="WLE699" s="187"/>
      <c r="WLF699" s="187"/>
      <c r="WLG699" s="187"/>
      <c r="WLH699" s="187"/>
      <c r="WLI699" s="187"/>
      <c r="WLJ699" s="187"/>
      <c r="WLK699" s="187"/>
      <c r="WLL699" s="187"/>
      <c r="WLM699" s="187"/>
      <c r="WLN699" s="187"/>
      <c r="WLO699" s="187"/>
      <c r="WLP699" s="187"/>
      <c r="WLQ699" s="187"/>
      <c r="WLR699" s="187"/>
      <c r="WLS699" s="187"/>
      <c r="WLT699" s="187"/>
      <c r="WLU699" s="187"/>
      <c r="WLV699" s="187"/>
      <c r="WLW699" s="187"/>
      <c r="WLX699" s="187"/>
      <c r="WLY699" s="187"/>
      <c r="WLZ699" s="187"/>
      <c r="WMA699" s="187"/>
      <c r="WMB699" s="187"/>
      <c r="WMC699" s="187"/>
      <c r="WMD699" s="187"/>
      <c r="WME699" s="187"/>
      <c r="WMF699" s="187"/>
      <c r="WMG699" s="187"/>
      <c r="WMH699" s="187"/>
      <c r="WMI699" s="187"/>
      <c r="WMJ699" s="187"/>
      <c r="WMK699" s="187"/>
      <c r="WML699" s="187"/>
      <c r="WMM699" s="187"/>
      <c r="WMN699" s="187"/>
      <c r="WMO699" s="187"/>
      <c r="WMP699" s="187"/>
      <c r="WMQ699" s="187"/>
      <c r="WMR699" s="187"/>
      <c r="WMS699" s="187"/>
      <c r="WMT699" s="187"/>
      <c r="WMU699" s="187"/>
      <c r="WMV699" s="187"/>
      <c r="WMW699" s="187"/>
      <c r="WMX699" s="187"/>
      <c r="WMY699" s="187"/>
      <c r="WMZ699" s="187"/>
      <c r="WNA699" s="187"/>
      <c r="WNB699" s="187"/>
      <c r="WNC699" s="187"/>
      <c r="WND699" s="187"/>
      <c r="WNE699" s="187"/>
      <c r="WNF699" s="187"/>
      <c r="WNG699" s="187"/>
      <c r="WNH699" s="187"/>
      <c r="WNI699" s="187"/>
      <c r="WNJ699" s="187"/>
      <c r="WNK699" s="187"/>
      <c r="WNL699" s="187"/>
      <c r="WNM699" s="187"/>
      <c r="WNN699" s="187"/>
      <c r="WNO699" s="187"/>
      <c r="WNP699" s="187"/>
      <c r="WNQ699" s="187"/>
      <c r="WNR699" s="187"/>
      <c r="WNS699" s="187"/>
      <c r="WNT699" s="187"/>
      <c r="WNU699" s="187"/>
      <c r="WNV699" s="187"/>
      <c r="WNW699" s="187"/>
      <c r="WNX699" s="187"/>
      <c r="WNY699" s="187"/>
      <c r="WNZ699" s="187"/>
      <c r="WOA699" s="187"/>
      <c r="WOB699" s="187"/>
      <c r="WOC699" s="187"/>
      <c r="WOD699" s="187"/>
      <c r="WOE699" s="187"/>
      <c r="WOF699" s="187"/>
      <c r="WOG699" s="187"/>
      <c r="WOH699" s="187"/>
      <c r="WOI699" s="187"/>
      <c r="WOJ699" s="187"/>
      <c r="WOK699" s="187"/>
      <c r="WOL699" s="187"/>
      <c r="WOM699" s="187"/>
      <c r="WON699" s="187"/>
      <c r="WOO699" s="187"/>
      <c r="WOP699" s="187"/>
      <c r="WOQ699" s="187"/>
      <c r="WOR699" s="187"/>
      <c r="WOS699" s="187"/>
      <c r="WOT699" s="187"/>
      <c r="WOU699" s="187"/>
      <c r="WOV699" s="187"/>
      <c r="WOW699" s="187"/>
      <c r="WOX699" s="187"/>
      <c r="WOY699" s="187"/>
      <c r="WOZ699" s="187"/>
      <c r="WPA699" s="187"/>
      <c r="WPB699" s="187"/>
      <c r="WPC699" s="187"/>
      <c r="WPD699" s="187"/>
      <c r="WPE699" s="187"/>
      <c r="WPF699" s="187"/>
      <c r="WPG699" s="187"/>
      <c r="WPH699" s="187"/>
      <c r="WPI699" s="187"/>
      <c r="WPJ699" s="187"/>
      <c r="WPK699" s="187"/>
      <c r="WPL699" s="187"/>
      <c r="WPM699" s="187"/>
      <c r="WPN699" s="187"/>
      <c r="WPO699" s="187"/>
      <c r="WPP699" s="187"/>
      <c r="WPQ699" s="187"/>
      <c r="WPR699" s="187"/>
      <c r="WPS699" s="187"/>
      <c r="WPT699" s="187"/>
      <c r="WPU699" s="187"/>
      <c r="WPV699" s="187"/>
      <c r="WPW699" s="187"/>
      <c r="WPX699" s="187"/>
      <c r="WPY699" s="187"/>
      <c r="WPZ699" s="187"/>
      <c r="WQA699" s="187"/>
      <c r="WQB699" s="187"/>
      <c r="WQC699" s="187"/>
      <c r="WQD699" s="187"/>
      <c r="WQE699" s="187"/>
      <c r="WQF699" s="187"/>
      <c r="WQG699" s="187"/>
      <c r="WQH699" s="187"/>
      <c r="WQI699" s="187"/>
      <c r="WQJ699" s="187"/>
      <c r="WQK699" s="187"/>
      <c r="WQL699" s="187"/>
      <c r="WQM699" s="187"/>
      <c r="WQN699" s="187"/>
      <c r="WQO699" s="187"/>
      <c r="WQP699" s="187"/>
      <c r="WQQ699" s="187"/>
      <c r="WQR699" s="187"/>
      <c r="WQS699" s="187"/>
      <c r="WQT699" s="187"/>
      <c r="WQU699" s="187"/>
      <c r="WQV699" s="187"/>
      <c r="WQW699" s="187"/>
      <c r="WQX699" s="187"/>
      <c r="WQY699" s="187"/>
      <c r="WQZ699" s="187"/>
      <c r="WRA699" s="187"/>
      <c r="WRB699" s="187"/>
      <c r="WRC699" s="187"/>
      <c r="WRD699" s="187"/>
      <c r="WRE699" s="187"/>
      <c r="WRF699" s="187"/>
      <c r="WRG699" s="187"/>
      <c r="WRH699" s="187"/>
      <c r="WRI699" s="187"/>
      <c r="WRJ699" s="187"/>
      <c r="WRK699" s="187"/>
      <c r="WRL699" s="187"/>
      <c r="WRM699" s="187"/>
      <c r="WRN699" s="187"/>
      <c r="WRO699" s="187"/>
      <c r="WRP699" s="187"/>
      <c r="WRQ699" s="187"/>
      <c r="WRR699" s="187"/>
      <c r="WRS699" s="187"/>
      <c r="WRT699" s="187"/>
      <c r="WRU699" s="187"/>
      <c r="WRV699" s="187"/>
      <c r="WRW699" s="187"/>
      <c r="WRX699" s="187"/>
      <c r="WRY699" s="187"/>
      <c r="WRZ699" s="187"/>
      <c r="WSA699" s="187"/>
      <c r="WSB699" s="187"/>
      <c r="WSC699" s="187"/>
      <c r="WSD699" s="187"/>
      <c r="WSE699" s="187"/>
      <c r="WSF699" s="187"/>
      <c r="WSG699" s="187"/>
      <c r="WSH699" s="187"/>
      <c r="WSI699" s="187"/>
      <c r="WSJ699" s="187"/>
      <c r="WSK699" s="187"/>
      <c r="WSL699" s="187"/>
      <c r="WSM699" s="187"/>
      <c r="WSN699" s="187"/>
      <c r="WSO699" s="187"/>
      <c r="WSP699" s="187"/>
      <c r="WSQ699" s="187"/>
      <c r="WSR699" s="187"/>
      <c r="WSS699" s="187"/>
      <c r="WST699" s="187"/>
      <c r="WSU699" s="187"/>
      <c r="WSV699" s="187"/>
      <c r="WSW699" s="187"/>
      <c r="WSX699" s="187"/>
      <c r="WSY699" s="187"/>
      <c r="WSZ699" s="187"/>
      <c r="WTA699" s="187"/>
      <c r="WTB699" s="187"/>
      <c r="WTC699" s="187"/>
      <c r="WTD699" s="187"/>
      <c r="WTE699" s="187"/>
      <c r="WTF699" s="187"/>
      <c r="WTG699" s="187"/>
      <c r="WTH699" s="187"/>
      <c r="WTI699" s="187"/>
      <c r="WTJ699" s="187"/>
      <c r="WTK699" s="187"/>
      <c r="WTL699" s="187"/>
      <c r="WTM699" s="187"/>
      <c r="WTN699" s="187"/>
      <c r="WTO699" s="187"/>
      <c r="WTP699" s="187"/>
      <c r="WTQ699" s="187"/>
      <c r="WTR699" s="187"/>
      <c r="WTS699" s="187"/>
      <c r="WTT699" s="187"/>
      <c r="WTU699" s="187"/>
      <c r="WTV699" s="187"/>
      <c r="WTW699" s="187"/>
      <c r="WTX699" s="187"/>
      <c r="WTY699" s="187"/>
      <c r="WTZ699" s="187"/>
      <c r="WUA699" s="187"/>
      <c r="WUB699" s="187"/>
      <c r="WUC699" s="187"/>
      <c r="WUD699" s="187"/>
      <c r="WUE699" s="187"/>
      <c r="WUF699" s="187"/>
      <c r="WUG699" s="187"/>
      <c r="WUH699" s="187"/>
      <c r="WUI699" s="187"/>
      <c r="WUJ699" s="187"/>
      <c r="WUK699" s="187"/>
      <c r="WUL699" s="187"/>
      <c r="WUM699" s="187"/>
      <c r="WUN699" s="187"/>
      <c r="WUO699" s="187"/>
      <c r="WUP699" s="187"/>
      <c r="WUQ699" s="187"/>
      <c r="WUR699" s="187"/>
      <c r="WUS699" s="187"/>
      <c r="WUT699" s="187"/>
      <c r="WUU699" s="187"/>
      <c r="WUV699" s="187"/>
      <c r="WUW699" s="187"/>
      <c r="WUX699" s="187"/>
      <c r="WUY699" s="187"/>
      <c r="WUZ699" s="187"/>
      <c r="WVA699" s="187"/>
      <c r="WVB699" s="187"/>
      <c r="WVC699" s="187"/>
      <c r="WVD699" s="187"/>
      <c r="WVE699" s="187"/>
      <c r="WVF699" s="187"/>
      <c r="WVG699" s="187"/>
      <c r="WVH699" s="187"/>
      <c r="WVI699" s="187"/>
      <c r="WVJ699" s="187"/>
      <c r="WVK699" s="187"/>
      <c r="WVL699" s="187"/>
      <c r="WVM699" s="187"/>
      <c r="WVN699" s="187"/>
      <c r="WVO699" s="187"/>
      <c r="WVP699" s="187"/>
      <c r="WVQ699" s="187"/>
      <c r="WVR699" s="187"/>
      <c r="WVS699" s="187"/>
      <c r="WVT699" s="187"/>
      <c r="WVU699" s="187"/>
      <c r="WVV699" s="187"/>
      <c r="WVW699" s="187"/>
      <c r="WVX699" s="187"/>
      <c r="WVY699" s="187"/>
      <c r="WVZ699" s="187"/>
      <c r="WWA699" s="187"/>
      <c r="WWB699" s="187"/>
      <c r="WWC699" s="187"/>
      <c r="WWD699" s="187"/>
      <c r="WWE699" s="187"/>
      <c r="WWF699" s="187"/>
      <c r="WWG699" s="187"/>
      <c r="WWH699" s="187"/>
      <c r="WWI699" s="187"/>
      <c r="WWJ699" s="187"/>
      <c r="WWK699" s="187"/>
      <c r="WWL699" s="187"/>
      <c r="WWM699" s="187"/>
      <c r="WWN699" s="187"/>
      <c r="WWO699" s="187"/>
      <c r="WWP699" s="187"/>
      <c r="WWQ699" s="187"/>
      <c r="WWR699" s="187"/>
      <c r="WWS699" s="187"/>
      <c r="WWT699" s="187"/>
      <c r="WWU699" s="187"/>
      <c r="WWV699" s="187"/>
      <c r="WWW699" s="187"/>
      <c r="WWX699" s="187"/>
      <c r="WWY699" s="187"/>
      <c r="WWZ699" s="187"/>
      <c r="WXA699" s="187"/>
      <c r="WXB699" s="187"/>
      <c r="WXC699" s="187"/>
      <c r="WXD699" s="187"/>
      <c r="WXE699" s="187"/>
      <c r="WXF699" s="187"/>
      <c r="WXG699" s="187"/>
      <c r="WXH699" s="187"/>
      <c r="WXI699" s="187"/>
      <c r="WXJ699" s="187"/>
      <c r="WXK699" s="187"/>
      <c r="WXL699" s="187"/>
      <c r="WXM699" s="187"/>
      <c r="WXN699" s="187"/>
      <c r="WXO699" s="187"/>
      <c r="WXP699" s="187"/>
      <c r="WXQ699" s="187"/>
      <c r="WXR699" s="187"/>
      <c r="WXS699" s="187"/>
      <c r="WXT699" s="187"/>
      <c r="WXU699" s="187"/>
      <c r="WXV699" s="187"/>
      <c r="WXW699" s="187"/>
      <c r="WXX699" s="187"/>
      <c r="WXY699" s="187"/>
      <c r="WXZ699" s="187"/>
      <c r="WYA699" s="187"/>
      <c r="WYB699" s="187"/>
      <c r="WYC699" s="187"/>
      <c r="WYD699" s="187"/>
      <c r="WYE699" s="187"/>
      <c r="WYF699" s="187"/>
      <c r="WYG699" s="187"/>
      <c r="WYH699" s="187"/>
      <c r="WYI699" s="187"/>
      <c r="WYJ699" s="187"/>
      <c r="WYK699" s="187"/>
      <c r="WYL699" s="187"/>
      <c r="WYM699" s="187"/>
      <c r="WYN699" s="187"/>
      <c r="WYO699" s="187"/>
      <c r="WYP699" s="187"/>
      <c r="WYQ699" s="187"/>
      <c r="WYR699" s="187"/>
      <c r="WYS699" s="187"/>
      <c r="WYT699" s="187"/>
      <c r="WYU699" s="187"/>
      <c r="WYV699" s="187"/>
      <c r="WYW699" s="187"/>
      <c r="WYX699" s="187"/>
      <c r="WYY699" s="187"/>
      <c r="WYZ699" s="187"/>
      <c r="WZA699" s="187"/>
      <c r="WZB699" s="187"/>
      <c r="WZC699" s="187"/>
      <c r="WZD699" s="187"/>
      <c r="WZE699" s="187"/>
      <c r="WZF699" s="187"/>
      <c r="WZG699" s="187"/>
      <c r="WZH699" s="187"/>
      <c r="WZI699" s="187"/>
      <c r="WZJ699" s="187"/>
      <c r="WZK699" s="187"/>
      <c r="WZL699" s="187"/>
      <c r="WZM699" s="187"/>
      <c r="WZN699" s="187"/>
      <c r="WZO699" s="187"/>
      <c r="WZP699" s="187"/>
      <c r="WZQ699" s="187"/>
      <c r="WZR699" s="187"/>
      <c r="WZS699" s="187"/>
      <c r="WZT699" s="187"/>
      <c r="WZU699" s="187"/>
      <c r="WZV699" s="187"/>
      <c r="WZW699" s="187"/>
      <c r="WZX699" s="187"/>
      <c r="WZY699" s="187"/>
      <c r="WZZ699" s="187"/>
      <c r="XAA699" s="187"/>
      <c r="XAB699" s="187"/>
      <c r="XAC699" s="187"/>
      <c r="XAD699" s="187"/>
      <c r="XAE699" s="187"/>
      <c r="XAF699" s="187"/>
      <c r="XAG699" s="187"/>
      <c r="XAH699" s="187"/>
      <c r="XAI699" s="187"/>
      <c r="XAJ699" s="187"/>
      <c r="XAK699" s="187"/>
      <c r="XAL699" s="187"/>
      <c r="XAM699" s="187"/>
      <c r="XAN699" s="187"/>
      <c r="XAO699" s="187"/>
      <c r="XAP699" s="187"/>
      <c r="XAQ699" s="187"/>
      <c r="XAR699" s="187"/>
      <c r="XAS699" s="187"/>
      <c r="XAT699" s="187"/>
      <c r="XAU699" s="187"/>
      <c r="XAV699" s="187"/>
      <c r="XAW699" s="187"/>
      <c r="XAX699" s="187"/>
      <c r="XAY699" s="187"/>
      <c r="XAZ699" s="187"/>
      <c r="XBA699" s="187"/>
      <c r="XBB699" s="187"/>
      <c r="XBC699" s="187"/>
      <c r="XBD699" s="187"/>
      <c r="XBE699" s="187"/>
      <c r="XBF699" s="187"/>
      <c r="XBG699" s="187"/>
      <c r="XBH699" s="187"/>
      <c r="XBI699" s="187"/>
      <c r="XBJ699" s="187"/>
      <c r="XBK699" s="187"/>
      <c r="XBL699" s="187"/>
      <c r="XBM699" s="187"/>
      <c r="XBN699" s="187"/>
      <c r="XBO699" s="187"/>
      <c r="XBP699" s="187"/>
      <c r="XBQ699" s="187"/>
      <c r="XBR699" s="187"/>
      <c r="XBS699" s="187"/>
      <c r="XBT699" s="187"/>
      <c r="XBU699" s="187"/>
      <c r="XBV699" s="187"/>
      <c r="XBW699" s="187"/>
      <c r="XBX699" s="187"/>
      <c r="XBY699" s="187"/>
      <c r="XBZ699" s="187"/>
      <c r="XCA699" s="187"/>
      <c r="XCB699" s="187"/>
      <c r="XCC699" s="187"/>
      <c r="XCD699" s="187"/>
      <c r="XCE699" s="187"/>
      <c r="XCF699" s="187"/>
      <c r="XCG699" s="187"/>
      <c r="XCH699" s="187"/>
      <c r="XCI699" s="187"/>
      <c r="XCJ699" s="187"/>
      <c r="XCK699" s="187"/>
      <c r="XCL699" s="187"/>
      <c r="XCM699" s="187"/>
      <c r="XCN699" s="187"/>
      <c r="XCO699" s="187"/>
      <c r="XCP699" s="187"/>
      <c r="XCQ699" s="187"/>
      <c r="XCR699" s="187"/>
      <c r="XCS699" s="187"/>
      <c r="XCT699" s="187"/>
      <c r="XCU699" s="187"/>
      <c r="XCV699" s="187"/>
      <c r="XCW699" s="187"/>
      <c r="XCX699" s="187"/>
      <c r="XCY699" s="187"/>
      <c r="XCZ699" s="187"/>
      <c r="XDA699" s="187"/>
      <c r="XDB699" s="187"/>
      <c r="XDC699" s="187"/>
      <c r="XDD699" s="187"/>
      <c r="XDE699" s="187"/>
      <c r="XDF699" s="187"/>
      <c r="XDG699" s="187"/>
      <c r="XDH699" s="187"/>
      <c r="XDI699" s="187"/>
      <c r="XDJ699" s="187"/>
      <c r="XDK699" s="187"/>
      <c r="XDL699" s="187"/>
      <c r="XDM699" s="187"/>
      <c r="XDN699" s="187"/>
      <c r="XDO699" s="187"/>
      <c r="XDP699" s="187"/>
      <c r="XDQ699" s="187"/>
      <c r="XDR699" s="187"/>
      <c r="XDS699" s="187"/>
      <c r="XDT699" s="187"/>
      <c r="XDU699" s="187"/>
      <c r="XDV699" s="187"/>
      <c r="XDW699" s="187"/>
      <c r="XDX699" s="187"/>
      <c r="XDY699" s="187"/>
      <c r="XDZ699" s="187"/>
      <c r="XEA699" s="187"/>
      <c r="XEB699" s="187"/>
      <c r="XEC699" s="187"/>
      <c r="XED699" s="187"/>
      <c r="XEE699" s="187"/>
      <c r="XEF699" s="187"/>
      <c r="XEG699" s="187"/>
      <c r="XEH699" s="187"/>
      <c r="XEI699" s="187"/>
      <c r="XEJ699" s="187"/>
      <c r="XEK699" s="187"/>
      <c r="XEL699" s="187"/>
      <c r="XEM699" s="187"/>
      <c r="XEN699" s="187"/>
      <c r="XEO699" s="187"/>
      <c r="XEP699" s="187"/>
      <c r="XEQ699" s="187"/>
      <c r="XER699" s="187"/>
      <c r="XES699" s="187"/>
      <c r="XET699" s="187"/>
      <c r="XEU699" s="187"/>
      <c r="XEV699" s="187"/>
      <c r="XEW699" s="187"/>
      <c r="XEX699" s="187"/>
      <c r="XEY699" s="187"/>
      <c r="XEZ699" s="187"/>
      <c r="XFA699" s="187"/>
      <c r="XFB699" s="187"/>
      <c r="XFC699" s="187"/>
      <c r="XFD699" s="230"/>
    </row>
    <row r="700" spans="1:16384" s="132" customFormat="1" x14ac:dyDescent="0.15">
      <c r="A700" s="260" t="s">
        <v>1303</v>
      </c>
      <c r="B700" s="166">
        <v>1</v>
      </c>
      <c r="C700" s="110" t="s">
        <v>1277</v>
      </c>
      <c r="D700" s="30"/>
      <c r="E700" s="30"/>
      <c r="F700" s="180"/>
      <c r="G700" s="145"/>
      <c r="H700" s="135"/>
      <c r="I700" s="181">
        <v>3</v>
      </c>
      <c r="J700" s="132">
        <v>69</v>
      </c>
      <c r="K700" s="182">
        <f t="shared" si="584"/>
        <v>66</v>
      </c>
      <c r="L700" s="183">
        <f>K700/Popularity!$B$28</f>
        <v>1</v>
      </c>
      <c r="M700" s="183">
        <f>K700/Popularity!$B$2</f>
        <v>0.3350253807106599</v>
      </c>
      <c r="N700" s="218">
        <f t="shared" si="585"/>
        <v>-0.6649746192893401</v>
      </c>
      <c r="O700" s="236"/>
      <c r="P700" s="146"/>
      <c r="Q700" s="60"/>
      <c r="R700" s="147"/>
      <c r="S700" s="60"/>
      <c r="T700" s="60"/>
      <c r="U700" s="60"/>
      <c r="V700" s="60"/>
      <c r="W700" s="61"/>
    </row>
    <row r="701" spans="1:16384" x14ac:dyDescent="0.15">
      <c r="A701" s="251"/>
      <c r="B701" s="42">
        <v>2</v>
      </c>
      <c r="C701" s="111" t="s">
        <v>1278</v>
      </c>
      <c r="D701" s="31"/>
      <c r="E701" s="31"/>
      <c r="H701" s="167"/>
      <c r="I701" s="184">
        <v>13</v>
      </c>
      <c r="J701" s="20">
        <v>67</v>
      </c>
      <c r="K701" s="115">
        <f t="shared" si="584"/>
        <v>54</v>
      </c>
      <c r="L701" s="185">
        <f>K701/Popularity!$B$28</f>
        <v>0.81818181818181823</v>
      </c>
      <c r="M701" s="185">
        <f>K701/Popularity!$B$2</f>
        <v>0.27411167512690354</v>
      </c>
      <c r="N701" s="216">
        <f t="shared" si="585"/>
        <v>-0.54407014305491463</v>
      </c>
      <c r="O701" s="237"/>
      <c r="W701" s="63"/>
    </row>
    <row r="702" spans="1:16384" x14ac:dyDescent="0.15">
      <c r="A702" s="251"/>
      <c r="B702" s="42">
        <v>3</v>
      </c>
      <c r="C702" s="111" t="s">
        <v>1279</v>
      </c>
      <c r="D702" s="31"/>
      <c r="E702" s="31"/>
      <c r="H702" s="167"/>
      <c r="I702" s="184">
        <v>0</v>
      </c>
      <c r="J702" s="20">
        <v>49</v>
      </c>
      <c r="K702" s="115">
        <f t="shared" si="584"/>
        <v>49</v>
      </c>
      <c r="L702" s="185">
        <f>K702/Popularity!$B$28</f>
        <v>0.74242424242424243</v>
      </c>
      <c r="M702" s="185">
        <f>K702/Popularity!$B$2</f>
        <v>0.24873096446700507</v>
      </c>
      <c r="N702" s="216">
        <f t="shared" si="585"/>
        <v>-0.49369327795723739</v>
      </c>
      <c r="O702" s="237"/>
      <c r="W702" s="63"/>
    </row>
    <row r="703" spans="1:16384" x14ac:dyDescent="0.15">
      <c r="A703" s="251"/>
      <c r="B703" s="42">
        <v>4</v>
      </c>
      <c r="C703" s="111" t="s">
        <v>1281</v>
      </c>
      <c r="D703" s="31"/>
      <c r="E703" s="31"/>
      <c r="H703" s="167"/>
      <c r="I703" s="184">
        <v>3</v>
      </c>
      <c r="J703" s="20">
        <v>43</v>
      </c>
      <c r="K703" s="115">
        <f t="shared" si="584"/>
        <v>40</v>
      </c>
      <c r="L703" s="185">
        <f>K703/Popularity!$B$28</f>
        <v>0.60606060606060608</v>
      </c>
      <c r="M703" s="185">
        <f>K703/Popularity!$B$2</f>
        <v>0.20304568527918782</v>
      </c>
      <c r="N703" s="216">
        <f t="shared" si="585"/>
        <v>-0.40301492078141826</v>
      </c>
      <c r="O703" s="237"/>
      <c r="W703" s="63"/>
    </row>
    <row r="704" spans="1:16384" s="187" customFormat="1" ht="14" thickBot="1" x14ac:dyDescent="0.2">
      <c r="A704" s="252"/>
      <c r="B704" s="171">
        <v>5</v>
      </c>
      <c r="C704" s="112" t="s">
        <v>1282</v>
      </c>
      <c r="D704" s="32"/>
      <c r="E704" s="32"/>
      <c r="F704" s="165"/>
      <c r="G704" s="161"/>
      <c r="H704" s="172"/>
      <c r="I704" s="186">
        <v>0</v>
      </c>
      <c r="J704" s="187">
        <v>40</v>
      </c>
      <c r="K704" s="188">
        <f t="shared" si="584"/>
        <v>40</v>
      </c>
      <c r="L704" s="189">
        <f>K704/Popularity!$B$28</f>
        <v>0.60606060606060608</v>
      </c>
      <c r="M704" s="189">
        <f>K704/Popularity!$B$2</f>
        <v>0.20304568527918782</v>
      </c>
      <c r="N704" s="219">
        <f t="shared" si="585"/>
        <v>-0.40301492078141826</v>
      </c>
      <c r="O704" s="238"/>
      <c r="P704" s="162"/>
      <c r="Q704" s="65"/>
      <c r="R704" s="163"/>
      <c r="S704" s="65"/>
      <c r="T704" s="65"/>
      <c r="U704" s="65"/>
      <c r="V704" s="65"/>
      <c r="W704" s="66"/>
    </row>
    <row r="705" spans="1:16384" x14ac:dyDescent="0.15">
      <c r="A705" s="258" t="s">
        <v>1304</v>
      </c>
      <c r="B705" s="166">
        <v>1</v>
      </c>
      <c r="C705" s="110" t="s">
        <v>1284</v>
      </c>
      <c r="D705" s="30"/>
      <c r="E705" s="30"/>
      <c r="F705" s="180"/>
      <c r="G705" s="145"/>
      <c r="H705" s="135"/>
      <c r="I705" s="181">
        <v>0</v>
      </c>
      <c r="J705" s="132">
        <v>42</v>
      </c>
      <c r="K705" s="182">
        <f t="shared" si="584"/>
        <v>42</v>
      </c>
      <c r="L705" s="183">
        <f>K705/Popularity!$B$29</f>
        <v>0.80769230769230771</v>
      </c>
      <c r="M705" s="183">
        <f>K705/Popularity!$B$2</f>
        <v>0.21319796954314721</v>
      </c>
      <c r="N705" s="218">
        <f t="shared" si="585"/>
        <v>-0.59449433814916053</v>
      </c>
      <c r="O705" s="236"/>
      <c r="P705" s="146"/>
      <c r="Q705" s="60"/>
      <c r="R705" s="147"/>
      <c r="S705" s="60"/>
      <c r="T705" s="60"/>
      <c r="U705" s="60"/>
      <c r="V705" s="60"/>
      <c r="W705" s="61"/>
      <c r="X705" s="132"/>
      <c r="Y705" s="132"/>
      <c r="Z705" s="132"/>
      <c r="AA705" s="132"/>
      <c r="AB705" s="132"/>
      <c r="AC705" s="132"/>
      <c r="AD705" s="132"/>
      <c r="AE705" s="132"/>
      <c r="AF705" s="132"/>
      <c r="AG705" s="132"/>
      <c r="AH705" s="132"/>
      <c r="AI705" s="132"/>
      <c r="AJ705" s="132"/>
      <c r="AK705" s="132"/>
      <c r="AL705" s="132"/>
      <c r="AM705" s="132"/>
      <c r="AN705" s="132"/>
      <c r="AO705" s="132"/>
      <c r="AP705" s="132"/>
      <c r="AQ705" s="132"/>
      <c r="AR705" s="132"/>
      <c r="AS705" s="132"/>
      <c r="AT705" s="132"/>
      <c r="AU705" s="132"/>
      <c r="AV705" s="132"/>
      <c r="AW705" s="132"/>
      <c r="AX705" s="132"/>
      <c r="AY705" s="132"/>
      <c r="AZ705" s="132"/>
      <c r="BA705" s="132"/>
      <c r="BB705" s="132"/>
      <c r="BC705" s="132"/>
      <c r="BD705" s="132"/>
      <c r="BE705" s="132"/>
      <c r="BF705" s="132"/>
      <c r="BG705" s="132"/>
      <c r="BH705" s="132"/>
      <c r="BI705" s="132"/>
      <c r="BJ705" s="132"/>
      <c r="BK705" s="132"/>
      <c r="BL705" s="132"/>
      <c r="BM705" s="132"/>
      <c r="BN705" s="132"/>
      <c r="BO705" s="132"/>
      <c r="BP705" s="132"/>
      <c r="BQ705" s="132"/>
      <c r="BR705" s="132"/>
      <c r="BS705" s="132"/>
      <c r="BT705" s="132"/>
      <c r="BU705" s="132"/>
      <c r="BV705" s="132"/>
      <c r="BW705" s="132"/>
      <c r="BX705" s="132"/>
      <c r="BY705" s="132"/>
      <c r="BZ705" s="132"/>
      <c r="CA705" s="132"/>
      <c r="CB705" s="132"/>
      <c r="CC705" s="132"/>
      <c r="CD705" s="132"/>
      <c r="CE705" s="132"/>
      <c r="CF705" s="132"/>
      <c r="CG705" s="132"/>
      <c r="CH705" s="132"/>
      <c r="CI705" s="132"/>
      <c r="CJ705" s="132"/>
      <c r="CK705" s="132"/>
      <c r="CL705" s="132"/>
      <c r="CM705" s="132"/>
      <c r="CN705" s="132"/>
      <c r="CO705" s="132"/>
      <c r="CP705" s="132"/>
      <c r="CQ705" s="132"/>
      <c r="CR705" s="132"/>
      <c r="CS705" s="132"/>
      <c r="CT705" s="132"/>
      <c r="CU705" s="132"/>
      <c r="CV705" s="132"/>
      <c r="CW705" s="132"/>
      <c r="CX705" s="132"/>
      <c r="CY705" s="132"/>
      <c r="CZ705" s="132"/>
      <c r="DA705" s="132"/>
      <c r="DB705" s="132"/>
      <c r="DC705" s="132"/>
      <c r="DD705" s="132"/>
      <c r="DE705" s="132"/>
      <c r="DF705" s="132"/>
      <c r="DG705" s="132"/>
      <c r="DH705" s="132"/>
      <c r="DI705" s="132"/>
      <c r="DJ705" s="132"/>
      <c r="DK705" s="132"/>
      <c r="DL705" s="132"/>
      <c r="DM705" s="132"/>
      <c r="DN705" s="132"/>
      <c r="DO705" s="132"/>
      <c r="DP705" s="132"/>
      <c r="DQ705" s="132"/>
      <c r="DR705" s="132"/>
      <c r="DS705" s="132"/>
      <c r="DT705" s="132"/>
      <c r="DU705" s="132"/>
      <c r="DV705" s="132"/>
      <c r="DW705" s="132"/>
      <c r="DX705" s="132"/>
      <c r="DY705" s="132"/>
      <c r="DZ705" s="132"/>
      <c r="EA705" s="132"/>
      <c r="EB705" s="132"/>
      <c r="EC705" s="132"/>
      <c r="ED705" s="132"/>
      <c r="EE705" s="132"/>
      <c r="EF705" s="132"/>
      <c r="EG705" s="132"/>
      <c r="EH705" s="132"/>
      <c r="EI705" s="132"/>
      <c r="EJ705" s="132"/>
      <c r="EK705" s="132"/>
      <c r="EL705" s="132"/>
      <c r="EM705" s="132"/>
      <c r="EN705" s="132"/>
      <c r="EO705" s="132"/>
      <c r="EP705" s="132"/>
      <c r="EQ705" s="132"/>
      <c r="ER705" s="132"/>
      <c r="ES705" s="132"/>
      <c r="ET705" s="132"/>
      <c r="EU705" s="132"/>
      <c r="EV705" s="132"/>
      <c r="EW705" s="132"/>
      <c r="EX705" s="132"/>
      <c r="EY705" s="132"/>
      <c r="EZ705" s="132"/>
      <c r="FA705" s="132"/>
      <c r="FB705" s="132"/>
      <c r="FC705" s="132"/>
      <c r="FD705" s="132"/>
      <c r="FE705" s="132"/>
      <c r="FF705" s="132"/>
      <c r="FG705" s="132"/>
      <c r="FH705" s="132"/>
      <c r="FI705" s="132"/>
      <c r="FJ705" s="132"/>
      <c r="FK705" s="132"/>
      <c r="FL705" s="132"/>
      <c r="FM705" s="132"/>
      <c r="FN705" s="132"/>
      <c r="FO705" s="132"/>
      <c r="FP705" s="132"/>
      <c r="FQ705" s="132"/>
      <c r="FR705" s="132"/>
      <c r="FS705" s="132"/>
      <c r="FT705" s="132"/>
      <c r="FU705" s="132"/>
      <c r="FV705" s="132"/>
      <c r="FW705" s="132"/>
      <c r="FX705" s="132"/>
      <c r="FY705" s="132"/>
      <c r="FZ705" s="132"/>
      <c r="GA705" s="132"/>
      <c r="GB705" s="132"/>
      <c r="GC705" s="132"/>
      <c r="GD705" s="132"/>
      <c r="GE705" s="132"/>
      <c r="GF705" s="132"/>
      <c r="GG705" s="132"/>
      <c r="GH705" s="132"/>
      <c r="GI705" s="132"/>
      <c r="GJ705" s="132"/>
      <c r="GK705" s="132"/>
      <c r="GL705" s="132"/>
      <c r="GM705" s="132"/>
      <c r="GN705" s="132"/>
      <c r="GO705" s="132"/>
      <c r="GP705" s="132"/>
      <c r="GQ705" s="132"/>
      <c r="GR705" s="132"/>
      <c r="GS705" s="132"/>
      <c r="GT705" s="132"/>
      <c r="GU705" s="132"/>
      <c r="GV705" s="132"/>
      <c r="GW705" s="132"/>
      <c r="GX705" s="132"/>
      <c r="GY705" s="132"/>
      <c r="GZ705" s="132"/>
      <c r="HA705" s="132"/>
      <c r="HB705" s="132"/>
      <c r="HC705" s="132"/>
      <c r="HD705" s="132"/>
      <c r="HE705" s="132"/>
      <c r="HF705" s="132"/>
      <c r="HG705" s="132"/>
      <c r="HH705" s="132"/>
      <c r="HI705" s="132"/>
      <c r="HJ705" s="132"/>
      <c r="HK705" s="132"/>
      <c r="HL705" s="132"/>
      <c r="HM705" s="132"/>
      <c r="HN705" s="132"/>
      <c r="HO705" s="132"/>
      <c r="HP705" s="132"/>
      <c r="HQ705" s="132"/>
      <c r="HR705" s="132"/>
      <c r="HS705" s="132"/>
      <c r="HT705" s="132"/>
      <c r="HU705" s="132"/>
      <c r="HV705" s="132"/>
      <c r="HW705" s="132"/>
      <c r="HX705" s="132"/>
      <c r="HY705" s="132"/>
      <c r="HZ705" s="132"/>
      <c r="IA705" s="132"/>
      <c r="IB705" s="132"/>
      <c r="IC705" s="132"/>
      <c r="ID705" s="132"/>
      <c r="IE705" s="132"/>
      <c r="IF705" s="132"/>
      <c r="IG705" s="132"/>
      <c r="IH705" s="132"/>
      <c r="II705" s="132"/>
      <c r="IJ705" s="132"/>
      <c r="IK705" s="132"/>
      <c r="IL705" s="132"/>
      <c r="IM705" s="132"/>
      <c r="IN705" s="132"/>
      <c r="IO705" s="132"/>
      <c r="IP705" s="132"/>
      <c r="IQ705" s="132"/>
      <c r="IR705" s="132"/>
      <c r="IS705" s="132"/>
      <c r="IT705" s="132"/>
      <c r="IU705" s="132"/>
      <c r="IV705" s="132"/>
      <c r="IW705" s="132"/>
      <c r="IX705" s="132"/>
      <c r="IY705" s="132"/>
      <c r="IZ705" s="132"/>
      <c r="JA705" s="132"/>
      <c r="JB705" s="132"/>
      <c r="JC705" s="132"/>
      <c r="JD705" s="132"/>
      <c r="JE705" s="132"/>
      <c r="JF705" s="132"/>
      <c r="JG705" s="132"/>
      <c r="JH705" s="132"/>
      <c r="JI705" s="132"/>
      <c r="JJ705" s="132"/>
      <c r="JK705" s="132"/>
      <c r="JL705" s="132"/>
      <c r="JM705" s="132"/>
      <c r="JN705" s="132"/>
      <c r="JO705" s="132"/>
      <c r="JP705" s="132"/>
      <c r="JQ705" s="132"/>
      <c r="JR705" s="132"/>
      <c r="JS705" s="132"/>
      <c r="JT705" s="132"/>
      <c r="JU705" s="132"/>
      <c r="JV705" s="132"/>
      <c r="JW705" s="132"/>
      <c r="JX705" s="132"/>
      <c r="JY705" s="132"/>
      <c r="JZ705" s="132"/>
      <c r="KA705" s="132"/>
      <c r="KB705" s="132"/>
      <c r="KC705" s="132"/>
      <c r="KD705" s="132"/>
      <c r="KE705" s="132"/>
      <c r="KF705" s="132"/>
      <c r="KG705" s="132"/>
      <c r="KH705" s="132"/>
      <c r="KI705" s="132"/>
      <c r="KJ705" s="132"/>
      <c r="KK705" s="132"/>
      <c r="KL705" s="132"/>
      <c r="KM705" s="132"/>
      <c r="KN705" s="132"/>
      <c r="KO705" s="132"/>
      <c r="KP705" s="132"/>
      <c r="KQ705" s="132"/>
      <c r="KR705" s="132"/>
      <c r="KS705" s="132"/>
      <c r="KT705" s="132"/>
      <c r="KU705" s="132"/>
      <c r="KV705" s="132"/>
      <c r="KW705" s="132"/>
      <c r="KX705" s="132"/>
      <c r="KY705" s="132"/>
      <c r="KZ705" s="132"/>
      <c r="LA705" s="132"/>
      <c r="LB705" s="132"/>
      <c r="LC705" s="132"/>
      <c r="LD705" s="132"/>
      <c r="LE705" s="132"/>
      <c r="LF705" s="132"/>
      <c r="LG705" s="132"/>
      <c r="LH705" s="132"/>
      <c r="LI705" s="132"/>
      <c r="LJ705" s="132"/>
      <c r="LK705" s="132"/>
      <c r="LL705" s="132"/>
      <c r="LM705" s="132"/>
      <c r="LN705" s="132"/>
      <c r="LO705" s="132"/>
      <c r="LP705" s="132"/>
      <c r="LQ705" s="132"/>
      <c r="LR705" s="132"/>
      <c r="LS705" s="132"/>
      <c r="LT705" s="132"/>
      <c r="LU705" s="132"/>
      <c r="LV705" s="132"/>
      <c r="LW705" s="132"/>
      <c r="LX705" s="132"/>
      <c r="LY705" s="132"/>
      <c r="LZ705" s="132"/>
      <c r="MA705" s="132"/>
      <c r="MB705" s="132"/>
      <c r="MC705" s="132"/>
      <c r="MD705" s="132"/>
      <c r="ME705" s="132"/>
      <c r="MF705" s="132"/>
      <c r="MG705" s="132"/>
      <c r="MH705" s="132"/>
      <c r="MI705" s="132"/>
      <c r="MJ705" s="132"/>
      <c r="MK705" s="132"/>
      <c r="ML705" s="132"/>
      <c r="MM705" s="132"/>
      <c r="MN705" s="132"/>
      <c r="MO705" s="132"/>
      <c r="MP705" s="132"/>
      <c r="MQ705" s="132"/>
      <c r="MR705" s="132"/>
      <c r="MS705" s="132"/>
      <c r="MT705" s="132"/>
      <c r="MU705" s="132"/>
      <c r="MV705" s="132"/>
      <c r="MW705" s="132"/>
      <c r="MX705" s="132"/>
      <c r="MY705" s="132"/>
      <c r="MZ705" s="132"/>
      <c r="NA705" s="132"/>
      <c r="NB705" s="132"/>
      <c r="NC705" s="132"/>
      <c r="ND705" s="132"/>
      <c r="NE705" s="132"/>
      <c r="NF705" s="132"/>
      <c r="NG705" s="132"/>
      <c r="NH705" s="132"/>
      <c r="NI705" s="132"/>
      <c r="NJ705" s="132"/>
      <c r="NK705" s="132"/>
      <c r="NL705" s="132"/>
      <c r="NM705" s="132"/>
      <c r="NN705" s="132"/>
      <c r="NO705" s="132"/>
      <c r="NP705" s="132"/>
      <c r="NQ705" s="132"/>
      <c r="NR705" s="132"/>
      <c r="NS705" s="132"/>
      <c r="NT705" s="132"/>
      <c r="NU705" s="132"/>
      <c r="NV705" s="132"/>
      <c r="NW705" s="132"/>
      <c r="NX705" s="132"/>
      <c r="NY705" s="132"/>
      <c r="NZ705" s="132"/>
      <c r="OA705" s="132"/>
      <c r="OB705" s="132"/>
      <c r="OC705" s="132"/>
      <c r="OD705" s="132"/>
      <c r="OE705" s="132"/>
      <c r="OF705" s="132"/>
      <c r="OG705" s="132"/>
      <c r="OH705" s="132"/>
      <c r="OI705" s="132"/>
      <c r="OJ705" s="132"/>
      <c r="OK705" s="132"/>
      <c r="OL705" s="132"/>
      <c r="OM705" s="132"/>
      <c r="ON705" s="132"/>
      <c r="OO705" s="132"/>
      <c r="OP705" s="132"/>
      <c r="OQ705" s="132"/>
      <c r="OR705" s="132"/>
      <c r="OS705" s="132"/>
      <c r="OT705" s="132"/>
      <c r="OU705" s="132"/>
      <c r="OV705" s="132"/>
      <c r="OW705" s="132"/>
      <c r="OX705" s="132"/>
      <c r="OY705" s="132"/>
      <c r="OZ705" s="132"/>
      <c r="PA705" s="132"/>
      <c r="PB705" s="132"/>
      <c r="PC705" s="132"/>
      <c r="PD705" s="132"/>
      <c r="PE705" s="132"/>
      <c r="PF705" s="132"/>
      <c r="PG705" s="132"/>
      <c r="PH705" s="132"/>
      <c r="PI705" s="132"/>
      <c r="PJ705" s="132"/>
      <c r="PK705" s="132"/>
      <c r="PL705" s="132"/>
      <c r="PM705" s="132"/>
      <c r="PN705" s="132"/>
      <c r="PO705" s="132"/>
      <c r="PP705" s="132"/>
      <c r="PQ705" s="132"/>
      <c r="PR705" s="132"/>
      <c r="PS705" s="132"/>
      <c r="PT705" s="132"/>
      <c r="PU705" s="132"/>
      <c r="PV705" s="132"/>
      <c r="PW705" s="132"/>
      <c r="PX705" s="132"/>
      <c r="PY705" s="132"/>
      <c r="PZ705" s="132"/>
      <c r="QA705" s="132"/>
      <c r="QB705" s="132"/>
      <c r="QC705" s="132"/>
      <c r="QD705" s="132"/>
      <c r="QE705" s="132"/>
      <c r="QF705" s="132"/>
      <c r="QG705" s="132"/>
      <c r="QH705" s="132"/>
      <c r="QI705" s="132"/>
      <c r="QJ705" s="132"/>
      <c r="QK705" s="132"/>
      <c r="QL705" s="132"/>
      <c r="QM705" s="132"/>
      <c r="QN705" s="132"/>
      <c r="QO705" s="132"/>
      <c r="QP705" s="132"/>
      <c r="QQ705" s="132"/>
      <c r="QR705" s="132"/>
      <c r="QS705" s="132"/>
      <c r="QT705" s="132"/>
      <c r="QU705" s="132"/>
      <c r="QV705" s="132"/>
      <c r="QW705" s="132"/>
      <c r="QX705" s="132"/>
      <c r="QY705" s="132"/>
      <c r="QZ705" s="132"/>
      <c r="RA705" s="132"/>
      <c r="RB705" s="132"/>
      <c r="RC705" s="132"/>
      <c r="RD705" s="132"/>
      <c r="RE705" s="132"/>
      <c r="RF705" s="132"/>
      <c r="RG705" s="132"/>
      <c r="RH705" s="132"/>
      <c r="RI705" s="132"/>
      <c r="RJ705" s="132"/>
      <c r="RK705" s="132"/>
      <c r="RL705" s="132"/>
      <c r="RM705" s="132"/>
      <c r="RN705" s="132"/>
      <c r="RO705" s="132"/>
      <c r="RP705" s="132"/>
      <c r="RQ705" s="132"/>
      <c r="RR705" s="132"/>
      <c r="RS705" s="132"/>
      <c r="RT705" s="132"/>
      <c r="RU705" s="132"/>
      <c r="RV705" s="132"/>
      <c r="RW705" s="132"/>
      <c r="RX705" s="132"/>
      <c r="RY705" s="132"/>
      <c r="RZ705" s="132"/>
      <c r="SA705" s="132"/>
      <c r="SB705" s="132"/>
      <c r="SC705" s="132"/>
      <c r="SD705" s="132"/>
      <c r="SE705" s="132"/>
      <c r="SF705" s="132"/>
      <c r="SG705" s="132"/>
      <c r="SH705" s="132"/>
      <c r="SI705" s="132"/>
      <c r="SJ705" s="132"/>
      <c r="SK705" s="132"/>
      <c r="SL705" s="132"/>
      <c r="SM705" s="132"/>
      <c r="SN705" s="132"/>
      <c r="SO705" s="132"/>
      <c r="SP705" s="132"/>
      <c r="SQ705" s="132"/>
      <c r="SR705" s="132"/>
      <c r="SS705" s="132"/>
      <c r="ST705" s="132"/>
      <c r="SU705" s="132"/>
      <c r="SV705" s="132"/>
      <c r="SW705" s="132"/>
      <c r="SX705" s="132"/>
      <c r="SY705" s="132"/>
      <c r="SZ705" s="132"/>
      <c r="TA705" s="132"/>
      <c r="TB705" s="132"/>
      <c r="TC705" s="132"/>
      <c r="TD705" s="132"/>
      <c r="TE705" s="132"/>
      <c r="TF705" s="132"/>
      <c r="TG705" s="132"/>
      <c r="TH705" s="132"/>
      <c r="TI705" s="132"/>
      <c r="TJ705" s="132"/>
      <c r="TK705" s="132"/>
      <c r="TL705" s="132"/>
      <c r="TM705" s="132"/>
      <c r="TN705" s="132"/>
      <c r="TO705" s="132"/>
      <c r="TP705" s="132"/>
      <c r="TQ705" s="132"/>
      <c r="TR705" s="132"/>
      <c r="TS705" s="132"/>
      <c r="TT705" s="132"/>
      <c r="TU705" s="132"/>
      <c r="TV705" s="132"/>
      <c r="TW705" s="132"/>
      <c r="TX705" s="132"/>
      <c r="TY705" s="132"/>
      <c r="TZ705" s="132"/>
      <c r="UA705" s="132"/>
      <c r="UB705" s="132"/>
      <c r="UC705" s="132"/>
      <c r="UD705" s="132"/>
      <c r="UE705" s="132"/>
      <c r="UF705" s="132"/>
      <c r="UG705" s="132"/>
      <c r="UH705" s="132"/>
      <c r="UI705" s="132"/>
      <c r="UJ705" s="132"/>
      <c r="UK705" s="132"/>
      <c r="UL705" s="132"/>
      <c r="UM705" s="132"/>
      <c r="UN705" s="132"/>
      <c r="UO705" s="132"/>
      <c r="UP705" s="132"/>
      <c r="UQ705" s="132"/>
      <c r="UR705" s="132"/>
      <c r="US705" s="132"/>
      <c r="UT705" s="132"/>
      <c r="UU705" s="132"/>
      <c r="UV705" s="132"/>
      <c r="UW705" s="132"/>
      <c r="UX705" s="132"/>
      <c r="UY705" s="132"/>
      <c r="UZ705" s="132"/>
      <c r="VA705" s="132"/>
      <c r="VB705" s="132"/>
      <c r="VC705" s="132"/>
      <c r="VD705" s="132"/>
      <c r="VE705" s="132"/>
      <c r="VF705" s="132"/>
      <c r="VG705" s="132"/>
      <c r="VH705" s="132"/>
      <c r="VI705" s="132"/>
      <c r="VJ705" s="132"/>
      <c r="VK705" s="132"/>
      <c r="VL705" s="132"/>
      <c r="VM705" s="132"/>
      <c r="VN705" s="132"/>
      <c r="VO705" s="132"/>
      <c r="VP705" s="132"/>
      <c r="VQ705" s="132"/>
      <c r="VR705" s="132"/>
      <c r="VS705" s="132"/>
      <c r="VT705" s="132"/>
      <c r="VU705" s="132"/>
      <c r="VV705" s="132"/>
      <c r="VW705" s="132"/>
      <c r="VX705" s="132"/>
      <c r="VY705" s="132"/>
      <c r="VZ705" s="132"/>
      <c r="WA705" s="132"/>
      <c r="WB705" s="132"/>
      <c r="WC705" s="132"/>
      <c r="WD705" s="132"/>
      <c r="WE705" s="132"/>
      <c r="WF705" s="132"/>
      <c r="WG705" s="132"/>
      <c r="WH705" s="132"/>
      <c r="WI705" s="132"/>
      <c r="WJ705" s="132"/>
      <c r="WK705" s="132"/>
      <c r="WL705" s="132"/>
      <c r="WM705" s="132"/>
      <c r="WN705" s="132"/>
      <c r="WO705" s="132"/>
      <c r="WP705" s="132"/>
      <c r="WQ705" s="132"/>
      <c r="WR705" s="132"/>
      <c r="WS705" s="132"/>
      <c r="WT705" s="132"/>
      <c r="WU705" s="132"/>
      <c r="WV705" s="132"/>
      <c r="WW705" s="132"/>
      <c r="WX705" s="132"/>
      <c r="WY705" s="132"/>
      <c r="WZ705" s="132"/>
      <c r="XA705" s="132"/>
      <c r="XB705" s="132"/>
      <c r="XC705" s="132"/>
      <c r="XD705" s="132"/>
      <c r="XE705" s="132"/>
      <c r="XF705" s="132"/>
      <c r="XG705" s="132"/>
      <c r="XH705" s="132"/>
      <c r="XI705" s="132"/>
      <c r="XJ705" s="132"/>
      <c r="XK705" s="132"/>
      <c r="XL705" s="132"/>
      <c r="XM705" s="132"/>
      <c r="XN705" s="132"/>
      <c r="XO705" s="132"/>
      <c r="XP705" s="132"/>
      <c r="XQ705" s="132"/>
      <c r="XR705" s="132"/>
      <c r="XS705" s="132"/>
      <c r="XT705" s="132"/>
      <c r="XU705" s="132"/>
      <c r="XV705" s="132"/>
      <c r="XW705" s="132"/>
      <c r="XX705" s="132"/>
      <c r="XY705" s="132"/>
      <c r="XZ705" s="132"/>
      <c r="YA705" s="132"/>
      <c r="YB705" s="132"/>
      <c r="YC705" s="132"/>
      <c r="YD705" s="132"/>
      <c r="YE705" s="132"/>
      <c r="YF705" s="132"/>
      <c r="YG705" s="132"/>
      <c r="YH705" s="132"/>
      <c r="YI705" s="132"/>
      <c r="YJ705" s="132"/>
      <c r="YK705" s="132"/>
      <c r="YL705" s="132"/>
      <c r="YM705" s="132"/>
      <c r="YN705" s="132"/>
      <c r="YO705" s="132"/>
      <c r="YP705" s="132"/>
      <c r="YQ705" s="132"/>
      <c r="YR705" s="132"/>
      <c r="YS705" s="132"/>
      <c r="YT705" s="132"/>
      <c r="YU705" s="132"/>
      <c r="YV705" s="132"/>
      <c r="YW705" s="132"/>
      <c r="YX705" s="132"/>
      <c r="YY705" s="132"/>
      <c r="YZ705" s="132"/>
      <c r="ZA705" s="132"/>
      <c r="ZB705" s="132"/>
      <c r="ZC705" s="132"/>
      <c r="ZD705" s="132"/>
      <c r="ZE705" s="132"/>
      <c r="ZF705" s="132"/>
      <c r="ZG705" s="132"/>
      <c r="ZH705" s="132"/>
      <c r="ZI705" s="132"/>
      <c r="ZJ705" s="132"/>
      <c r="ZK705" s="132"/>
      <c r="ZL705" s="132"/>
      <c r="ZM705" s="132"/>
      <c r="ZN705" s="132"/>
      <c r="ZO705" s="132"/>
      <c r="ZP705" s="132"/>
      <c r="ZQ705" s="132"/>
      <c r="ZR705" s="132"/>
      <c r="ZS705" s="132"/>
      <c r="ZT705" s="132"/>
      <c r="ZU705" s="132"/>
      <c r="ZV705" s="132"/>
      <c r="ZW705" s="132"/>
      <c r="ZX705" s="132"/>
      <c r="ZY705" s="132"/>
      <c r="ZZ705" s="132"/>
      <c r="AAA705" s="132"/>
      <c r="AAB705" s="132"/>
      <c r="AAC705" s="132"/>
      <c r="AAD705" s="132"/>
      <c r="AAE705" s="132"/>
      <c r="AAF705" s="132"/>
      <c r="AAG705" s="132"/>
      <c r="AAH705" s="132"/>
      <c r="AAI705" s="132"/>
      <c r="AAJ705" s="132"/>
      <c r="AAK705" s="132"/>
      <c r="AAL705" s="132"/>
      <c r="AAM705" s="132"/>
      <c r="AAN705" s="132"/>
      <c r="AAO705" s="132"/>
      <c r="AAP705" s="132"/>
      <c r="AAQ705" s="132"/>
      <c r="AAR705" s="132"/>
      <c r="AAS705" s="132"/>
      <c r="AAT705" s="132"/>
      <c r="AAU705" s="132"/>
      <c r="AAV705" s="132"/>
      <c r="AAW705" s="132"/>
      <c r="AAX705" s="132"/>
      <c r="AAY705" s="132"/>
      <c r="AAZ705" s="132"/>
      <c r="ABA705" s="132"/>
      <c r="ABB705" s="132"/>
      <c r="ABC705" s="132"/>
      <c r="ABD705" s="132"/>
      <c r="ABE705" s="132"/>
      <c r="ABF705" s="132"/>
      <c r="ABG705" s="132"/>
      <c r="ABH705" s="132"/>
      <c r="ABI705" s="132"/>
      <c r="ABJ705" s="132"/>
      <c r="ABK705" s="132"/>
      <c r="ABL705" s="132"/>
      <c r="ABM705" s="132"/>
      <c r="ABN705" s="132"/>
      <c r="ABO705" s="132"/>
      <c r="ABP705" s="132"/>
      <c r="ABQ705" s="132"/>
      <c r="ABR705" s="132"/>
      <c r="ABS705" s="132"/>
      <c r="ABT705" s="132"/>
      <c r="ABU705" s="132"/>
      <c r="ABV705" s="132"/>
      <c r="ABW705" s="132"/>
      <c r="ABX705" s="132"/>
      <c r="ABY705" s="132"/>
      <c r="ABZ705" s="132"/>
      <c r="ACA705" s="132"/>
      <c r="ACB705" s="132"/>
      <c r="ACC705" s="132"/>
      <c r="ACD705" s="132"/>
      <c r="ACE705" s="132"/>
      <c r="ACF705" s="132"/>
      <c r="ACG705" s="132"/>
      <c r="ACH705" s="132"/>
      <c r="ACI705" s="132"/>
      <c r="ACJ705" s="132"/>
      <c r="ACK705" s="132"/>
      <c r="ACL705" s="132"/>
      <c r="ACM705" s="132"/>
      <c r="ACN705" s="132"/>
      <c r="ACO705" s="132"/>
      <c r="ACP705" s="132"/>
      <c r="ACQ705" s="132"/>
      <c r="ACR705" s="132"/>
      <c r="ACS705" s="132"/>
      <c r="ACT705" s="132"/>
      <c r="ACU705" s="132"/>
      <c r="ACV705" s="132"/>
      <c r="ACW705" s="132"/>
      <c r="ACX705" s="132"/>
      <c r="ACY705" s="132"/>
      <c r="ACZ705" s="132"/>
      <c r="ADA705" s="132"/>
      <c r="ADB705" s="132"/>
      <c r="ADC705" s="132"/>
      <c r="ADD705" s="132"/>
      <c r="ADE705" s="132"/>
      <c r="ADF705" s="132"/>
      <c r="ADG705" s="132"/>
      <c r="ADH705" s="132"/>
      <c r="ADI705" s="132"/>
      <c r="ADJ705" s="132"/>
      <c r="ADK705" s="132"/>
      <c r="ADL705" s="132"/>
      <c r="ADM705" s="132"/>
      <c r="ADN705" s="132"/>
      <c r="ADO705" s="132"/>
      <c r="ADP705" s="132"/>
      <c r="ADQ705" s="132"/>
      <c r="ADR705" s="132"/>
      <c r="ADS705" s="132"/>
      <c r="ADT705" s="132"/>
      <c r="ADU705" s="132"/>
      <c r="ADV705" s="132"/>
      <c r="ADW705" s="132"/>
      <c r="ADX705" s="132"/>
      <c r="ADY705" s="132"/>
      <c r="ADZ705" s="132"/>
      <c r="AEA705" s="132"/>
      <c r="AEB705" s="132"/>
      <c r="AEC705" s="132"/>
      <c r="AED705" s="132"/>
      <c r="AEE705" s="132"/>
      <c r="AEF705" s="132"/>
      <c r="AEG705" s="132"/>
      <c r="AEH705" s="132"/>
      <c r="AEI705" s="132"/>
      <c r="AEJ705" s="132"/>
      <c r="AEK705" s="132"/>
      <c r="AEL705" s="132"/>
      <c r="AEM705" s="132"/>
      <c r="AEN705" s="132"/>
      <c r="AEO705" s="132"/>
      <c r="AEP705" s="132"/>
      <c r="AEQ705" s="132"/>
      <c r="AER705" s="132"/>
      <c r="AES705" s="132"/>
      <c r="AET705" s="132"/>
      <c r="AEU705" s="132"/>
      <c r="AEV705" s="132"/>
      <c r="AEW705" s="132"/>
      <c r="AEX705" s="132"/>
      <c r="AEY705" s="132"/>
      <c r="AEZ705" s="132"/>
      <c r="AFA705" s="132"/>
      <c r="AFB705" s="132"/>
      <c r="AFC705" s="132"/>
      <c r="AFD705" s="132"/>
      <c r="AFE705" s="132"/>
      <c r="AFF705" s="132"/>
      <c r="AFG705" s="132"/>
      <c r="AFH705" s="132"/>
      <c r="AFI705" s="132"/>
      <c r="AFJ705" s="132"/>
      <c r="AFK705" s="132"/>
      <c r="AFL705" s="132"/>
      <c r="AFM705" s="132"/>
      <c r="AFN705" s="132"/>
      <c r="AFO705" s="132"/>
      <c r="AFP705" s="132"/>
      <c r="AFQ705" s="132"/>
      <c r="AFR705" s="132"/>
      <c r="AFS705" s="132"/>
      <c r="AFT705" s="132"/>
      <c r="AFU705" s="132"/>
      <c r="AFV705" s="132"/>
      <c r="AFW705" s="132"/>
      <c r="AFX705" s="132"/>
      <c r="AFY705" s="132"/>
      <c r="AFZ705" s="132"/>
      <c r="AGA705" s="132"/>
      <c r="AGB705" s="132"/>
      <c r="AGC705" s="132"/>
      <c r="AGD705" s="132"/>
      <c r="AGE705" s="132"/>
      <c r="AGF705" s="132"/>
      <c r="AGG705" s="132"/>
      <c r="AGH705" s="132"/>
      <c r="AGI705" s="132"/>
      <c r="AGJ705" s="132"/>
      <c r="AGK705" s="132"/>
      <c r="AGL705" s="132"/>
      <c r="AGM705" s="132"/>
      <c r="AGN705" s="132"/>
      <c r="AGO705" s="132"/>
      <c r="AGP705" s="132"/>
      <c r="AGQ705" s="132"/>
      <c r="AGR705" s="132"/>
      <c r="AGS705" s="132"/>
      <c r="AGT705" s="132"/>
      <c r="AGU705" s="132"/>
      <c r="AGV705" s="132"/>
      <c r="AGW705" s="132"/>
      <c r="AGX705" s="132"/>
      <c r="AGY705" s="132"/>
      <c r="AGZ705" s="132"/>
      <c r="AHA705" s="132"/>
      <c r="AHB705" s="132"/>
      <c r="AHC705" s="132"/>
      <c r="AHD705" s="132"/>
      <c r="AHE705" s="132"/>
      <c r="AHF705" s="132"/>
      <c r="AHG705" s="132"/>
      <c r="AHH705" s="132"/>
      <c r="AHI705" s="132"/>
      <c r="AHJ705" s="132"/>
      <c r="AHK705" s="132"/>
      <c r="AHL705" s="132"/>
      <c r="AHM705" s="132"/>
      <c r="AHN705" s="132"/>
      <c r="AHO705" s="132"/>
      <c r="AHP705" s="132"/>
      <c r="AHQ705" s="132"/>
      <c r="AHR705" s="132"/>
      <c r="AHS705" s="132"/>
      <c r="AHT705" s="132"/>
      <c r="AHU705" s="132"/>
      <c r="AHV705" s="132"/>
      <c r="AHW705" s="132"/>
      <c r="AHX705" s="132"/>
      <c r="AHY705" s="132"/>
      <c r="AHZ705" s="132"/>
      <c r="AIA705" s="132"/>
      <c r="AIB705" s="132"/>
      <c r="AIC705" s="132"/>
      <c r="AID705" s="132"/>
      <c r="AIE705" s="132"/>
      <c r="AIF705" s="132"/>
      <c r="AIG705" s="132"/>
      <c r="AIH705" s="132"/>
      <c r="AII705" s="132"/>
      <c r="AIJ705" s="132"/>
      <c r="AIK705" s="132"/>
      <c r="AIL705" s="132"/>
      <c r="AIM705" s="132"/>
      <c r="AIN705" s="132"/>
      <c r="AIO705" s="132"/>
      <c r="AIP705" s="132"/>
      <c r="AIQ705" s="132"/>
      <c r="AIR705" s="132"/>
      <c r="AIS705" s="132"/>
      <c r="AIT705" s="132"/>
      <c r="AIU705" s="132"/>
      <c r="AIV705" s="132"/>
      <c r="AIW705" s="132"/>
      <c r="AIX705" s="132"/>
      <c r="AIY705" s="132"/>
      <c r="AIZ705" s="132"/>
      <c r="AJA705" s="132"/>
      <c r="AJB705" s="132"/>
      <c r="AJC705" s="132"/>
      <c r="AJD705" s="132"/>
      <c r="AJE705" s="132"/>
      <c r="AJF705" s="132"/>
      <c r="AJG705" s="132"/>
      <c r="AJH705" s="132"/>
      <c r="AJI705" s="132"/>
      <c r="AJJ705" s="132"/>
      <c r="AJK705" s="132"/>
      <c r="AJL705" s="132"/>
      <c r="AJM705" s="132"/>
      <c r="AJN705" s="132"/>
      <c r="AJO705" s="132"/>
      <c r="AJP705" s="132"/>
      <c r="AJQ705" s="132"/>
      <c r="AJR705" s="132"/>
      <c r="AJS705" s="132"/>
      <c r="AJT705" s="132"/>
      <c r="AJU705" s="132"/>
      <c r="AJV705" s="132"/>
      <c r="AJW705" s="132"/>
      <c r="AJX705" s="132"/>
      <c r="AJY705" s="132"/>
      <c r="AJZ705" s="132"/>
      <c r="AKA705" s="132"/>
      <c r="AKB705" s="132"/>
      <c r="AKC705" s="132"/>
      <c r="AKD705" s="132"/>
      <c r="AKE705" s="132"/>
      <c r="AKF705" s="132"/>
      <c r="AKG705" s="132"/>
      <c r="AKH705" s="132"/>
      <c r="AKI705" s="132"/>
      <c r="AKJ705" s="132"/>
      <c r="AKK705" s="132"/>
      <c r="AKL705" s="132"/>
      <c r="AKM705" s="132"/>
      <c r="AKN705" s="132"/>
      <c r="AKO705" s="132"/>
      <c r="AKP705" s="132"/>
      <c r="AKQ705" s="132"/>
      <c r="AKR705" s="132"/>
      <c r="AKS705" s="132"/>
      <c r="AKT705" s="132"/>
      <c r="AKU705" s="132"/>
      <c r="AKV705" s="132"/>
      <c r="AKW705" s="132"/>
      <c r="AKX705" s="132"/>
      <c r="AKY705" s="132"/>
      <c r="AKZ705" s="132"/>
      <c r="ALA705" s="132"/>
      <c r="ALB705" s="132"/>
      <c r="ALC705" s="132"/>
      <c r="ALD705" s="132"/>
      <c r="ALE705" s="132"/>
      <c r="ALF705" s="132"/>
      <c r="ALG705" s="132"/>
      <c r="ALH705" s="132"/>
      <c r="ALI705" s="132"/>
      <c r="ALJ705" s="132"/>
      <c r="ALK705" s="132"/>
      <c r="ALL705" s="132"/>
      <c r="ALM705" s="132"/>
      <c r="ALN705" s="132"/>
      <c r="ALO705" s="132"/>
      <c r="ALP705" s="132"/>
      <c r="ALQ705" s="132"/>
      <c r="ALR705" s="132"/>
      <c r="ALS705" s="132"/>
      <c r="ALT705" s="132"/>
      <c r="ALU705" s="132"/>
      <c r="ALV705" s="132"/>
      <c r="ALW705" s="132"/>
      <c r="ALX705" s="132"/>
      <c r="ALY705" s="132"/>
      <c r="ALZ705" s="132"/>
      <c r="AMA705" s="132"/>
      <c r="AMB705" s="132"/>
      <c r="AMC705" s="132"/>
      <c r="AMD705" s="132"/>
      <c r="AME705" s="132"/>
      <c r="AMF705" s="132"/>
      <c r="AMG705" s="132"/>
      <c r="AMH705" s="132"/>
      <c r="AMI705" s="132"/>
      <c r="AMJ705" s="132"/>
      <c r="AMK705" s="132"/>
      <c r="AML705" s="132"/>
      <c r="AMM705" s="132"/>
      <c r="AMN705" s="132"/>
      <c r="AMO705" s="132"/>
      <c r="AMP705" s="132"/>
      <c r="AMQ705" s="132"/>
      <c r="AMR705" s="132"/>
      <c r="AMS705" s="132"/>
      <c r="AMT705" s="132"/>
      <c r="AMU705" s="132"/>
      <c r="AMV705" s="132"/>
      <c r="AMW705" s="132"/>
      <c r="AMX705" s="132"/>
      <c r="AMY705" s="132"/>
      <c r="AMZ705" s="132"/>
      <c r="ANA705" s="132"/>
      <c r="ANB705" s="132"/>
      <c r="ANC705" s="132"/>
      <c r="AND705" s="132"/>
      <c r="ANE705" s="132"/>
      <c r="ANF705" s="132"/>
      <c r="ANG705" s="132"/>
      <c r="ANH705" s="132"/>
      <c r="ANI705" s="132"/>
      <c r="ANJ705" s="132"/>
      <c r="ANK705" s="132"/>
      <c r="ANL705" s="132"/>
      <c r="ANM705" s="132"/>
      <c r="ANN705" s="132"/>
      <c r="ANO705" s="132"/>
      <c r="ANP705" s="132"/>
      <c r="ANQ705" s="132"/>
      <c r="ANR705" s="132"/>
      <c r="ANS705" s="132"/>
      <c r="ANT705" s="132"/>
      <c r="ANU705" s="132"/>
      <c r="ANV705" s="132"/>
      <c r="ANW705" s="132"/>
      <c r="ANX705" s="132"/>
      <c r="ANY705" s="132"/>
      <c r="ANZ705" s="132"/>
      <c r="AOA705" s="132"/>
      <c r="AOB705" s="132"/>
      <c r="AOC705" s="132"/>
      <c r="AOD705" s="132"/>
      <c r="AOE705" s="132"/>
      <c r="AOF705" s="132"/>
      <c r="AOG705" s="132"/>
      <c r="AOH705" s="132"/>
      <c r="AOI705" s="132"/>
      <c r="AOJ705" s="132"/>
      <c r="AOK705" s="132"/>
      <c r="AOL705" s="132"/>
      <c r="AOM705" s="132"/>
      <c r="AON705" s="132"/>
      <c r="AOO705" s="132"/>
      <c r="AOP705" s="132"/>
      <c r="AOQ705" s="132"/>
      <c r="AOR705" s="132"/>
      <c r="AOS705" s="132"/>
      <c r="AOT705" s="132"/>
      <c r="AOU705" s="132"/>
      <c r="AOV705" s="132"/>
      <c r="AOW705" s="132"/>
      <c r="AOX705" s="132"/>
      <c r="AOY705" s="132"/>
      <c r="AOZ705" s="132"/>
      <c r="APA705" s="132"/>
      <c r="APB705" s="132"/>
      <c r="APC705" s="132"/>
      <c r="APD705" s="132"/>
      <c r="APE705" s="132"/>
      <c r="APF705" s="132"/>
      <c r="APG705" s="132"/>
      <c r="APH705" s="132"/>
      <c r="API705" s="132"/>
      <c r="APJ705" s="132"/>
      <c r="APK705" s="132"/>
      <c r="APL705" s="132"/>
      <c r="APM705" s="132"/>
      <c r="APN705" s="132"/>
      <c r="APO705" s="132"/>
      <c r="APP705" s="132"/>
      <c r="APQ705" s="132"/>
      <c r="APR705" s="132"/>
      <c r="APS705" s="132"/>
      <c r="APT705" s="132"/>
      <c r="APU705" s="132"/>
      <c r="APV705" s="132"/>
      <c r="APW705" s="132"/>
      <c r="APX705" s="132"/>
      <c r="APY705" s="132"/>
      <c r="APZ705" s="132"/>
      <c r="AQA705" s="132"/>
      <c r="AQB705" s="132"/>
      <c r="AQC705" s="132"/>
      <c r="AQD705" s="132"/>
      <c r="AQE705" s="132"/>
      <c r="AQF705" s="132"/>
      <c r="AQG705" s="132"/>
      <c r="AQH705" s="132"/>
      <c r="AQI705" s="132"/>
      <c r="AQJ705" s="132"/>
      <c r="AQK705" s="132"/>
      <c r="AQL705" s="132"/>
      <c r="AQM705" s="132"/>
      <c r="AQN705" s="132"/>
      <c r="AQO705" s="132"/>
      <c r="AQP705" s="132"/>
      <c r="AQQ705" s="132"/>
      <c r="AQR705" s="132"/>
      <c r="AQS705" s="132"/>
      <c r="AQT705" s="132"/>
      <c r="AQU705" s="132"/>
      <c r="AQV705" s="132"/>
      <c r="AQW705" s="132"/>
      <c r="AQX705" s="132"/>
      <c r="AQY705" s="132"/>
      <c r="AQZ705" s="132"/>
      <c r="ARA705" s="132"/>
      <c r="ARB705" s="132"/>
      <c r="ARC705" s="132"/>
      <c r="ARD705" s="132"/>
      <c r="ARE705" s="132"/>
      <c r="ARF705" s="132"/>
      <c r="ARG705" s="132"/>
      <c r="ARH705" s="132"/>
      <c r="ARI705" s="132"/>
      <c r="ARJ705" s="132"/>
      <c r="ARK705" s="132"/>
      <c r="ARL705" s="132"/>
      <c r="ARM705" s="132"/>
      <c r="ARN705" s="132"/>
      <c r="ARO705" s="132"/>
      <c r="ARP705" s="132"/>
      <c r="ARQ705" s="132"/>
      <c r="ARR705" s="132"/>
      <c r="ARS705" s="132"/>
      <c r="ART705" s="132"/>
      <c r="ARU705" s="132"/>
      <c r="ARV705" s="132"/>
      <c r="ARW705" s="132"/>
      <c r="ARX705" s="132"/>
      <c r="ARY705" s="132"/>
      <c r="ARZ705" s="132"/>
      <c r="ASA705" s="132"/>
      <c r="ASB705" s="132"/>
      <c r="ASC705" s="132"/>
      <c r="ASD705" s="132"/>
      <c r="ASE705" s="132"/>
      <c r="ASF705" s="132"/>
      <c r="ASG705" s="132"/>
      <c r="ASH705" s="132"/>
      <c r="ASI705" s="132"/>
      <c r="ASJ705" s="132"/>
      <c r="ASK705" s="132"/>
      <c r="ASL705" s="132"/>
      <c r="ASM705" s="132"/>
      <c r="ASN705" s="132"/>
      <c r="ASO705" s="132"/>
      <c r="ASP705" s="132"/>
      <c r="ASQ705" s="132"/>
      <c r="ASR705" s="132"/>
      <c r="ASS705" s="132"/>
      <c r="AST705" s="132"/>
      <c r="ASU705" s="132"/>
      <c r="ASV705" s="132"/>
      <c r="ASW705" s="132"/>
      <c r="ASX705" s="132"/>
      <c r="ASY705" s="132"/>
      <c r="ASZ705" s="132"/>
      <c r="ATA705" s="132"/>
      <c r="ATB705" s="132"/>
      <c r="ATC705" s="132"/>
      <c r="ATD705" s="132"/>
      <c r="ATE705" s="132"/>
      <c r="ATF705" s="132"/>
      <c r="ATG705" s="132"/>
      <c r="ATH705" s="132"/>
      <c r="ATI705" s="132"/>
      <c r="ATJ705" s="132"/>
      <c r="ATK705" s="132"/>
      <c r="ATL705" s="132"/>
      <c r="ATM705" s="132"/>
      <c r="ATN705" s="132"/>
      <c r="ATO705" s="132"/>
      <c r="ATP705" s="132"/>
      <c r="ATQ705" s="132"/>
      <c r="ATR705" s="132"/>
      <c r="ATS705" s="132"/>
      <c r="ATT705" s="132"/>
      <c r="ATU705" s="132"/>
      <c r="ATV705" s="132"/>
      <c r="ATW705" s="132"/>
      <c r="ATX705" s="132"/>
      <c r="ATY705" s="132"/>
      <c r="ATZ705" s="132"/>
      <c r="AUA705" s="132"/>
      <c r="AUB705" s="132"/>
      <c r="AUC705" s="132"/>
      <c r="AUD705" s="132"/>
      <c r="AUE705" s="132"/>
      <c r="AUF705" s="132"/>
      <c r="AUG705" s="132"/>
      <c r="AUH705" s="132"/>
      <c r="AUI705" s="132"/>
      <c r="AUJ705" s="132"/>
      <c r="AUK705" s="132"/>
      <c r="AUL705" s="132"/>
      <c r="AUM705" s="132"/>
      <c r="AUN705" s="132"/>
      <c r="AUO705" s="132"/>
      <c r="AUP705" s="132"/>
      <c r="AUQ705" s="132"/>
      <c r="AUR705" s="132"/>
      <c r="AUS705" s="132"/>
      <c r="AUT705" s="132"/>
      <c r="AUU705" s="132"/>
      <c r="AUV705" s="132"/>
      <c r="AUW705" s="132"/>
      <c r="AUX705" s="132"/>
      <c r="AUY705" s="132"/>
      <c r="AUZ705" s="132"/>
      <c r="AVA705" s="132"/>
      <c r="AVB705" s="132"/>
      <c r="AVC705" s="132"/>
      <c r="AVD705" s="132"/>
      <c r="AVE705" s="132"/>
      <c r="AVF705" s="132"/>
      <c r="AVG705" s="132"/>
      <c r="AVH705" s="132"/>
      <c r="AVI705" s="132"/>
      <c r="AVJ705" s="132"/>
      <c r="AVK705" s="132"/>
      <c r="AVL705" s="132"/>
      <c r="AVM705" s="132"/>
      <c r="AVN705" s="132"/>
      <c r="AVO705" s="132"/>
      <c r="AVP705" s="132"/>
      <c r="AVQ705" s="132"/>
      <c r="AVR705" s="132"/>
      <c r="AVS705" s="132"/>
      <c r="AVT705" s="132"/>
      <c r="AVU705" s="132"/>
      <c r="AVV705" s="132"/>
      <c r="AVW705" s="132"/>
      <c r="AVX705" s="132"/>
      <c r="AVY705" s="132"/>
      <c r="AVZ705" s="132"/>
      <c r="AWA705" s="132"/>
      <c r="AWB705" s="132"/>
      <c r="AWC705" s="132"/>
      <c r="AWD705" s="132"/>
      <c r="AWE705" s="132"/>
      <c r="AWF705" s="132"/>
      <c r="AWG705" s="132"/>
      <c r="AWH705" s="132"/>
      <c r="AWI705" s="132"/>
      <c r="AWJ705" s="132"/>
      <c r="AWK705" s="132"/>
      <c r="AWL705" s="132"/>
      <c r="AWM705" s="132"/>
      <c r="AWN705" s="132"/>
      <c r="AWO705" s="132"/>
      <c r="AWP705" s="132"/>
      <c r="AWQ705" s="132"/>
      <c r="AWR705" s="132"/>
      <c r="AWS705" s="132"/>
      <c r="AWT705" s="132"/>
      <c r="AWU705" s="132"/>
      <c r="AWV705" s="132"/>
      <c r="AWW705" s="132"/>
      <c r="AWX705" s="132"/>
      <c r="AWY705" s="132"/>
      <c r="AWZ705" s="132"/>
      <c r="AXA705" s="132"/>
      <c r="AXB705" s="132"/>
      <c r="AXC705" s="132"/>
      <c r="AXD705" s="132"/>
      <c r="AXE705" s="132"/>
      <c r="AXF705" s="132"/>
      <c r="AXG705" s="132"/>
      <c r="AXH705" s="132"/>
      <c r="AXI705" s="132"/>
      <c r="AXJ705" s="132"/>
      <c r="AXK705" s="132"/>
      <c r="AXL705" s="132"/>
      <c r="AXM705" s="132"/>
      <c r="AXN705" s="132"/>
      <c r="AXO705" s="132"/>
      <c r="AXP705" s="132"/>
      <c r="AXQ705" s="132"/>
      <c r="AXR705" s="132"/>
      <c r="AXS705" s="132"/>
      <c r="AXT705" s="132"/>
      <c r="AXU705" s="132"/>
      <c r="AXV705" s="132"/>
      <c r="AXW705" s="132"/>
      <c r="AXX705" s="132"/>
      <c r="AXY705" s="132"/>
      <c r="AXZ705" s="132"/>
      <c r="AYA705" s="132"/>
      <c r="AYB705" s="132"/>
      <c r="AYC705" s="132"/>
      <c r="AYD705" s="132"/>
      <c r="AYE705" s="132"/>
      <c r="AYF705" s="132"/>
      <c r="AYG705" s="132"/>
      <c r="AYH705" s="132"/>
      <c r="AYI705" s="132"/>
      <c r="AYJ705" s="132"/>
      <c r="AYK705" s="132"/>
      <c r="AYL705" s="132"/>
      <c r="AYM705" s="132"/>
      <c r="AYN705" s="132"/>
      <c r="AYO705" s="132"/>
      <c r="AYP705" s="132"/>
      <c r="AYQ705" s="132"/>
      <c r="AYR705" s="132"/>
      <c r="AYS705" s="132"/>
      <c r="AYT705" s="132"/>
      <c r="AYU705" s="132"/>
      <c r="AYV705" s="132"/>
      <c r="AYW705" s="132"/>
      <c r="AYX705" s="132"/>
      <c r="AYY705" s="132"/>
      <c r="AYZ705" s="132"/>
      <c r="AZA705" s="132"/>
      <c r="AZB705" s="132"/>
      <c r="AZC705" s="132"/>
      <c r="AZD705" s="132"/>
      <c r="AZE705" s="132"/>
      <c r="AZF705" s="132"/>
      <c r="AZG705" s="132"/>
      <c r="AZH705" s="132"/>
      <c r="AZI705" s="132"/>
      <c r="AZJ705" s="132"/>
      <c r="AZK705" s="132"/>
      <c r="AZL705" s="132"/>
      <c r="AZM705" s="132"/>
      <c r="AZN705" s="132"/>
      <c r="AZO705" s="132"/>
      <c r="AZP705" s="132"/>
      <c r="AZQ705" s="132"/>
      <c r="AZR705" s="132"/>
      <c r="AZS705" s="132"/>
      <c r="AZT705" s="132"/>
      <c r="AZU705" s="132"/>
      <c r="AZV705" s="132"/>
      <c r="AZW705" s="132"/>
      <c r="AZX705" s="132"/>
      <c r="AZY705" s="132"/>
      <c r="AZZ705" s="132"/>
      <c r="BAA705" s="132"/>
      <c r="BAB705" s="132"/>
      <c r="BAC705" s="132"/>
      <c r="BAD705" s="132"/>
      <c r="BAE705" s="132"/>
      <c r="BAF705" s="132"/>
      <c r="BAG705" s="132"/>
      <c r="BAH705" s="132"/>
      <c r="BAI705" s="132"/>
      <c r="BAJ705" s="132"/>
      <c r="BAK705" s="132"/>
      <c r="BAL705" s="132"/>
      <c r="BAM705" s="132"/>
      <c r="BAN705" s="132"/>
      <c r="BAO705" s="132"/>
      <c r="BAP705" s="132"/>
      <c r="BAQ705" s="132"/>
      <c r="BAR705" s="132"/>
      <c r="BAS705" s="132"/>
      <c r="BAT705" s="132"/>
      <c r="BAU705" s="132"/>
      <c r="BAV705" s="132"/>
      <c r="BAW705" s="132"/>
      <c r="BAX705" s="132"/>
      <c r="BAY705" s="132"/>
      <c r="BAZ705" s="132"/>
      <c r="BBA705" s="132"/>
      <c r="BBB705" s="132"/>
      <c r="BBC705" s="132"/>
      <c r="BBD705" s="132"/>
      <c r="BBE705" s="132"/>
      <c r="BBF705" s="132"/>
      <c r="BBG705" s="132"/>
      <c r="BBH705" s="132"/>
      <c r="BBI705" s="132"/>
      <c r="BBJ705" s="132"/>
      <c r="BBK705" s="132"/>
      <c r="BBL705" s="132"/>
      <c r="BBM705" s="132"/>
      <c r="BBN705" s="132"/>
      <c r="BBO705" s="132"/>
      <c r="BBP705" s="132"/>
      <c r="BBQ705" s="132"/>
      <c r="BBR705" s="132"/>
      <c r="BBS705" s="132"/>
      <c r="BBT705" s="132"/>
      <c r="BBU705" s="132"/>
      <c r="BBV705" s="132"/>
      <c r="BBW705" s="132"/>
      <c r="BBX705" s="132"/>
      <c r="BBY705" s="132"/>
      <c r="BBZ705" s="132"/>
      <c r="BCA705" s="132"/>
      <c r="BCB705" s="132"/>
      <c r="BCC705" s="132"/>
      <c r="BCD705" s="132"/>
      <c r="BCE705" s="132"/>
      <c r="BCF705" s="132"/>
      <c r="BCG705" s="132"/>
      <c r="BCH705" s="132"/>
      <c r="BCI705" s="132"/>
      <c r="BCJ705" s="132"/>
      <c r="BCK705" s="132"/>
      <c r="BCL705" s="132"/>
      <c r="BCM705" s="132"/>
      <c r="BCN705" s="132"/>
      <c r="BCO705" s="132"/>
      <c r="BCP705" s="132"/>
      <c r="BCQ705" s="132"/>
      <c r="BCR705" s="132"/>
      <c r="BCS705" s="132"/>
      <c r="BCT705" s="132"/>
      <c r="BCU705" s="132"/>
      <c r="BCV705" s="132"/>
      <c r="BCW705" s="132"/>
      <c r="BCX705" s="132"/>
      <c r="BCY705" s="132"/>
      <c r="BCZ705" s="132"/>
      <c r="BDA705" s="132"/>
      <c r="BDB705" s="132"/>
      <c r="BDC705" s="132"/>
      <c r="BDD705" s="132"/>
      <c r="BDE705" s="132"/>
      <c r="BDF705" s="132"/>
      <c r="BDG705" s="132"/>
      <c r="BDH705" s="132"/>
      <c r="BDI705" s="132"/>
      <c r="BDJ705" s="132"/>
      <c r="BDK705" s="132"/>
      <c r="BDL705" s="132"/>
      <c r="BDM705" s="132"/>
      <c r="BDN705" s="132"/>
      <c r="BDO705" s="132"/>
      <c r="BDP705" s="132"/>
      <c r="BDQ705" s="132"/>
      <c r="BDR705" s="132"/>
      <c r="BDS705" s="132"/>
      <c r="BDT705" s="132"/>
      <c r="BDU705" s="132"/>
      <c r="BDV705" s="132"/>
      <c r="BDW705" s="132"/>
      <c r="BDX705" s="132"/>
      <c r="BDY705" s="132"/>
      <c r="BDZ705" s="132"/>
      <c r="BEA705" s="132"/>
      <c r="BEB705" s="132"/>
      <c r="BEC705" s="132"/>
      <c r="BED705" s="132"/>
      <c r="BEE705" s="132"/>
      <c r="BEF705" s="132"/>
      <c r="BEG705" s="132"/>
      <c r="BEH705" s="132"/>
      <c r="BEI705" s="132"/>
      <c r="BEJ705" s="132"/>
      <c r="BEK705" s="132"/>
      <c r="BEL705" s="132"/>
      <c r="BEM705" s="132"/>
      <c r="BEN705" s="132"/>
      <c r="BEO705" s="132"/>
      <c r="BEP705" s="132"/>
      <c r="BEQ705" s="132"/>
      <c r="BER705" s="132"/>
      <c r="BES705" s="132"/>
      <c r="BET705" s="132"/>
      <c r="BEU705" s="132"/>
      <c r="BEV705" s="132"/>
      <c r="BEW705" s="132"/>
      <c r="BEX705" s="132"/>
      <c r="BEY705" s="132"/>
      <c r="BEZ705" s="132"/>
      <c r="BFA705" s="132"/>
      <c r="BFB705" s="132"/>
      <c r="BFC705" s="132"/>
      <c r="BFD705" s="132"/>
      <c r="BFE705" s="132"/>
      <c r="BFF705" s="132"/>
      <c r="BFG705" s="132"/>
      <c r="BFH705" s="132"/>
      <c r="BFI705" s="132"/>
      <c r="BFJ705" s="132"/>
      <c r="BFK705" s="132"/>
      <c r="BFL705" s="132"/>
      <c r="BFM705" s="132"/>
      <c r="BFN705" s="132"/>
      <c r="BFO705" s="132"/>
      <c r="BFP705" s="132"/>
      <c r="BFQ705" s="132"/>
      <c r="BFR705" s="132"/>
      <c r="BFS705" s="132"/>
      <c r="BFT705" s="132"/>
      <c r="BFU705" s="132"/>
      <c r="BFV705" s="132"/>
      <c r="BFW705" s="132"/>
      <c r="BFX705" s="132"/>
      <c r="BFY705" s="132"/>
      <c r="BFZ705" s="132"/>
      <c r="BGA705" s="132"/>
      <c r="BGB705" s="132"/>
      <c r="BGC705" s="132"/>
      <c r="BGD705" s="132"/>
      <c r="BGE705" s="132"/>
      <c r="BGF705" s="132"/>
      <c r="BGG705" s="132"/>
      <c r="BGH705" s="132"/>
      <c r="BGI705" s="132"/>
      <c r="BGJ705" s="132"/>
      <c r="BGK705" s="132"/>
      <c r="BGL705" s="132"/>
      <c r="BGM705" s="132"/>
      <c r="BGN705" s="132"/>
      <c r="BGO705" s="132"/>
      <c r="BGP705" s="132"/>
      <c r="BGQ705" s="132"/>
      <c r="BGR705" s="132"/>
      <c r="BGS705" s="132"/>
      <c r="BGT705" s="132"/>
      <c r="BGU705" s="132"/>
      <c r="BGV705" s="132"/>
      <c r="BGW705" s="132"/>
      <c r="BGX705" s="132"/>
      <c r="BGY705" s="132"/>
      <c r="BGZ705" s="132"/>
      <c r="BHA705" s="132"/>
      <c r="BHB705" s="132"/>
      <c r="BHC705" s="132"/>
      <c r="BHD705" s="132"/>
      <c r="BHE705" s="132"/>
      <c r="BHF705" s="132"/>
      <c r="BHG705" s="132"/>
      <c r="BHH705" s="132"/>
      <c r="BHI705" s="132"/>
      <c r="BHJ705" s="132"/>
      <c r="BHK705" s="132"/>
      <c r="BHL705" s="132"/>
      <c r="BHM705" s="132"/>
      <c r="BHN705" s="132"/>
      <c r="BHO705" s="132"/>
      <c r="BHP705" s="132"/>
      <c r="BHQ705" s="132"/>
      <c r="BHR705" s="132"/>
      <c r="BHS705" s="132"/>
      <c r="BHT705" s="132"/>
      <c r="BHU705" s="132"/>
      <c r="BHV705" s="132"/>
      <c r="BHW705" s="132"/>
      <c r="BHX705" s="132"/>
      <c r="BHY705" s="132"/>
      <c r="BHZ705" s="132"/>
      <c r="BIA705" s="132"/>
      <c r="BIB705" s="132"/>
      <c r="BIC705" s="132"/>
      <c r="BID705" s="132"/>
      <c r="BIE705" s="132"/>
      <c r="BIF705" s="132"/>
      <c r="BIG705" s="132"/>
      <c r="BIH705" s="132"/>
      <c r="BII705" s="132"/>
      <c r="BIJ705" s="132"/>
      <c r="BIK705" s="132"/>
      <c r="BIL705" s="132"/>
      <c r="BIM705" s="132"/>
      <c r="BIN705" s="132"/>
      <c r="BIO705" s="132"/>
      <c r="BIP705" s="132"/>
      <c r="BIQ705" s="132"/>
      <c r="BIR705" s="132"/>
      <c r="BIS705" s="132"/>
      <c r="BIT705" s="132"/>
      <c r="BIU705" s="132"/>
      <c r="BIV705" s="132"/>
      <c r="BIW705" s="132"/>
      <c r="BIX705" s="132"/>
      <c r="BIY705" s="132"/>
      <c r="BIZ705" s="132"/>
      <c r="BJA705" s="132"/>
      <c r="BJB705" s="132"/>
      <c r="BJC705" s="132"/>
      <c r="BJD705" s="132"/>
      <c r="BJE705" s="132"/>
      <c r="BJF705" s="132"/>
      <c r="BJG705" s="132"/>
      <c r="BJH705" s="132"/>
      <c r="BJI705" s="132"/>
      <c r="BJJ705" s="132"/>
      <c r="BJK705" s="132"/>
      <c r="BJL705" s="132"/>
      <c r="BJM705" s="132"/>
      <c r="BJN705" s="132"/>
      <c r="BJO705" s="132"/>
      <c r="BJP705" s="132"/>
      <c r="BJQ705" s="132"/>
      <c r="BJR705" s="132"/>
      <c r="BJS705" s="132"/>
      <c r="BJT705" s="132"/>
      <c r="BJU705" s="132"/>
      <c r="BJV705" s="132"/>
      <c r="BJW705" s="132"/>
      <c r="BJX705" s="132"/>
      <c r="BJY705" s="132"/>
      <c r="BJZ705" s="132"/>
      <c r="BKA705" s="132"/>
      <c r="BKB705" s="132"/>
      <c r="BKC705" s="132"/>
      <c r="BKD705" s="132"/>
      <c r="BKE705" s="132"/>
      <c r="BKF705" s="132"/>
      <c r="BKG705" s="132"/>
      <c r="BKH705" s="132"/>
      <c r="BKI705" s="132"/>
      <c r="BKJ705" s="132"/>
      <c r="BKK705" s="132"/>
      <c r="BKL705" s="132"/>
      <c r="BKM705" s="132"/>
      <c r="BKN705" s="132"/>
      <c r="BKO705" s="132"/>
      <c r="BKP705" s="132"/>
      <c r="BKQ705" s="132"/>
      <c r="BKR705" s="132"/>
      <c r="BKS705" s="132"/>
      <c r="BKT705" s="132"/>
      <c r="BKU705" s="132"/>
      <c r="BKV705" s="132"/>
      <c r="BKW705" s="132"/>
      <c r="BKX705" s="132"/>
      <c r="BKY705" s="132"/>
      <c r="BKZ705" s="132"/>
      <c r="BLA705" s="132"/>
      <c r="BLB705" s="132"/>
      <c r="BLC705" s="132"/>
      <c r="BLD705" s="132"/>
      <c r="BLE705" s="132"/>
      <c r="BLF705" s="132"/>
      <c r="BLG705" s="132"/>
      <c r="BLH705" s="132"/>
      <c r="BLI705" s="132"/>
      <c r="BLJ705" s="132"/>
      <c r="BLK705" s="132"/>
      <c r="BLL705" s="132"/>
      <c r="BLM705" s="132"/>
      <c r="BLN705" s="132"/>
      <c r="BLO705" s="132"/>
      <c r="BLP705" s="132"/>
      <c r="BLQ705" s="132"/>
      <c r="BLR705" s="132"/>
      <c r="BLS705" s="132"/>
      <c r="BLT705" s="132"/>
      <c r="BLU705" s="132"/>
      <c r="BLV705" s="132"/>
      <c r="BLW705" s="132"/>
      <c r="BLX705" s="132"/>
      <c r="BLY705" s="132"/>
      <c r="BLZ705" s="132"/>
      <c r="BMA705" s="132"/>
      <c r="BMB705" s="132"/>
      <c r="BMC705" s="132"/>
      <c r="BMD705" s="132"/>
      <c r="BME705" s="132"/>
      <c r="BMF705" s="132"/>
      <c r="BMG705" s="132"/>
      <c r="BMH705" s="132"/>
      <c r="BMI705" s="132"/>
      <c r="BMJ705" s="132"/>
      <c r="BMK705" s="132"/>
      <c r="BML705" s="132"/>
      <c r="BMM705" s="132"/>
      <c r="BMN705" s="132"/>
      <c r="BMO705" s="132"/>
      <c r="BMP705" s="132"/>
      <c r="BMQ705" s="132"/>
      <c r="BMR705" s="132"/>
      <c r="BMS705" s="132"/>
      <c r="BMT705" s="132"/>
      <c r="BMU705" s="132"/>
      <c r="BMV705" s="132"/>
      <c r="BMW705" s="132"/>
      <c r="BMX705" s="132"/>
      <c r="BMY705" s="132"/>
      <c r="BMZ705" s="132"/>
      <c r="BNA705" s="132"/>
      <c r="BNB705" s="132"/>
      <c r="BNC705" s="132"/>
      <c r="BND705" s="132"/>
      <c r="BNE705" s="132"/>
      <c r="BNF705" s="132"/>
      <c r="BNG705" s="132"/>
      <c r="BNH705" s="132"/>
      <c r="BNI705" s="132"/>
      <c r="BNJ705" s="132"/>
      <c r="BNK705" s="132"/>
      <c r="BNL705" s="132"/>
      <c r="BNM705" s="132"/>
      <c r="BNN705" s="132"/>
      <c r="BNO705" s="132"/>
      <c r="BNP705" s="132"/>
      <c r="BNQ705" s="132"/>
      <c r="BNR705" s="132"/>
      <c r="BNS705" s="132"/>
      <c r="BNT705" s="132"/>
      <c r="BNU705" s="132"/>
      <c r="BNV705" s="132"/>
      <c r="BNW705" s="132"/>
      <c r="BNX705" s="132"/>
      <c r="BNY705" s="132"/>
      <c r="BNZ705" s="132"/>
      <c r="BOA705" s="132"/>
      <c r="BOB705" s="132"/>
      <c r="BOC705" s="132"/>
      <c r="BOD705" s="132"/>
      <c r="BOE705" s="132"/>
      <c r="BOF705" s="132"/>
      <c r="BOG705" s="132"/>
      <c r="BOH705" s="132"/>
      <c r="BOI705" s="132"/>
      <c r="BOJ705" s="132"/>
      <c r="BOK705" s="132"/>
      <c r="BOL705" s="132"/>
      <c r="BOM705" s="132"/>
      <c r="BON705" s="132"/>
      <c r="BOO705" s="132"/>
      <c r="BOP705" s="132"/>
      <c r="BOQ705" s="132"/>
      <c r="BOR705" s="132"/>
      <c r="BOS705" s="132"/>
      <c r="BOT705" s="132"/>
      <c r="BOU705" s="132"/>
      <c r="BOV705" s="132"/>
      <c r="BOW705" s="132"/>
      <c r="BOX705" s="132"/>
      <c r="BOY705" s="132"/>
      <c r="BOZ705" s="132"/>
      <c r="BPA705" s="132"/>
      <c r="BPB705" s="132"/>
      <c r="BPC705" s="132"/>
      <c r="BPD705" s="132"/>
      <c r="BPE705" s="132"/>
      <c r="BPF705" s="132"/>
      <c r="BPG705" s="132"/>
      <c r="BPH705" s="132"/>
      <c r="BPI705" s="132"/>
      <c r="BPJ705" s="132"/>
      <c r="BPK705" s="132"/>
      <c r="BPL705" s="132"/>
      <c r="BPM705" s="132"/>
      <c r="BPN705" s="132"/>
      <c r="BPO705" s="132"/>
      <c r="BPP705" s="132"/>
      <c r="BPQ705" s="132"/>
      <c r="BPR705" s="132"/>
      <c r="BPS705" s="132"/>
      <c r="BPT705" s="132"/>
      <c r="BPU705" s="132"/>
      <c r="BPV705" s="132"/>
      <c r="BPW705" s="132"/>
      <c r="BPX705" s="132"/>
      <c r="BPY705" s="132"/>
      <c r="BPZ705" s="132"/>
      <c r="BQA705" s="132"/>
      <c r="BQB705" s="132"/>
      <c r="BQC705" s="132"/>
      <c r="BQD705" s="132"/>
      <c r="BQE705" s="132"/>
      <c r="BQF705" s="132"/>
      <c r="BQG705" s="132"/>
      <c r="BQH705" s="132"/>
      <c r="BQI705" s="132"/>
      <c r="BQJ705" s="132"/>
      <c r="BQK705" s="132"/>
      <c r="BQL705" s="132"/>
      <c r="BQM705" s="132"/>
      <c r="BQN705" s="132"/>
      <c r="BQO705" s="132"/>
      <c r="BQP705" s="132"/>
      <c r="BQQ705" s="132"/>
      <c r="BQR705" s="132"/>
      <c r="BQS705" s="132"/>
      <c r="BQT705" s="132"/>
      <c r="BQU705" s="132"/>
      <c r="BQV705" s="132"/>
      <c r="BQW705" s="132"/>
      <c r="BQX705" s="132"/>
      <c r="BQY705" s="132"/>
      <c r="BQZ705" s="132"/>
      <c r="BRA705" s="132"/>
      <c r="BRB705" s="132"/>
      <c r="BRC705" s="132"/>
      <c r="BRD705" s="132"/>
      <c r="BRE705" s="132"/>
      <c r="BRF705" s="132"/>
      <c r="BRG705" s="132"/>
      <c r="BRH705" s="132"/>
      <c r="BRI705" s="132"/>
      <c r="BRJ705" s="132"/>
      <c r="BRK705" s="132"/>
      <c r="BRL705" s="132"/>
      <c r="BRM705" s="132"/>
      <c r="BRN705" s="132"/>
      <c r="BRO705" s="132"/>
      <c r="BRP705" s="132"/>
      <c r="BRQ705" s="132"/>
      <c r="BRR705" s="132"/>
      <c r="BRS705" s="132"/>
      <c r="BRT705" s="132"/>
      <c r="BRU705" s="132"/>
      <c r="BRV705" s="132"/>
      <c r="BRW705" s="132"/>
      <c r="BRX705" s="132"/>
      <c r="BRY705" s="132"/>
      <c r="BRZ705" s="132"/>
      <c r="BSA705" s="132"/>
      <c r="BSB705" s="132"/>
      <c r="BSC705" s="132"/>
      <c r="BSD705" s="132"/>
      <c r="BSE705" s="132"/>
      <c r="BSF705" s="132"/>
      <c r="BSG705" s="132"/>
      <c r="BSH705" s="132"/>
      <c r="BSI705" s="132"/>
      <c r="BSJ705" s="132"/>
      <c r="BSK705" s="132"/>
      <c r="BSL705" s="132"/>
      <c r="BSM705" s="132"/>
      <c r="BSN705" s="132"/>
      <c r="BSO705" s="132"/>
      <c r="BSP705" s="132"/>
      <c r="BSQ705" s="132"/>
      <c r="BSR705" s="132"/>
      <c r="BSS705" s="132"/>
      <c r="BST705" s="132"/>
      <c r="BSU705" s="132"/>
      <c r="BSV705" s="132"/>
      <c r="BSW705" s="132"/>
      <c r="BSX705" s="132"/>
      <c r="BSY705" s="132"/>
      <c r="BSZ705" s="132"/>
      <c r="BTA705" s="132"/>
      <c r="BTB705" s="132"/>
      <c r="BTC705" s="132"/>
      <c r="BTD705" s="132"/>
      <c r="BTE705" s="132"/>
      <c r="BTF705" s="132"/>
      <c r="BTG705" s="132"/>
      <c r="BTH705" s="132"/>
      <c r="BTI705" s="132"/>
      <c r="BTJ705" s="132"/>
      <c r="BTK705" s="132"/>
      <c r="BTL705" s="132"/>
      <c r="BTM705" s="132"/>
      <c r="BTN705" s="132"/>
      <c r="BTO705" s="132"/>
      <c r="BTP705" s="132"/>
      <c r="BTQ705" s="132"/>
      <c r="BTR705" s="132"/>
      <c r="BTS705" s="132"/>
      <c r="BTT705" s="132"/>
      <c r="BTU705" s="132"/>
      <c r="BTV705" s="132"/>
      <c r="BTW705" s="132"/>
      <c r="BTX705" s="132"/>
      <c r="BTY705" s="132"/>
      <c r="BTZ705" s="132"/>
      <c r="BUA705" s="132"/>
      <c r="BUB705" s="132"/>
      <c r="BUC705" s="132"/>
      <c r="BUD705" s="132"/>
      <c r="BUE705" s="132"/>
      <c r="BUF705" s="132"/>
      <c r="BUG705" s="132"/>
      <c r="BUH705" s="132"/>
      <c r="BUI705" s="132"/>
      <c r="BUJ705" s="132"/>
      <c r="BUK705" s="132"/>
      <c r="BUL705" s="132"/>
      <c r="BUM705" s="132"/>
      <c r="BUN705" s="132"/>
      <c r="BUO705" s="132"/>
      <c r="BUP705" s="132"/>
      <c r="BUQ705" s="132"/>
      <c r="BUR705" s="132"/>
      <c r="BUS705" s="132"/>
      <c r="BUT705" s="132"/>
      <c r="BUU705" s="132"/>
      <c r="BUV705" s="132"/>
      <c r="BUW705" s="132"/>
      <c r="BUX705" s="132"/>
      <c r="BUY705" s="132"/>
      <c r="BUZ705" s="132"/>
      <c r="BVA705" s="132"/>
      <c r="BVB705" s="132"/>
      <c r="BVC705" s="132"/>
      <c r="BVD705" s="132"/>
      <c r="BVE705" s="132"/>
      <c r="BVF705" s="132"/>
      <c r="BVG705" s="132"/>
      <c r="BVH705" s="132"/>
      <c r="BVI705" s="132"/>
      <c r="BVJ705" s="132"/>
      <c r="BVK705" s="132"/>
      <c r="BVL705" s="132"/>
      <c r="BVM705" s="132"/>
      <c r="BVN705" s="132"/>
      <c r="BVO705" s="132"/>
      <c r="BVP705" s="132"/>
      <c r="BVQ705" s="132"/>
      <c r="BVR705" s="132"/>
      <c r="BVS705" s="132"/>
      <c r="BVT705" s="132"/>
      <c r="BVU705" s="132"/>
      <c r="BVV705" s="132"/>
      <c r="BVW705" s="132"/>
      <c r="BVX705" s="132"/>
      <c r="BVY705" s="132"/>
      <c r="BVZ705" s="132"/>
      <c r="BWA705" s="132"/>
      <c r="BWB705" s="132"/>
      <c r="BWC705" s="132"/>
      <c r="BWD705" s="132"/>
      <c r="BWE705" s="132"/>
      <c r="BWF705" s="132"/>
      <c r="BWG705" s="132"/>
      <c r="BWH705" s="132"/>
      <c r="BWI705" s="132"/>
      <c r="BWJ705" s="132"/>
      <c r="BWK705" s="132"/>
      <c r="BWL705" s="132"/>
      <c r="BWM705" s="132"/>
      <c r="BWN705" s="132"/>
      <c r="BWO705" s="132"/>
      <c r="BWP705" s="132"/>
      <c r="BWQ705" s="132"/>
      <c r="BWR705" s="132"/>
      <c r="BWS705" s="132"/>
      <c r="BWT705" s="132"/>
      <c r="BWU705" s="132"/>
      <c r="BWV705" s="132"/>
      <c r="BWW705" s="132"/>
      <c r="BWX705" s="132"/>
      <c r="BWY705" s="132"/>
      <c r="BWZ705" s="132"/>
      <c r="BXA705" s="132"/>
      <c r="BXB705" s="132"/>
      <c r="BXC705" s="132"/>
      <c r="BXD705" s="132"/>
      <c r="BXE705" s="132"/>
      <c r="BXF705" s="132"/>
      <c r="BXG705" s="132"/>
      <c r="BXH705" s="132"/>
      <c r="BXI705" s="132"/>
      <c r="BXJ705" s="132"/>
      <c r="BXK705" s="132"/>
      <c r="BXL705" s="132"/>
      <c r="BXM705" s="132"/>
      <c r="BXN705" s="132"/>
      <c r="BXO705" s="132"/>
      <c r="BXP705" s="132"/>
      <c r="BXQ705" s="132"/>
      <c r="BXR705" s="132"/>
      <c r="BXS705" s="132"/>
      <c r="BXT705" s="132"/>
      <c r="BXU705" s="132"/>
      <c r="BXV705" s="132"/>
      <c r="BXW705" s="132"/>
      <c r="BXX705" s="132"/>
      <c r="BXY705" s="132"/>
      <c r="BXZ705" s="132"/>
      <c r="BYA705" s="132"/>
      <c r="BYB705" s="132"/>
      <c r="BYC705" s="132"/>
      <c r="BYD705" s="132"/>
      <c r="BYE705" s="132"/>
      <c r="BYF705" s="132"/>
      <c r="BYG705" s="132"/>
      <c r="BYH705" s="132"/>
      <c r="BYI705" s="132"/>
      <c r="BYJ705" s="132"/>
      <c r="BYK705" s="132"/>
      <c r="BYL705" s="132"/>
      <c r="BYM705" s="132"/>
      <c r="BYN705" s="132"/>
      <c r="BYO705" s="132"/>
      <c r="BYP705" s="132"/>
      <c r="BYQ705" s="132"/>
      <c r="BYR705" s="132"/>
      <c r="BYS705" s="132"/>
      <c r="BYT705" s="132"/>
      <c r="BYU705" s="132"/>
      <c r="BYV705" s="132"/>
      <c r="BYW705" s="132"/>
      <c r="BYX705" s="132"/>
      <c r="BYY705" s="132"/>
      <c r="BYZ705" s="132"/>
      <c r="BZA705" s="132"/>
      <c r="BZB705" s="132"/>
      <c r="BZC705" s="132"/>
      <c r="BZD705" s="132"/>
      <c r="BZE705" s="132"/>
      <c r="BZF705" s="132"/>
      <c r="BZG705" s="132"/>
      <c r="BZH705" s="132"/>
      <c r="BZI705" s="132"/>
      <c r="BZJ705" s="132"/>
      <c r="BZK705" s="132"/>
      <c r="BZL705" s="132"/>
      <c r="BZM705" s="132"/>
      <c r="BZN705" s="132"/>
      <c r="BZO705" s="132"/>
      <c r="BZP705" s="132"/>
      <c r="BZQ705" s="132"/>
      <c r="BZR705" s="132"/>
      <c r="BZS705" s="132"/>
      <c r="BZT705" s="132"/>
      <c r="BZU705" s="132"/>
      <c r="BZV705" s="132"/>
      <c r="BZW705" s="132"/>
      <c r="BZX705" s="132"/>
      <c r="BZY705" s="132"/>
      <c r="BZZ705" s="132"/>
      <c r="CAA705" s="132"/>
      <c r="CAB705" s="132"/>
      <c r="CAC705" s="132"/>
      <c r="CAD705" s="132"/>
      <c r="CAE705" s="132"/>
      <c r="CAF705" s="132"/>
      <c r="CAG705" s="132"/>
      <c r="CAH705" s="132"/>
      <c r="CAI705" s="132"/>
      <c r="CAJ705" s="132"/>
      <c r="CAK705" s="132"/>
      <c r="CAL705" s="132"/>
      <c r="CAM705" s="132"/>
      <c r="CAN705" s="132"/>
      <c r="CAO705" s="132"/>
      <c r="CAP705" s="132"/>
      <c r="CAQ705" s="132"/>
      <c r="CAR705" s="132"/>
      <c r="CAS705" s="132"/>
      <c r="CAT705" s="132"/>
      <c r="CAU705" s="132"/>
      <c r="CAV705" s="132"/>
      <c r="CAW705" s="132"/>
      <c r="CAX705" s="132"/>
      <c r="CAY705" s="132"/>
      <c r="CAZ705" s="132"/>
      <c r="CBA705" s="132"/>
      <c r="CBB705" s="132"/>
      <c r="CBC705" s="132"/>
      <c r="CBD705" s="132"/>
      <c r="CBE705" s="132"/>
      <c r="CBF705" s="132"/>
      <c r="CBG705" s="132"/>
      <c r="CBH705" s="132"/>
      <c r="CBI705" s="132"/>
      <c r="CBJ705" s="132"/>
      <c r="CBK705" s="132"/>
      <c r="CBL705" s="132"/>
      <c r="CBM705" s="132"/>
      <c r="CBN705" s="132"/>
      <c r="CBO705" s="132"/>
      <c r="CBP705" s="132"/>
      <c r="CBQ705" s="132"/>
      <c r="CBR705" s="132"/>
      <c r="CBS705" s="132"/>
      <c r="CBT705" s="132"/>
      <c r="CBU705" s="132"/>
      <c r="CBV705" s="132"/>
      <c r="CBW705" s="132"/>
      <c r="CBX705" s="132"/>
      <c r="CBY705" s="132"/>
      <c r="CBZ705" s="132"/>
      <c r="CCA705" s="132"/>
      <c r="CCB705" s="132"/>
      <c r="CCC705" s="132"/>
      <c r="CCD705" s="132"/>
      <c r="CCE705" s="132"/>
      <c r="CCF705" s="132"/>
      <c r="CCG705" s="132"/>
      <c r="CCH705" s="132"/>
      <c r="CCI705" s="132"/>
      <c r="CCJ705" s="132"/>
      <c r="CCK705" s="132"/>
      <c r="CCL705" s="132"/>
      <c r="CCM705" s="132"/>
      <c r="CCN705" s="132"/>
      <c r="CCO705" s="132"/>
      <c r="CCP705" s="132"/>
      <c r="CCQ705" s="132"/>
      <c r="CCR705" s="132"/>
      <c r="CCS705" s="132"/>
      <c r="CCT705" s="132"/>
      <c r="CCU705" s="132"/>
      <c r="CCV705" s="132"/>
      <c r="CCW705" s="132"/>
      <c r="CCX705" s="132"/>
      <c r="CCY705" s="132"/>
      <c r="CCZ705" s="132"/>
      <c r="CDA705" s="132"/>
      <c r="CDB705" s="132"/>
      <c r="CDC705" s="132"/>
      <c r="CDD705" s="132"/>
      <c r="CDE705" s="132"/>
      <c r="CDF705" s="132"/>
      <c r="CDG705" s="132"/>
      <c r="CDH705" s="132"/>
      <c r="CDI705" s="132"/>
      <c r="CDJ705" s="132"/>
      <c r="CDK705" s="132"/>
      <c r="CDL705" s="132"/>
      <c r="CDM705" s="132"/>
      <c r="CDN705" s="132"/>
      <c r="CDO705" s="132"/>
      <c r="CDP705" s="132"/>
      <c r="CDQ705" s="132"/>
      <c r="CDR705" s="132"/>
      <c r="CDS705" s="132"/>
      <c r="CDT705" s="132"/>
      <c r="CDU705" s="132"/>
      <c r="CDV705" s="132"/>
      <c r="CDW705" s="132"/>
      <c r="CDX705" s="132"/>
      <c r="CDY705" s="132"/>
      <c r="CDZ705" s="132"/>
      <c r="CEA705" s="132"/>
      <c r="CEB705" s="132"/>
      <c r="CEC705" s="132"/>
      <c r="CED705" s="132"/>
      <c r="CEE705" s="132"/>
      <c r="CEF705" s="132"/>
      <c r="CEG705" s="132"/>
      <c r="CEH705" s="132"/>
      <c r="CEI705" s="132"/>
      <c r="CEJ705" s="132"/>
      <c r="CEK705" s="132"/>
      <c r="CEL705" s="132"/>
      <c r="CEM705" s="132"/>
      <c r="CEN705" s="132"/>
      <c r="CEO705" s="132"/>
      <c r="CEP705" s="132"/>
      <c r="CEQ705" s="132"/>
      <c r="CER705" s="132"/>
      <c r="CES705" s="132"/>
      <c r="CET705" s="132"/>
      <c r="CEU705" s="132"/>
      <c r="CEV705" s="132"/>
      <c r="CEW705" s="132"/>
      <c r="CEX705" s="132"/>
      <c r="CEY705" s="132"/>
      <c r="CEZ705" s="132"/>
      <c r="CFA705" s="132"/>
      <c r="CFB705" s="132"/>
      <c r="CFC705" s="132"/>
      <c r="CFD705" s="132"/>
      <c r="CFE705" s="132"/>
      <c r="CFF705" s="132"/>
      <c r="CFG705" s="132"/>
      <c r="CFH705" s="132"/>
      <c r="CFI705" s="132"/>
      <c r="CFJ705" s="132"/>
      <c r="CFK705" s="132"/>
      <c r="CFL705" s="132"/>
      <c r="CFM705" s="132"/>
      <c r="CFN705" s="132"/>
      <c r="CFO705" s="132"/>
      <c r="CFP705" s="132"/>
      <c r="CFQ705" s="132"/>
      <c r="CFR705" s="132"/>
      <c r="CFS705" s="132"/>
      <c r="CFT705" s="132"/>
      <c r="CFU705" s="132"/>
      <c r="CFV705" s="132"/>
      <c r="CFW705" s="132"/>
      <c r="CFX705" s="132"/>
      <c r="CFY705" s="132"/>
      <c r="CFZ705" s="132"/>
      <c r="CGA705" s="132"/>
      <c r="CGB705" s="132"/>
      <c r="CGC705" s="132"/>
      <c r="CGD705" s="132"/>
      <c r="CGE705" s="132"/>
      <c r="CGF705" s="132"/>
      <c r="CGG705" s="132"/>
      <c r="CGH705" s="132"/>
      <c r="CGI705" s="132"/>
      <c r="CGJ705" s="132"/>
      <c r="CGK705" s="132"/>
      <c r="CGL705" s="132"/>
      <c r="CGM705" s="132"/>
      <c r="CGN705" s="132"/>
      <c r="CGO705" s="132"/>
      <c r="CGP705" s="132"/>
      <c r="CGQ705" s="132"/>
      <c r="CGR705" s="132"/>
      <c r="CGS705" s="132"/>
      <c r="CGT705" s="132"/>
      <c r="CGU705" s="132"/>
      <c r="CGV705" s="132"/>
      <c r="CGW705" s="132"/>
      <c r="CGX705" s="132"/>
      <c r="CGY705" s="132"/>
      <c r="CGZ705" s="132"/>
      <c r="CHA705" s="132"/>
      <c r="CHB705" s="132"/>
      <c r="CHC705" s="132"/>
      <c r="CHD705" s="132"/>
      <c r="CHE705" s="132"/>
      <c r="CHF705" s="132"/>
      <c r="CHG705" s="132"/>
      <c r="CHH705" s="132"/>
      <c r="CHI705" s="132"/>
      <c r="CHJ705" s="132"/>
      <c r="CHK705" s="132"/>
      <c r="CHL705" s="132"/>
      <c r="CHM705" s="132"/>
      <c r="CHN705" s="132"/>
      <c r="CHO705" s="132"/>
      <c r="CHP705" s="132"/>
      <c r="CHQ705" s="132"/>
      <c r="CHR705" s="132"/>
      <c r="CHS705" s="132"/>
      <c r="CHT705" s="132"/>
      <c r="CHU705" s="132"/>
      <c r="CHV705" s="132"/>
      <c r="CHW705" s="132"/>
      <c r="CHX705" s="132"/>
      <c r="CHY705" s="132"/>
      <c r="CHZ705" s="132"/>
      <c r="CIA705" s="132"/>
      <c r="CIB705" s="132"/>
      <c r="CIC705" s="132"/>
      <c r="CID705" s="132"/>
      <c r="CIE705" s="132"/>
      <c r="CIF705" s="132"/>
      <c r="CIG705" s="132"/>
      <c r="CIH705" s="132"/>
      <c r="CII705" s="132"/>
      <c r="CIJ705" s="132"/>
      <c r="CIK705" s="132"/>
      <c r="CIL705" s="132"/>
      <c r="CIM705" s="132"/>
      <c r="CIN705" s="132"/>
      <c r="CIO705" s="132"/>
      <c r="CIP705" s="132"/>
      <c r="CIQ705" s="132"/>
      <c r="CIR705" s="132"/>
      <c r="CIS705" s="132"/>
      <c r="CIT705" s="132"/>
      <c r="CIU705" s="132"/>
      <c r="CIV705" s="132"/>
      <c r="CIW705" s="132"/>
      <c r="CIX705" s="132"/>
      <c r="CIY705" s="132"/>
      <c r="CIZ705" s="132"/>
      <c r="CJA705" s="132"/>
      <c r="CJB705" s="132"/>
      <c r="CJC705" s="132"/>
      <c r="CJD705" s="132"/>
      <c r="CJE705" s="132"/>
      <c r="CJF705" s="132"/>
      <c r="CJG705" s="132"/>
      <c r="CJH705" s="132"/>
      <c r="CJI705" s="132"/>
      <c r="CJJ705" s="132"/>
      <c r="CJK705" s="132"/>
      <c r="CJL705" s="132"/>
      <c r="CJM705" s="132"/>
      <c r="CJN705" s="132"/>
      <c r="CJO705" s="132"/>
      <c r="CJP705" s="132"/>
      <c r="CJQ705" s="132"/>
      <c r="CJR705" s="132"/>
      <c r="CJS705" s="132"/>
      <c r="CJT705" s="132"/>
      <c r="CJU705" s="132"/>
      <c r="CJV705" s="132"/>
      <c r="CJW705" s="132"/>
      <c r="CJX705" s="132"/>
      <c r="CJY705" s="132"/>
      <c r="CJZ705" s="132"/>
      <c r="CKA705" s="132"/>
      <c r="CKB705" s="132"/>
      <c r="CKC705" s="132"/>
      <c r="CKD705" s="132"/>
      <c r="CKE705" s="132"/>
      <c r="CKF705" s="132"/>
      <c r="CKG705" s="132"/>
      <c r="CKH705" s="132"/>
      <c r="CKI705" s="132"/>
      <c r="CKJ705" s="132"/>
      <c r="CKK705" s="132"/>
      <c r="CKL705" s="132"/>
      <c r="CKM705" s="132"/>
      <c r="CKN705" s="132"/>
      <c r="CKO705" s="132"/>
      <c r="CKP705" s="132"/>
      <c r="CKQ705" s="132"/>
      <c r="CKR705" s="132"/>
      <c r="CKS705" s="132"/>
      <c r="CKT705" s="132"/>
      <c r="CKU705" s="132"/>
      <c r="CKV705" s="132"/>
      <c r="CKW705" s="132"/>
      <c r="CKX705" s="132"/>
      <c r="CKY705" s="132"/>
      <c r="CKZ705" s="132"/>
      <c r="CLA705" s="132"/>
      <c r="CLB705" s="132"/>
      <c r="CLC705" s="132"/>
      <c r="CLD705" s="132"/>
      <c r="CLE705" s="132"/>
      <c r="CLF705" s="132"/>
      <c r="CLG705" s="132"/>
      <c r="CLH705" s="132"/>
      <c r="CLI705" s="132"/>
      <c r="CLJ705" s="132"/>
      <c r="CLK705" s="132"/>
      <c r="CLL705" s="132"/>
      <c r="CLM705" s="132"/>
      <c r="CLN705" s="132"/>
      <c r="CLO705" s="132"/>
      <c r="CLP705" s="132"/>
      <c r="CLQ705" s="132"/>
      <c r="CLR705" s="132"/>
      <c r="CLS705" s="132"/>
      <c r="CLT705" s="132"/>
      <c r="CLU705" s="132"/>
      <c r="CLV705" s="132"/>
      <c r="CLW705" s="132"/>
      <c r="CLX705" s="132"/>
      <c r="CLY705" s="132"/>
      <c r="CLZ705" s="132"/>
      <c r="CMA705" s="132"/>
      <c r="CMB705" s="132"/>
      <c r="CMC705" s="132"/>
      <c r="CMD705" s="132"/>
      <c r="CME705" s="132"/>
      <c r="CMF705" s="132"/>
      <c r="CMG705" s="132"/>
      <c r="CMH705" s="132"/>
      <c r="CMI705" s="132"/>
      <c r="CMJ705" s="132"/>
      <c r="CMK705" s="132"/>
      <c r="CML705" s="132"/>
      <c r="CMM705" s="132"/>
      <c r="CMN705" s="132"/>
      <c r="CMO705" s="132"/>
      <c r="CMP705" s="132"/>
      <c r="CMQ705" s="132"/>
      <c r="CMR705" s="132"/>
      <c r="CMS705" s="132"/>
      <c r="CMT705" s="132"/>
      <c r="CMU705" s="132"/>
      <c r="CMV705" s="132"/>
      <c r="CMW705" s="132"/>
      <c r="CMX705" s="132"/>
      <c r="CMY705" s="132"/>
      <c r="CMZ705" s="132"/>
      <c r="CNA705" s="132"/>
      <c r="CNB705" s="132"/>
      <c r="CNC705" s="132"/>
      <c r="CND705" s="132"/>
      <c r="CNE705" s="132"/>
      <c r="CNF705" s="132"/>
      <c r="CNG705" s="132"/>
      <c r="CNH705" s="132"/>
      <c r="CNI705" s="132"/>
      <c r="CNJ705" s="132"/>
      <c r="CNK705" s="132"/>
      <c r="CNL705" s="132"/>
      <c r="CNM705" s="132"/>
      <c r="CNN705" s="132"/>
      <c r="CNO705" s="132"/>
      <c r="CNP705" s="132"/>
      <c r="CNQ705" s="132"/>
      <c r="CNR705" s="132"/>
      <c r="CNS705" s="132"/>
      <c r="CNT705" s="132"/>
      <c r="CNU705" s="132"/>
      <c r="CNV705" s="132"/>
      <c r="CNW705" s="132"/>
      <c r="CNX705" s="132"/>
      <c r="CNY705" s="132"/>
      <c r="CNZ705" s="132"/>
      <c r="COA705" s="132"/>
      <c r="COB705" s="132"/>
      <c r="COC705" s="132"/>
      <c r="COD705" s="132"/>
      <c r="COE705" s="132"/>
      <c r="COF705" s="132"/>
      <c r="COG705" s="132"/>
      <c r="COH705" s="132"/>
      <c r="COI705" s="132"/>
      <c r="COJ705" s="132"/>
      <c r="COK705" s="132"/>
      <c r="COL705" s="132"/>
      <c r="COM705" s="132"/>
      <c r="CON705" s="132"/>
      <c r="COO705" s="132"/>
      <c r="COP705" s="132"/>
      <c r="COQ705" s="132"/>
      <c r="COR705" s="132"/>
      <c r="COS705" s="132"/>
      <c r="COT705" s="132"/>
      <c r="COU705" s="132"/>
      <c r="COV705" s="132"/>
      <c r="COW705" s="132"/>
      <c r="COX705" s="132"/>
      <c r="COY705" s="132"/>
      <c r="COZ705" s="132"/>
      <c r="CPA705" s="132"/>
      <c r="CPB705" s="132"/>
      <c r="CPC705" s="132"/>
      <c r="CPD705" s="132"/>
      <c r="CPE705" s="132"/>
      <c r="CPF705" s="132"/>
      <c r="CPG705" s="132"/>
      <c r="CPH705" s="132"/>
      <c r="CPI705" s="132"/>
      <c r="CPJ705" s="132"/>
      <c r="CPK705" s="132"/>
      <c r="CPL705" s="132"/>
      <c r="CPM705" s="132"/>
      <c r="CPN705" s="132"/>
      <c r="CPO705" s="132"/>
      <c r="CPP705" s="132"/>
      <c r="CPQ705" s="132"/>
      <c r="CPR705" s="132"/>
      <c r="CPS705" s="132"/>
      <c r="CPT705" s="132"/>
      <c r="CPU705" s="132"/>
      <c r="CPV705" s="132"/>
      <c r="CPW705" s="132"/>
      <c r="CPX705" s="132"/>
      <c r="CPY705" s="132"/>
      <c r="CPZ705" s="132"/>
      <c r="CQA705" s="132"/>
      <c r="CQB705" s="132"/>
      <c r="CQC705" s="132"/>
      <c r="CQD705" s="132"/>
      <c r="CQE705" s="132"/>
      <c r="CQF705" s="132"/>
      <c r="CQG705" s="132"/>
      <c r="CQH705" s="132"/>
      <c r="CQI705" s="132"/>
      <c r="CQJ705" s="132"/>
      <c r="CQK705" s="132"/>
      <c r="CQL705" s="132"/>
      <c r="CQM705" s="132"/>
      <c r="CQN705" s="132"/>
      <c r="CQO705" s="132"/>
      <c r="CQP705" s="132"/>
      <c r="CQQ705" s="132"/>
      <c r="CQR705" s="132"/>
      <c r="CQS705" s="132"/>
      <c r="CQT705" s="132"/>
      <c r="CQU705" s="132"/>
      <c r="CQV705" s="132"/>
      <c r="CQW705" s="132"/>
      <c r="CQX705" s="132"/>
      <c r="CQY705" s="132"/>
      <c r="CQZ705" s="132"/>
      <c r="CRA705" s="132"/>
      <c r="CRB705" s="132"/>
      <c r="CRC705" s="132"/>
      <c r="CRD705" s="132"/>
      <c r="CRE705" s="132"/>
      <c r="CRF705" s="132"/>
      <c r="CRG705" s="132"/>
      <c r="CRH705" s="132"/>
      <c r="CRI705" s="132"/>
      <c r="CRJ705" s="132"/>
      <c r="CRK705" s="132"/>
      <c r="CRL705" s="132"/>
      <c r="CRM705" s="132"/>
      <c r="CRN705" s="132"/>
      <c r="CRO705" s="132"/>
      <c r="CRP705" s="132"/>
      <c r="CRQ705" s="132"/>
      <c r="CRR705" s="132"/>
      <c r="CRS705" s="132"/>
      <c r="CRT705" s="132"/>
      <c r="CRU705" s="132"/>
      <c r="CRV705" s="132"/>
      <c r="CRW705" s="132"/>
      <c r="CRX705" s="132"/>
      <c r="CRY705" s="132"/>
      <c r="CRZ705" s="132"/>
      <c r="CSA705" s="132"/>
      <c r="CSB705" s="132"/>
      <c r="CSC705" s="132"/>
      <c r="CSD705" s="132"/>
      <c r="CSE705" s="132"/>
      <c r="CSF705" s="132"/>
      <c r="CSG705" s="132"/>
      <c r="CSH705" s="132"/>
      <c r="CSI705" s="132"/>
      <c r="CSJ705" s="132"/>
      <c r="CSK705" s="132"/>
      <c r="CSL705" s="132"/>
      <c r="CSM705" s="132"/>
      <c r="CSN705" s="132"/>
      <c r="CSO705" s="132"/>
      <c r="CSP705" s="132"/>
      <c r="CSQ705" s="132"/>
      <c r="CSR705" s="132"/>
      <c r="CSS705" s="132"/>
      <c r="CST705" s="132"/>
      <c r="CSU705" s="132"/>
      <c r="CSV705" s="132"/>
      <c r="CSW705" s="132"/>
      <c r="CSX705" s="132"/>
      <c r="CSY705" s="132"/>
      <c r="CSZ705" s="132"/>
      <c r="CTA705" s="132"/>
      <c r="CTB705" s="132"/>
      <c r="CTC705" s="132"/>
      <c r="CTD705" s="132"/>
      <c r="CTE705" s="132"/>
      <c r="CTF705" s="132"/>
      <c r="CTG705" s="132"/>
      <c r="CTH705" s="132"/>
      <c r="CTI705" s="132"/>
      <c r="CTJ705" s="132"/>
      <c r="CTK705" s="132"/>
      <c r="CTL705" s="132"/>
      <c r="CTM705" s="132"/>
      <c r="CTN705" s="132"/>
      <c r="CTO705" s="132"/>
      <c r="CTP705" s="132"/>
      <c r="CTQ705" s="132"/>
      <c r="CTR705" s="132"/>
      <c r="CTS705" s="132"/>
      <c r="CTT705" s="132"/>
      <c r="CTU705" s="132"/>
      <c r="CTV705" s="132"/>
      <c r="CTW705" s="132"/>
      <c r="CTX705" s="132"/>
      <c r="CTY705" s="132"/>
      <c r="CTZ705" s="132"/>
      <c r="CUA705" s="132"/>
      <c r="CUB705" s="132"/>
      <c r="CUC705" s="132"/>
      <c r="CUD705" s="132"/>
      <c r="CUE705" s="132"/>
      <c r="CUF705" s="132"/>
      <c r="CUG705" s="132"/>
      <c r="CUH705" s="132"/>
      <c r="CUI705" s="132"/>
      <c r="CUJ705" s="132"/>
      <c r="CUK705" s="132"/>
      <c r="CUL705" s="132"/>
      <c r="CUM705" s="132"/>
      <c r="CUN705" s="132"/>
      <c r="CUO705" s="132"/>
      <c r="CUP705" s="132"/>
      <c r="CUQ705" s="132"/>
      <c r="CUR705" s="132"/>
      <c r="CUS705" s="132"/>
      <c r="CUT705" s="132"/>
      <c r="CUU705" s="132"/>
      <c r="CUV705" s="132"/>
      <c r="CUW705" s="132"/>
      <c r="CUX705" s="132"/>
      <c r="CUY705" s="132"/>
      <c r="CUZ705" s="132"/>
      <c r="CVA705" s="132"/>
      <c r="CVB705" s="132"/>
      <c r="CVC705" s="132"/>
      <c r="CVD705" s="132"/>
      <c r="CVE705" s="132"/>
      <c r="CVF705" s="132"/>
      <c r="CVG705" s="132"/>
      <c r="CVH705" s="132"/>
      <c r="CVI705" s="132"/>
      <c r="CVJ705" s="132"/>
      <c r="CVK705" s="132"/>
      <c r="CVL705" s="132"/>
      <c r="CVM705" s="132"/>
      <c r="CVN705" s="132"/>
      <c r="CVO705" s="132"/>
      <c r="CVP705" s="132"/>
      <c r="CVQ705" s="132"/>
      <c r="CVR705" s="132"/>
      <c r="CVS705" s="132"/>
      <c r="CVT705" s="132"/>
      <c r="CVU705" s="132"/>
      <c r="CVV705" s="132"/>
      <c r="CVW705" s="132"/>
      <c r="CVX705" s="132"/>
      <c r="CVY705" s="132"/>
      <c r="CVZ705" s="132"/>
      <c r="CWA705" s="132"/>
      <c r="CWB705" s="132"/>
      <c r="CWC705" s="132"/>
      <c r="CWD705" s="132"/>
      <c r="CWE705" s="132"/>
      <c r="CWF705" s="132"/>
      <c r="CWG705" s="132"/>
      <c r="CWH705" s="132"/>
      <c r="CWI705" s="132"/>
      <c r="CWJ705" s="132"/>
      <c r="CWK705" s="132"/>
      <c r="CWL705" s="132"/>
      <c r="CWM705" s="132"/>
      <c r="CWN705" s="132"/>
      <c r="CWO705" s="132"/>
      <c r="CWP705" s="132"/>
      <c r="CWQ705" s="132"/>
      <c r="CWR705" s="132"/>
      <c r="CWS705" s="132"/>
      <c r="CWT705" s="132"/>
      <c r="CWU705" s="132"/>
      <c r="CWV705" s="132"/>
      <c r="CWW705" s="132"/>
      <c r="CWX705" s="132"/>
      <c r="CWY705" s="132"/>
      <c r="CWZ705" s="132"/>
      <c r="CXA705" s="132"/>
      <c r="CXB705" s="132"/>
      <c r="CXC705" s="132"/>
      <c r="CXD705" s="132"/>
      <c r="CXE705" s="132"/>
      <c r="CXF705" s="132"/>
      <c r="CXG705" s="132"/>
      <c r="CXH705" s="132"/>
      <c r="CXI705" s="132"/>
      <c r="CXJ705" s="132"/>
      <c r="CXK705" s="132"/>
      <c r="CXL705" s="132"/>
      <c r="CXM705" s="132"/>
      <c r="CXN705" s="132"/>
      <c r="CXO705" s="132"/>
      <c r="CXP705" s="132"/>
      <c r="CXQ705" s="132"/>
      <c r="CXR705" s="132"/>
      <c r="CXS705" s="132"/>
      <c r="CXT705" s="132"/>
      <c r="CXU705" s="132"/>
      <c r="CXV705" s="132"/>
      <c r="CXW705" s="132"/>
      <c r="CXX705" s="132"/>
      <c r="CXY705" s="132"/>
      <c r="CXZ705" s="132"/>
      <c r="CYA705" s="132"/>
      <c r="CYB705" s="132"/>
      <c r="CYC705" s="132"/>
      <c r="CYD705" s="132"/>
      <c r="CYE705" s="132"/>
      <c r="CYF705" s="132"/>
      <c r="CYG705" s="132"/>
      <c r="CYH705" s="132"/>
      <c r="CYI705" s="132"/>
      <c r="CYJ705" s="132"/>
      <c r="CYK705" s="132"/>
      <c r="CYL705" s="132"/>
      <c r="CYM705" s="132"/>
      <c r="CYN705" s="132"/>
      <c r="CYO705" s="132"/>
      <c r="CYP705" s="132"/>
      <c r="CYQ705" s="132"/>
      <c r="CYR705" s="132"/>
      <c r="CYS705" s="132"/>
      <c r="CYT705" s="132"/>
      <c r="CYU705" s="132"/>
      <c r="CYV705" s="132"/>
      <c r="CYW705" s="132"/>
      <c r="CYX705" s="132"/>
      <c r="CYY705" s="132"/>
      <c r="CYZ705" s="132"/>
      <c r="CZA705" s="132"/>
      <c r="CZB705" s="132"/>
      <c r="CZC705" s="132"/>
      <c r="CZD705" s="132"/>
      <c r="CZE705" s="132"/>
      <c r="CZF705" s="132"/>
      <c r="CZG705" s="132"/>
      <c r="CZH705" s="132"/>
      <c r="CZI705" s="132"/>
      <c r="CZJ705" s="132"/>
      <c r="CZK705" s="132"/>
      <c r="CZL705" s="132"/>
      <c r="CZM705" s="132"/>
      <c r="CZN705" s="132"/>
      <c r="CZO705" s="132"/>
      <c r="CZP705" s="132"/>
      <c r="CZQ705" s="132"/>
      <c r="CZR705" s="132"/>
      <c r="CZS705" s="132"/>
      <c r="CZT705" s="132"/>
      <c r="CZU705" s="132"/>
      <c r="CZV705" s="132"/>
      <c r="CZW705" s="132"/>
      <c r="CZX705" s="132"/>
      <c r="CZY705" s="132"/>
      <c r="CZZ705" s="132"/>
      <c r="DAA705" s="132"/>
      <c r="DAB705" s="132"/>
      <c r="DAC705" s="132"/>
      <c r="DAD705" s="132"/>
      <c r="DAE705" s="132"/>
      <c r="DAF705" s="132"/>
      <c r="DAG705" s="132"/>
      <c r="DAH705" s="132"/>
      <c r="DAI705" s="132"/>
      <c r="DAJ705" s="132"/>
      <c r="DAK705" s="132"/>
      <c r="DAL705" s="132"/>
      <c r="DAM705" s="132"/>
      <c r="DAN705" s="132"/>
      <c r="DAO705" s="132"/>
      <c r="DAP705" s="132"/>
      <c r="DAQ705" s="132"/>
      <c r="DAR705" s="132"/>
      <c r="DAS705" s="132"/>
      <c r="DAT705" s="132"/>
      <c r="DAU705" s="132"/>
      <c r="DAV705" s="132"/>
      <c r="DAW705" s="132"/>
      <c r="DAX705" s="132"/>
      <c r="DAY705" s="132"/>
      <c r="DAZ705" s="132"/>
      <c r="DBA705" s="132"/>
      <c r="DBB705" s="132"/>
      <c r="DBC705" s="132"/>
      <c r="DBD705" s="132"/>
      <c r="DBE705" s="132"/>
      <c r="DBF705" s="132"/>
      <c r="DBG705" s="132"/>
      <c r="DBH705" s="132"/>
      <c r="DBI705" s="132"/>
      <c r="DBJ705" s="132"/>
      <c r="DBK705" s="132"/>
      <c r="DBL705" s="132"/>
      <c r="DBM705" s="132"/>
      <c r="DBN705" s="132"/>
      <c r="DBO705" s="132"/>
      <c r="DBP705" s="132"/>
      <c r="DBQ705" s="132"/>
      <c r="DBR705" s="132"/>
      <c r="DBS705" s="132"/>
      <c r="DBT705" s="132"/>
      <c r="DBU705" s="132"/>
      <c r="DBV705" s="132"/>
      <c r="DBW705" s="132"/>
      <c r="DBX705" s="132"/>
      <c r="DBY705" s="132"/>
      <c r="DBZ705" s="132"/>
      <c r="DCA705" s="132"/>
      <c r="DCB705" s="132"/>
      <c r="DCC705" s="132"/>
      <c r="DCD705" s="132"/>
      <c r="DCE705" s="132"/>
      <c r="DCF705" s="132"/>
      <c r="DCG705" s="132"/>
      <c r="DCH705" s="132"/>
      <c r="DCI705" s="132"/>
      <c r="DCJ705" s="132"/>
      <c r="DCK705" s="132"/>
      <c r="DCL705" s="132"/>
      <c r="DCM705" s="132"/>
      <c r="DCN705" s="132"/>
      <c r="DCO705" s="132"/>
      <c r="DCP705" s="132"/>
      <c r="DCQ705" s="132"/>
      <c r="DCR705" s="132"/>
      <c r="DCS705" s="132"/>
      <c r="DCT705" s="132"/>
      <c r="DCU705" s="132"/>
      <c r="DCV705" s="132"/>
      <c r="DCW705" s="132"/>
      <c r="DCX705" s="132"/>
      <c r="DCY705" s="132"/>
      <c r="DCZ705" s="132"/>
      <c r="DDA705" s="132"/>
      <c r="DDB705" s="132"/>
      <c r="DDC705" s="132"/>
      <c r="DDD705" s="132"/>
      <c r="DDE705" s="132"/>
      <c r="DDF705" s="132"/>
      <c r="DDG705" s="132"/>
      <c r="DDH705" s="132"/>
      <c r="DDI705" s="132"/>
      <c r="DDJ705" s="132"/>
      <c r="DDK705" s="132"/>
      <c r="DDL705" s="132"/>
      <c r="DDM705" s="132"/>
      <c r="DDN705" s="132"/>
      <c r="DDO705" s="132"/>
      <c r="DDP705" s="132"/>
      <c r="DDQ705" s="132"/>
      <c r="DDR705" s="132"/>
      <c r="DDS705" s="132"/>
      <c r="DDT705" s="132"/>
      <c r="DDU705" s="132"/>
      <c r="DDV705" s="132"/>
      <c r="DDW705" s="132"/>
      <c r="DDX705" s="132"/>
      <c r="DDY705" s="132"/>
      <c r="DDZ705" s="132"/>
      <c r="DEA705" s="132"/>
      <c r="DEB705" s="132"/>
      <c r="DEC705" s="132"/>
      <c r="DED705" s="132"/>
      <c r="DEE705" s="132"/>
      <c r="DEF705" s="132"/>
      <c r="DEG705" s="132"/>
      <c r="DEH705" s="132"/>
      <c r="DEI705" s="132"/>
      <c r="DEJ705" s="132"/>
      <c r="DEK705" s="132"/>
      <c r="DEL705" s="132"/>
      <c r="DEM705" s="132"/>
      <c r="DEN705" s="132"/>
      <c r="DEO705" s="132"/>
      <c r="DEP705" s="132"/>
      <c r="DEQ705" s="132"/>
      <c r="DER705" s="132"/>
      <c r="DES705" s="132"/>
      <c r="DET705" s="132"/>
      <c r="DEU705" s="132"/>
      <c r="DEV705" s="132"/>
      <c r="DEW705" s="132"/>
      <c r="DEX705" s="132"/>
      <c r="DEY705" s="132"/>
      <c r="DEZ705" s="132"/>
      <c r="DFA705" s="132"/>
      <c r="DFB705" s="132"/>
      <c r="DFC705" s="132"/>
      <c r="DFD705" s="132"/>
      <c r="DFE705" s="132"/>
      <c r="DFF705" s="132"/>
      <c r="DFG705" s="132"/>
      <c r="DFH705" s="132"/>
      <c r="DFI705" s="132"/>
      <c r="DFJ705" s="132"/>
      <c r="DFK705" s="132"/>
      <c r="DFL705" s="132"/>
      <c r="DFM705" s="132"/>
      <c r="DFN705" s="132"/>
      <c r="DFO705" s="132"/>
      <c r="DFP705" s="132"/>
      <c r="DFQ705" s="132"/>
      <c r="DFR705" s="132"/>
      <c r="DFS705" s="132"/>
      <c r="DFT705" s="132"/>
      <c r="DFU705" s="132"/>
      <c r="DFV705" s="132"/>
      <c r="DFW705" s="132"/>
      <c r="DFX705" s="132"/>
      <c r="DFY705" s="132"/>
      <c r="DFZ705" s="132"/>
      <c r="DGA705" s="132"/>
      <c r="DGB705" s="132"/>
      <c r="DGC705" s="132"/>
      <c r="DGD705" s="132"/>
      <c r="DGE705" s="132"/>
      <c r="DGF705" s="132"/>
      <c r="DGG705" s="132"/>
      <c r="DGH705" s="132"/>
      <c r="DGI705" s="132"/>
      <c r="DGJ705" s="132"/>
      <c r="DGK705" s="132"/>
      <c r="DGL705" s="132"/>
      <c r="DGM705" s="132"/>
      <c r="DGN705" s="132"/>
      <c r="DGO705" s="132"/>
      <c r="DGP705" s="132"/>
      <c r="DGQ705" s="132"/>
      <c r="DGR705" s="132"/>
      <c r="DGS705" s="132"/>
      <c r="DGT705" s="132"/>
      <c r="DGU705" s="132"/>
      <c r="DGV705" s="132"/>
      <c r="DGW705" s="132"/>
      <c r="DGX705" s="132"/>
      <c r="DGY705" s="132"/>
      <c r="DGZ705" s="132"/>
      <c r="DHA705" s="132"/>
      <c r="DHB705" s="132"/>
      <c r="DHC705" s="132"/>
      <c r="DHD705" s="132"/>
      <c r="DHE705" s="132"/>
      <c r="DHF705" s="132"/>
      <c r="DHG705" s="132"/>
      <c r="DHH705" s="132"/>
      <c r="DHI705" s="132"/>
      <c r="DHJ705" s="132"/>
      <c r="DHK705" s="132"/>
      <c r="DHL705" s="132"/>
      <c r="DHM705" s="132"/>
      <c r="DHN705" s="132"/>
      <c r="DHO705" s="132"/>
      <c r="DHP705" s="132"/>
      <c r="DHQ705" s="132"/>
      <c r="DHR705" s="132"/>
      <c r="DHS705" s="132"/>
      <c r="DHT705" s="132"/>
      <c r="DHU705" s="132"/>
      <c r="DHV705" s="132"/>
      <c r="DHW705" s="132"/>
      <c r="DHX705" s="132"/>
      <c r="DHY705" s="132"/>
      <c r="DHZ705" s="132"/>
      <c r="DIA705" s="132"/>
      <c r="DIB705" s="132"/>
      <c r="DIC705" s="132"/>
      <c r="DID705" s="132"/>
      <c r="DIE705" s="132"/>
      <c r="DIF705" s="132"/>
      <c r="DIG705" s="132"/>
      <c r="DIH705" s="132"/>
      <c r="DII705" s="132"/>
      <c r="DIJ705" s="132"/>
      <c r="DIK705" s="132"/>
      <c r="DIL705" s="132"/>
      <c r="DIM705" s="132"/>
      <c r="DIN705" s="132"/>
      <c r="DIO705" s="132"/>
      <c r="DIP705" s="132"/>
      <c r="DIQ705" s="132"/>
      <c r="DIR705" s="132"/>
      <c r="DIS705" s="132"/>
      <c r="DIT705" s="132"/>
      <c r="DIU705" s="132"/>
      <c r="DIV705" s="132"/>
      <c r="DIW705" s="132"/>
      <c r="DIX705" s="132"/>
      <c r="DIY705" s="132"/>
      <c r="DIZ705" s="132"/>
      <c r="DJA705" s="132"/>
      <c r="DJB705" s="132"/>
      <c r="DJC705" s="132"/>
      <c r="DJD705" s="132"/>
      <c r="DJE705" s="132"/>
      <c r="DJF705" s="132"/>
      <c r="DJG705" s="132"/>
      <c r="DJH705" s="132"/>
      <c r="DJI705" s="132"/>
      <c r="DJJ705" s="132"/>
      <c r="DJK705" s="132"/>
      <c r="DJL705" s="132"/>
      <c r="DJM705" s="132"/>
      <c r="DJN705" s="132"/>
      <c r="DJO705" s="132"/>
      <c r="DJP705" s="132"/>
      <c r="DJQ705" s="132"/>
      <c r="DJR705" s="132"/>
      <c r="DJS705" s="132"/>
      <c r="DJT705" s="132"/>
      <c r="DJU705" s="132"/>
      <c r="DJV705" s="132"/>
      <c r="DJW705" s="132"/>
      <c r="DJX705" s="132"/>
      <c r="DJY705" s="132"/>
      <c r="DJZ705" s="132"/>
      <c r="DKA705" s="132"/>
      <c r="DKB705" s="132"/>
      <c r="DKC705" s="132"/>
      <c r="DKD705" s="132"/>
      <c r="DKE705" s="132"/>
      <c r="DKF705" s="132"/>
      <c r="DKG705" s="132"/>
      <c r="DKH705" s="132"/>
      <c r="DKI705" s="132"/>
      <c r="DKJ705" s="132"/>
      <c r="DKK705" s="132"/>
      <c r="DKL705" s="132"/>
      <c r="DKM705" s="132"/>
      <c r="DKN705" s="132"/>
      <c r="DKO705" s="132"/>
      <c r="DKP705" s="132"/>
      <c r="DKQ705" s="132"/>
      <c r="DKR705" s="132"/>
      <c r="DKS705" s="132"/>
      <c r="DKT705" s="132"/>
      <c r="DKU705" s="132"/>
      <c r="DKV705" s="132"/>
      <c r="DKW705" s="132"/>
      <c r="DKX705" s="132"/>
      <c r="DKY705" s="132"/>
      <c r="DKZ705" s="132"/>
      <c r="DLA705" s="132"/>
      <c r="DLB705" s="132"/>
      <c r="DLC705" s="132"/>
      <c r="DLD705" s="132"/>
      <c r="DLE705" s="132"/>
      <c r="DLF705" s="132"/>
      <c r="DLG705" s="132"/>
      <c r="DLH705" s="132"/>
      <c r="DLI705" s="132"/>
      <c r="DLJ705" s="132"/>
      <c r="DLK705" s="132"/>
      <c r="DLL705" s="132"/>
      <c r="DLM705" s="132"/>
      <c r="DLN705" s="132"/>
      <c r="DLO705" s="132"/>
      <c r="DLP705" s="132"/>
      <c r="DLQ705" s="132"/>
      <c r="DLR705" s="132"/>
      <c r="DLS705" s="132"/>
      <c r="DLT705" s="132"/>
      <c r="DLU705" s="132"/>
      <c r="DLV705" s="132"/>
      <c r="DLW705" s="132"/>
      <c r="DLX705" s="132"/>
      <c r="DLY705" s="132"/>
      <c r="DLZ705" s="132"/>
      <c r="DMA705" s="132"/>
      <c r="DMB705" s="132"/>
      <c r="DMC705" s="132"/>
      <c r="DMD705" s="132"/>
      <c r="DME705" s="132"/>
      <c r="DMF705" s="132"/>
      <c r="DMG705" s="132"/>
      <c r="DMH705" s="132"/>
      <c r="DMI705" s="132"/>
      <c r="DMJ705" s="132"/>
      <c r="DMK705" s="132"/>
      <c r="DML705" s="132"/>
      <c r="DMM705" s="132"/>
      <c r="DMN705" s="132"/>
      <c r="DMO705" s="132"/>
      <c r="DMP705" s="132"/>
      <c r="DMQ705" s="132"/>
      <c r="DMR705" s="132"/>
      <c r="DMS705" s="132"/>
      <c r="DMT705" s="132"/>
      <c r="DMU705" s="132"/>
      <c r="DMV705" s="132"/>
      <c r="DMW705" s="132"/>
      <c r="DMX705" s="132"/>
      <c r="DMY705" s="132"/>
      <c r="DMZ705" s="132"/>
      <c r="DNA705" s="132"/>
      <c r="DNB705" s="132"/>
      <c r="DNC705" s="132"/>
      <c r="DND705" s="132"/>
      <c r="DNE705" s="132"/>
      <c r="DNF705" s="132"/>
      <c r="DNG705" s="132"/>
      <c r="DNH705" s="132"/>
      <c r="DNI705" s="132"/>
      <c r="DNJ705" s="132"/>
      <c r="DNK705" s="132"/>
      <c r="DNL705" s="132"/>
      <c r="DNM705" s="132"/>
      <c r="DNN705" s="132"/>
      <c r="DNO705" s="132"/>
      <c r="DNP705" s="132"/>
      <c r="DNQ705" s="132"/>
      <c r="DNR705" s="132"/>
      <c r="DNS705" s="132"/>
      <c r="DNT705" s="132"/>
      <c r="DNU705" s="132"/>
      <c r="DNV705" s="132"/>
      <c r="DNW705" s="132"/>
      <c r="DNX705" s="132"/>
      <c r="DNY705" s="132"/>
      <c r="DNZ705" s="132"/>
      <c r="DOA705" s="132"/>
      <c r="DOB705" s="132"/>
      <c r="DOC705" s="132"/>
      <c r="DOD705" s="132"/>
      <c r="DOE705" s="132"/>
      <c r="DOF705" s="132"/>
      <c r="DOG705" s="132"/>
      <c r="DOH705" s="132"/>
      <c r="DOI705" s="132"/>
      <c r="DOJ705" s="132"/>
      <c r="DOK705" s="132"/>
      <c r="DOL705" s="132"/>
      <c r="DOM705" s="132"/>
      <c r="DON705" s="132"/>
      <c r="DOO705" s="132"/>
      <c r="DOP705" s="132"/>
      <c r="DOQ705" s="132"/>
      <c r="DOR705" s="132"/>
      <c r="DOS705" s="132"/>
      <c r="DOT705" s="132"/>
      <c r="DOU705" s="132"/>
      <c r="DOV705" s="132"/>
      <c r="DOW705" s="132"/>
      <c r="DOX705" s="132"/>
      <c r="DOY705" s="132"/>
      <c r="DOZ705" s="132"/>
      <c r="DPA705" s="132"/>
      <c r="DPB705" s="132"/>
      <c r="DPC705" s="132"/>
      <c r="DPD705" s="132"/>
      <c r="DPE705" s="132"/>
      <c r="DPF705" s="132"/>
      <c r="DPG705" s="132"/>
      <c r="DPH705" s="132"/>
      <c r="DPI705" s="132"/>
      <c r="DPJ705" s="132"/>
      <c r="DPK705" s="132"/>
      <c r="DPL705" s="132"/>
      <c r="DPM705" s="132"/>
      <c r="DPN705" s="132"/>
      <c r="DPO705" s="132"/>
      <c r="DPP705" s="132"/>
      <c r="DPQ705" s="132"/>
      <c r="DPR705" s="132"/>
      <c r="DPS705" s="132"/>
      <c r="DPT705" s="132"/>
      <c r="DPU705" s="132"/>
      <c r="DPV705" s="132"/>
      <c r="DPW705" s="132"/>
      <c r="DPX705" s="132"/>
      <c r="DPY705" s="132"/>
      <c r="DPZ705" s="132"/>
      <c r="DQA705" s="132"/>
      <c r="DQB705" s="132"/>
      <c r="DQC705" s="132"/>
      <c r="DQD705" s="132"/>
      <c r="DQE705" s="132"/>
      <c r="DQF705" s="132"/>
      <c r="DQG705" s="132"/>
      <c r="DQH705" s="132"/>
      <c r="DQI705" s="132"/>
      <c r="DQJ705" s="132"/>
      <c r="DQK705" s="132"/>
      <c r="DQL705" s="132"/>
      <c r="DQM705" s="132"/>
      <c r="DQN705" s="132"/>
      <c r="DQO705" s="132"/>
      <c r="DQP705" s="132"/>
      <c r="DQQ705" s="132"/>
      <c r="DQR705" s="132"/>
      <c r="DQS705" s="132"/>
      <c r="DQT705" s="132"/>
      <c r="DQU705" s="132"/>
      <c r="DQV705" s="132"/>
      <c r="DQW705" s="132"/>
      <c r="DQX705" s="132"/>
      <c r="DQY705" s="132"/>
      <c r="DQZ705" s="132"/>
      <c r="DRA705" s="132"/>
      <c r="DRB705" s="132"/>
      <c r="DRC705" s="132"/>
      <c r="DRD705" s="132"/>
      <c r="DRE705" s="132"/>
      <c r="DRF705" s="132"/>
      <c r="DRG705" s="132"/>
      <c r="DRH705" s="132"/>
      <c r="DRI705" s="132"/>
      <c r="DRJ705" s="132"/>
      <c r="DRK705" s="132"/>
      <c r="DRL705" s="132"/>
      <c r="DRM705" s="132"/>
      <c r="DRN705" s="132"/>
      <c r="DRO705" s="132"/>
      <c r="DRP705" s="132"/>
      <c r="DRQ705" s="132"/>
      <c r="DRR705" s="132"/>
      <c r="DRS705" s="132"/>
      <c r="DRT705" s="132"/>
      <c r="DRU705" s="132"/>
      <c r="DRV705" s="132"/>
      <c r="DRW705" s="132"/>
      <c r="DRX705" s="132"/>
      <c r="DRY705" s="132"/>
      <c r="DRZ705" s="132"/>
      <c r="DSA705" s="132"/>
      <c r="DSB705" s="132"/>
      <c r="DSC705" s="132"/>
      <c r="DSD705" s="132"/>
      <c r="DSE705" s="132"/>
      <c r="DSF705" s="132"/>
      <c r="DSG705" s="132"/>
      <c r="DSH705" s="132"/>
      <c r="DSI705" s="132"/>
      <c r="DSJ705" s="132"/>
      <c r="DSK705" s="132"/>
      <c r="DSL705" s="132"/>
      <c r="DSM705" s="132"/>
      <c r="DSN705" s="132"/>
      <c r="DSO705" s="132"/>
      <c r="DSP705" s="132"/>
      <c r="DSQ705" s="132"/>
      <c r="DSR705" s="132"/>
      <c r="DSS705" s="132"/>
      <c r="DST705" s="132"/>
      <c r="DSU705" s="132"/>
      <c r="DSV705" s="132"/>
      <c r="DSW705" s="132"/>
      <c r="DSX705" s="132"/>
      <c r="DSY705" s="132"/>
      <c r="DSZ705" s="132"/>
      <c r="DTA705" s="132"/>
      <c r="DTB705" s="132"/>
      <c r="DTC705" s="132"/>
      <c r="DTD705" s="132"/>
      <c r="DTE705" s="132"/>
      <c r="DTF705" s="132"/>
      <c r="DTG705" s="132"/>
      <c r="DTH705" s="132"/>
      <c r="DTI705" s="132"/>
      <c r="DTJ705" s="132"/>
      <c r="DTK705" s="132"/>
      <c r="DTL705" s="132"/>
      <c r="DTM705" s="132"/>
      <c r="DTN705" s="132"/>
      <c r="DTO705" s="132"/>
      <c r="DTP705" s="132"/>
      <c r="DTQ705" s="132"/>
      <c r="DTR705" s="132"/>
      <c r="DTS705" s="132"/>
      <c r="DTT705" s="132"/>
      <c r="DTU705" s="132"/>
      <c r="DTV705" s="132"/>
      <c r="DTW705" s="132"/>
      <c r="DTX705" s="132"/>
      <c r="DTY705" s="132"/>
      <c r="DTZ705" s="132"/>
      <c r="DUA705" s="132"/>
      <c r="DUB705" s="132"/>
      <c r="DUC705" s="132"/>
      <c r="DUD705" s="132"/>
      <c r="DUE705" s="132"/>
      <c r="DUF705" s="132"/>
      <c r="DUG705" s="132"/>
      <c r="DUH705" s="132"/>
      <c r="DUI705" s="132"/>
      <c r="DUJ705" s="132"/>
      <c r="DUK705" s="132"/>
      <c r="DUL705" s="132"/>
      <c r="DUM705" s="132"/>
      <c r="DUN705" s="132"/>
      <c r="DUO705" s="132"/>
      <c r="DUP705" s="132"/>
      <c r="DUQ705" s="132"/>
      <c r="DUR705" s="132"/>
      <c r="DUS705" s="132"/>
      <c r="DUT705" s="132"/>
      <c r="DUU705" s="132"/>
      <c r="DUV705" s="132"/>
      <c r="DUW705" s="132"/>
      <c r="DUX705" s="132"/>
      <c r="DUY705" s="132"/>
      <c r="DUZ705" s="132"/>
      <c r="DVA705" s="132"/>
      <c r="DVB705" s="132"/>
      <c r="DVC705" s="132"/>
      <c r="DVD705" s="132"/>
      <c r="DVE705" s="132"/>
      <c r="DVF705" s="132"/>
      <c r="DVG705" s="132"/>
      <c r="DVH705" s="132"/>
      <c r="DVI705" s="132"/>
      <c r="DVJ705" s="132"/>
      <c r="DVK705" s="132"/>
      <c r="DVL705" s="132"/>
      <c r="DVM705" s="132"/>
      <c r="DVN705" s="132"/>
      <c r="DVO705" s="132"/>
      <c r="DVP705" s="132"/>
      <c r="DVQ705" s="132"/>
      <c r="DVR705" s="132"/>
      <c r="DVS705" s="132"/>
      <c r="DVT705" s="132"/>
      <c r="DVU705" s="132"/>
      <c r="DVV705" s="132"/>
      <c r="DVW705" s="132"/>
      <c r="DVX705" s="132"/>
      <c r="DVY705" s="132"/>
      <c r="DVZ705" s="132"/>
      <c r="DWA705" s="132"/>
      <c r="DWB705" s="132"/>
      <c r="DWC705" s="132"/>
      <c r="DWD705" s="132"/>
      <c r="DWE705" s="132"/>
      <c r="DWF705" s="132"/>
      <c r="DWG705" s="132"/>
      <c r="DWH705" s="132"/>
      <c r="DWI705" s="132"/>
      <c r="DWJ705" s="132"/>
      <c r="DWK705" s="132"/>
      <c r="DWL705" s="132"/>
      <c r="DWM705" s="132"/>
      <c r="DWN705" s="132"/>
      <c r="DWO705" s="132"/>
      <c r="DWP705" s="132"/>
      <c r="DWQ705" s="132"/>
      <c r="DWR705" s="132"/>
      <c r="DWS705" s="132"/>
      <c r="DWT705" s="132"/>
      <c r="DWU705" s="132"/>
      <c r="DWV705" s="132"/>
      <c r="DWW705" s="132"/>
      <c r="DWX705" s="132"/>
      <c r="DWY705" s="132"/>
      <c r="DWZ705" s="132"/>
      <c r="DXA705" s="132"/>
      <c r="DXB705" s="132"/>
      <c r="DXC705" s="132"/>
      <c r="DXD705" s="132"/>
      <c r="DXE705" s="132"/>
      <c r="DXF705" s="132"/>
      <c r="DXG705" s="132"/>
      <c r="DXH705" s="132"/>
      <c r="DXI705" s="132"/>
      <c r="DXJ705" s="132"/>
      <c r="DXK705" s="132"/>
      <c r="DXL705" s="132"/>
      <c r="DXM705" s="132"/>
      <c r="DXN705" s="132"/>
      <c r="DXO705" s="132"/>
      <c r="DXP705" s="132"/>
      <c r="DXQ705" s="132"/>
      <c r="DXR705" s="132"/>
      <c r="DXS705" s="132"/>
      <c r="DXT705" s="132"/>
      <c r="DXU705" s="132"/>
      <c r="DXV705" s="132"/>
      <c r="DXW705" s="132"/>
      <c r="DXX705" s="132"/>
      <c r="DXY705" s="132"/>
      <c r="DXZ705" s="132"/>
      <c r="DYA705" s="132"/>
      <c r="DYB705" s="132"/>
      <c r="DYC705" s="132"/>
      <c r="DYD705" s="132"/>
      <c r="DYE705" s="132"/>
      <c r="DYF705" s="132"/>
      <c r="DYG705" s="132"/>
      <c r="DYH705" s="132"/>
      <c r="DYI705" s="132"/>
      <c r="DYJ705" s="132"/>
      <c r="DYK705" s="132"/>
      <c r="DYL705" s="132"/>
      <c r="DYM705" s="132"/>
      <c r="DYN705" s="132"/>
      <c r="DYO705" s="132"/>
      <c r="DYP705" s="132"/>
      <c r="DYQ705" s="132"/>
      <c r="DYR705" s="132"/>
      <c r="DYS705" s="132"/>
      <c r="DYT705" s="132"/>
      <c r="DYU705" s="132"/>
      <c r="DYV705" s="132"/>
      <c r="DYW705" s="132"/>
      <c r="DYX705" s="132"/>
      <c r="DYY705" s="132"/>
      <c r="DYZ705" s="132"/>
      <c r="DZA705" s="132"/>
      <c r="DZB705" s="132"/>
      <c r="DZC705" s="132"/>
      <c r="DZD705" s="132"/>
      <c r="DZE705" s="132"/>
      <c r="DZF705" s="132"/>
      <c r="DZG705" s="132"/>
      <c r="DZH705" s="132"/>
      <c r="DZI705" s="132"/>
      <c r="DZJ705" s="132"/>
      <c r="DZK705" s="132"/>
      <c r="DZL705" s="132"/>
      <c r="DZM705" s="132"/>
      <c r="DZN705" s="132"/>
      <c r="DZO705" s="132"/>
      <c r="DZP705" s="132"/>
      <c r="DZQ705" s="132"/>
      <c r="DZR705" s="132"/>
      <c r="DZS705" s="132"/>
      <c r="DZT705" s="132"/>
      <c r="DZU705" s="132"/>
      <c r="DZV705" s="132"/>
      <c r="DZW705" s="132"/>
      <c r="DZX705" s="132"/>
      <c r="DZY705" s="132"/>
      <c r="DZZ705" s="132"/>
      <c r="EAA705" s="132"/>
      <c r="EAB705" s="132"/>
      <c r="EAC705" s="132"/>
      <c r="EAD705" s="132"/>
      <c r="EAE705" s="132"/>
      <c r="EAF705" s="132"/>
      <c r="EAG705" s="132"/>
      <c r="EAH705" s="132"/>
      <c r="EAI705" s="132"/>
      <c r="EAJ705" s="132"/>
      <c r="EAK705" s="132"/>
      <c r="EAL705" s="132"/>
      <c r="EAM705" s="132"/>
      <c r="EAN705" s="132"/>
      <c r="EAO705" s="132"/>
      <c r="EAP705" s="132"/>
      <c r="EAQ705" s="132"/>
      <c r="EAR705" s="132"/>
      <c r="EAS705" s="132"/>
      <c r="EAT705" s="132"/>
      <c r="EAU705" s="132"/>
      <c r="EAV705" s="132"/>
      <c r="EAW705" s="132"/>
      <c r="EAX705" s="132"/>
      <c r="EAY705" s="132"/>
      <c r="EAZ705" s="132"/>
      <c r="EBA705" s="132"/>
      <c r="EBB705" s="132"/>
      <c r="EBC705" s="132"/>
      <c r="EBD705" s="132"/>
      <c r="EBE705" s="132"/>
      <c r="EBF705" s="132"/>
      <c r="EBG705" s="132"/>
      <c r="EBH705" s="132"/>
      <c r="EBI705" s="132"/>
      <c r="EBJ705" s="132"/>
      <c r="EBK705" s="132"/>
      <c r="EBL705" s="132"/>
      <c r="EBM705" s="132"/>
      <c r="EBN705" s="132"/>
      <c r="EBO705" s="132"/>
      <c r="EBP705" s="132"/>
      <c r="EBQ705" s="132"/>
      <c r="EBR705" s="132"/>
      <c r="EBS705" s="132"/>
      <c r="EBT705" s="132"/>
      <c r="EBU705" s="132"/>
      <c r="EBV705" s="132"/>
      <c r="EBW705" s="132"/>
      <c r="EBX705" s="132"/>
      <c r="EBY705" s="132"/>
      <c r="EBZ705" s="132"/>
      <c r="ECA705" s="132"/>
      <c r="ECB705" s="132"/>
      <c r="ECC705" s="132"/>
      <c r="ECD705" s="132"/>
      <c r="ECE705" s="132"/>
      <c r="ECF705" s="132"/>
      <c r="ECG705" s="132"/>
      <c r="ECH705" s="132"/>
      <c r="ECI705" s="132"/>
      <c r="ECJ705" s="132"/>
      <c r="ECK705" s="132"/>
      <c r="ECL705" s="132"/>
      <c r="ECM705" s="132"/>
      <c r="ECN705" s="132"/>
      <c r="ECO705" s="132"/>
      <c r="ECP705" s="132"/>
      <c r="ECQ705" s="132"/>
      <c r="ECR705" s="132"/>
      <c r="ECS705" s="132"/>
      <c r="ECT705" s="132"/>
      <c r="ECU705" s="132"/>
      <c r="ECV705" s="132"/>
      <c r="ECW705" s="132"/>
      <c r="ECX705" s="132"/>
      <c r="ECY705" s="132"/>
      <c r="ECZ705" s="132"/>
      <c r="EDA705" s="132"/>
      <c r="EDB705" s="132"/>
      <c r="EDC705" s="132"/>
      <c r="EDD705" s="132"/>
      <c r="EDE705" s="132"/>
      <c r="EDF705" s="132"/>
      <c r="EDG705" s="132"/>
      <c r="EDH705" s="132"/>
      <c r="EDI705" s="132"/>
      <c r="EDJ705" s="132"/>
      <c r="EDK705" s="132"/>
      <c r="EDL705" s="132"/>
      <c r="EDM705" s="132"/>
      <c r="EDN705" s="132"/>
      <c r="EDO705" s="132"/>
      <c r="EDP705" s="132"/>
      <c r="EDQ705" s="132"/>
      <c r="EDR705" s="132"/>
      <c r="EDS705" s="132"/>
      <c r="EDT705" s="132"/>
      <c r="EDU705" s="132"/>
      <c r="EDV705" s="132"/>
      <c r="EDW705" s="132"/>
      <c r="EDX705" s="132"/>
      <c r="EDY705" s="132"/>
      <c r="EDZ705" s="132"/>
      <c r="EEA705" s="132"/>
      <c r="EEB705" s="132"/>
      <c r="EEC705" s="132"/>
      <c r="EED705" s="132"/>
      <c r="EEE705" s="132"/>
      <c r="EEF705" s="132"/>
      <c r="EEG705" s="132"/>
      <c r="EEH705" s="132"/>
      <c r="EEI705" s="132"/>
      <c r="EEJ705" s="132"/>
      <c r="EEK705" s="132"/>
      <c r="EEL705" s="132"/>
      <c r="EEM705" s="132"/>
      <c r="EEN705" s="132"/>
      <c r="EEO705" s="132"/>
      <c r="EEP705" s="132"/>
      <c r="EEQ705" s="132"/>
      <c r="EER705" s="132"/>
      <c r="EES705" s="132"/>
      <c r="EET705" s="132"/>
      <c r="EEU705" s="132"/>
      <c r="EEV705" s="132"/>
      <c r="EEW705" s="132"/>
      <c r="EEX705" s="132"/>
      <c r="EEY705" s="132"/>
      <c r="EEZ705" s="132"/>
      <c r="EFA705" s="132"/>
      <c r="EFB705" s="132"/>
      <c r="EFC705" s="132"/>
      <c r="EFD705" s="132"/>
      <c r="EFE705" s="132"/>
      <c r="EFF705" s="132"/>
      <c r="EFG705" s="132"/>
      <c r="EFH705" s="132"/>
      <c r="EFI705" s="132"/>
      <c r="EFJ705" s="132"/>
      <c r="EFK705" s="132"/>
      <c r="EFL705" s="132"/>
      <c r="EFM705" s="132"/>
      <c r="EFN705" s="132"/>
      <c r="EFO705" s="132"/>
      <c r="EFP705" s="132"/>
      <c r="EFQ705" s="132"/>
      <c r="EFR705" s="132"/>
      <c r="EFS705" s="132"/>
      <c r="EFT705" s="132"/>
      <c r="EFU705" s="132"/>
      <c r="EFV705" s="132"/>
      <c r="EFW705" s="132"/>
      <c r="EFX705" s="132"/>
      <c r="EFY705" s="132"/>
      <c r="EFZ705" s="132"/>
      <c r="EGA705" s="132"/>
      <c r="EGB705" s="132"/>
      <c r="EGC705" s="132"/>
      <c r="EGD705" s="132"/>
      <c r="EGE705" s="132"/>
      <c r="EGF705" s="132"/>
      <c r="EGG705" s="132"/>
      <c r="EGH705" s="132"/>
      <c r="EGI705" s="132"/>
      <c r="EGJ705" s="132"/>
      <c r="EGK705" s="132"/>
      <c r="EGL705" s="132"/>
      <c r="EGM705" s="132"/>
      <c r="EGN705" s="132"/>
      <c r="EGO705" s="132"/>
      <c r="EGP705" s="132"/>
      <c r="EGQ705" s="132"/>
      <c r="EGR705" s="132"/>
      <c r="EGS705" s="132"/>
      <c r="EGT705" s="132"/>
      <c r="EGU705" s="132"/>
      <c r="EGV705" s="132"/>
      <c r="EGW705" s="132"/>
      <c r="EGX705" s="132"/>
      <c r="EGY705" s="132"/>
      <c r="EGZ705" s="132"/>
      <c r="EHA705" s="132"/>
      <c r="EHB705" s="132"/>
      <c r="EHC705" s="132"/>
      <c r="EHD705" s="132"/>
      <c r="EHE705" s="132"/>
      <c r="EHF705" s="132"/>
      <c r="EHG705" s="132"/>
      <c r="EHH705" s="132"/>
      <c r="EHI705" s="132"/>
      <c r="EHJ705" s="132"/>
      <c r="EHK705" s="132"/>
      <c r="EHL705" s="132"/>
      <c r="EHM705" s="132"/>
      <c r="EHN705" s="132"/>
      <c r="EHO705" s="132"/>
      <c r="EHP705" s="132"/>
      <c r="EHQ705" s="132"/>
      <c r="EHR705" s="132"/>
      <c r="EHS705" s="132"/>
      <c r="EHT705" s="132"/>
      <c r="EHU705" s="132"/>
      <c r="EHV705" s="132"/>
      <c r="EHW705" s="132"/>
      <c r="EHX705" s="132"/>
      <c r="EHY705" s="132"/>
      <c r="EHZ705" s="132"/>
      <c r="EIA705" s="132"/>
      <c r="EIB705" s="132"/>
      <c r="EIC705" s="132"/>
      <c r="EID705" s="132"/>
      <c r="EIE705" s="132"/>
      <c r="EIF705" s="132"/>
      <c r="EIG705" s="132"/>
      <c r="EIH705" s="132"/>
      <c r="EII705" s="132"/>
      <c r="EIJ705" s="132"/>
      <c r="EIK705" s="132"/>
      <c r="EIL705" s="132"/>
      <c r="EIM705" s="132"/>
      <c r="EIN705" s="132"/>
      <c r="EIO705" s="132"/>
      <c r="EIP705" s="132"/>
      <c r="EIQ705" s="132"/>
      <c r="EIR705" s="132"/>
      <c r="EIS705" s="132"/>
      <c r="EIT705" s="132"/>
      <c r="EIU705" s="132"/>
      <c r="EIV705" s="132"/>
      <c r="EIW705" s="132"/>
      <c r="EIX705" s="132"/>
      <c r="EIY705" s="132"/>
      <c r="EIZ705" s="132"/>
      <c r="EJA705" s="132"/>
      <c r="EJB705" s="132"/>
      <c r="EJC705" s="132"/>
      <c r="EJD705" s="132"/>
      <c r="EJE705" s="132"/>
      <c r="EJF705" s="132"/>
      <c r="EJG705" s="132"/>
      <c r="EJH705" s="132"/>
      <c r="EJI705" s="132"/>
      <c r="EJJ705" s="132"/>
      <c r="EJK705" s="132"/>
      <c r="EJL705" s="132"/>
      <c r="EJM705" s="132"/>
      <c r="EJN705" s="132"/>
      <c r="EJO705" s="132"/>
      <c r="EJP705" s="132"/>
      <c r="EJQ705" s="132"/>
      <c r="EJR705" s="132"/>
      <c r="EJS705" s="132"/>
      <c r="EJT705" s="132"/>
      <c r="EJU705" s="132"/>
      <c r="EJV705" s="132"/>
      <c r="EJW705" s="132"/>
      <c r="EJX705" s="132"/>
      <c r="EJY705" s="132"/>
      <c r="EJZ705" s="132"/>
      <c r="EKA705" s="132"/>
      <c r="EKB705" s="132"/>
      <c r="EKC705" s="132"/>
      <c r="EKD705" s="132"/>
      <c r="EKE705" s="132"/>
      <c r="EKF705" s="132"/>
      <c r="EKG705" s="132"/>
      <c r="EKH705" s="132"/>
      <c r="EKI705" s="132"/>
      <c r="EKJ705" s="132"/>
      <c r="EKK705" s="132"/>
      <c r="EKL705" s="132"/>
      <c r="EKM705" s="132"/>
      <c r="EKN705" s="132"/>
      <c r="EKO705" s="132"/>
      <c r="EKP705" s="132"/>
      <c r="EKQ705" s="132"/>
      <c r="EKR705" s="132"/>
      <c r="EKS705" s="132"/>
      <c r="EKT705" s="132"/>
      <c r="EKU705" s="132"/>
      <c r="EKV705" s="132"/>
      <c r="EKW705" s="132"/>
      <c r="EKX705" s="132"/>
      <c r="EKY705" s="132"/>
      <c r="EKZ705" s="132"/>
      <c r="ELA705" s="132"/>
      <c r="ELB705" s="132"/>
      <c r="ELC705" s="132"/>
      <c r="ELD705" s="132"/>
      <c r="ELE705" s="132"/>
      <c r="ELF705" s="132"/>
      <c r="ELG705" s="132"/>
      <c r="ELH705" s="132"/>
      <c r="ELI705" s="132"/>
      <c r="ELJ705" s="132"/>
      <c r="ELK705" s="132"/>
      <c r="ELL705" s="132"/>
      <c r="ELM705" s="132"/>
      <c r="ELN705" s="132"/>
      <c r="ELO705" s="132"/>
      <c r="ELP705" s="132"/>
      <c r="ELQ705" s="132"/>
      <c r="ELR705" s="132"/>
      <c r="ELS705" s="132"/>
      <c r="ELT705" s="132"/>
      <c r="ELU705" s="132"/>
      <c r="ELV705" s="132"/>
      <c r="ELW705" s="132"/>
      <c r="ELX705" s="132"/>
      <c r="ELY705" s="132"/>
      <c r="ELZ705" s="132"/>
      <c r="EMA705" s="132"/>
      <c r="EMB705" s="132"/>
      <c r="EMC705" s="132"/>
      <c r="EMD705" s="132"/>
      <c r="EME705" s="132"/>
      <c r="EMF705" s="132"/>
      <c r="EMG705" s="132"/>
      <c r="EMH705" s="132"/>
      <c r="EMI705" s="132"/>
      <c r="EMJ705" s="132"/>
      <c r="EMK705" s="132"/>
      <c r="EML705" s="132"/>
      <c r="EMM705" s="132"/>
      <c r="EMN705" s="132"/>
      <c r="EMO705" s="132"/>
      <c r="EMP705" s="132"/>
      <c r="EMQ705" s="132"/>
      <c r="EMR705" s="132"/>
      <c r="EMS705" s="132"/>
      <c r="EMT705" s="132"/>
      <c r="EMU705" s="132"/>
      <c r="EMV705" s="132"/>
      <c r="EMW705" s="132"/>
      <c r="EMX705" s="132"/>
      <c r="EMY705" s="132"/>
      <c r="EMZ705" s="132"/>
      <c r="ENA705" s="132"/>
      <c r="ENB705" s="132"/>
      <c r="ENC705" s="132"/>
      <c r="END705" s="132"/>
      <c r="ENE705" s="132"/>
      <c r="ENF705" s="132"/>
      <c r="ENG705" s="132"/>
      <c r="ENH705" s="132"/>
      <c r="ENI705" s="132"/>
      <c r="ENJ705" s="132"/>
      <c r="ENK705" s="132"/>
      <c r="ENL705" s="132"/>
      <c r="ENM705" s="132"/>
      <c r="ENN705" s="132"/>
      <c r="ENO705" s="132"/>
      <c r="ENP705" s="132"/>
      <c r="ENQ705" s="132"/>
      <c r="ENR705" s="132"/>
      <c r="ENS705" s="132"/>
      <c r="ENT705" s="132"/>
      <c r="ENU705" s="132"/>
      <c r="ENV705" s="132"/>
      <c r="ENW705" s="132"/>
      <c r="ENX705" s="132"/>
      <c r="ENY705" s="132"/>
      <c r="ENZ705" s="132"/>
      <c r="EOA705" s="132"/>
      <c r="EOB705" s="132"/>
      <c r="EOC705" s="132"/>
      <c r="EOD705" s="132"/>
      <c r="EOE705" s="132"/>
      <c r="EOF705" s="132"/>
      <c r="EOG705" s="132"/>
      <c r="EOH705" s="132"/>
      <c r="EOI705" s="132"/>
      <c r="EOJ705" s="132"/>
      <c r="EOK705" s="132"/>
      <c r="EOL705" s="132"/>
      <c r="EOM705" s="132"/>
      <c r="EON705" s="132"/>
      <c r="EOO705" s="132"/>
      <c r="EOP705" s="132"/>
      <c r="EOQ705" s="132"/>
      <c r="EOR705" s="132"/>
      <c r="EOS705" s="132"/>
      <c r="EOT705" s="132"/>
      <c r="EOU705" s="132"/>
      <c r="EOV705" s="132"/>
      <c r="EOW705" s="132"/>
      <c r="EOX705" s="132"/>
      <c r="EOY705" s="132"/>
      <c r="EOZ705" s="132"/>
      <c r="EPA705" s="132"/>
      <c r="EPB705" s="132"/>
      <c r="EPC705" s="132"/>
      <c r="EPD705" s="132"/>
      <c r="EPE705" s="132"/>
      <c r="EPF705" s="132"/>
      <c r="EPG705" s="132"/>
      <c r="EPH705" s="132"/>
      <c r="EPI705" s="132"/>
      <c r="EPJ705" s="132"/>
      <c r="EPK705" s="132"/>
      <c r="EPL705" s="132"/>
      <c r="EPM705" s="132"/>
      <c r="EPN705" s="132"/>
      <c r="EPO705" s="132"/>
      <c r="EPP705" s="132"/>
      <c r="EPQ705" s="132"/>
      <c r="EPR705" s="132"/>
      <c r="EPS705" s="132"/>
      <c r="EPT705" s="132"/>
      <c r="EPU705" s="132"/>
      <c r="EPV705" s="132"/>
      <c r="EPW705" s="132"/>
      <c r="EPX705" s="132"/>
      <c r="EPY705" s="132"/>
      <c r="EPZ705" s="132"/>
      <c r="EQA705" s="132"/>
      <c r="EQB705" s="132"/>
      <c r="EQC705" s="132"/>
      <c r="EQD705" s="132"/>
      <c r="EQE705" s="132"/>
      <c r="EQF705" s="132"/>
      <c r="EQG705" s="132"/>
      <c r="EQH705" s="132"/>
      <c r="EQI705" s="132"/>
      <c r="EQJ705" s="132"/>
      <c r="EQK705" s="132"/>
      <c r="EQL705" s="132"/>
      <c r="EQM705" s="132"/>
      <c r="EQN705" s="132"/>
      <c r="EQO705" s="132"/>
      <c r="EQP705" s="132"/>
      <c r="EQQ705" s="132"/>
      <c r="EQR705" s="132"/>
      <c r="EQS705" s="132"/>
      <c r="EQT705" s="132"/>
      <c r="EQU705" s="132"/>
      <c r="EQV705" s="132"/>
      <c r="EQW705" s="132"/>
      <c r="EQX705" s="132"/>
      <c r="EQY705" s="132"/>
      <c r="EQZ705" s="132"/>
      <c r="ERA705" s="132"/>
      <c r="ERB705" s="132"/>
      <c r="ERC705" s="132"/>
      <c r="ERD705" s="132"/>
      <c r="ERE705" s="132"/>
      <c r="ERF705" s="132"/>
      <c r="ERG705" s="132"/>
      <c r="ERH705" s="132"/>
      <c r="ERI705" s="132"/>
      <c r="ERJ705" s="132"/>
      <c r="ERK705" s="132"/>
      <c r="ERL705" s="132"/>
      <c r="ERM705" s="132"/>
      <c r="ERN705" s="132"/>
      <c r="ERO705" s="132"/>
      <c r="ERP705" s="132"/>
      <c r="ERQ705" s="132"/>
      <c r="ERR705" s="132"/>
      <c r="ERS705" s="132"/>
      <c r="ERT705" s="132"/>
      <c r="ERU705" s="132"/>
      <c r="ERV705" s="132"/>
      <c r="ERW705" s="132"/>
      <c r="ERX705" s="132"/>
      <c r="ERY705" s="132"/>
      <c r="ERZ705" s="132"/>
      <c r="ESA705" s="132"/>
      <c r="ESB705" s="132"/>
      <c r="ESC705" s="132"/>
      <c r="ESD705" s="132"/>
      <c r="ESE705" s="132"/>
      <c r="ESF705" s="132"/>
      <c r="ESG705" s="132"/>
      <c r="ESH705" s="132"/>
      <c r="ESI705" s="132"/>
      <c r="ESJ705" s="132"/>
      <c r="ESK705" s="132"/>
      <c r="ESL705" s="132"/>
      <c r="ESM705" s="132"/>
      <c r="ESN705" s="132"/>
      <c r="ESO705" s="132"/>
      <c r="ESP705" s="132"/>
      <c r="ESQ705" s="132"/>
      <c r="ESR705" s="132"/>
      <c r="ESS705" s="132"/>
      <c r="EST705" s="132"/>
      <c r="ESU705" s="132"/>
      <c r="ESV705" s="132"/>
      <c r="ESW705" s="132"/>
      <c r="ESX705" s="132"/>
      <c r="ESY705" s="132"/>
      <c r="ESZ705" s="132"/>
      <c r="ETA705" s="132"/>
      <c r="ETB705" s="132"/>
      <c r="ETC705" s="132"/>
      <c r="ETD705" s="132"/>
      <c r="ETE705" s="132"/>
      <c r="ETF705" s="132"/>
      <c r="ETG705" s="132"/>
      <c r="ETH705" s="132"/>
      <c r="ETI705" s="132"/>
      <c r="ETJ705" s="132"/>
      <c r="ETK705" s="132"/>
      <c r="ETL705" s="132"/>
      <c r="ETM705" s="132"/>
      <c r="ETN705" s="132"/>
      <c r="ETO705" s="132"/>
      <c r="ETP705" s="132"/>
      <c r="ETQ705" s="132"/>
      <c r="ETR705" s="132"/>
      <c r="ETS705" s="132"/>
      <c r="ETT705" s="132"/>
      <c r="ETU705" s="132"/>
      <c r="ETV705" s="132"/>
      <c r="ETW705" s="132"/>
      <c r="ETX705" s="132"/>
      <c r="ETY705" s="132"/>
      <c r="ETZ705" s="132"/>
      <c r="EUA705" s="132"/>
      <c r="EUB705" s="132"/>
      <c r="EUC705" s="132"/>
      <c r="EUD705" s="132"/>
      <c r="EUE705" s="132"/>
      <c r="EUF705" s="132"/>
      <c r="EUG705" s="132"/>
      <c r="EUH705" s="132"/>
      <c r="EUI705" s="132"/>
      <c r="EUJ705" s="132"/>
      <c r="EUK705" s="132"/>
      <c r="EUL705" s="132"/>
      <c r="EUM705" s="132"/>
      <c r="EUN705" s="132"/>
      <c r="EUO705" s="132"/>
      <c r="EUP705" s="132"/>
      <c r="EUQ705" s="132"/>
      <c r="EUR705" s="132"/>
      <c r="EUS705" s="132"/>
      <c r="EUT705" s="132"/>
      <c r="EUU705" s="132"/>
      <c r="EUV705" s="132"/>
      <c r="EUW705" s="132"/>
      <c r="EUX705" s="132"/>
      <c r="EUY705" s="132"/>
      <c r="EUZ705" s="132"/>
      <c r="EVA705" s="132"/>
      <c r="EVB705" s="132"/>
      <c r="EVC705" s="132"/>
      <c r="EVD705" s="132"/>
      <c r="EVE705" s="132"/>
      <c r="EVF705" s="132"/>
      <c r="EVG705" s="132"/>
      <c r="EVH705" s="132"/>
      <c r="EVI705" s="132"/>
      <c r="EVJ705" s="132"/>
      <c r="EVK705" s="132"/>
      <c r="EVL705" s="132"/>
      <c r="EVM705" s="132"/>
      <c r="EVN705" s="132"/>
      <c r="EVO705" s="132"/>
      <c r="EVP705" s="132"/>
      <c r="EVQ705" s="132"/>
      <c r="EVR705" s="132"/>
      <c r="EVS705" s="132"/>
      <c r="EVT705" s="132"/>
      <c r="EVU705" s="132"/>
      <c r="EVV705" s="132"/>
      <c r="EVW705" s="132"/>
      <c r="EVX705" s="132"/>
      <c r="EVY705" s="132"/>
      <c r="EVZ705" s="132"/>
      <c r="EWA705" s="132"/>
      <c r="EWB705" s="132"/>
      <c r="EWC705" s="132"/>
      <c r="EWD705" s="132"/>
      <c r="EWE705" s="132"/>
      <c r="EWF705" s="132"/>
      <c r="EWG705" s="132"/>
      <c r="EWH705" s="132"/>
      <c r="EWI705" s="132"/>
      <c r="EWJ705" s="132"/>
      <c r="EWK705" s="132"/>
      <c r="EWL705" s="132"/>
      <c r="EWM705" s="132"/>
      <c r="EWN705" s="132"/>
      <c r="EWO705" s="132"/>
      <c r="EWP705" s="132"/>
      <c r="EWQ705" s="132"/>
      <c r="EWR705" s="132"/>
      <c r="EWS705" s="132"/>
      <c r="EWT705" s="132"/>
      <c r="EWU705" s="132"/>
      <c r="EWV705" s="132"/>
      <c r="EWW705" s="132"/>
      <c r="EWX705" s="132"/>
      <c r="EWY705" s="132"/>
      <c r="EWZ705" s="132"/>
      <c r="EXA705" s="132"/>
      <c r="EXB705" s="132"/>
      <c r="EXC705" s="132"/>
      <c r="EXD705" s="132"/>
      <c r="EXE705" s="132"/>
      <c r="EXF705" s="132"/>
      <c r="EXG705" s="132"/>
      <c r="EXH705" s="132"/>
      <c r="EXI705" s="132"/>
      <c r="EXJ705" s="132"/>
      <c r="EXK705" s="132"/>
      <c r="EXL705" s="132"/>
      <c r="EXM705" s="132"/>
      <c r="EXN705" s="132"/>
      <c r="EXO705" s="132"/>
      <c r="EXP705" s="132"/>
      <c r="EXQ705" s="132"/>
      <c r="EXR705" s="132"/>
      <c r="EXS705" s="132"/>
      <c r="EXT705" s="132"/>
      <c r="EXU705" s="132"/>
      <c r="EXV705" s="132"/>
      <c r="EXW705" s="132"/>
      <c r="EXX705" s="132"/>
      <c r="EXY705" s="132"/>
      <c r="EXZ705" s="132"/>
      <c r="EYA705" s="132"/>
      <c r="EYB705" s="132"/>
      <c r="EYC705" s="132"/>
      <c r="EYD705" s="132"/>
      <c r="EYE705" s="132"/>
      <c r="EYF705" s="132"/>
      <c r="EYG705" s="132"/>
      <c r="EYH705" s="132"/>
      <c r="EYI705" s="132"/>
      <c r="EYJ705" s="132"/>
      <c r="EYK705" s="132"/>
      <c r="EYL705" s="132"/>
      <c r="EYM705" s="132"/>
      <c r="EYN705" s="132"/>
      <c r="EYO705" s="132"/>
      <c r="EYP705" s="132"/>
      <c r="EYQ705" s="132"/>
      <c r="EYR705" s="132"/>
      <c r="EYS705" s="132"/>
      <c r="EYT705" s="132"/>
      <c r="EYU705" s="132"/>
      <c r="EYV705" s="132"/>
      <c r="EYW705" s="132"/>
      <c r="EYX705" s="132"/>
      <c r="EYY705" s="132"/>
      <c r="EYZ705" s="132"/>
      <c r="EZA705" s="132"/>
      <c r="EZB705" s="132"/>
      <c r="EZC705" s="132"/>
      <c r="EZD705" s="132"/>
      <c r="EZE705" s="132"/>
      <c r="EZF705" s="132"/>
      <c r="EZG705" s="132"/>
      <c r="EZH705" s="132"/>
      <c r="EZI705" s="132"/>
      <c r="EZJ705" s="132"/>
      <c r="EZK705" s="132"/>
      <c r="EZL705" s="132"/>
      <c r="EZM705" s="132"/>
      <c r="EZN705" s="132"/>
      <c r="EZO705" s="132"/>
      <c r="EZP705" s="132"/>
      <c r="EZQ705" s="132"/>
      <c r="EZR705" s="132"/>
      <c r="EZS705" s="132"/>
      <c r="EZT705" s="132"/>
      <c r="EZU705" s="132"/>
      <c r="EZV705" s="132"/>
      <c r="EZW705" s="132"/>
      <c r="EZX705" s="132"/>
      <c r="EZY705" s="132"/>
      <c r="EZZ705" s="132"/>
      <c r="FAA705" s="132"/>
      <c r="FAB705" s="132"/>
      <c r="FAC705" s="132"/>
      <c r="FAD705" s="132"/>
      <c r="FAE705" s="132"/>
      <c r="FAF705" s="132"/>
      <c r="FAG705" s="132"/>
      <c r="FAH705" s="132"/>
      <c r="FAI705" s="132"/>
      <c r="FAJ705" s="132"/>
      <c r="FAK705" s="132"/>
      <c r="FAL705" s="132"/>
      <c r="FAM705" s="132"/>
      <c r="FAN705" s="132"/>
      <c r="FAO705" s="132"/>
      <c r="FAP705" s="132"/>
      <c r="FAQ705" s="132"/>
      <c r="FAR705" s="132"/>
      <c r="FAS705" s="132"/>
      <c r="FAT705" s="132"/>
      <c r="FAU705" s="132"/>
      <c r="FAV705" s="132"/>
      <c r="FAW705" s="132"/>
      <c r="FAX705" s="132"/>
      <c r="FAY705" s="132"/>
      <c r="FAZ705" s="132"/>
      <c r="FBA705" s="132"/>
      <c r="FBB705" s="132"/>
      <c r="FBC705" s="132"/>
      <c r="FBD705" s="132"/>
      <c r="FBE705" s="132"/>
      <c r="FBF705" s="132"/>
      <c r="FBG705" s="132"/>
      <c r="FBH705" s="132"/>
      <c r="FBI705" s="132"/>
      <c r="FBJ705" s="132"/>
      <c r="FBK705" s="132"/>
      <c r="FBL705" s="132"/>
      <c r="FBM705" s="132"/>
      <c r="FBN705" s="132"/>
      <c r="FBO705" s="132"/>
      <c r="FBP705" s="132"/>
      <c r="FBQ705" s="132"/>
      <c r="FBR705" s="132"/>
      <c r="FBS705" s="132"/>
      <c r="FBT705" s="132"/>
      <c r="FBU705" s="132"/>
      <c r="FBV705" s="132"/>
      <c r="FBW705" s="132"/>
      <c r="FBX705" s="132"/>
      <c r="FBY705" s="132"/>
      <c r="FBZ705" s="132"/>
      <c r="FCA705" s="132"/>
      <c r="FCB705" s="132"/>
      <c r="FCC705" s="132"/>
      <c r="FCD705" s="132"/>
      <c r="FCE705" s="132"/>
      <c r="FCF705" s="132"/>
      <c r="FCG705" s="132"/>
      <c r="FCH705" s="132"/>
      <c r="FCI705" s="132"/>
      <c r="FCJ705" s="132"/>
      <c r="FCK705" s="132"/>
      <c r="FCL705" s="132"/>
      <c r="FCM705" s="132"/>
      <c r="FCN705" s="132"/>
      <c r="FCO705" s="132"/>
      <c r="FCP705" s="132"/>
      <c r="FCQ705" s="132"/>
      <c r="FCR705" s="132"/>
      <c r="FCS705" s="132"/>
      <c r="FCT705" s="132"/>
      <c r="FCU705" s="132"/>
      <c r="FCV705" s="132"/>
      <c r="FCW705" s="132"/>
      <c r="FCX705" s="132"/>
      <c r="FCY705" s="132"/>
      <c r="FCZ705" s="132"/>
      <c r="FDA705" s="132"/>
      <c r="FDB705" s="132"/>
      <c r="FDC705" s="132"/>
      <c r="FDD705" s="132"/>
      <c r="FDE705" s="132"/>
      <c r="FDF705" s="132"/>
      <c r="FDG705" s="132"/>
      <c r="FDH705" s="132"/>
      <c r="FDI705" s="132"/>
      <c r="FDJ705" s="132"/>
      <c r="FDK705" s="132"/>
      <c r="FDL705" s="132"/>
      <c r="FDM705" s="132"/>
      <c r="FDN705" s="132"/>
      <c r="FDO705" s="132"/>
      <c r="FDP705" s="132"/>
      <c r="FDQ705" s="132"/>
      <c r="FDR705" s="132"/>
      <c r="FDS705" s="132"/>
      <c r="FDT705" s="132"/>
      <c r="FDU705" s="132"/>
      <c r="FDV705" s="132"/>
      <c r="FDW705" s="132"/>
      <c r="FDX705" s="132"/>
      <c r="FDY705" s="132"/>
      <c r="FDZ705" s="132"/>
      <c r="FEA705" s="132"/>
      <c r="FEB705" s="132"/>
      <c r="FEC705" s="132"/>
      <c r="FED705" s="132"/>
      <c r="FEE705" s="132"/>
      <c r="FEF705" s="132"/>
      <c r="FEG705" s="132"/>
      <c r="FEH705" s="132"/>
      <c r="FEI705" s="132"/>
      <c r="FEJ705" s="132"/>
      <c r="FEK705" s="132"/>
      <c r="FEL705" s="132"/>
      <c r="FEM705" s="132"/>
      <c r="FEN705" s="132"/>
      <c r="FEO705" s="132"/>
      <c r="FEP705" s="132"/>
      <c r="FEQ705" s="132"/>
      <c r="FER705" s="132"/>
      <c r="FES705" s="132"/>
      <c r="FET705" s="132"/>
      <c r="FEU705" s="132"/>
      <c r="FEV705" s="132"/>
      <c r="FEW705" s="132"/>
      <c r="FEX705" s="132"/>
      <c r="FEY705" s="132"/>
      <c r="FEZ705" s="132"/>
      <c r="FFA705" s="132"/>
      <c r="FFB705" s="132"/>
      <c r="FFC705" s="132"/>
      <c r="FFD705" s="132"/>
      <c r="FFE705" s="132"/>
      <c r="FFF705" s="132"/>
      <c r="FFG705" s="132"/>
      <c r="FFH705" s="132"/>
      <c r="FFI705" s="132"/>
      <c r="FFJ705" s="132"/>
      <c r="FFK705" s="132"/>
      <c r="FFL705" s="132"/>
      <c r="FFM705" s="132"/>
      <c r="FFN705" s="132"/>
      <c r="FFO705" s="132"/>
      <c r="FFP705" s="132"/>
      <c r="FFQ705" s="132"/>
      <c r="FFR705" s="132"/>
      <c r="FFS705" s="132"/>
      <c r="FFT705" s="132"/>
      <c r="FFU705" s="132"/>
      <c r="FFV705" s="132"/>
      <c r="FFW705" s="132"/>
      <c r="FFX705" s="132"/>
      <c r="FFY705" s="132"/>
      <c r="FFZ705" s="132"/>
      <c r="FGA705" s="132"/>
      <c r="FGB705" s="132"/>
      <c r="FGC705" s="132"/>
      <c r="FGD705" s="132"/>
      <c r="FGE705" s="132"/>
      <c r="FGF705" s="132"/>
      <c r="FGG705" s="132"/>
      <c r="FGH705" s="132"/>
      <c r="FGI705" s="132"/>
      <c r="FGJ705" s="132"/>
      <c r="FGK705" s="132"/>
      <c r="FGL705" s="132"/>
      <c r="FGM705" s="132"/>
      <c r="FGN705" s="132"/>
      <c r="FGO705" s="132"/>
      <c r="FGP705" s="132"/>
      <c r="FGQ705" s="132"/>
      <c r="FGR705" s="132"/>
      <c r="FGS705" s="132"/>
      <c r="FGT705" s="132"/>
      <c r="FGU705" s="132"/>
      <c r="FGV705" s="132"/>
      <c r="FGW705" s="132"/>
      <c r="FGX705" s="132"/>
      <c r="FGY705" s="132"/>
      <c r="FGZ705" s="132"/>
      <c r="FHA705" s="132"/>
      <c r="FHB705" s="132"/>
      <c r="FHC705" s="132"/>
      <c r="FHD705" s="132"/>
      <c r="FHE705" s="132"/>
      <c r="FHF705" s="132"/>
      <c r="FHG705" s="132"/>
      <c r="FHH705" s="132"/>
      <c r="FHI705" s="132"/>
      <c r="FHJ705" s="132"/>
      <c r="FHK705" s="132"/>
      <c r="FHL705" s="132"/>
      <c r="FHM705" s="132"/>
      <c r="FHN705" s="132"/>
      <c r="FHO705" s="132"/>
      <c r="FHP705" s="132"/>
      <c r="FHQ705" s="132"/>
      <c r="FHR705" s="132"/>
      <c r="FHS705" s="132"/>
      <c r="FHT705" s="132"/>
      <c r="FHU705" s="132"/>
      <c r="FHV705" s="132"/>
      <c r="FHW705" s="132"/>
      <c r="FHX705" s="132"/>
      <c r="FHY705" s="132"/>
      <c r="FHZ705" s="132"/>
      <c r="FIA705" s="132"/>
      <c r="FIB705" s="132"/>
      <c r="FIC705" s="132"/>
      <c r="FID705" s="132"/>
      <c r="FIE705" s="132"/>
      <c r="FIF705" s="132"/>
      <c r="FIG705" s="132"/>
      <c r="FIH705" s="132"/>
      <c r="FII705" s="132"/>
      <c r="FIJ705" s="132"/>
      <c r="FIK705" s="132"/>
      <c r="FIL705" s="132"/>
      <c r="FIM705" s="132"/>
      <c r="FIN705" s="132"/>
      <c r="FIO705" s="132"/>
      <c r="FIP705" s="132"/>
      <c r="FIQ705" s="132"/>
      <c r="FIR705" s="132"/>
      <c r="FIS705" s="132"/>
      <c r="FIT705" s="132"/>
      <c r="FIU705" s="132"/>
      <c r="FIV705" s="132"/>
      <c r="FIW705" s="132"/>
      <c r="FIX705" s="132"/>
      <c r="FIY705" s="132"/>
      <c r="FIZ705" s="132"/>
      <c r="FJA705" s="132"/>
      <c r="FJB705" s="132"/>
      <c r="FJC705" s="132"/>
      <c r="FJD705" s="132"/>
      <c r="FJE705" s="132"/>
      <c r="FJF705" s="132"/>
      <c r="FJG705" s="132"/>
      <c r="FJH705" s="132"/>
      <c r="FJI705" s="132"/>
      <c r="FJJ705" s="132"/>
      <c r="FJK705" s="132"/>
      <c r="FJL705" s="132"/>
      <c r="FJM705" s="132"/>
      <c r="FJN705" s="132"/>
      <c r="FJO705" s="132"/>
      <c r="FJP705" s="132"/>
      <c r="FJQ705" s="132"/>
      <c r="FJR705" s="132"/>
      <c r="FJS705" s="132"/>
      <c r="FJT705" s="132"/>
      <c r="FJU705" s="132"/>
      <c r="FJV705" s="132"/>
      <c r="FJW705" s="132"/>
      <c r="FJX705" s="132"/>
      <c r="FJY705" s="132"/>
      <c r="FJZ705" s="132"/>
      <c r="FKA705" s="132"/>
      <c r="FKB705" s="132"/>
      <c r="FKC705" s="132"/>
      <c r="FKD705" s="132"/>
      <c r="FKE705" s="132"/>
      <c r="FKF705" s="132"/>
      <c r="FKG705" s="132"/>
      <c r="FKH705" s="132"/>
      <c r="FKI705" s="132"/>
      <c r="FKJ705" s="132"/>
      <c r="FKK705" s="132"/>
      <c r="FKL705" s="132"/>
      <c r="FKM705" s="132"/>
      <c r="FKN705" s="132"/>
      <c r="FKO705" s="132"/>
      <c r="FKP705" s="132"/>
      <c r="FKQ705" s="132"/>
      <c r="FKR705" s="132"/>
      <c r="FKS705" s="132"/>
      <c r="FKT705" s="132"/>
      <c r="FKU705" s="132"/>
      <c r="FKV705" s="132"/>
      <c r="FKW705" s="132"/>
      <c r="FKX705" s="132"/>
      <c r="FKY705" s="132"/>
      <c r="FKZ705" s="132"/>
      <c r="FLA705" s="132"/>
      <c r="FLB705" s="132"/>
      <c r="FLC705" s="132"/>
      <c r="FLD705" s="132"/>
      <c r="FLE705" s="132"/>
      <c r="FLF705" s="132"/>
      <c r="FLG705" s="132"/>
      <c r="FLH705" s="132"/>
      <c r="FLI705" s="132"/>
      <c r="FLJ705" s="132"/>
      <c r="FLK705" s="132"/>
      <c r="FLL705" s="132"/>
      <c r="FLM705" s="132"/>
      <c r="FLN705" s="132"/>
      <c r="FLO705" s="132"/>
      <c r="FLP705" s="132"/>
      <c r="FLQ705" s="132"/>
      <c r="FLR705" s="132"/>
      <c r="FLS705" s="132"/>
      <c r="FLT705" s="132"/>
      <c r="FLU705" s="132"/>
      <c r="FLV705" s="132"/>
      <c r="FLW705" s="132"/>
      <c r="FLX705" s="132"/>
      <c r="FLY705" s="132"/>
      <c r="FLZ705" s="132"/>
      <c r="FMA705" s="132"/>
      <c r="FMB705" s="132"/>
      <c r="FMC705" s="132"/>
      <c r="FMD705" s="132"/>
      <c r="FME705" s="132"/>
      <c r="FMF705" s="132"/>
      <c r="FMG705" s="132"/>
      <c r="FMH705" s="132"/>
      <c r="FMI705" s="132"/>
      <c r="FMJ705" s="132"/>
      <c r="FMK705" s="132"/>
      <c r="FML705" s="132"/>
      <c r="FMM705" s="132"/>
      <c r="FMN705" s="132"/>
      <c r="FMO705" s="132"/>
      <c r="FMP705" s="132"/>
      <c r="FMQ705" s="132"/>
      <c r="FMR705" s="132"/>
      <c r="FMS705" s="132"/>
      <c r="FMT705" s="132"/>
      <c r="FMU705" s="132"/>
      <c r="FMV705" s="132"/>
      <c r="FMW705" s="132"/>
      <c r="FMX705" s="132"/>
      <c r="FMY705" s="132"/>
      <c r="FMZ705" s="132"/>
      <c r="FNA705" s="132"/>
      <c r="FNB705" s="132"/>
      <c r="FNC705" s="132"/>
      <c r="FND705" s="132"/>
      <c r="FNE705" s="132"/>
      <c r="FNF705" s="132"/>
      <c r="FNG705" s="132"/>
      <c r="FNH705" s="132"/>
      <c r="FNI705" s="132"/>
      <c r="FNJ705" s="132"/>
      <c r="FNK705" s="132"/>
      <c r="FNL705" s="132"/>
      <c r="FNM705" s="132"/>
      <c r="FNN705" s="132"/>
      <c r="FNO705" s="132"/>
      <c r="FNP705" s="132"/>
      <c r="FNQ705" s="132"/>
      <c r="FNR705" s="132"/>
      <c r="FNS705" s="132"/>
      <c r="FNT705" s="132"/>
      <c r="FNU705" s="132"/>
      <c r="FNV705" s="132"/>
      <c r="FNW705" s="132"/>
      <c r="FNX705" s="132"/>
      <c r="FNY705" s="132"/>
      <c r="FNZ705" s="132"/>
      <c r="FOA705" s="132"/>
      <c r="FOB705" s="132"/>
      <c r="FOC705" s="132"/>
      <c r="FOD705" s="132"/>
      <c r="FOE705" s="132"/>
      <c r="FOF705" s="132"/>
      <c r="FOG705" s="132"/>
      <c r="FOH705" s="132"/>
      <c r="FOI705" s="132"/>
      <c r="FOJ705" s="132"/>
      <c r="FOK705" s="132"/>
      <c r="FOL705" s="132"/>
      <c r="FOM705" s="132"/>
      <c r="FON705" s="132"/>
      <c r="FOO705" s="132"/>
      <c r="FOP705" s="132"/>
      <c r="FOQ705" s="132"/>
      <c r="FOR705" s="132"/>
      <c r="FOS705" s="132"/>
      <c r="FOT705" s="132"/>
      <c r="FOU705" s="132"/>
      <c r="FOV705" s="132"/>
      <c r="FOW705" s="132"/>
      <c r="FOX705" s="132"/>
      <c r="FOY705" s="132"/>
      <c r="FOZ705" s="132"/>
      <c r="FPA705" s="132"/>
      <c r="FPB705" s="132"/>
      <c r="FPC705" s="132"/>
      <c r="FPD705" s="132"/>
      <c r="FPE705" s="132"/>
      <c r="FPF705" s="132"/>
      <c r="FPG705" s="132"/>
      <c r="FPH705" s="132"/>
      <c r="FPI705" s="132"/>
      <c r="FPJ705" s="132"/>
      <c r="FPK705" s="132"/>
      <c r="FPL705" s="132"/>
      <c r="FPM705" s="132"/>
      <c r="FPN705" s="132"/>
      <c r="FPO705" s="132"/>
      <c r="FPP705" s="132"/>
      <c r="FPQ705" s="132"/>
      <c r="FPR705" s="132"/>
      <c r="FPS705" s="132"/>
      <c r="FPT705" s="132"/>
      <c r="FPU705" s="132"/>
      <c r="FPV705" s="132"/>
      <c r="FPW705" s="132"/>
      <c r="FPX705" s="132"/>
      <c r="FPY705" s="132"/>
      <c r="FPZ705" s="132"/>
      <c r="FQA705" s="132"/>
      <c r="FQB705" s="132"/>
      <c r="FQC705" s="132"/>
      <c r="FQD705" s="132"/>
      <c r="FQE705" s="132"/>
      <c r="FQF705" s="132"/>
      <c r="FQG705" s="132"/>
      <c r="FQH705" s="132"/>
      <c r="FQI705" s="132"/>
      <c r="FQJ705" s="132"/>
      <c r="FQK705" s="132"/>
      <c r="FQL705" s="132"/>
      <c r="FQM705" s="132"/>
      <c r="FQN705" s="132"/>
      <c r="FQO705" s="132"/>
      <c r="FQP705" s="132"/>
      <c r="FQQ705" s="132"/>
      <c r="FQR705" s="132"/>
      <c r="FQS705" s="132"/>
      <c r="FQT705" s="132"/>
      <c r="FQU705" s="132"/>
      <c r="FQV705" s="132"/>
      <c r="FQW705" s="132"/>
      <c r="FQX705" s="132"/>
      <c r="FQY705" s="132"/>
      <c r="FQZ705" s="132"/>
      <c r="FRA705" s="132"/>
      <c r="FRB705" s="132"/>
      <c r="FRC705" s="132"/>
      <c r="FRD705" s="132"/>
      <c r="FRE705" s="132"/>
      <c r="FRF705" s="132"/>
      <c r="FRG705" s="132"/>
      <c r="FRH705" s="132"/>
      <c r="FRI705" s="132"/>
      <c r="FRJ705" s="132"/>
      <c r="FRK705" s="132"/>
      <c r="FRL705" s="132"/>
      <c r="FRM705" s="132"/>
      <c r="FRN705" s="132"/>
      <c r="FRO705" s="132"/>
      <c r="FRP705" s="132"/>
      <c r="FRQ705" s="132"/>
      <c r="FRR705" s="132"/>
      <c r="FRS705" s="132"/>
      <c r="FRT705" s="132"/>
      <c r="FRU705" s="132"/>
      <c r="FRV705" s="132"/>
      <c r="FRW705" s="132"/>
      <c r="FRX705" s="132"/>
      <c r="FRY705" s="132"/>
      <c r="FRZ705" s="132"/>
      <c r="FSA705" s="132"/>
      <c r="FSB705" s="132"/>
      <c r="FSC705" s="132"/>
      <c r="FSD705" s="132"/>
      <c r="FSE705" s="132"/>
      <c r="FSF705" s="132"/>
      <c r="FSG705" s="132"/>
      <c r="FSH705" s="132"/>
      <c r="FSI705" s="132"/>
      <c r="FSJ705" s="132"/>
      <c r="FSK705" s="132"/>
      <c r="FSL705" s="132"/>
      <c r="FSM705" s="132"/>
      <c r="FSN705" s="132"/>
      <c r="FSO705" s="132"/>
      <c r="FSP705" s="132"/>
      <c r="FSQ705" s="132"/>
      <c r="FSR705" s="132"/>
      <c r="FSS705" s="132"/>
      <c r="FST705" s="132"/>
      <c r="FSU705" s="132"/>
      <c r="FSV705" s="132"/>
      <c r="FSW705" s="132"/>
      <c r="FSX705" s="132"/>
      <c r="FSY705" s="132"/>
      <c r="FSZ705" s="132"/>
      <c r="FTA705" s="132"/>
      <c r="FTB705" s="132"/>
      <c r="FTC705" s="132"/>
      <c r="FTD705" s="132"/>
      <c r="FTE705" s="132"/>
      <c r="FTF705" s="132"/>
      <c r="FTG705" s="132"/>
      <c r="FTH705" s="132"/>
      <c r="FTI705" s="132"/>
      <c r="FTJ705" s="132"/>
      <c r="FTK705" s="132"/>
      <c r="FTL705" s="132"/>
      <c r="FTM705" s="132"/>
      <c r="FTN705" s="132"/>
      <c r="FTO705" s="132"/>
      <c r="FTP705" s="132"/>
      <c r="FTQ705" s="132"/>
      <c r="FTR705" s="132"/>
      <c r="FTS705" s="132"/>
      <c r="FTT705" s="132"/>
      <c r="FTU705" s="132"/>
      <c r="FTV705" s="132"/>
      <c r="FTW705" s="132"/>
      <c r="FTX705" s="132"/>
      <c r="FTY705" s="132"/>
      <c r="FTZ705" s="132"/>
      <c r="FUA705" s="132"/>
      <c r="FUB705" s="132"/>
      <c r="FUC705" s="132"/>
      <c r="FUD705" s="132"/>
      <c r="FUE705" s="132"/>
      <c r="FUF705" s="132"/>
      <c r="FUG705" s="132"/>
      <c r="FUH705" s="132"/>
      <c r="FUI705" s="132"/>
      <c r="FUJ705" s="132"/>
      <c r="FUK705" s="132"/>
      <c r="FUL705" s="132"/>
      <c r="FUM705" s="132"/>
      <c r="FUN705" s="132"/>
      <c r="FUO705" s="132"/>
      <c r="FUP705" s="132"/>
      <c r="FUQ705" s="132"/>
      <c r="FUR705" s="132"/>
      <c r="FUS705" s="132"/>
      <c r="FUT705" s="132"/>
      <c r="FUU705" s="132"/>
      <c r="FUV705" s="132"/>
      <c r="FUW705" s="132"/>
      <c r="FUX705" s="132"/>
      <c r="FUY705" s="132"/>
      <c r="FUZ705" s="132"/>
      <c r="FVA705" s="132"/>
      <c r="FVB705" s="132"/>
      <c r="FVC705" s="132"/>
      <c r="FVD705" s="132"/>
      <c r="FVE705" s="132"/>
      <c r="FVF705" s="132"/>
      <c r="FVG705" s="132"/>
      <c r="FVH705" s="132"/>
      <c r="FVI705" s="132"/>
      <c r="FVJ705" s="132"/>
      <c r="FVK705" s="132"/>
      <c r="FVL705" s="132"/>
      <c r="FVM705" s="132"/>
      <c r="FVN705" s="132"/>
      <c r="FVO705" s="132"/>
      <c r="FVP705" s="132"/>
      <c r="FVQ705" s="132"/>
      <c r="FVR705" s="132"/>
      <c r="FVS705" s="132"/>
      <c r="FVT705" s="132"/>
      <c r="FVU705" s="132"/>
      <c r="FVV705" s="132"/>
      <c r="FVW705" s="132"/>
      <c r="FVX705" s="132"/>
      <c r="FVY705" s="132"/>
      <c r="FVZ705" s="132"/>
      <c r="FWA705" s="132"/>
      <c r="FWB705" s="132"/>
      <c r="FWC705" s="132"/>
      <c r="FWD705" s="132"/>
      <c r="FWE705" s="132"/>
      <c r="FWF705" s="132"/>
      <c r="FWG705" s="132"/>
      <c r="FWH705" s="132"/>
      <c r="FWI705" s="132"/>
      <c r="FWJ705" s="132"/>
      <c r="FWK705" s="132"/>
      <c r="FWL705" s="132"/>
      <c r="FWM705" s="132"/>
      <c r="FWN705" s="132"/>
      <c r="FWO705" s="132"/>
      <c r="FWP705" s="132"/>
      <c r="FWQ705" s="132"/>
      <c r="FWR705" s="132"/>
      <c r="FWS705" s="132"/>
      <c r="FWT705" s="132"/>
      <c r="FWU705" s="132"/>
      <c r="FWV705" s="132"/>
      <c r="FWW705" s="132"/>
      <c r="FWX705" s="132"/>
      <c r="FWY705" s="132"/>
      <c r="FWZ705" s="132"/>
      <c r="FXA705" s="132"/>
      <c r="FXB705" s="132"/>
      <c r="FXC705" s="132"/>
      <c r="FXD705" s="132"/>
      <c r="FXE705" s="132"/>
      <c r="FXF705" s="132"/>
      <c r="FXG705" s="132"/>
      <c r="FXH705" s="132"/>
      <c r="FXI705" s="132"/>
      <c r="FXJ705" s="132"/>
      <c r="FXK705" s="132"/>
      <c r="FXL705" s="132"/>
      <c r="FXM705" s="132"/>
      <c r="FXN705" s="132"/>
      <c r="FXO705" s="132"/>
      <c r="FXP705" s="132"/>
      <c r="FXQ705" s="132"/>
      <c r="FXR705" s="132"/>
      <c r="FXS705" s="132"/>
      <c r="FXT705" s="132"/>
      <c r="FXU705" s="132"/>
      <c r="FXV705" s="132"/>
      <c r="FXW705" s="132"/>
      <c r="FXX705" s="132"/>
      <c r="FXY705" s="132"/>
      <c r="FXZ705" s="132"/>
      <c r="FYA705" s="132"/>
      <c r="FYB705" s="132"/>
      <c r="FYC705" s="132"/>
      <c r="FYD705" s="132"/>
      <c r="FYE705" s="132"/>
      <c r="FYF705" s="132"/>
      <c r="FYG705" s="132"/>
      <c r="FYH705" s="132"/>
      <c r="FYI705" s="132"/>
      <c r="FYJ705" s="132"/>
      <c r="FYK705" s="132"/>
      <c r="FYL705" s="132"/>
      <c r="FYM705" s="132"/>
      <c r="FYN705" s="132"/>
      <c r="FYO705" s="132"/>
      <c r="FYP705" s="132"/>
      <c r="FYQ705" s="132"/>
      <c r="FYR705" s="132"/>
      <c r="FYS705" s="132"/>
      <c r="FYT705" s="132"/>
      <c r="FYU705" s="132"/>
      <c r="FYV705" s="132"/>
      <c r="FYW705" s="132"/>
      <c r="FYX705" s="132"/>
      <c r="FYY705" s="132"/>
      <c r="FYZ705" s="132"/>
      <c r="FZA705" s="132"/>
      <c r="FZB705" s="132"/>
      <c r="FZC705" s="132"/>
      <c r="FZD705" s="132"/>
      <c r="FZE705" s="132"/>
      <c r="FZF705" s="132"/>
      <c r="FZG705" s="132"/>
      <c r="FZH705" s="132"/>
      <c r="FZI705" s="132"/>
      <c r="FZJ705" s="132"/>
      <c r="FZK705" s="132"/>
      <c r="FZL705" s="132"/>
      <c r="FZM705" s="132"/>
      <c r="FZN705" s="132"/>
      <c r="FZO705" s="132"/>
      <c r="FZP705" s="132"/>
      <c r="FZQ705" s="132"/>
      <c r="FZR705" s="132"/>
      <c r="FZS705" s="132"/>
      <c r="FZT705" s="132"/>
      <c r="FZU705" s="132"/>
      <c r="FZV705" s="132"/>
      <c r="FZW705" s="132"/>
      <c r="FZX705" s="132"/>
      <c r="FZY705" s="132"/>
      <c r="FZZ705" s="132"/>
      <c r="GAA705" s="132"/>
      <c r="GAB705" s="132"/>
      <c r="GAC705" s="132"/>
      <c r="GAD705" s="132"/>
      <c r="GAE705" s="132"/>
      <c r="GAF705" s="132"/>
      <c r="GAG705" s="132"/>
      <c r="GAH705" s="132"/>
      <c r="GAI705" s="132"/>
      <c r="GAJ705" s="132"/>
      <c r="GAK705" s="132"/>
      <c r="GAL705" s="132"/>
      <c r="GAM705" s="132"/>
      <c r="GAN705" s="132"/>
      <c r="GAO705" s="132"/>
      <c r="GAP705" s="132"/>
      <c r="GAQ705" s="132"/>
      <c r="GAR705" s="132"/>
      <c r="GAS705" s="132"/>
      <c r="GAT705" s="132"/>
      <c r="GAU705" s="132"/>
      <c r="GAV705" s="132"/>
      <c r="GAW705" s="132"/>
      <c r="GAX705" s="132"/>
      <c r="GAY705" s="132"/>
      <c r="GAZ705" s="132"/>
      <c r="GBA705" s="132"/>
      <c r="GBB705" s="132"/>
      <c r="GBC705" s="132"/>
      <c r="GBD705" s="132"/>
      <c r="GBE705" s="132"/>
      <c r="GBF705" s="132"/>
      <c r="GBG705" s="132"/>
      <c r="GBH705" s="132"/>
      <c r="GBI705" s="132"/>
      <c r="GBJ705" s="132"/>
      <c r="GBK705" s="132"/>
      <c r="GBL705" s="132"/>
      <c r="GBM705" s="132"/>
      <c r="GBN705" s="132"/>
      <c r="GBO705" s="132"/>
      <c r="GBP705" s="132"/>
      <c r="GBQ705" s="132"/>
      <c r="GBR705" s="132"/>
      <c r="GBS705" s="132"/>
      <c r="GBT705" s="132"/>
      <c r="GBU705" s="132"/>
      <c r="GBV705" s="132"/>
      <c r="GBW705" s="132"/>
      <c r="GBX705" s="132"/>
      <c r="GBY705" s="132"/>
      <c r="GBZ705" s="132"/>
      <c r="GCA705" s="132"/>
      <c r="GCB705" s="132"/>
      <c r="GCC705" s="132"/>
      <c r="GCD705" s="132"/>
      <c r="GCE705" s="132"/>
      <c r="GCF705" s="132"/>
      <c r="GCG705" s="132"/>
      <c r="GCH705" s="132"/>
      <c r="GCI705" s="132"/>
      <c r="GCJ705" s="132"/>
      <c r="GCK705" s="132"/>
      <c r="GCL705" s="132"/>
      <c r="GCM705" s="132"/>
      <c r="GCN705" s="132"/>
      <c r="GCO705" s="132"/>
      <c r="GCP705" s="132"/>
      <c r="GCQ705" s="132"/>
      <c r="GCR705" s="132"/>
      <c r="GCS705" s="132"/>
      <c r="GCT705" s="132"/>
      <c r="GCU705" s="132"/>
      <c r="GCV705" s="132"/>
      <c r="GCW705" s="132"/>
      <c r="GCX705" s="132"/>
      <c r="GCY705" s="132"/>
      <c r="GCZ705" s="132"/>
      <c r="GDA705" s="132"/>
      <c r="GDB705" s="132"/>
      <c r="GDC705" s="132"/>
      <c r="GDD705" s="132"/>
      <c r="GDE705" s="132"/>
      <c r="GDF705" s="132"/>
      <c r="GDG705" s="132"/>
      <c r="GDH705" s="132"/>
      <c r="GDI705" s="132"/>
      <c r="GDJ705" s="132"/>
      <c r="GDK705" s="132"/>
      <c r="GDL705" s="132"/>
      <c r="GDM705" s="132"/>
      <c r="GDN705" s="132"/>
      <c r="GDO705" s="132"/>
      <c r="GDP705" s="132"/>
      <c r="GDQ705" s="132"/>
      <c r="GDR705" s="132"/>
      <c r="GDS705" s="132"/>
      <c r="GDT705" s="132"/>
      <c r="GDU705" s="132"/>
      <c r="GDV705" s="132"/>
      <c r="GDW705" s="132"/>
      <c r="GDX705" s="132"/>
      <c r="GDY705" s="132"/>
      <c r="GDZ705" s="132"/>
      <c r="GEA705" s="132"/>
      <c r="GEB705" s="132"/>
      <c r="GEC705" s="132"/>
      <c r="GED705" s="132"/>
      <c r="GEE705" s="132"/>
      <c r="GEF705" s="132"/>
      <c r="GEG705" s="132"/>
      <c r="GEH705" s="132"/>
      <c r="GEI705" s="132"/>
      <c r="GEJ705" s="132"/>
      <c r="GEK705" s="132"/>
      <c r="GEL705" s="132"/>
      <c r="GEM705" s="132"/>
      <c r="GEN705" s="132"/>
      <c r="GEO705" s="132"/>
      <c r="GEP705" s="132"/>
      <c r="GEQ705" s="132"/>
      <c r="GER705" s="132"/>
      <c r="GES705" s="132"/>
      <c r="GET705" s="132"/>
      <c r="GEU705" s="132"/>
      <c r="GEV705" s="132"/>
      <c r="GEW705" s="132"/>
      <c r="GEX705" s="132"/>
      <c r="GEY705" s="132"/>
      <c r="GEZ705" s="132"/>
      <c r="GFA705" s="132"/>
      <c r="GFB705" s="132"/>
      <c r="GFC705" s="132"/>
      <c r="GFD705" s="132"/>
      <c r="GFE705" s="132"/>
      <c r="GFF705" s="132"/>
      <c r="GFG705" s="132"/>
      <c r="GFH705" s="132"/>
      <c r="GFI705" s="132"/>
      <c r="GFJ705" s="132"/>
      <c r="GFK705" s="132"/>
      <c r="GFL705" s="132"/>
      <c r="GFM705" s="132"/>
      <c r="GFN705" s="132"/>
      <c r="GFO705" s="132"/>
      <c r="GFP705" s="132"/>
      <c r="GFQ705" s="132"/>
      <c r="GFR705" s="132"/>
      <c r="GFS705" s="132"/>
      <c r="GFT705" s="132"/>
      <c r="GFU705" s="132"/>
      <c r="GFV705" s="132"/>
      <c r="GFW705" s="132"/>
      <c r="GFX705" s="132"/>
      <c r="GFY705" s="132"/>
      <c r="GFZ705" s="132"/>
      <c r="GGA705" s="132"/>
      <c r="GGB705" s="132"/>
      <c r="GGC705" s="132"/>
      <c r="GGD705" s="132"/>
      <c r="GGE705" s="132"/>
      <c r="GGF705" s="132"/>
      <c r="GGG705" s="132"/>
      <c r="GGH705" s="132"/>
      <c r="GGI705" s="132"/>
      <c r="GGJ705" s="132"/>
      <c r="GGK705" s="132"/>
      <c r="GGL705" s="132"/>
      <c r="GGM705" s="132"/>
      <c r="GGN705" s="132"/>
      <c r="GGO705" s="132"/>
      <c r="GGP705" s="132"/>
      <c r="GGQ705" s="132"/>
      <c r="GGR705" s="132"/>
      <c r="GGS705" s="132"/>
      <c r="GGT705" s="132"/>
      <c r="GGU705" s="132"/>
      <c r="GGV705" s="132"/>
      <c r="GGW705" s="132"/>
      <c r="GGX705" s="132"/>
      <c r="GGY705" s="132"/>
      <c r="GGZ705" s="132"/>
      <c r="GHA705" s="132"/>
      <c r="GHB705" s="132"/>
      <c r="GHC705" s="132"/>
      <c r="GHD705" s="132"/>
      <c r="GHE705" s="132"/>
      <c r="GHF705" s="132"/>
      <c r="GHG705" s="132"/>
      <c r="GHH705" s="132"/>
      <c r="GHI705" s="132"/>
      <c r="GHJ705" s="132"/>
      <c r="GHK705" s="132"/>
      <c r="GHL705" s="132"/>
      <c r="GHM705" s="132"/>
      <c r="GHN705" s="132"/>
      <c r="GHO705" s="132"/>
      <c r="GHP705" s="132"/>
      <c r="GHQ705" s="132"/>
      <c r="GHR705" s="132"/>
      <c r="GHS705" s="132"/>
      <c r="GHT705" s="132"/>
      <c r="GHU705" s="132"/>
      <c r="GHV705" s="132"/>
      <c r="GHW705" s="132"/>
      <c r="GHX705" s="132"/>
      <c r="GHY705" s="132"/>
      <c r="GHZ705" s="132"/>
      <c r="GIA705" s="132"/>
      <c r="GIB705" s="132"/>
      <c r="GIC705" s="132"/>
      <c r="GID705" s="132"/>
      <c r="GIE705" s="132"/>
      <c r="GIF705" s="132"/>
      <c r="GIG705" s="132"/>
      <c r="GIH705" s="132"/>
      <c r="GII705" s="132"/>
      <c r="GIJ705" s="132"/>
      <c r="GIK705" s="132"/>
      <c r="GIL705" s="132"/>
      <c r="GIM705" s="132"/>
      <c r="GIN705" s="132"/>
      <c r="GIO705" s="132"/>
      <c r="GIP705" s="132"/>
      <c r="GIQ705" s="132"/>
      <c r="GIR705" s="132"/>
      <c r="GIS705" s="132"/>
      <c r="GIT705" s="132"/>
      <c r="GIU705" s="132"/>
      <c r="GIV705" s="132"/>
      <c r="GIW705" s="132"/>
      <c r="GIX705" s="132"/>
      <c r="GIY705" s="132"/>
      <c r="GIZ705" s="132"/>
      <c r="GJA705" s="132"/>
      <c r="GJB705" s="132"/>
      <c r="GJC705" s="132"/>
      <c r="GJD705" s="132"/>
      <c r="GJE705" s="132"/>
      <c r="GJF705" s="132"/>
      <c r="GJG705" s="132"/>
      <c r="GJH705" s="132"/>
      <c r="GJI705" s="132"/>
      <c r="GJJ705" s="132"/>
      <c r="GJK705" s="132"/>
      <c r="GJL705" s="132"/>
      <c r="GJM705" s="132"/>
      <c r="GJN705" s="132"/>
      <c r="GJO705" s="132"/>
      <c r="GJP705" s="132"/>
      <c r="GJQ705" s="132"/>
      <c r="GJR705" s="132"/>
      <c r="GJS705" s="132"/>
      <c r="GJT705" s="132"/>
      <c r="GJU705" s="132"/>
      <c r="GJV705" s="132"/>
      <c r="GJW705" s="132"/>
      <c r="GJX705" s="132"/>
      <c r="GJY705" s="132"/>
      <c r="GJZ705" s="132"/>
      <c r="GKA705" s="132"/>
      <c r="GKB705" s="132"/>
      <c r="GKC705" s="132"/>
      <c r="GKD705" s="132"/>
      <c r="GKE705" s="132"/>
      <c r="GKF705" s="132"/>
      <c r="GKG705" s="132"/>
      <c r="GKH705" s="132"/>
      <c r="GKI705" s="132"/>
      <c r="GKJ705" s="132"/>
      <c r="GKK705" s="132"/>
      <c r="GKL705" s="132"/>
      <c r="GKM705" s="132"/>
      <c r="GKN705" s="132"/>
      <c r="GKO705" s="132"/>
      <c r="GKP705" s="132"/>
      <c r="GKQ705" s="132"/>
      <c r="GKR705" s="132"/>
      <c r="GKS705" s="132"/>
      <c r="GKT705" s="132"/>
      <c r="GKU705" s="132"/>
      <c r="GKV705" s="132"/>
      <c r="GKW705" s="132"/>
      <c r="GKX705" s="132"/>
      <c r="GKY705" s="132"/>
      <c r="GKZ705" s="132"/>
      <c r="GLA705" s="132"/>
      <c r="GLB705" s="132"/>
      <c r="GLC705" s="132"/>
      <c r="GLD705" s="132"/>
      <c r="GLE705" s="132"/>
      <c r="GLF705" s="132"/>
      <c r="GLG705" s="132"/>
      <c r="GLH705" s="132"/>
      <c r="GLI705" s="132"/>
      <c r="GLJ705" s="132"/>
      <c r="GLK705" s="132"/>
      <c r="GLL705" s="132"/>
      <c r="GLM705" s="132"/>
      <c r="GLN705" s="132"/>
      <c r="GLO705" s="132"/>
      <c r="GLP705" s="132"/>
      <c r="GLQ705" s="132"/>
      <c r="GLR705" s="132"/>
      <c r="GLS705" s="132"/>
      <c r="GLT705" s="132"/>
      <c r="GLU705" s="132"/>
      <c r="GLV705" s="132"/>
      <c r="GLW705" s="132"/>
      <c r="GLX705" s="132"/>
      <c r="GLY705" s="132"/>
      <c r="GLZ705" s="132"/>
      <c r="GMA705" s="132"/>
      <c r="GMB705" s="132"/>
      <c r="GMC705" s="132"/>
      <c r="GMD705" s="132"/>
      <c r="GME705" s="132"/>
      <c r="GMF705" s="132"/>
      <c r="GMG705" s="132"/>
      <c r="GMH705" s="132"/>
      <c r="GMI705" s="132"/>
      <c r="GMJ705" s="132"/>
      <c r="GMK705" s="132"/>
      <c r="GML705" s="132"/>
      <c r="GMM705" s="132"/>
      <c r="GMN705" s="132"/>
      <c r="GMO705" s="132"/>
      <c r="GMP705" s="132"/>
      <c r="GMQ705" s="132"/>
      <c r="GMR705" s="132"/>
      <c r="GMS705" s="132"/>
      <c r="GMT705" s="132"/>
      <c r="GMU705" s="132"/>
      <c r="GMV705" s="132"/>
      <c r="GMW705" s="132"/>
      <c r="GMX705" s="132"/>
      <c r="GMY705" s="132"/>
      <c r="GMZ705" s="132"/>
      <c r="GNA705" s="132"/>
      <c r="GNB705" s="132"/>
      <c r="GNC705" s="132"/>
      <c r="GND705" s="132"/>
      <c r="GNE705" s="132"/>
      <c r="GNF705" s="132"/>
      <c r="GNG705" s="132"/>
      <c r="GNH705" s="132"/>
      <c r="GNI705" s="132"/>
      <c r="GNJ705" s="132"/>
      <c r="GNK705" s="132"/>
      <c r="GNL705" s="132"/>
      <c r="GNM705" s="132"/>
      <c r="GNN705" s="132"/>
      <c r="GNO705" s="132"/>
      <c r="GNP705" s="132"/>
      <c r="GNQ705" s="132"/>
      <c r="GNR705" s="132"/>
      <c r="GNS705" s="132"/>
      <c r="GNT705" s="132"/>
      <c r="GNU705" s="132"/>
      <c r="GNV705" s="132"/>
      <c r="GNW705" s="132"/>
      <c r="GNX705" s="132"/>
      <c r="GNY705" s="132"/>
      <c r="GNZ705" s="132"/>
      <c r="GOA705" s="132"/>
      <c r="GOB705" s="132"/>
      <c r="GOC705" s="132"/>
      <c r="GOD705" s="132"/>
      <c r="GOE705" s="132"/>
      <c r="GOF705" s="132"/>
      <c r="GOG705" s="132"/>
      <c r="GOH705" s="132"/>
      <c r="GOI705" s="132"/>
      <c r="GOJ705" s="132"/>
      <c r="GOK705" s="132"/>
      <c r="GOL705" s="132"/>
      <c r="GOM705" s="132"/>
      <c r="GON705" s="132"/>
      <c r="GOO705" s="132"/>
      <c r="GOP705" s="132"/>
      <c r="GOQ705" s="132"/>
      <c r="GOR705" s="132"/>
      <c r="GOS705" s="132"/>
      <c r="GOT705" s="132"/>
      <c r="GOU705" s="132"/>
      <c r="GOV705" s="132"/>
      <c r="GOW705" s="132"/>
      <c r="GOX705" s="132"/>
      <c r="GOY705" s="132"/>
      <c r="GOZ705" s="132"/>
      <c r="GPA705" s="132"/>
      <c r="GPB705" s="132"/>
      <c r="GPC705" s="132"/>
      <c r="GPD705" s="132"/>
      <c r="GPE705" s="132"/>
      <c r="GPF705" s="132"/>
      <c r="GPG705" s="132"/>
      <c r="GPH705" s="132"/>
      <c r="GPI705" s="132"/>
      <c r="GPJ705" s="132"/>
      <c r="GPK705" s="132"/>
      <c r="GPL705" s="132"/>
      <c r="GPM705" s="132"/>
      <c r="GPN705" s="132"/>
      <c r="GPO705" s="132"/>
      <c r="GPP705" s="132"/>
      <c r="GPQ705" s="132"/>
      <c r="GPR705" s="132"/>
      <c r="GPS705" s="132"/>
      <c r="GPT705" s="132"/>
      <c r="GPU705" s="132"/>
      <c r="GPV705" s="132"/>
      <c r="GPW705" s="132"/>
      <c r="GPX705" s="132"/>
      <c r="GPY705" s="132"/>
      <c r="GPZ705" s="132"/>
      <c r="GQA705" s="132"/>
      <c r="GQB705" s="132"/>
      <c r="GQC705" s="132"/>
      <c r="GQD705" s="132"/>
      <c r="GQE705" s="132"/>
      <c r="GQF705" s="132"/>
      <c r="GQG705" s="132"/>
      <c r="GQH705" s="132"/>
      <c r="GQI705" s="132"/>
      <c r="GQJ705" s="132"/>
      <c r="GQK705" s="132"/>
      <c r="GQL705" s="132"/>
      <c r="GQM705" s="132"/>
      <c r="GQN705" s="132"/>
      <c r="GQO705" s="132"/>
      <c r="GQP705" s="132"/>
      <c r="GQQ705" s="132"/>
      <c r="GQR705" s="132"/>
      <c r="GQS705" s="132"/>
      <c r="GQT705" s="132"/>
      <c r="GQU705" s="132"/>
      <c r="GQV705" s="132"/>
      <c r="GQW705" s="132"/>
      <c r="GQX705" s="132"/>
      <c r="GQY705" s="132"/>
      <c r="GQZ705" s="132"/>
      <c r="GRA705" s="132"/>
      <c r="GRB705" s="132"/>
      <c r="GRC705" s="132"/>
      <c r="GRD705" s="132"/>
      <c r="GRE705" s="132"/>
      <c r="GRF705" s="132"/>
      <c r="GRG705" s="132"/>
      <c r="GRH705" s="132"/>
      <c r="GRI705" s="132"/>
      <c r="GRJ705" s="132"/>
      <c r="GRK705" s="132"/>
      <c r="GRL705" s="132"/>
      <c r="GRM705" s="132"/>
      <c r="GRN705" s="132"/>
      <c r="GRO705" s="132"/>
      <c r="GRP705" s="132"/>
      <c r="GRQ705" s="132"/>
      <c r="GRR705" s="132"/>
      <c r="GRS705" s="132"/>
      <c r="GRT705" s="132"/>
      <c r="GRU705" s="132"/>
      <c r="GRV705" s="132"/>
      <c r="GRW705" s="132"/>
      <c r="GRX705" s="132"/>
      <c r="GRY705" s="132"/>
      <c r="GRZ705" s="132"/>
      <c r="GSA705" s="132"/>
      <c r="GSB705" s="132"/>
      <c r="GSC705" s="132"/>
      <c r="GSD705" s="132"/>
      <c r="GSE705" s="132"/>
      <c r="GSF705" s="132"/>
      <c r="GSG705" s="132"/>
      <c r="GSH705" s="132"/>
      <c r="GSI705" s="132"/>
      <c r="GSJ705" s="132"/>
      <c r="GSK705" s="132"/>
      <c r="GSL705" s="132"/>
      <c r="GSM705" s="132"/>
      <c r="GSN705" s="132"/>
      <c r="GSO705" s="132"/>
      <c r="GSP705" s="132"/>
      <c r="GSQ705" s="132"/>
      <c r="GSR705" s="132"/>
      <c r="GSS705" s="132"/>
      <c r="GST705" s="132"/>
      <c r="GSU705" s="132"/>
      <c r="GSV705" s="132"/>
      <c r="GSW705" s="132"/>
      <c r="GSX705" s="132"/>
      <c r="GSY705" s="132"/>
      <c r="GSZ705" s="132"/>
      <c r="GTA705" s="132"/>
      <c r="GTB705" s="132"/>
      <c r="GTC705" s="132"/>
      <c r="GTD705" s="132"/>
      <c r="GTE705" s="132"/>
      <c r="GTF705" s="132"/>
      <c r="GTG705" s="132"/>
      <c r="GTH705" s="132"/>
      <c r="GTI705" s="132"/>
      <c r="GTJ705" s="132"/>
      <c r="GTK705" s="132"/>
      <c r="GTL705" s="132"/>
      <c r="GTM705" s="132"/>
      <c r="GTN705" s="132"/>
      <c r="GTO705" s="132"/>
      <c r="GTP705" s="132"/>
      <c r="GTQ705" s="132"/>
      <c r="GTR705" s="132"/>
      <c r="GTS705" s="132"/>
      <c r="GTT705" s="132"/>
      <c r="GTU705" s="132"/>
      <c r="GTV705" s="132"/>
      <c r="GTW705" s="132"/>
      <c r="GTX705" s="132"/>
      <c r="GTY705" s="132"/>
      <c r="GTZ705" s="132"/>
      <c r="GUA705" s="132"/>
      <c r="GUB705" s="132"/>
      <c r="GUC705" s="132"/>
      <c r="GUD705" s="132"/>
      <c r="GUE705" s="132"/>
      <c r="GUF705" s="132"/>
      <c r="GUG705" s="132"/>
      <c r="GUH705" s="132"/>
      <c r="GUI705" s="132"/>
      <c r="GUJ705" s="132"/>
      <c r="GUK705" s="132"/>
      <c r="GUL705" s="132"/>
      <c r="GUM705" s="132"/>
      <c r="GUN705" s="132"/>
      <c r="GUO705" s="132"/>
      <c r="GUP705" s="132"/>
      <c r="GUQ705" s="132"/>
      <c r="GUR705" s="132"/>
      <c r="GUS705" s="132"/>
      <c r="GUT705" s="132"/>
      <c r="GUU705" s="132"/>
      <c r="GUV705" s="132"/>
      <c r="GUW705" s="132"/>
      <c r="GUX705" s="132"/>
      <c r="GUY705" s="132"/>
      <c r="GUZ705" s="132"/>
      <c r="GVA705" s="132"/>
      <c r="GVB705" s="132"/>
      <c r="GVC705" s="132"/>
      <c r="GVD705" s="132"/>
      <c r="GVE705" s="132"/>
      <c r="GVF705" s="132"/>
      <c r="GVG705" s="132"/>
      <c r="GVH705" s="132"/>
      <c r="GVI705" s="132"/>
      <c r="GVJ705" s="132"/>
      <c r="GVK705" s="132"/>
      <c r="GVL705" s="132"/>
      <c r="GVM705" s="132"/>
      <c r="GVN705" s="132"/>
      <c r="GVO705" s="132"/>
      <c r="GVP705" s="132"/>
      <c r="GVQ705" s="132"/>
      <c r="GVR705" s="132"/>
      <c r="GVS705" s="132"/>
      <c r="GVT705" s="132"/>
      <c r="GVU705" s="132"/>
      <c r="GVV705" s="132"/>
      <c r="GVW705" s="132"/>
      <c r="GVX705" s="132"/>
      <c r="GVY705" s="132"/>
      <c r="GVZ705" s="132"/>
      <c r="GWA705" s="132"/>
      <c r="GWB705" s="132"/>
      <c r="GWC705" s="132"/>
      <c r="GWD705" s="132"/>
      <c r="GWE705" s="132"/>
      <c r="GWF705" s="132"/>
      <c r="GWG705" s="132"/>
      <c r="GWH705" s="132"/>
      <c r="GWI705" s="132"/>
      <c r="GWJ705" s="132"/>
      <c r="GWK705" s="132"/>
      <c r="GWL705" s="132"/>
      <c r="GWM705" s="132"/>
      <c r="GWN705" s="132"/>
      <c r="GWO705" s="132"/>
      <c r="GWP705" s="132"/>
      <c r="GWQ705" s="132"/>
      <c r="GWR705" s="132"/>
      <c r="GWS705" s="132"/>
      <c r="GWT705" s="132"/>
      <c r="GWU705" s="132"/>
      <c r="GWV705" s="132"/>
      <c r="GWW705" s="132"/>
      <c r="GWX705" s="132"/>
      <c r="GWY705" s="132"/>
      <c r="GWZ705" s="132"/>
      <c r="GXA705" s="132"/>
      <c r="GXB705" s="132"/>
      <c r="GXC705" s="132"/>
      <c r="GXD705" s="132"/>
      <c r="GXE705" s="132"/>
      <c r="GXF705" s="132"/>
      <c r="GXG705" s="132"/>
      <c r="GXH705" s="132"/>
      <c r="GXI705" s="132"/>
      <c r="GXJ705" s="132"/>
      <c r="GXK705" s="132"/>
      <c r="GXL705" s="132"/>
      <c r="GXM705" s="132"/>
      <c r="GXN705" s="132"/>
      <c r="GXO705" s="132"/>
      <c r="GXP705" s="132"/>
      <c r="GXQ705" s="132"/>
      <c r="GXR705" s="132"/>
      <c r="GXS705" s="132"/>
      <c r="GXT705" s="132"/>
      <c r="GXU705" s="132"/>
      <c r="GXV705" s="132"/>
      <c r="GXW705" s="132"/>
      <c r="GXX705" s="132"/>
      <c r="GXY705" s="132"/>
      <c r="GXZ705" s="132"/>
      <c r="GYA705" s="132"/>
      <c r="GYB705" s="132"/>
      <c r="GYC705" s="132"/>
      <c r="GYD705" s="132"/>
      <c r="GYE705" s="132"/>
      <c r="GYF705" s="132"/>
      <c r="GYG705" s="132"/>
      <c r="GYH705" s="132"/>
      <c r="GYI705" s="132"/>
      <c r="GYJ705" s="132"/>
      <c r="GYK705" s="132"/>
      <c r="GYL705" s="132"/>
      <c r="GYM705" s="132"/>
      <c r="GYN705" s="132"/>
      <c r="GYO705" s="132"/>
      <c r="GYP705" s="132"/>
      <c r="GYQ705" s="132"/>
      <c r="GYR705" s="132"/>
      <c r="GYS705" s="132"/>
      <c r="GYT705" s="132"/>
      <c r="GYU705" s="132"/>
      <c r="GYV705" s="132"/>
      <c r="GYW705" s="132"/>
      <c r="GYX705" s="132"/>
      <c r="GYY705" s="132"/>
      <c r="GYZ705" s="132"/>
      <c r="GZA705" s="132"/>
      <c r="GZB705" s="132"/>
      <c r="GZC705" s="132"/>
      <c r="GZD705" s="132"/>
      <c r="GZE705" s="132"/>
      <c r="GZF705" s="132"/>
      <c r="GZG705" s="132"/>
      <c r="GZH705" s="132"/>
      <c r="GZI705" s="132"/>
      <c r="GZJ705" s="132"/>
      <c r="GZK705" s="132"/>
      <c r="GZL705" s="132"/>
      <c r="GZM705" s="132"/>
      <c r="GZN705" s="132"/>
      <c r="GZO705" s="132"/>
      <c r="GZP705" s="132"/>
      <c r="GZQ705" s="132"/>
      <c r="GZR705" s="132"/>
      <c r="GZS705" s="132"/>
      <c r="GZT705" s="132"/>
      <c r="GZU705" s="132"/>
      <c r="GZV705" s="132"/>
      <c r="GZW705" s="132"/>
      <c r="GZX705" s="132"/>
      <c r="GZY705" s="132"/>
      <c r="GZZ705" s="132"/>
      <c r="HAA705" s="132"/>
      <c r="HAB705" s="132"/>
      <c r="HAC705" s="132"/>
      <c r="HAD705" s="132"/>
      <c r="HAE705" s="132"/>
      <c r="HAF705" s="132"/>
      <c r="HAG705" s="132"/>
      <c r="HAH705" s="132"/>
      <c r="HAI705" s="132"/>
      <c r="HAJ705" s="132"/>
      <c r="HAK705" s="132"/>
      <c r="HAL705" s="132"/>
      <c r="HAM705" s="132"/>
      <c r="HAN705" s="132"/>
      <c r="HAO705" s="132"/>
      <c r="HAP705" s="132"/>
      <c r="HAQ705" s="132"/>
      <c r="HAR705" s="132"/>
      <c r="HAS705" s="132"/>
      <c r="HAT705" s="132"/>
      <c r="HAU705" s="132"/>
      <c r="HAV705" s="132"/>
      <c r="HAW705" s="132"/>
      <c r="HAX705" s="132"/>
      <c r="HAY705" s="132"/>
      <c r="HAZ705" s="132"/>
      <c r="HBA705" s="132"/>
      <c r="HBB705" s="132"/>
      <c r="HBC705" s="132"/>
      <c r="HBD705" s="132"/>
      <c r="HBE705" s="132"/>
      <c r="HBF705" s="132"/>
      <c r="HBG705" s="132"/>
      <c r="HBH705" s="132"/>
      <c r="HBI705" s="132"/>
      <c r="HBJ705" s="132"/>
      <c r="HBK705" s="132"/>
      <c r="HBL705" s="132"/>
      <c r="HBM705" s="132"/>
      <c r="HBN705" s="132"/>
      <c r="HBO705" s="132"/>
      <c r="HBP705" s="132"/>
      <c r="HBQ705" s="132"/>
      <c r="HBR705" s="132"/>
      <c r="HBS705" s="132"/>
      <c r="HBT705" s="132"/>
      <c r="HBU705" s="132"/>
      <c r="HBV705" s="132"/>
      <c r="HBW705" s="132"/>
      <c r="HBX705" s="132"/>
      <c r="HBY705" s="132"/>
      <c r="HBZ705" s="132"/>
      <c r="HCA705" s="132"/>
      <c r="HCB705" s="132"/>
      <c r="HCC705" s="132"/>
      <c r="HCD705" s="132"/>
      <c r="HCE705" s="132"/>
      <c r="HCF705" s="132"/>
      <c r="HCG705" s="132"/>
      <c r="HCH705" s="132"/>
      <c r="HCI705" s="132"/>
      <c r="HCJ705" s="132"/>
      <c r="HCK705" s="132"/>
      <c r="HCL705" s="132"/>
      <c r="HCM705" s="132"/>
      <c r="HCN705" s="132"/>
      <c r="HCO705" s="132"/>
      <c r="HCP705" s="132"/>
      <c r="HCQ705" s="132"/>
      <c r="HCR705" s="132"/>
      <c r="HCS705" s="132"/>
      <c r="HCT705" s="132"/>
      <c r="HCU705" s="132"/>
      <c r="HCV705" s="132"/>
      <c r="HCW705" s="132"/>
      <c r="HCX705" s="132"/>
      <c r="HCY705" s="132"/>
      <c r="HCZ705" s="132"/>
      <c r="HDA705" s="132"/>
      <c r="HDB705" s="132"/>
      <c r="HDC705" s="132"/>
      <c r="HDD705" s="132"/>
      <c r="HDE705" s="132"/>
      <c r="HDF705" s="132"/>
      <c r="HDG705" s="132"/>
      <c r="HDH705" s="132"/>
      <c r="HDI705" s="132"/>
      <c r="HDJ705" s="132"/>
      <c r="HDK705" s="132"/>
      <c r="HDL705" s="132"/>
      <c r="HDM705" s="132"/>
      <c r="HDN705" s="132"/>
      <c r="HDO705" s="132"/>
      <c r="HDP705" s="132"/>
      <c r="HDQ705" s="132"/>
      <c r="HDR705" s="132"/>
      <c r="HDS705" s="132"/>
      <c r="HDT705" s="132"/>
      <c r="HDU705" s="132"/>
      <c r="HDV705" s="132"/>
      <c r="HDW705" s="132"/>
      <c r="HDX705" s="132"/>
      <c r="HDY705" s="132"/>
      <c r="HDZ705" s="132"/>
      <c r="HEA705" s="132"/>
      <c r="HEB705" s="132"/>
      <c r="HEC705" s="132"/>
      <c r="HED705" s="132"/>
      <c r="HEE705" s="132"/>
      <c r="HEF705" s="132"/>
      <c r="HEG705" s="132"/>
      <c r="HEH705" s="132"/>
      <c r="HEI705" s="132"/>
      <c r="HEJ705" s="132"/>
      <c r="HEK705" s="132"/>
      <c r="HEL705" s="132"/>
      <c r="HEM705" s="132"/>
      <c r="HEN705" s="132"/>
      <c r="HEO705" s="132"/>
      <c r="HEP705" s="132"/>
      <c r="HEQ705" s="132"/>
      <c r="HER705" s="132"/>
      <c r="HES705" s="132"/>
      <c r="HET705" s="132"/>
      <c r="HEU705" s="132"/>
      <c r="HEV705" s="132"/>
      <c r="HEW705" s="132"/>
      <c r="HEX705" s="132"/>
      <c r="HEY705" s="132"/>
      <c r="HEZ705" s="132"/>
      <c r="HFA705" s="132"/>
      <c r="HFB705" s="132"/>
      <c r="HFC705" s="132"/>
      <c r="HFD705" s="132"/>
      <c r="HFE705" s="132"/>
      <c r="HFF705" s="132"/>
      <c r="HFG705" s="132"/>
      <c r="HFH705" s="132"/>
      <c r="HFI705" s="132"/>
      <c r="HFJ705" s="132"/>
      <c r="HFK705" s="132"/>
      <c r="HFL705" s="132"/>
      <c r="HFM705" s="132"/>
      <c r="HFN705" s="132"/>
      <c r="HFO705" s="132"/>
      <c r="HFP705" s="132"/>
      <c r="HFQ705" s="132"/>
      <c r="HFR705" s="132"/>
      <c r="HFS705" s="132"/>
      <c r="HFT705" s="132"/>
      <c r="HFU705" s="132"/>
      <c r="HFV705" s="132"/>
      <c r="HFW705" s="132"/>
      <c r="HFX705" s="132"/>
      <c r="HFY705" s="132"/>
      <c r="HFZ705" s="132"/>
      <c r="HGA705" s="132"/>
      <c r="HGB705" s="132"/>
      <c r="HGC705" s="132"/>
      <c r="HGD705" s="132"/>
      <c r="HGE705" s="132"/>
      <c r="HGF705" s="132"/>
      <c r="HGG705" s="132"/>
      <c r="HGH705" s="132"/>
      <c r="HGI705" s="132"/>
      <c r="HGJ705" s="132"/>
      <c r="HGK705" s="132"/>
      <c r="HGL705" s="132"/>
      <c r="HGM705" s="132"/>
      <c r="HGN705" s="132"/>
      <c r="HGO705" s="132"/>
      <c r="HGP705" s="132"/>
      <c r="HGQ705" s="132"/>
      <c r="HGR705" s="132"/>
      <c r="HGS705" s="132"/>
      <c r="HGT705" s="132"/>
      <c r="HGU705" s="132"/>
      <c r="HGV705" s="132"/>
      <c r="HGW705" s="132"/>
      <c r="HGX705" s="132"/>
      <c r="HGY705" s="132"/>
      <c r="HGZ705" s="132"/>
      <c r="HHA705" s="132"/>
      <c r="HHB705" s="132"/>
      <c r="HHC705" s="132"/>
      <c r="HHD705" s="132"/>
      <c r="HHE705" s="132"/>
      <c r="HHF705" s="132"/>
      <c r="HHG705" s="132"/>
      <c r="HHH705" s="132"/>
      <c r="HHI705" s="132"/>
      <c r="HHJ705" s="132"/>
      <c r="HHK705" s="132"/>
      <c r="HHL705" s="132"/>
      <c r="HHM705" s="132"/>
      <c r="HHN705" s="132"/>
      <c r="HHO705" s="132"/>
      <c r="HHP705" s="132"/>
      <c r="HHQ705" s="132"/>
      <c r="HHR705" s="132"/>
      <c r="HHS705" s="132"/>
      <c r="HHT705" s="132"/>
      <c r="HHU705" s="132"/>
      <c r="HHV705" s="132"/>
      <c r="HHW705" s="132"/>
      <c r="HHX705" s="132"/>
      <c r="HHY705" s="132"/>
      <c r="HHZ705" s="132"/>
      <c r="HIA705" s="132"/>
      <c r="HIB705" s="132"/>
      <c r="HIC705" s="132"/>
      <c r="HID705" s="132"/>
      <c r="HIE705" s="132"/>
      <c r="HIF705" s="132"/>
      <c r="HIG705" s="132"/>
      <c r="HIH705" s="132"/>
      <c r="HII705" s="132"/>
      <c r="HIJ705" s="132"/>
      <c r="HIK705" s="132"/>
      <c r="HIL705" s="132"/>
      <c r="HIM705" s="132"/>
      <c r="HIN705" s="132"/>
      <c r="HIO705" s="132"/>
      <c r="HIP705" s="132"/>
      <c r="HIQ705" s="132"/>
      <c r="HIR705" s="132"/>
      <c r="HIS705" s="132"/>
      <c r="HIT705" s="132"/>
      <c r="HIU705" s="132"/>
      <c r="HIV705" s="132"/>
      <c r="HIW705" s="132"/>
      <c r="HIX705" s="132"/>
      <c r="HIY705" s="132"/>
      <c r="HIZ705" s="132"/>
      <c r="HJA705" s="132"/>
      <c r="HJB705" s="132"/>
      <c r="HJC705" s="132"/>
      <c r="HJD705" s="132"/>
      <c r="HJE705" s="132"/>
      <c r="HJF705" s="132"/>
      <c r="HJG705" s="132"/>
      <c r="HJH705" s="132"/>
      <c r="HJI705" s="132"/>
      <c r="HJJ705" s="132"/>
      <c r="HJK705" s="132"/>
      <c r="HJL705" s="132"/>
      <c r="HJM705" s="132"/>
      <c r="HJN705" s="132"/>
      <c r="HJO705" s="132"/>
      <c r="HJP705" s="132"/>
      <c r="HJQ705" s="132"/>
      <c r="HJR705" s="132"/>
      <c r="HJS705" s="132"/>
      <c r="HJT705" s="132"/>
      <c r="HJU705" s="132"/>
      <c r="HJV705" s="132"/>
      <c r="HJW705" s="132"/>
      <c r="HJX705" s="132"/>
      <c r="HJY705" s="132"/>
      <c r="HJZ705" s="132"/>
      <c r="HKA705" s="132"/>
      <c r="HKB705" s="132"/>
      <c r="HKC705" s="132"/>
      <c r="HKD705" s="132"/>
      <c r="HKE705" s="132"/>
      <c r="HKF705" s="132"/>
      <c r="HKG705" s="132"/>
      <c r="HKH705" s="132"/>
      <c r="HKI705" s="132"/>
      <c r="HKJ705" s="132"/>
      <c r="HKK705" s="132"/>
      <c r="HKL705" s="132"/>
      <c r="HKM705" s="132"/>
      <c r="HKN705" s="132"/>
      <c r="HKO705" s="132"/>
      <c r="HKP705" s="132"/>
      <c r="HKQ705" s="132"/>
      <c r="HKR705" s="132"/>
      <c r="HKS705" s="132"/>
      <c r="HKT705" s="132"/>
      <c r="HKU705" s="132"/>
      <c r="HKV705" s="132"/>
      <c r="HKW705" s="132"/>
      <c r="HKX705" s="132"/>
      <c r="HKY705" s="132"/>
      <c r="HKZ705" s="132"/>
      <c r="HLA705" s="132"/>
      <c r="HLB705" s="132"/>
      <c r="HLC705" s="132"/>
      <c r="HLD705" s="132"/>
      <c r="HLE705" s="132"/>
      <c r="HLF705" s="132"/>
      <c r="HLG705" s="132"/>
      <c r="HLH705" s="132"/>
      <c r="HLI705" s="132"/>
      <c r="HLJ705" s="132"/>
      <c r="HLK705" s="132"/>
      <c r="HLL705" s="132"/>
      <c r="HLM705" s="132"/>
      <c r="HLN705" s="132"/>
      <c r="HLO705" s="132"/>
      <c r="HLP705" s="132"/>
      <c r="HLQ705" s="132"/>
      <c r="HLR705" s="132"/>
      <c r="HLS705" s="132"/>
      <c r="HLT705" s="132"/>
      <c r="HLU705" s="132"/>
      <c r="HLV705" s="132"/>
      <c r="HLW705" s="132"/>
      <c r="HLX705" s="132"/>
      <c r="HLY705" s="132"/>
      <c r="HLZ705" s="132"/>
      <c r="HMA705" s="132"/>
      <c r="HMB705" s="132"/>
      <c r="HMC705" s="132"/>
      <c r="HMD705" s="132"/>
      <c r="HME705" s="132"/>
      <c r="HMF705" s="132"/>
      <c r="HMG705" s="132"/>
      <c r="HMH705" s="132"/>
      <c r="HMI705" s="132"/>
      <c r="HMJ705" s="132"/>
      <c r="HMK705" s="132"/>
      <c r="HML705" s="132"/>
      <c r="HMM705" s="132"/>
      <c r="HMN705" s="132"/>
      <c r="HMO705" s="132"/>
      <c r="HMP705" s="132"/>
      <c r="HMQ705" s="132"/>
      <c r="HMR705" s="132"/>
      <c r="HMS705" s="132"/>
      <c r="HMT705" s="132"/>
      <c r="HMU705" s="132"/>
      <c r="HMV705" s="132"/>
      <c r="HMW705" s="132"/>
      <c r="HMX705" s="132"/>
      <c r="HMY705" s="132"/>
      <c r="HMZ705" s="132"/>
      <c r="HNA705" s="132"/>
      <c r="HNB705" s="132"/>
      <c r="HNC705" s="132"/>
      <c r="HND705" s="132"/>
      <c r="HNE705" s="132"/>
      <c r="HNF705" s="132"/>
      <c r="HNG705" s="132"/>
      <c r="HNH705" s="132"/>
      <c r="HNI705" s="132"/>
      <c r="HNJ705" s="132"/>
      <c r="HNK705" s="132"/>
      <c r="HNL705" s="132"/>
      <c r="HNM705" s="132"/>
      <c r="HNN705" s="132"/>
      <c r="HNO705" s="132"/>
      <c r="HNP705" s="132"/>
      <c r="HNQ705" s="132"/>
      <c r="HNR705" s="132"/>
      <c r="HNS705" s="132"/>
      <c r="HNT705" s="132"/>
      <c r="HNU705" s="132"/>
      <c r="HNV705" s="132"/>
      <c r="HNW705" s="132"/>
      <c r="HNX705" s="132"/>
      <c r="HNY705" s="132"/>
      <c r="HNZ705" s="132"/>
      <c r="HOA705" s="132"/>
      <c r="HOB705" s="132"/>
      <c r="HOC705" s="132"/>
      <c r="HOD705" s="132"/>
      <c r="HOE705" s="132"/>
      <c r="HOF705" s="132"/>
      <c r="HOG705" s="132"/>
      <c r="HOH705" s="132"/>
      <c r="HOI705" s="132"/>
      <c r="HOJ705" s="132"/>
      <c r="HOK705" s="132"/>
      <c r="HOL705" s="132"/>
      <c r="HOM705" s="132"/>
      <c r="HON705" s="132"/>
      <c r="HOO705" s="132"/>
      <c r="HOP705" s="132"/>
      <c r="HOQ705" s="132"/>
      <c r="HOR705" s="132"/>
      <c r="HOS705" s="132"/>
      <c r="HOT705" s="132"/>
      <c r="HOU705" s="132"/>
      <c r="HOV705" s="132"/>
      <c r="HOW705" s="132"/>
      <c r="HOX705" s="132"/>
      <c r="HOY705" s="132"/>
      <c r="HOZ705" s="132"/>
      <c r="HPA705" s="132"/>
      <c r="HPB705" s="132"/>
      <c r="HPC705" s="132"/>
      <c r="HPD705" s="132"/>
      <c r="HPE705" s="132"/>
      <c r="HPF705" s="132"/>
      <c r="HPG705" s="132"/>
      <c r="HPH705" s="132"/>
      <c r="HPI705" s="132"/>
      <c r="HPJ705" s="132"/>
      <c r="HPK705" s="132"/>
      <c r="HPL705" s="132"/>
      <c r="HPM705" s="132"/>
      <c r="HPN705" s="132"/>
      <c r="HPO705" s="132"/>
      <c r="HPP705" s="132"/>
      <c r="HPQ705" s="132"/>
      <c r="HPR705" s="132"/>
      <c r="HPS705" s="132"/>
      <c r="HPT705" s="132"/>
      <c r="HPU705" s="132"/>
      <c r="HPV705" s="132"/>
      <c r="HPW705" s="132"/>
      <c r="HPX705" s="132"/>
      <c r="HPY705" s="132"/>
      <c r="HPZ705" s="132"/>
      <c r="HQA705" s="132"/>
      <c r="HQB705" s="132"/>
      <c r="HQC705" s="132"/>
      <c r="HQD705" s="132"/>
      <c r="HQE705" s="132"/>
      <c r="HQF705" s="132"/>
      <c r="HQG705" s="132"/>
      <c r="HQH705" s="132"/>
      <c r="HQI705" s="132"/>
      <c r="HQJ705" s="132"/>
      <c r="HQK705" s="132"/>
      <c r="HQL705" s="132"/>
      <c r="HQM705" s="132"/>
      <c r="HQN705" s="132"/>
      <c r="HQO705" s="132"/>
      <c r="HQP705" s="132"/>
      <c r="HQQ705" s="132"/>
      <c r="HQR705" s="132"/>
      <c r="HQS705" s="132"/>
      <c r="HQT705" s="132"/>
      <c r="HQU705" s="132"/>
      <c r="HQV705" s="132"/>
      <c r="HQW705" s="132"/>
      <c r="HQX705" s="132"/>
      <c r="HQY705" s="132"/>
      <c r="HQZ705" s="132"/>
      <c r="HRA705" s="132"/>
      <c r="HRB705" s="132"/>
      <c r="HRC705" s="132"/>
      <c r="HRD705" s="132"/>
      <c r="HRE705" s="132"/>
      <c r="HRF705" s="132"/>
      <c r="HRG705" s="132"/>
      <c r="HRH705" s="132"/>
      <c r="HRI705" s="132"/>
      <c r="HRJ705" s="132"/>
      <c r="HRK705" s="132"/>
      <c r="HRL705" s="132"/>
      <c r="HRM705" s="132"/>
      <c r="HRN705" s="132"/>
      <c r="HRO705" s="132"/>
      <c r="HRP705" s="132"/>
      <c r="HRQ705" s="132"/>
      <c r="HRR705" s="132"/>
      <c r="HRS705" s="132"/>
      <c r="HRT705" s="132"/>
      <c r="HRU705" s="132"/>
      <c r="HRV705" s="132"/>
      <c r="HRW705" s="132"/>
      <c r="HRX705" s="132"/>
      <c r="HRY705" s="132"/>
      <c r="HRZ705" s="132"/>
      <c r="HSA705" s="132"/>
      <c r="HSB705" s="132"/>
      <c r="HSC705" s="132"/>
      <c r="HSD705" s="132"/>
      <c r="HSE705" s="132"/>
      <c r="HSF705" s="132"/>
      <c r="HSG705" s="132"/>
      <c r="HSH705" s="132"/>
      <c r="HSI705" s="132"/>
      <c r="HSJ705" s="132"/>
      <c r="HSK705" s="132"/>
      <c r="HSL705" s="132"/>
      <c r="HSM705" s="132"/>
      <c r="HSN705" s="132"/>
      <c r="HSO705" s="132"/>
      <c r="HSP705" s="132"/>
      <c r="HSQ705" s="132"/>
      <c r="HSR705" s="132"/>
      <c r="HSS705" s="132"/>
      <c r="HST705" s="132"/>
      <c r="HSU705" s="132"/>
      <c r="HSV705" s="132"/>
      <c r="HSW705" s="132"/>
      <c r="HSX705" s="132"/>
      <c r="HSY705" s="132"/>
      <c r="HSZ705" s="132"/>
      <c r="HTA705" s="132"/>
      <c r="HTB705" s="132"/>
      <c r="HTC705" s="132"/>
      <c r="HTD705" s="132"/>
      <c r="HTE705" s="132"/>
      <c r="HTF705" s="132"/>
      <c r="HTG705" s="132"/>
      <c r="HTH705" s="132"/>
      <c r="HTI705" s="132"/>
      <c r="HTJ705" s="132"/>
      <c r="HTK705" s="132"/>
      <c r="HTL705" s="132"/>
      <c r="HTM705" s="132"/>
      <c r="HTN705" s="132"/>
      <c r="HTO705" s="132"/>
      <c r="HTP705" s="132"/>
      <c r="HTQ705" s="132"/>
      <c r="HTR705" s="132"/>
      <c r="HTS705" s="132"/>
      <c r="HTT705" s="132"/>
      <c r="HTU705" s="132"/>
      <c r="HTV705" s="132"/>
      <c r="HTW705" s="132"/>
      <c r="HTX705" s="132"/>
      <c r="HTY705" s="132"/>
      <c r="HTZ705" s="132"/>
      <c r="HUA705" s="132"/>
      <c r="HUB705" s="132"/>
      <c r="HUC705" s="132"/>
      <c r="HUD705" s="132"/>
      <c r="HUE705" s="132"/>
      <c r="HUF705" s="132"/>
      <c r="HUG705" s="132"/>
      <c r="HUH705" s="132"/>
      <c r="HUI705" s="132"/>
      <c r="HUJ705" s="132"/>
      <c r="HUK705" s="132"/>
      <c r="HUL705" s="132"/>
      <c r="HUM705" s="132"/>
      <c r="HUN705" s="132"/>
      <c r="HUO705" s="132"/>
      <c r="HUP705" s="132"/>
      <c r="HUQ705" s="132"/>
      <c r="HUR705" s="132"/>
      <c r="HUS705" s="132"/>
      <c r="HUT705" s="132"/>
      <c r="HUU705" s="132"/>
      <c r="HUV705" s="132"/>
      <c r="HUW705" s="132"/>
      <c r="HUX705" s="132"/>
      <c r="HUY705" s="132"/>
      <c r="HUZ705" s="132"/>
      <c r="HVA705" s="132"/>
      <c r="HVB705" s="132"/>
      <c r="HVC705" s="132"/>
      <c r="HVD705" s="132"/>
      <c r="HVE705" s="132"/>
      <c r="HVF705" s="132"/>
      <c r="HVG705" s="132"/>
      <c r="HVH705" s="132"/>
      <c r="HVI705" s="132"/>
      <c r="HVJ705" s="132"/>
      <c r="HVK705" s="132"/>
      <c r="HVL705" s="132"/>
      <c r="HVM705" s="132"/>
      <c r="HVN705" s="132"/>
      <c r="HVO705" s="132"/>
      <c r="HVP705" s="132"/>
      <c r="HVQ705" s="132"/>
      <c r="HVR705" s="132"/>
      <c r="HVS705" s="132"/>
      <c r="HVT705" s="132"/>
      <c r="HVU705" s="132"/>
      <c r="HVV705" s="132"/>
      <c r="HVW705" s="132"/>
      <c r="HVX705" s="132"/>
      <c r="HVY705" s="132"/>
      <c r="HVZ705" s="132"/>
      <c r="HWA705" s="132"/>
      <c r="HWB705" s="132"/>
      <c r="HWC705" s="132"/>
      <c r="HWD705" s="132"/>
      <c r="HWE705" s="132"/>
      <c r="HWF705" s="132"/>
      <c r="HWG705" s="132"/>
      <c r="HWH705" s="132"/>
      <c r="HWI705" s="132"/>
      <c r="HWJ705" s="132"/>
      <c r="HWK705" s="132"/>
      <c r="HWL705" s="132"/>
      <c r="HWM705" s="132"/>
      <c r="HWN705" s="132"/>
      <c r="HWO705" s="132"/>
      <c r="HWP705" s="132"/>
      <c r="HWQ705" s="132"/>
      <c r="HWR705" s="132"/>
      <c r="HWS705" s="132"/>
      <c r="HWT705" s="132"/>
      <c r="HWU705" s="132"/>
      <c r="HWV705" s="132"/>
      <c r="HWW705" s="132"/>
      <c r="HWX705" s="132"/>
      <c r="HWY705" s="132"/>
      <c r="HWZ705" s="132"/>
      <c r="HXA705" s="132"/>
      <c r="HXB705" s="132"/>
      <c r="HXC705" s="132"/>
      <c r="HXD705" s="132"/>
      <c r="HXE705" s="132"/>
      <c r="HXF705" s="132"/>
      <c r="HXG705" s="132"/>
      <c r="HXH705" s="132"/>
      <c r="HXI705" s="132"/>
      <c r="HXJ705" s="132"/>
      <c r="HXK705" s="132"/>
      <c r="HXL705" s="132"/>
      <c r="HXM705" s="132"/>
      <c r="HXN705" s="132"/>
      <c r="HXO705" s="132"/>
      <c r="HXP705" s="132"/>
      <c r="HXQ705" s="132"/>
      <c r="HXR705" s="132"/>
      <c r="HXS705" s="132"/>
      <c r="HXT705" s="132"/>
      <c r="HXU705" s="132"/>
      <c r="HXV705" s="132"/>
      <c r="HXW705" s="132"/>
      <c r="HXX705" s="132"/>
      <c r="HXY705" s="132"/>
      <c r="HXZ705" s="132"/>
      <c r="HYA705" s="132"/>
      <c r="HYB705" s="132"/>
      <c r="HYC705" s="132"/>
      <c r="HYD705" s="132"/>
      <c r="HYE705" s="132"/>
      <c r="HYF705" s="132"/>
      <c r="HYG705" s="132"/>
      <c r="HYH705" s="132"/>
      <c r="HYI705" s="132"/>
      <c r="HYJ705" s="132"/>
      <c r="HYK705" s="132"/>
      <c r="HYL705" s="132"/>
      <c r="HYM705" s="132"/>
      <c r="HYN705" s="132"/>
      <c r="HYO705" s="132"/>
      <c r="HYP705" s="132"/>
      <c r="HYQ705" s="132"/>
      <c r="HYR705" s="132"/>
      <c r="HYS705" s="132"/>
      <c r="HYT705" s="132"/>
      <c r="HYU705" s="132"/>
      <c r="HYV705" s="132"/>
      <c r="HYW705" s="132"/>
      <c r="HYX705" s="132"/>
      <c r="HYY705" s="132"/>
      <c r="HYZ705" s="132"/>
      <c r="HZA705" s="132"/>
      <c r="HZB705" s="132"/>
      <c r="HZC705" s="132"/>
      <c r="HZD705" s="132"/>
      <c r="HZE705" s="132"/>
      <c r="HZF705" s="132"/>
      <c r="HZG705" s="132"/>
      <c r="HZH705" s="132"/>
      <c r="HZI705" s="132"/>
      <c r="HZJ705" s="132"/>
      <c r="HZK705" s="132"/>
      <c r="HZL705" s="132"/>
      <c r="HZM705" s="132"/>
      <c r="HZN705" s="132"/>
      <c r="HZO705" s="132"/>
      <c r="HZP705" s="132"/>
      <c r="HZQ705" s="132"/>
      <c r="HZR705" s="132"/>
      <c r="HZS705" s="132"/>
      <c r="HZT705" s="132"/>
      <c r="HZU705" s="132"/>
      <c r="HZV705" s="132"/>
      <c r="HZW705" s="132"/>
      <c r="HZX705" s="132"/>
      <c r="HZY705" s="132"/>
      <c r="HZZ705" s="132"/>
      <c r="IAA705" s="132"/>
      <c r="IAB705" s="132"/>
      <c r="IAC705" s="132"/>
      <c r="IAD705" s="132"/>
      <c r="IAE705" s="132"/>
      <c r="IAF705" s="132"/>
      <c r="IAG705" s="132"/>
      <c r="IAH705" s="132"/>
      <c r="IAI705" s="132"/>
      <c r="IAJ705" s="132"/>
      <c r="IAK705" s="132"/>
      <c r="IAL705" s="132"/>
      <c r="IAM705" s="132"/>
      <c r="IAN705" s="132"/>
      <c r="IAO705" s="132"/>
      <c r="IAP705" s="132"/>
      <c r="IAQ705" s="132"/>
      <c r="IAR705" s="132"/>
      <c r="IAS705" s="132"/>
      <c r="IAT705" s="132"/>
      <c r="IAU705" s="132"/>
      <c r="IAV705" s="132"/>
      <c r="IAW705" s="132"/>
      <c r="IAX705" s="132"/>
      <c r="IAY705" s="132"/>
      <c r="IAZ705" s="132"/>
      <c r="IBA705" s="132"/>
      <c r="IBB705" s="132"/>
      <c r="IBC705" s="132"/>
      <c r="IBD705" s="132"/>
      <c r="IBE705" s="132"/>
      <c r="IBF705" s="132"/>
      <c r="IBG705" s="132"/>
      <c r="IBH705" s="132"/>
      <c r="IBI705" s="132"/>
      <c r="IBJ705" s="132"/>
      <c r="IBK705" s="132"/>
      <c r="IBL705" s="132"/>
      <c r="IBM705" s="132"/>
      <c r="IBN705" s="132"/>
      <c r="IBO705" s="132"/>
      <c r="IBP705" s="132"/>
      <c r="IBQ705" s="132"/>
      <c r="IBR705" s="132"/>
      <c r="IBS705" s="132"/>
      <c r="IBT705" s="132"/>
      <c r="IBU705" s="132"/>
      <c r="IBV705" s="132"/>
      <c r="IBW705" s="132"/>
      <c r="IBX705" s="132"/>
      <c r="IBY705" s="132"/>
      <c r="IBZ705" s="132"/>
      <c r="ICA705" s="132"/>
      <c r="ICB705" s="132"/>
      <c r="ICC705" s="132"/>
      <c r="ICD705" s="132"/>
      <c r="ICE705" s="132"/>
      <c r="ICF705" s="132"/>
      <c r="ICG705" s="132"/>
      <c r="ICH705" s="132"/>
      <c r="ICI705" s="132"/>
      <c r="ICJ705" s="132"/>
      <c r="ICK705" s="132"/>
      <c r="ICL705" s="132"/>
      <c r="ICM705" s="132"/>
      <c r="ICN705" s="132"/>
      <c r="ICO705" s="132"/>
      <c r="ICP705" s="132"/>
      <c r="ICQ705" s="132"/>
      <c r="ICR705" s="132"/>
      <c r="ICS705" s="132"/>
      <c r="ICT705" s="132"/>
      <c r="ICU705" s="132"/>
      <c r="ICV705" s="132"/>
      <c r="ICW705" s="132"/>
      <c r="ICX705" s="132"/>
      <c r="ICY705" s="132"/>
      <c r="ICZ705" s="132"/>
      <c r="IDA705" s="132"/>
      <c r="IDB705" s="132"/>
      <c r="IDC705" s="132"/>
      <c r="IDD705" s="132"/>
      <c r="IDE705" s="132"/>
      <c r="IDF705" s="132"/>
      <c r="IDG705" s="132"/>
      <c r="IDH705" s="132"/>
      <c r="IDI705" s="132"/>
      <c r="IDJ705" s="132"/>
      <c r="IDK705" s="132"/>
      <c r="IDL705" s="132"/>
      <c r="IDM705" s="132"/>
      <c r="IDN705" s="132"/>
      <c r="IDO705" s="132"/>
      <c r="IDP705" s="132"/>
      <c r="IDQ705" s="132"/>
      <c r="IDR705" s="132"/>
      <c r="IDS705" s="132"/>
      <c r="IDT705" s="132"/>
      <c r="IDU705" s="132"/>
      <c r="IDV705" s="132"/>
      <c r="IDW705" s="132"/>
      <c r="IDX705" s="132"/>
      <c r="IDY705" s="132"/>
      <c r="IDZ705" s="132"/>
      <c r="IEA705" s="132"/>
      <c r="IEB705" s="132"/>
      <c r="IEC705" s="132"/>
      <c r="IED705" s="132"/>
      <c r="IEE705" s="132"/>
      <c r="IEF705" s="132"/>
      <c r="IEG705" s="132"/>
      <c r="IEH705" s="132"/>
      <c r="IEI705" s="132"/>
      <c r="IEJ705" s="132"/>
      <c r="IEK705" s="132"/>
      <c r="IEL705" s="132"/>
      <c r="IEM705" s="132"/>
      <c r="IEN705" s="132"/>
      <c r="IEO705" s="132"/>
      <c r="IEP705" s="132"/>
      <c r="IEQ705" s="132"/>
      <c r="IER705" s="132"/>
      <c r="IES705" s="132"/>
      <c r="IET705" s="132"/>
      <c r="IEU705" s="132"/>
      <c r="IEV705" s="132"/>
      <c r="IEW705" s="132"/>
      <c r="IEX705" s="132"/>
      <c r="IEY705" s="132"/>
      <c r="IEZ705" s="132"/>
      <c r="IFA705" s="132"/>
      <c r="IFB705" s="132"/>
      <c r="IFC705" s="132"/>
      <c r="IFD705" s="132"/>
      <c r="IFE705" s="132"/>
      <c r="IFF705" s="132"/>
      <c r="IFG705" s="132"/>
      <c r="IFH705" s="132"/>
      <c r="IFI705" s="132"/>
      <c r="IFJ705" s="132"/>
      <c r="IFK705" s="132"/>
      <c r="IFL705" s="132"/>
      <c r="IFM705" s="132"/>
      <c r="IFN705" s="132"/>
      <c r="IFO705" s="132"/>
      <c r="IFP705" s="132"/>
      <c r="IFQ705" s="132"/>
      <c r="IFR705" s="132"/>
      <c r="IFS705" s="132"/>
      <c r="IFT705" s="132"/>
      <c r="IFU705" s="132"/>
      <c r="IFV705" s="132"/>
      <c r="IFW705" s="132"/>
      <c r="IFX705" s="132"/>
      <c r="IFY705" s="132"/>
      <c r="IFZ705" s="132"/>
      <c r="IGA705" s="132"/>
      <c r="IGB705" s="132"/>
      <c r="IGC705" s="132"/>
      <c r="IGD705" s="132"/>
      <c r="IGE705" s="132"/>
      <c r="IGF705" s="132"/>
      <c r="IGG705" s="132"/>
      <c r="IGH705" s="132"/>
      <c r="IGI705" s="132"/>
      <c r="IGJ705" s="132"/>
      <c r="IGK705" s="132"/>
      <c r="IGL705" s="132"/>
      <c r="IGM705" s="132"/>
      <c r="IGN705" s="132"/>
      <c r="IGO705" s="132"/>
      <c r="IGP705" s="132"/>
      <c r="IGQ705" s="132"/>
      <c r="IGR705" s="132"/>
      <c r="IGS705" s="132"/>
      <c r="IGT705" s="132"/>
      <c r="IGU705" s="132"/>
      <c r="IGV705" s="132"/>
      <c r="IGW705" s="132"/>
      <c r="IGX705" s="132"/>
      <c r="IGY705" s="132"/>
      <c r="IGZ705" s="132"/>
      <c r="IHA705" s="132"/>
      <c r="IHB705" s="132"/>
      <c r="IHC705" s="132"/>
      <c r="IHD705" s="132"/>
      <c r="IHE705" s="132"/>
      <c r="IHF705" s="132"/>
      <c r="IHG705" s="132"/>
      <c r="IHH705" s="132"/>
      <c r="IHI705" s="132"/>
      <c r="IHJ705" s="132"/>
      <c r="IHK705" s="132"/>
      <c r="IHL705" s="132"/>
      <c r="IHM705" s="132"/>
      <c r="IHN705" s="132"/>
      <c r="IHO705" s="132"/>
      <c r="IHP705" s="132"/>
      <c r="IHQ705" s="132"/>
      <c r="IHR705" s="132"/>
      <c r="IHS705" s="132"/>
      <c r="IHT705" s="132"/>
      <c r="IHU705" s="132"/>
      <c r="IHV705" s="132"/>
      <c r="IHW705" s="132"/>
      <c r="IHX705" s="132"/>
      <c r="IHY705" s="132"/>
      <c r="IHZ705" s="132"/>
      <c r="IIA705" s="132"/>
      <c r="IIB705" s="132"/>
      <c r="IIC705" s="132"/>
      <c r="IID705" s="132"/>
      <c r="IIE705" s="132"/>
      <c r="IIF705" s="132"/>
      <c r="IIG705" s="132"/>
      <c r="IIH705" s="132"/>
      <c r="III705" s="132"/>
      <c r="IIJ705" s="132"/>
      <c r="IIK705" s="132"/>
      <c r="IIL705" s="132"/>
      <c r="IIM705" s="132"/>
      <c r="IIN705" s="132"/>
      <c r="IIO705" s="132"/>
      <c r="IIP705" s="132"/>
      <c r="IIQ705" s="132"/>
      <c r="IIR705" s="132"/>
      <c r="IIS705" s="132"/>
      <c r="IIT705" s="132"/>
      <c r="IIU705" s="132"/>
      <c r="IIV705" s="132"/>
      <c r="IIW705" s="132"/>
      <c r="IIX705" s="132"/>
      <c r="IIY705" s="132"/>
      <c r="IIZ705" s="132"/>
      <c r="IJA705" s="132"/>
      <c r="IJB705" s="132"/>
      <c r="IJC705" s="132"/>
      <c r="IJD705" s="132"/>
      <c r="IJE705" s="132"/>
      <c r="IJF705" s="132"/>
      <c r="IJG705" s="132"/>
      <c r="IJH705" s="132"/>
      <c r="IJI705" s="132"/>
      <c r="IJJ705" s="132"/>
      <c r="IJK705" s="132"/>
      <c r="IJL705" s="132"/>
      <c r="IJM705" s="132"/>
      <c r="IJN705" s="132"/>
      <c r="IJO705" s="132"/>
      <c r="IJP705" s="132"/>
      <c r="IJQ705" s="132"/>
      <c r="IJR705" s="132"/>
      <c r="IJS705" s="132"/>
      <c r="IJT705" s="132"/>
      <c r="IJU705" s="132"/>
      <c r="IJV705" s="132"/>
      <c r="IJW705" s="132"/>
      <c r="IJX705" s="132"/>
      <c r="IJY705" s="132"/>
      <c r="IJZ705" s="132"/>
      <c r="IKA705" s="132"/>
      <c r="IKB705" s="132"/>
      <c r="IKC705" s="132"/>
      <c r="IKD705" s="132"/>
      <c r="IKE705" s="132"/>
      <c r="IKF705" s="132"/>
      <c r="IKG705" s="132"/>
      <c r="IKH705" s="132"/>
      <c r="IKI705" s="132"/>
      <c r="IKJ705" s="132"/>
      <c r="IKK705" s="132"/>
      <c r="IKL705" s="132"/>
      <c r="IKM705" s="132"/>
      <c r="IKN705" s="132"/>
      <c r="IKO705" s="132"/>
      <c r="IKP705" s="132"/>
      <c r="IKQ705" s="132"/>
      <c r="IKR705" s="132"/>
      <c r="IKS705" s="132"/>
      <c r="IKT705" s="132"/>
      <c r="IKU705" s="132"/>
      <c r="IKV705" s="132"/>
      <c r="IKW705" s="132"/>
      <c r="IKX705" s="132"/>
      <c r="IKY705" s="132"/>
      <c r="IKZ705" s="132"/>
      <c r="ILA705" s="132"/>
      <c r="ILB705" s="132"/>
      <c r="ILC705" s="132"/>
      <c r="ILD705" s="132"/>
      <c r="ILE705" s="132"/>
      <c r="ILF705" s="132"/>
      <c r="ILG705" s="132"/>
      <c r="ILH705" s="132"/>
      <c r="ILI705" s="132"/>
      <c r="ILJ705" s="132"/>
      <c r="ILK705" s="132"/>
      <c r="ILL705" s="132"/>
      <c r="ILM705" s="132"/>
      <c r="ILN705" s="132"/>
      <c r="ILO705" s="132"/>
      <c r="ILP705" s="132"/>
      <c r="ILQ705" s="132"/>
      <c r="ILR705" s="132"/>
      <c r="ILS705" s="132"/>
      <c r="ILT705" s="132"/>
      <c r="ILU705" s="132"/>
      <c r="ILV705" s="132"/>
      <c r="ILW705" s="132"/>
      <c r="ILX705" s="132"/>
      <c r="ILY705" s="132"/>
      <c r="ILZ705" s="132"/>
      <c r="IMA705" s="132"/>
      <c r="IMB705" s="132"/>
      <c r="IMC705" s="132"/>
      <c r="IMD705" s="132"/>
      <c r="IME705" s="132"/>
      <c r="IMF705" s="132"/>
      <c r="IMG705" s="132"/>
      <c r="IMH705" s="132"/>
      <c r="IMI705" s="132"/>
      <c r="IMJ705" s="132"/>
      <c r="IMK705" s="132"/>
      <c r="IML705" s="132"/>
      <c r="IMM705" s="132"/>
      <c r="IMN705" s="132"/>
      <c r="IMO705" s="132"/>
      <c r="IMP705" s="132"/>
      <c r="IMQ705" s="132"/>
      <c r="IMR705" s="132"/>
      <c r="IMS705" s="132"/>
      <c r="IMT705" s="132"/>
      <c r="IMU705" s="132"/>
      <c r="IMV705" s="132"/>
      <c r="IMW705" s="132"/>
      <c r="IMX705" s="132"/>
      <c r="IMY705" s="132"/>
      <c r="IMZ705" s="132"/>
      <c r="INA705" s="132"/>
      <c r="INB705" s="132"/>
      <c r="INC705" s="132"/>
      <c r="IND705" s="132"/>
      <c r="INE705" s="132"/>
      <c r="INF705" s="132"/>
      <c r="ING705" s="132"/>
      <c r="INH705" s="132"/>
      <c r="INI705" s="132"/>
      <c r="INJ705" s="132"/>
      <c r="INK705" s="132"/>
      <c r="INL705" s="132"/>
      <c r="INM705" s="132"/>
      <c r="INN705" s="132"/>
      <c r="INO705" s="132"/>
      <c r="INP705" s="132"/>
      <c r="INQ705" s="132"/>
      <c r="INR705" s="132"/>
      <c r="INS705" s="132"/>
      <c r="INT705" s="132"/>
      <c r="INU705" s="132"/>
      <c r="INV705" s="132"/>
      <c r="INW705" s="132"/>
      <c r="INX705" s="132"/>
      <c r="INY705" s="132"/>
      <c r="INZ705" s="132"/>
      <c r="IOA705" s="132"/>
      <c r="IOB705" s="132"/>
      <c r="IOC705" s="132"/>
      <c r="IOD705" s="132"/>
      <c r="IOE705" s="132"/>
      <c r="IOF705" s="132"/>
      <c r="IOG705" s="132"/>
      <c r="IOH705" s="132"/>
      <c r="IOI705" s="132"/>
      <c r="IOJ705" s="132"/>
      <c r="IOK705" s="132"/>
      <c r="IOL705" s="132"/>
      <c r="IOM705" s="132"/>
      <c r="ION705" s="132"/>
      <c r="IOO705" s="132"/>
      <c r="IOP705" s="132"/>
      <c r="IOQ705" s="132"/>
      <c r="IOR705" s="132"/>
      <c r="IOS705" s="132"/>
      <c r="IOT705" s="132"/>
      <c r="IOU705" s="132"/>
      <c r="IOV705" s="132"/>
      <c r="IOW705" s="132"/>
      <c r="IOX705" s="132"/>
      <c r="IOY705" s="132"/>
      <c r="IOZ705" s="132"/>
      <c r="IPA705" s="132"/>
      <c r="IPB705" s="132"/>
      <c r="IPC705" s="132"/>
      <c r="IPD705" s="132"/>
      <c r="IPE705" s="132"/>
      <c r="IPF705" s="132"/>
      <c r="IPG705" s="132"/>
      <c r="IPH705" s="132"/>
      <c r="IPI705" s="132"/>
      <c r="IPJ705" s="132"/>
      <c r="IPK705" s="132"/>
      <c r="IPL705" s="132"/>
      <c r="IPM705" s="132"/>
      <c r="IPN705" s="132"/>
      <c r="IPO705" s="132"/>
      <c r="IPP705" s="132"/>
      <c r="IPQ705" s="132"/>
      <c r="IPR705" s="132"/>
      <c r="IPS705" s="132"/>
      <c r="IPT705" s="132"/>
      <c r="IPU705" s="132"/>
      <c r="IPV705" s="132"/>
      <c r="IPW705" s="132"/>
      <c r="IPX705" s="132"/>
      <c r="IPY705" s="132"/>
      <c r="IPZ705" s="132"/>
      <c r="IQA705" s="132"/>
      <c r="IQB705" s="132"/>
      <c r="IQC705" s="132"/>
      <c r="IQD705" s="132"/>
      <c r="IQE705" s="132"/>
      <c r="IQF705" s="132"/>
      <c r="IQG705" s="132"/>
      <c r="IQH705" s="132"/>
      <c r="IQI705" s="132"/>
      <c r="IQJ705" s="132"/>
      <c r="IQK705" s="132"/>
      <c r="IQL705" s="132"/>
      <c r="IQM705" s="132"/>
      <c r="IQN705" s="132"/>
      <c r="IQO705" s="132"/>
      <c r="IQP705" s="132"/>
      <c r="IQQ705" s="132"/>
      <c r="IQR705" s="132"/>
      <c r="IQS705" s="132"/>
      <c r="IQT705" s="132"/>
      <c r="IQU705" s="132"/>
      <c r="IQV705" s="132"/>
      <c r="IQW705" s="132"/>
      <c r="IQX705" s="132"/>
      <c r="IQY705" s="132"/>
      <c r="IQZ705" s="132"/>
      <c r="IRA705" s="132"/>
      <c r="IRB705" s="132"/>
      <c r="IRC705" s="132"/>
      <c r="IRD705" s="132"/>
      <c r="IRE705" s="132"/>
      <c r="IRF705" s="132"/>
      <c r="IRG705" s="132"/>
      <c r="IRH705" s="132"/>
      <c r="IRI705" s="132"/>
      <c r="IRJ705" s="132"/>
      <c r="IRK705" s="132"/>
      <c r="IRL705" s="132"/>
      <c r="IRM705" s="132"/>
      <c r="IRN705" s="132"/>
      <c r="IRO705" s="132"/>
      <c r="IRP705" s="132"/>
      <c r="IRQ705" s="132"/>
      <c r="IRR705" s="132"/>
      <c r="IRS705" s="132"/>
      <c r="IRT705" s="132"/>
      <c r="IRU705" s="132"/>
      <c r="IRV705" s="132"/>
      <c r="IRW705" s="132"/>
      <c r="IRX705" s="132"/>
      <c r="IRY705" s="132"/>
      <c r="IRZ705" s="132"/>
      <c r="ISA705" s="132"/>
      <c r="ISB705" s="132"/>
      <c r="ISC705" s="132"/>
      <c r="ISD705" s="132"/>
      <c r="ISE705" s="132"/>
      <c r="ISF705" s="132"/>
      <c r="ISG705" s="132"/>
      <c r="ISH705" s="132"/>
      <c r="ISI705" s="132"/>
      <c r="ISJ705" s="132"/>
      <c r="ISK705" s="132"/>
      <c r="ISL705" s="132"/>
      <c r="ISM705" s="132"/>
      <c r="ISN705" s="132"/>
      <c r="ISO705" s="132"/>
      <c r="ISP705" s="132"/>
      <c r="ISQ705" s="132"/>
      <c r="ISR705" s="132"/>
      <c r="ISS705" s="132"/>
      <c r="IST705" s="132"/>
      <c r="ISU705" s="132"/>
      <c r="ISV705" s="132"/>
      <c r="ISW705" s="132"/>
      <c r="ISX705" s="132"/>
      <c r="ISY705" s="132"/>
      <c r="ISZ705" s="132"/>
      <c r="ITA705" s="132"/>
      <c r="ITB705" s="132"/>
      <c r="ITC705" s="132"/>
      <c r="ITD705" s="132"/>
      <c r="ITE705" s="132"/>
      <c r="ITF705" s="132"/>
      <c r="ITG705" s="132"/>
      <c r="ITH705" s="132"/>
      <c r="ITI705" s="132"/>
      <c r="ITJ705" s="132"/>
      <c r="ITK705" s="132"/>
      <c r="ITL705" s="132"/>
      <c r="ITM705" s="132"/>
      <c r="ITN705" s="132"/>
      <c r="ITO705" s="132"/>
      <c r="ITP705" s="132"/>
      <c r="ITQ705" s="132"/>
      <c r="ITR705" s="132"/>
      <c r="ITS705" s="132"/>
      <c r="ITT705" s="132"/>
      <c r="ITU705" s="132"/>
      <c r="ITV705" s="132"/>
      <c r="ITW705" s="132"/>
      <c r="ITX705" s="132"/>
      <c r="ITY705" s="132"/>
      <c r="ITZ705" s="132"/>
      <c r="IUA705" s="132"/>
      <c r="IUB705" s="132"/>
      <c r="IUC705" s="132"/>
      <c r="IUD705" s="132"/>
      <c r="IUE705" s="132"/>
      <c r="IUF705" s="132"/>
      <c r="IUG705" s="132"/>
      <c r="IUH705" s="132"/>
      <c r="IUI705" s="132"/>
      <c r="IUJ705" s="132"/>
      <c r="IUK705" s="132"/>
      <c r="IUL705" s="132"/>
      <c r="IUM705" s="132"/>
      <c r="IUN705" s="132"/>
      <c r="IUO705" s="132"/>
      <c r="IUP705" s="132"/>
      <c r="IUQ705" s="132"/>
      <c r="IUR705" s="132"/>
      <c r="IUS705" s="132"/>
      <c r="IUT705" s="132"/>
      <c r="IUU705" s="132"/>
      <c r="IUV705" s="132"/>
      <c r="IUW705" s="132"/>
      <c r="IUX705" s="132"/>
      <c r="IUY705" s="132"/>
      <c r="IUZ705" s="132"/>
      <c r="IVA705" s="132"/>
      <c r="IVB705" s="132"/>
      <c r="IVC705" s="132"/>
      <c r="IVD705" s="132"/>
      <c r="IVE705" s="132"/>
      <c r="IVF705" s="132"/>
      <c r="IVG705" s="132"/>
      <c r="IVH705" s="132"/>
      <c r="IVI705" s="132"/>
      <c r="IVJ705" s="132"/>
      <c r="IVK705" s="132"/>
      <c r="IVL705" s="132"/>
      <c r="IVM705" s="132"/>
      <c r="IVN705" s="132"/>
      <c r="IVO705" s="132"/>
      <c r="IVP705" s="132"/>
      <c r="IVQ705" s="132"/>
      <c r="IVR705" s="132"/>
      <c r="IVS705" s="132"/>
      <c r="IVT705" s="132"/>
      <c r="IVU705" s="132"/>
      <c r="IVV705" s="132"/>
      <c r="IVW705" s="132"/>
      <c r="IVX705" s="132"/>
      <c r="IVY705" s="132"/>
      <c r="IVZ705" s="132"/>
      <c r="IWA705" s="132"/>
      <c r="IWB705" s="132"/>
      <c r="IWC705" s="132"/>
      <c r="IWD705" s="132"/>
      <c r="IWE705" s="132"/>
      <c r="IWF705" s="132"/>
      <c r="IWG705" s="132"/>
      <c r="IWH705" s="132"/>
      <c r="IWI705" s="132"/>
      <c r="IWJ705" s="132"/>
      <c r="IWK705" s="132"/>
      <c r="IWL705" s="132"/>
      <c r="IWM705" s="132"/>
      <c r="IWN705" s="132"/>
      <c r="IWO705" s="132"/>
      <c r="IWP705" s="132"/>
      <c r="IWQ705" s="132"/>
      <c r="IWR705" s="132"/>
      <c r="IWS705" s="132"/>
      <c r="IWT705" s="132"/>
      <c r="IWU705" s="132"/>
      <c r="IWV705" s="132"/>
      <c r="IWW705" s="132"/>
      <c r="IWX705" s="132"/>
      <c r="IWY705" s="132"/>
      <c r="IWZ705" s="132"/>
      <c r="IXA705" s="132"/>
      <c r="IXB705" s="132"/>
      <c r="IXC705" s="132"/>
      <c r="IXD705" s="132"/>
      <c r="IXE705" s="132"/>
      <c r="IXF705" s="132"/>
      <c r="IXG705" s="132"/>
      <c r="IXH705" s="132"/>
      <c r="IXI705" s="132"/>
      <c r="IXJ705" s="132"/>
      <c r="IXK705" s="132"/>
      <c r="IXL705" s="132"/>
      <c r="IXM705" s="132"/>
      <c r="IXN705" s="132"/>
      <c r="IXO705" s="132"/>
      <c r="IXP705" s="132"/>
      <c r="IXQ705" s="132"/>
      <c r="IXR705" s="132"/>
      <c r="IXS705" s="132"/>
      <c r="IXT705" s="132"/>
      <c r="IXU705" s="132"/>
      <c r="IXV705" s="132"/>
      <c r="IXW705" s="132"/>
      <c r="IXX705" s="132"/>
      <c r="IXY705" s="132"/>
      <c r="IXZ705" s="132"/>
      <c r="IYA705" s="132"/>
      <c r="IYB705" s="132"/>
      <c r="IYC705" s="132"/>
      <c r="IYD705" s="132"/>
      <c r="IYE705" s="132"/>
      <c r="IYF705" s="132"/>
      <c r="IYG705" s="132"/>
      <c r="IYH705" s="132"/>
      <c r="IYI705" s="132"/>
      <c r="IYJ705" s="132"/>
      <c r="IYK705" s="132"/>
      <c r="IYL705" s="132"/>
      <c r="IYM705" s="132"/>
      <c r="IYN705" s="132"/>
      <c r="IYO705" s="132"/>
      <c r="IYP705" s="132"/>
      <c r="IYQ705" s="132"/>
      <c r="IYR705" s="132"/>
      <c r="IYS705" s="132"/>
      <c r="IYT705" s="132"/>
      <c r="IYU705" s="132"/>
      <c r="IYV705" s="132"/>
      <c r="IYW705" s="132"/>
      <c r="IYX705" s="132"/>
      <c r="IYY705" s="132"/>
      <c r="IYZ705" s="132"/>
      <c r="IZA705" s="132"/>
      <c r="IZB705" s="132"/>
      <c r="IZC705" s="132"/>
      <c r="IZD705" s="132"/>
      <c r="IZE705" s="132"/>
      <c r="IZF705" s="132"/>
      <c r="IZG705" s="132"/>
      <c r="IZH705" s="132"/>
      <c r="IZI705" s="132"/>
      <c r="IZJ705" s="132"/>
      <c r="IZK705" s="132"/>
      <c r="IZL705" s="132"/>
      <c r="IZM705" s="132"/>
      <c r="IZN705" s="132"/>
      <c r="IZO705" s="132"/>
      <c r="IZP705" s="132"/>
      <c r="IZQ705" s="132"/>
      <c r="IZR705" s="132"/>
      <c r="IZS705" s="132"/>
      <c r="IZT705" s="132"/>
      <c r="IZU705" s="132"/>
      <c r="IZV705" s="132"/>
      <c r="IZW705" s="132"/>
      <c r="IZX705" s="132"/>
      <c r="IZY705" s="132"/>
      <c r="IZZ705" s="132"/>
      <c r="JAA705" s="132"/>
      <c r="JAB705" s="132"/>
      <c r="JAC705" s="132"/>
      <c r="JAD705" s="132"/>
      <c r="JAE705" s="132"/>
      <c r="JAF705" s="132"/>
      <c r="JAG705" s="132"/>
      <c r="JAH705" s="132"/>
      <c r="JAI705" s="132"/>
      <c r="JAJ705" s="132"/>
      <c r="JAK705" s="132"/>
      <c r="JAL705" s="132"/>
      <c r="JAM705" s="132"/>
      <c r="JAN705" s="132"/>
      <c r="JAO705" s="132"/>
      <c r="JAP705" s="132"/>
      <c r="JAQ705" s="132"/>
      <c r="JAR705" s="132"/>
      <c r="JAS705" s="132"/>
      <c r="JAT705" s="132"/>
      <c r="JAU705" s="132"/>
      <c r="JAV705" s="132"/>
      <c r="JAW705" s="132"/>
      <c r="JAX705" s="132"/>
      <c r="JAY705" s="132"/>
      <c r="JAZ705" s="132"/>
      <c r="JBA705" s="132"/>
      <c r="JBB705" s="132"/>
      <c r="JBC705" s="132"/>
      <c r="JBD705" s="132"/>
      <c r="JBE705" s="132"/>
      <c r="JBF705" s="132"/>
      <c r="JBG705" s="132"/>
      <c r="JBH705" s="132"/>
      <c r="JBI705" s="132"/>
      <c r="JBJ705" s="132"/>
      <c r="JBK705" s="132"/>
      <c r="JBL705" s="132"/>
      <c r="JBM705" s="132"/>
      <c r="JBN705" s="132"/>
      <c r="JBO705" s="132"/>
      <c r="JBP705" s="132"/>
      <c r="JBQ705" s="132"/>
      <c r="JBR705" s="132"/>
      <c r="JBS705" s="132"/>
      <c r="JBT705" s="132"/>
      <c r="JBU705" s="132"/>
      <c r="JBV705" s="132"/>
      <c r="JBW705" s="132"/>
      <c r="JBX705" s="132"/>
      <c r="JBY705" s="132"/>
      <c r="JBZ705" s="132"/>
      <c r="JCA705" s="132"/>
      <c r="JCB705" s="132"/>
      <c r="JCC705" s="132"/>
      <c r="JCD705" s="132"/>
      <c r="JCE705" s="132"/>
      <c r="JCF705" s="132"/>
      <c r="JCG705" s="132"/>
      <c r="JCH705" s="132"/>
      <c r="JCI705" s="132"/>
      <c r="JCJ705" s="132"/>
      <c r="JCK705" s="132"/>
      <c r="JCL705" s="132"/>
      <c r="JCM705" s="132"/>
      <c r="JCN705" s="132"/>
      <c r="JCO705" s="132"/>
      <c r="JCP705" s="132"/>
      <c r="JCQ705" s="132"/>
      <c r="JCR705" s="132"/>
      <c r="JCS705" s="132"/>
      <c r="JCT705" s="132"/>
      <c r="JCU705" s="132"/>
      <c r="JCV705" s="132"/>
      <c r="JCW705" s="132"/>
      <c r="JCX705" s="132"/>
      <c r="JCY705" s="132"/>
      <c r="JCZ705" s="132"/>
      <c r="JDA705" s="132"/>
      <c r="JDB705" s="132"/>
      <c r="JDC705" s="132"/>
      <c r="JDD705" s="132"/>
      <c r="JDE705" s="132"/>
      <c r="JDF705" s="132"/>
      <c r="JDG705" s="132"/>
      <c r="JDH705" s="132"/>
      <c r="JDI705" s="132"/>
      <c r="JDJ705" s="132"/>
      <c r="JDK705" s="132"/>
      <c r="JDL705" s="132"/>
      <c r="JDM705" s="132"/>
      <c r="JDN705" s="132"/>
      <c r="JDO705" s="132"/>
      <c r="JDP705" s="132"/>
      <c r="JDQ705" s="132"/>
      <c r="JDR705" s="132"/>
      <c r="JDS705" s="132"/>
      <c r="JDT705" s="132"/>
      <c r="JDU705" s="132"/>
      <c r="JDV705" s="132"/>
      <c r="JDW705" s="132"/>
      <c r="JDX705" s="132"/>
      <c r="JDY705" s="132"/>
      <c r="JDZ705" s="132"/>
      <c r="JEA705" s="132"/>
      <c r="JEB705" s="132"/>
      <c r="JEC705" s="132"/>
      <c r="JED705" s="132"/>
      <c r="JEE705" s="132"/>
      <c r="JEF705" s="132"/>
      <c r="JEG705" s="132"/>
      <c r="JEH705" s="132"/>
      <c r="JEI705" s="132"/>
      <c r="JEJ705" s="132"/>
      <c r="JEK705" s="132"/>
      <c r="JEL705" s="132"/>
      <c r="JEM705" s="132"/>
      <c r="JEN705" s="132"/>
      <c r="JEO705" s="132"/>
      <c r="JEP705" s="132"/>
      <c r="JEQ705" s="132"/>
      <c r="JER705" s="132"/>
      <c r="JES705" s="132"/>
      <c r="JET705" s="132"/>
      <c r="JEU705" s="132"/>
      <c r="JEV705" s="132"/>
      <c r="JEW705" s="132"/>
      <c r="JEX705" s="132"/>
      <c r="JEY705" s="132"/>
      <c r="JEZ705" s="132"/>
      <c r="JFA705" s="132"/>
      <c r="JFB705" s="132"/>
      <c r="JFC705" s="132"/>
      <c r="JFD705" s="132"/>
      <c r="JFE705" s="132"/>
      <c r="JFF705" s="132"/>
      <c r="JFG705" s="132"/>
      <c r="JFH705" s="132"/>
      <c r="JFI705" s="132"/>
      <c r="JFJ705" s="132"/>
      <c r="JFK705" s="132"/>
      <c r="JFL705" s="132"/>
      <c r="JFM705" s="132"/>
      <c r="JFN705" s="132"/>
      <c r="JFO705" s="132"/>
      <c r="JFP705" s="132"/>
      <c r="JFQ705" s="132"/>
      <c r="JFR705" s="132"/>
      <c r="JFS705" s="132"/>
      <c r="JFT705" s="132"/>
      <c r="JFU705" s="132"/>
      <c r="JFV705" s="132"/>
      <c r="JFW705" s="132"/>
      <c r="JFX705" s="132"/>
      <c r="JFY705" s="132"/>
      <c r="JFZ705" s="132"/>
      <c r="JGA705" s="132"/>
      <c r="JGB705" s="132"/>
      <c r="JGC705" s="132"/>
      <c r="JGD705" s="132"/>
      <c r="JGE705" s="132"/>
      <c r="JGF705" s="132"/>
      <c r="JGG705" s="132"/>
      <c r="JGH705" s="132"/>
      <c r="JGI705" s="132"/>
      <c r="JGJ705" s="132"/>
      <c r="JGK705" s="132"/>
      <c r="JGL705" s="132"/>
      <c r="JGM705" s="132"/>
      <c r="JGN705" s="132"/>
      <c r="JGO705" s="132"/>
      <c r="JGP705" s="132"/>
      <c r="JGQ705" s="132"/>
      <c r="JGR705" s="132"/>
      <c r="JGS705" s="132"/>
      <c r="JGT705" s="132"/>
      <c r="JGU705" s="132"/>
      <c r="JGV705" s="132"/>
      <c r="JGW705" s="132"/>
      <c r="JGX705" s="132"/>
      <c r="JGY705" s="132"/>
      <c r="JGZ705" s="132"/>
      <c r="JHA705" s="132"/>
      <c r="JHB705" s="132"/>
      <c r="JHC705" s="132"/>
      <c r="JHD705" s="132"/>
      <c r="JHE705" s="132"/>
      <c r="JHF705" s="132"/>
      <c r="JHG705" s="132"/>
      <c r="JHH705" s="132"/>
      <c r="JHI705" s="132"/>
      <c r="JHJ705" s="132"/>
      <c r="JHK705" s="132"/>
      <c r="JHL705" s="132"/>
      <c r="JHM705" s="132"/>
      <c r="JHN705" s="132"/>
      <c r="JHO705" s="132"/>
      <c r="JHP705" s="132"/>
      <c r="JHQ705" s="132"/>
      <c r="JHR705" s="132"/>
      <c r="JHS705" s="132"/>
      <c r="JHT705" s="132"/>
      <c r="JHU705" s="132"/>
      <c r="JHV705" s="132"/>
      <c r="JHW705" s="132"/>
      <c r="JHX705" s="132"/>
      <c r="JHY705" s="132"/>
      <c r="JHZ705" s="132"/>
      <c r="JIA705" s="132"/>
      <c r="JIB705" s="132"/>
      <c r="JIC705" s="132"/>
      <c r="JID705" s="132"/>
      <c r="JIE705" s="132"/>
      <c r="JIF705" s="132"/>
      <c r="JIG705" s="132"/>
      <c r="JIH705" s="132"/>
      <c r="JII705" s="132"/>
      <c r="JIJ705" s="132"/>
      <c r="JIK705" s="132"/>
      <c r="JIL705" s="132"/>
      <c r="JIM705" s="132"/>
      <c r="JIN705" s="132"/>
      <c r="JIO705" s="132"/>
      <c r="JIP705" s="132"/>
      <c r="JIQ705" s="132"/>
      <c r="JIR705" s="132"/>
      <c r="JIS705" s="132"/>
      <c r="JIT705" s="132"/>
      <c r="JIU705" s="132"/>
      <c r="JIV705" s="132"/>
      <c r="JIW705" s="132"/>
      <c r="JIX705" s="132"/>
      <c r="JIY705" s="132"/>
      <c r="JIZ705" s="132"/>
      <c r="JJA705" s="132"/>
      <c r="JJB705" s="132"/>
      <c r="JJC705" s="132"/>
      <c r="JJD705" s="132"/>
      <c r="JJE705" s="132"/>
      <c r="JJF705" s="132"/>
      <c r="JJG705" s="132"/>
      <c r="JJH705" s="132"/>
      <c r="JJI705" s="132"/>
      <c r="JJJ705" s="132"/>
      <c r="JJK705" s="132"/>
      <c r="JJL705" s="132"/>
      <c r="JJM705" s="132"/>
      <c r="JJN705" s="132"/>
      <c r="JJO705" s="132"/>
      <c r="JJP705" s="132"/>
      <c r="JJQ705" s="132"/>
      <c r="JJR705" s="132"/>
      <c r="JJS705" s="132"/>
      <c r="JJT705" s="132"/>
      <c r="JJU705" s="132"/>
      <c r="JJV705" s="132"/>
      <c r="JJW705" s="132"/>
      <c r="JJX705" s="132"/>
      <c r="JJY705" s="132"/>
      <c r="JJZ705" s="132"/>
      <c r="JKA705" s="132"/>
      <c r="JKB705" s="132"/>
      <c r="JKC705" s="132"/>
      <c r="JKD705" s="132"/>
      <c r="JKE705" s="132"/>
      <c r="JKF705" s="132"/>
      <c r="JKG705" s="132"/>
      <c r="JKH705" s="132"/>
      <c r="JKI705" s="132"/>
      <c r="JKJ705" s="132"/>
      <c r="JKK705" s="132"/>
      <c r="JKL705" s="132"/>
      <c r="JKM705" s="132"/>
      <c r="JKN705" s="132"/>
      <c r="JKO705" s="132"/>
      <c r="JKP705" s="132"/>
      <c r="JKQ705" s="132"/>
      <c r="JKR705" s="132"/>
      <c r="JKS705" s="132"/>
      <c r="JKT705" s="132"/>
      <c r="JKU705" s="132"/>
      <c r="JKV705" s="132"/>
      <c r="JKW705" s="132"/>
      <c r="JKX705" s="132"/>
      <c r="JKY705" s="132"/>
      <c r="JKZ705" s="132"/>
      <c r="JLA705" s="132"/>
      <c r="JLB705" s="132"/>
      <c r="JLC705" s="132"/>
      <c r="JLD705" s="132"/>
      <c r="JLE705" s="132"/>
      <c r="JLF705" s="132"/>
      <c r="JLG705" s="132"/>
      <c r="JLH705" s="132"/>
      <c r="JLI705" s="132"/>
      <c r="JLJ705" s="132"/>
      <c r="JLK705" s="132"/>
      <c r="JLL705" s="132"/>
      <c r="JLM705" s="132"/>
      <c r="JLN705" s="132"/>
      <c r="JLO705" s="132"/>
      <c r="JLP705" s="132"/>
      <c r="JLQ705" s="132"/>
      <c r="JLR705" s="132"/>
      <c r="JLS705" s="132"/>
      <c r="JLT705" s="132"/>
      <c r="JLU705" s="132"/>
      <c r="JLV705" s="132"/>
      <c r="JLW705" s="132"/>
      <c r="JLX705" s="132"/>
      <c r="JLY705" s="132"/>
      <c r="JLZ705" s="132"/>
      <c r="JMA705" s="132"/>
      <c r="JMB705" s="132"/>
      <c r="JMC705" s="132"/>
      <c r="JMD705" s="132"/>
      <c r="JME705" s="132"/>
      <c r="JMF705" s="132"/>
      <c r="JMG705" s="132"/>
      <c r="JMH705" s="132"/>
      <c r="JMI705" s="132"/>
      <c r="JMJ705" s="132"/>
      <c r="JMK705" s="132"/>
      <c r="JML705" s="132"/>
      <c r="JMM705" s="132"/>
      <c r="JMN705" s="132"/>
      <c r="JMO705" s="132"/>
      <c r="JMP705" s="132"/>
      <c r="JMQ705" s="132"/>
      <c r="JMR705" s="132"/>
      <c r="JMS705" s="132"/>
      <c r="JMT705" s="132"/>
      <c r="JMU705" s="132"/>
      <c r="JMV705" s="132"/>
      <c r="JMW705" s="132"/>
      <c r="JMX705" s="132"/>
      <c r="JMY705" s="132"/>
      <c r="JMZ705" s="132"/>
      <c r="JNA705" s="132"/>
      <c r="JNB705" s="132"/>
      <c r="JNC705" s="132"/>
      <c r="JND705" s="132"/>
      <c r="JNE705" s="132"/>
      <c r="JNF705" s="132"/>
      <c r="JNG705" s="132"/>
      <c r="JNH705" s="132"/>
      <c r="JNI705" s="132"/>
      <c r="JNJ705" s="132"/>
      <c r="JNK705" s="132"/>
      <c r="JNL705" s="132"/>
      <c r="JNM705" s="132"/>
      <c r="JNN705" s="132"/>
      <c r="JNO705" s="132"/>
      <c r="JNP705" s="132"/>
      <c r="JNQ705" s="132"/>
      <c r="JNR705" s="132"/>
      <c r="JNS705" s="132"/>
      <c r="JNT705" s="132"/>
      <c r="JNU705" s="132"/>
      <c r="JNV705" s="132"/>
      <c r="JNW705" s="132"/>
      <c r="JNX705" s="132"/>
      <c r="JNY705" s="132"/>
      <c r="JNZ705" s="132"/>
      <c r="JOA705" s="132"/>
      <c r="JOB705" s="132"/>
      <c r="JOC705" s="132"/>
      <c r="JOD705" s="132"/>
      <c r="JOE705" s="132"/>
      <c r="JOF705" s="132"/>
      <c r="JOG705" s="132"/>
      <c r="JOH705" s="132"/>
      <c r="JOI705" s="132"/>
      <c r="JOJ705" s="132"/>
      <c r="JOK705" s="132"/>
      <c r="JOL705" s="132"/>
      <c r="JOM705" s="132"/>
      <c r="JON705" s="132"/>
      <c r="JOO705" s="132"/>
      <c r="JOP705" s="132"/>
      <c r="JOQ705" s="132"/>
      <c r="JOR705" s="132"/>
      <c r="JOS705" s="132"/>
      <c r="JOT705" s="132"/>
      <c r="JOU705" s="132"/>
      <c r="JOV705" s="132"/>
      <c r="JOW705" s="132"/>
      <c r="JOX705" s="132"/>
      <c r="JOY705" s="132"/>
      <c r="JOZ705" s="132"/>
      <c r="JPA705" s="132"/>
      <c r="JPB705" s="132"/>
      <c r="JPC705" s="132"/>
      <c r="JPD705" s="132"/>
      <c r="JPE705" s="132"/>
      <c r="JPF705" s="132"/>
      <c r="JPG705" s="132"/>
      <c r="JPH705" s="132"/>
      <c r="JPI705" s="132"/>
      <c r="JPJ705" s="132"/>
      <c r="JPK705" s="132"/>
      <c r="JPL705" s="132"/>
      <c r="JPM705" s="132"/>
      <c r="JPN705" s="132"/>
      <c r="JPO705" s="132"/>
      <c r="JPP705" s="132"/>
      <c r="JPQ705" s="132"/>
      <c r="JPR705" s="132"/>
      <c r="JPS705" s="132"/>
      <c r="JPT705" s="132"/>
      <c r="JPU705" s="132"/>
      <c r="JPV705" s="132"/>
      <c r="JPW705" s="132"/>
      <c r="JPX705" s="132"/>
      <c r="JPY705" s="132"/>
      <c r="JPZ705" s="132"/>
      <c r="JQA705" s="132"/>
      <c r="JQB705" s="132"/>
      <c r="JQC705" s="132"/>
      <c r="JQD705" s="132"/>
      <c r="JQE705" s="132"/>
      <c r="JQF705" s="132"/>
      <c r="JQG705" s="132"/>
      <c r="JQH705" s="132"/>
      <c r="JQI705" s="132"/>
      <c r="JQJ705" s="132"/>
      <c r="JQK705" s="132"/>
      <c r="JQL705" s="132"/>
      <c r="JQM705" s="132"/>
      <c r="JQN705" s="132"/>
      <c r="JQO705" s="132"/>
      <c r="JQP705" s="132"/>
      <c r="JQQ705" s="132"/>
      <c r="JQR705" s="132"/>
      <c r="JQS705" s="132"/>
      <c r="JQT705" s="132"/>
      <c r="JQU705" s="132"/>
      <c r="JQV705" s="132"/>
      <c r="JQW705" s="132"/>
      <c r="JQX705" s="132"/>
      <c r="JQY705" s="132"/>
      <c r="JQZ705" s="132"/>
      <c r="JRA705" s="132"/>
      <c r="JRB705" s="132"/>
      <c r="JRC705" s="132"/>
      <c r="JRD705" s="132"/>
      <c r="JRE705" s="132"/>
      <c r="JRF705" s="132"/>
      <c r="JRG705" s="132"/>
      <c r="JRH705" s="132"/>
      <c r="JRI705" s="132"/>
      <c r="JRJ705" s="132"/>
      <c r="JRK705" s="132"/>
      <c r="JRL705" s="132"/>
      <c r="JRM705" s="132"/>
      <c r="JRN705" s="132"/>
      <c r="JRO705" s="132"/>
      <c r="JRP705" s="132"/>
      <c r="JRQ705" s="132"/>
      <c r="JRR705" s="132"/>
      <c r="JRS705" s="132"/>
      <c r="JRT705" s="132"/>
      <c r="JRU705" s="132"/>
      <c r="JRV705" s="132"/>
      <c r="JRW705" s="132"/>
      <c r="JRX705" s="132"/>
      <c r="JRY705" s="132"/>
      <c r="JRZ705" s="132"/>
      <c r="JSA705" s="132"/>
      <c r="JSB705" s="132"/>
      <c r="JSC705" s="132"/>
      <c r="JSD705" s="132"/>
      <c r="JSE705" s="132"/>
      <c r="JSF705" s="132"/>
      <c r="JSG705" s="132"/>
      <c r="JSH705" s="132"/>
      <c r="JSI705" s="132"/>
      <c r="JSJ705" s="132"/>
      <c r="JSK705" s="132"/>
      <c r="JSL705" s="132"/>
      <c r="JSM705" s="132"/>
      <c r="JSN705" s="132"/>
      <c r="JSO705" s="132"/>
      <c r="JSP705" s="132"/>
      <c r="JSQ705" s="132"/>
      <c r="JSR705" s="132"/>
      <c r="JSS705" s="132"/>
      <c r="JST705" s="132"/>
      <c r="JSU705" s="132"/>
      <c r="JSV705" s="132"/>
      <c r="JSW705" s="132"/>
      <c r="JSX705" s="132"/>
      <c r="JSY705" s="132"/>
      <c r="JSZ705" s="132"/>
      <c r="JTA705" s="132"/>
      <c r="JTB705" s="132"/>
      <c r="JTC705" s="132"/>
      <c r="JTD705" s="132"/>
      <c r="JTE705" s="132"/>
      <c r="JTF705" s="132"/>
      <c r="JTG705" s="132"/>
      <c r="JTH705" s="132"/>
      <c r="JTI705" s="132"/>
      <c r="JTJ705" s="132"/>
      <c r="JTK705" s="132"/>
      <c r="JTL705" s="132"/>
      <c r="JTM705" s="132"/>
      <c r="JTN705" s="132"/>
      <c r="JTO705" s="132"/>
      <c r="JTP705" s="132"/>
      <c r="JTQ705" s="132"/>
      <c r="JTR705" s="132"/>
      <c r="JTS705" s="132"/>
      <c r="JTT705" s="132"/>
      <c r="JTU705" s="132"/>
      <c r="JTV705" s="132"/>
      <c r="JTW705" s="132"/>
      <c r="JTX705" s="132"/>
      <c r="JTY705" s="132"/>
      <c r="JTZ705" s="132"/>
      <c r="JUA705" s="132"/>
      <c r="JUB705" s="132"/>
      <c r="JUC705" s="132"/>
      <c r="JUD705" s="132"/>
      <c r="JUE705" s="132"/>
      <c r="JUF705" s="132"/>
      <c r="JUG705" s="132"/>
      <c r="JUH705" s="132"/>
      <c r="JUI705" s="132"/>
      <c r="JUJ705" s="132"/>
      <c r="JUK705" s="132"/>
      <c r="JUL705" s="132"/>
      <c r="JUM705" s="132"/>
      <c r="JUN705" s="132"/>
      <c r="JUO705" s="132"/>
      <c r="JUP705" s="132"/>
      <c r="JUQ705" s="132"/>
      <c r="JUR705" s="132"/>
      <c r="JUS705" s="132"/>
      <c r="JUT705" s="132"/>
      <c r="JUU705" s="132"/>
      <c r="JUV705" s="132"/>
      <c r="JUW705" s="132"/>
      <c r="JUX705" s="132"/>
      <c r="JUY705" s="132"/>
      <c r="JUZ705" s="132"/>
      <c r="JVA705" s="132"/>
      <c r="JVB705" s="132"/>
      <c r="JVC705" s="132"/>
      <c r="JVD705" s="132"/>
      <c r="JVE705" s="132"/>
      <c r="JVF705" s="132"/>
      <c r="JVG705" s="132"/>
      <c r="JVH705" s="132"/>
      <c r="JVI705" s="132"/>
      <c r="JVJ705" s="132"/>
      <c r="JVK705" s="132"/>
      <c r="JVL705" s="132"/>
      <c r="JVM705" s="132"/>
      <c r="JVN705" s="132"/>
      <c r="JVO705" s="132"/>
      <c r="JVP705" s="132"/>
      <c r="JVQ705" s="132"/>
      <c r="JVR705" s="132"/>
      <c r="JVS705" s="132"/>
      <c r="JVT705" s="132"/>
      <c r="JVU705" s="132"/>
      <c r="JVV705" s="132"/>
      <c r="JVW705" s="132"/>
      <c r="JVX705" s="132"/>
      <c r="JVY705" s="132"/>
      <c r="JVZ705" s="132"/>
      <c r="JWA705" s="132"/>
      <c r="JWB705" s="132"/>
      <c r="JWC705" s="132"/>
      <c r="JWD705" s="132"/>
      <c r="JWE705" s="132"/>
      <c r="JWF705" s="132"/>
      <c r="JWG705" s="132"/>
      <c r="JWH705" s="132"/>
      <c r="JWI705" s="132"/>
      <c r="JWJ705" s="132"/>
      <c r="JWK705" s="132"/>
      <c r="JWL705" s="132"/>
      <c r="JWM705" s="132"/>
      <c r="JWN705" s="132"/>
      <c r="JWO705" s="132"/>
      <c r="JWP705" s="132"/>
      <c r="JWQ705" s="132"/>
      <c r="JWR705" s="132"/>
      <c r="JWS705" s="132"/>
      <c r="JWT705" s="132"/>
      <c r="JWU705" s="132"/>
      <c r="JWV705" s="132"/>
      <c r="JWW705" s="132"/>
      <c r="JWX705" s="132"/>
      <c r="JWY705" s="132"/>
      <c r="JWZ705" s="132"/>
      <c r="JXA705" s="132"/>
      <c r="JXB705" s="132"/>
      <c r="JXC705" s="132"/>
      <c r="JXD705" s="132"/>
      <c r="JXE705" s="132"/>
      <c r="JXF705" s="132"/>
      <c r="JXG705" s="132"/>
      <c r="JXH705" s="132"/>
      <c r="JXI705" s="132"/>
      <c r="JXJ705" s="132"/>
      <c r="JXK705" s="132"/>
      <c r="JXL705" s="132"/>
      <c r="JXM705" s="132"/>
      <c r="JXN705" s="132"/>
      <c r="JXO705" s="132"/>
      <c r="JXP705" s="132"/>
      <c r="JXQ705" s="132"/>
      <c r="JXR705" s="132"/>
      <c r="JXS705" s="132"/>
      <c r="JXT705" s="132"/>
      <c r="JXU705" s="132"/>
      <c r="JXV705" s="132"/>
      <c r="JXW705" s="132"/>
      <c r="JXX705" s="132"/>
      <c r="JXY705" s="132"/>
      <c r="JXZ705" s="132"/>
      <c r="JYA705" s="132"/>
      <c r="JYB705" s="132"/>
      <c r="JYC705" s="132"/>
      <c r="JYD705" s="132"/>
      <c r="JYE705" s="132"/>
      <c r="JYF705" s="132"/>
      <c r="JYG705" s="132"/>
      <c r="JYH705" s="132"/>
      <c r="JYI705" s="132"/>
      <c r="JYJ705" s="132"/>
      <c r="JYK705" s="132"/>
      <c r="JYL705" s="132"/>
      <c r="JYM705" s="132"/>
      <c r="JYN705" s="132"/>
      <c r="JYO705" s="132"/>
      <c r="JYP705" s="132"/>
      <c r="JYQ705" s="132"/>
      <c r="JYR705" s="132"/>
      <c r="JYS705" s="132"/>
      <c r="JYT705" s="132"/>
      <c r="JYU705" s="132"/>
      <c r="JYV705" s="132"/>
      <c r="JYW705" s="132"/>
      <c r="JYX705" s="132"/>
      <c r="JYY705" s="132"/>
      <c r="JYZ705" s="132"/>
      <c r="JZA705" s="132"/>
      <c r="JZB705" s="132"/>
      <c r="JZC705" s="132"/>
      <c r="JZD705" s="132"/>
      <c r="JZE705" s="132"/>
      <c r="JZF705" s="132"/>
      <c r="JZG705" s="132"/>
      <c r="JZH705" s="132"/>
      <c r="JZI705" s="132"/>
      <c r="JZJ705" s="132"/>
      <c r="JZK705" s="132"/>
      <c r="JZL705" s="132"/>
      <c r="JZM705" s="132"/>
      <c r="JZN705" s="132"/>
      <c r="JZO705" s="132"/>
      <c r="JZP705" s="132"/>
      <c r="JZQ705" s="132"/>
      <c r="JZR705" s="132"/>
      <c r="JZS705" s="132"/>
      <c r="JZT705" s="132"/>
      <c r="JZU705" s="132"/>
      <c r="JZV705" s="132"/>
      <c r="JZW705" s="132"/>
      <c r="JZX705" s="132"/>
      <c r="JZY705" s="132"/>
      <c r="JZZ705" s="132"/>
      <c r="KAA705" s="132"/>
      <c r="KAB705" s="132"/>
      <c r="KAC705" s="132"/>
      <c r="KAD705" s="132"/>
      <c r="KAE705" s="132"/>
      <c r="KAF705" s="132"/>
      <c r="KAG705" s="132"/>
      <c r="KAH705" s="132"/>
      <c r="KAI705" s="132"/>
      <c r="KAJ705" s="132"/>
      <c r="KAK705" s="132"/>
      <c r="KAL705" s="132"/>
      <c r="KAM705" s="132"/>
      <c r="KAN705" s="132"/>
      <c r="KAO705" s="132"/>
      <c r="KAP705" s="132"/>
      <c r="KAQ705" s="132"/>
      <c r="KAR705" s="132"/>
      <c r="KAS705" s="132"/>
      <c r="KAT705" s="132"/>
      <c r="KAU705" s="132"/>
      <c r="KAV705" s="132"/>
      <c r="KAW705" s="132"/>
      <c r="KAX705" s="132"/>
      <c r="KAY705" s="132"/>
      <c r="KAZ705" s="132"/>
      <c r="KBA705" s="132"/>
      <c r="KBB705" s="132"/>
      <c r="KBC705" s="132"/>
      <c r="KBD705" s="132"/>
      <c r="KBE705" s="132"/>
      <c r="KBF705" s="132"/>
      <c r="KBG705" s="132"/>
      <c r="KBH705" s="132"/>
      <c r="KBI705" s="132"/>
      <c r="KBJ705" s="132"/>
      <c r="KBK705" s="132"/>
      <c r="KBL705" s="132"/>
      <c r="KBM705" s="132"/>
      <c r="KBN705" s="132"/>
      <c r="KBO705" s="132"/>
      <c r="KBP705" s="132"/>
      <c r="KBQ705" s="132"/>
      <c r="KBR705" s="132"/>
      <c r="KBS705" s="132"/>
      <c r="KBT705" s="132"/>
      <c r="KBU705" s="132"/>
      <c r="KBV705" s="132"/>
      <c r="KBW705" s="132"/>
      <c r="KBX705" s="132"/>
      <c r="KBY705" s="132"/>
      <c r="KBZ705" s="132"/>
      <c r="KCA705" s="132"/>
      <c r="KCB705" s="132"/>
      <c r="KCC705" s="132"/>
      <c r="KCD705" s="132"/>
      <c r="KCE705" s="132"/>
      <c r="KCF705" s="132"/>
      <c r="KCG705" s="132"/>
      <c r="KCH705" s="132"/>
      <c r="KCI705" s="132"/>
      <c r="KCJ705" s="132"/>
      <c r="KCK705" s="132"/>
      <c r="KCL705" s="132"/>
      <c r="KCM705" s="132"/>
      <c r="KCN705" s="132"/>
      <c r="KCO705" s="132"/>
      <c r="KCP705" s="132"/>
      <c r="KCQ705" s="132"/>
      <c r="KCR705" s="132"/>
      <c r="KCS705" s="132"/>
      <c r="KCT705" s="132"/>
      <c r="KCU705" s="132"/>
      <c r="KCV705" s="132"/>
      <c r="KCW705" s="132"/>
      <c r="KCX705" s="132"/>
      <c r="KCY705" s="132"/>
      <c r="KCZ705" s="132"/>
      <c r="KDA705" s="132"/>
      <c r="KDB705" s="132"/>
      <c r="KDC705" s="132"/>
      <c r="KDD705" s="132"/>
      <c r="KDE705" s="132"/>
      <c r="KDF705" s="132"/>
      <c r="KDG705" s="132"/>
      <c r="KDH705" s="132"/>
      <c r="KDI705" s="132"/>
      <c r="KDJ705" s="132"/>
      <c r="KDK705" s="132"/>
      <c r="KDL705" s="132"/>
      <c r="KDM705" s="132"/>
      <c r="KDN705" s="132"/>
      <c r="KDO705" s="132"/>
      <c r="KDP705" s="132"/>
      <c r="KDQ705" s="132"/>
      <c r="KDR705" s="132"/>
      <c r="KDS705" s="132"/>
      <c r="KDT705" s="132"/>
      <c r="KDU705" s="132"/>
      <c r="KDV705" s="132"/>
      <c r="KDW705" s="132"/>
      <c r="KDX705" s="132"/>
      <c r="KDY705" s="132"/>
      <c r="KDZ705" s="132"/>
      <c r="KEA705" s="132"/>
      <c r="KEB705" s="132"/>
      <c r="KEC705" s="132"/>
      <c r="KED705" s="132"/>
      <c r="KEE705" s="132"/>
      <c r="KEF705" s="132"/>
      <c r="KEG705" s="132"/>
      <c r="KEH705" s="132"/>
      <c r="KEI705" s="132"/>
      <c r="KEJ705" s="132"/>
      <c r="KEK705" s="132"/>
      <c r="KEL705" s="132"/>
      <c r="KEM705" s="132"/>
      <c r="KEN705" s="132"/>
      <c r="KEO705" s="132"/>
      <c r="KEP705" s="132"/>
      <c r="KEQ705" s="132"/>
      <c r="KER705" s="132"/>
      <c r="KES705" s="132"/>
      <c r="KET705" s="132"/>
      <c r="KEU705" s="132"/>
      <c r="KEV705" s="132"/>
      <c r="KEW705" s="132"/>
      <c r="KEX705" s="132"/>
      <c r="KEY705" s="132"/>
      <c r="KEZ705" s="132"/>
      <c r="KFA705" s="132"/>
      <c r="KFB705" s="132"/>
      <c r="KFC705" s="132"/>
      <c r="KFD705" s="132"/>
      <c r="KFE705" s="132"/>
      <c r="KFF705" s="132"/>
      <c r="KFG705" s="132"/>
      <c r="KFH705" s="132"/>
      <c r="KFI705" s="132"/>
      <c r="KFJ705" s="132"/>
      <c r="KFK705" s="132"/>
      <c r="KFL705" s="132"/>
      <c r="KFM705" s="132"/>
      <c r="KFN705" s="132"/>
      <c r="KFO705" s="132"/>
      <c r="KFP705" s="132"/>
      <c r="KFQ705" s="132"/>
      <c r="KFR705" s="132"/>
      <c r="KFS705" s="132"/>
      <c r="KFT705" s="132"/>
      <c r="KFU705" s="132"/>
      <c r="KFV705" s="132"/>
      <c r="KFW705" s="132"/>
      <c r="KFX705" s="132"/>
      <c r="KFY705" s="132"/>
      <c r="KFZ705" s="132"/>
      <c r="KGA705" s="132"/>
      <c r="KGB705" s="132"/>
      <c r="KGC705" s="132"/>
      <c r="KGD705" s="132"/>
      <c r="KGE705" s="132"/>
      <c r="KGF705" s="132"/>
      <c r="KGG705" s="132"/>
      <c r="KGH705" s="132"/>
      <c r="KGI705" s="132"/>
      <c r="KGJ705" s="132"/>
      <c r="KGK705" s="132"/>
      <c r="KGL705" s="132"/>
      <c r="KGM705" s="132"/>
      <c r="KGN705" s="132"/>
      <c r="KGO705" s="132"/>
      <c r="KGP705" s="132"/>
      <c r="KGQ705" s="132"/>
      <c r="KGR705" s="132"/>
      <c r="KGS705" s="132"/>
      <c r="KGT705" s="132"/>
      <c r="KGU705" s="132"/>
      <c r="KGV705" s="132"/>
      <c r="KGW705" s="132"/>
      <c r="KGX705" s="132"/>
      <c r="KGY705" s="132"/>
      <c r="KGZ705" s="132"/>
      <c r="KHA705" s="132"/>
      <c r="KHB705" s="132"/>
      <c r="KHC705" s="132"/>
      <c r="KHD705" s="132"/>
      <c r="KHE705" s="132"/>
      <c r="KHF705" s="132"/>
      <c r="KHG705" s="132"/>
      <c r="KHH705" s="132"/>
      <c r="KHI705" s="132"/>
      <c r="KHJ705" s="132"/>
      <c r="KHK705" s="132"/>
      <c r="KHL705" s="132"/>
      <c r="KHM705" s="132"/>
      <c r="KHN705" s="132"/>
      <c r="KHO705" s="132"/>
      <c r="KHP705" s="132"/>
      <c r="KHQ705" s="132"/>
      <c r="KHR705" s="132"/>
      <c r="KHS705" s="132"/>
      <c r="KHT705" s="132"/>
      <c r="KHU705" s="132"/>
      <c r="KHV705" s="132"/>
      <c r="KHW705" s="132"/>
      <c r="KHX705" s="132"/>
      <c r="KHY705" s="132"/>
      <c r="KHZ705" s="132"/>
      <c r="KIA705" s="132"/>
      <c r="KIB705" s="132"/>
      <c r="KIC705" s="132"/>
      <c r="KID705" s="132"/>
      <c r="KIE705" s="132"/>
      <c r="KIF705" s="132"/>
      <c r="KIG705" s="132"/>
      <c r="KIH705" s="132"/>
      <c r="KII705" s="132"/>
      <c r="KIJ705" s="132"/>
      <c r="KIK705" s="132"/>
      <c r="KIL705" s="132"/>
      <c r="KIM705" s="132"/>
      <c r="KIN705" s="132"/>
      <c r="KIO705" s="132"/>
      <c r="KIP705" s="132"/>
      <c r="KIQ705" s="132"/>
      <c r="KIR705" s="132"/>
      <c r="KIS705" s="132"/>
      <c r="KIT705" s="132"/>
      <c r="KIU705" s="132"/>
      <c r="KIV705" s="132"/>
      <c r="KIW705" s="132"/>
      <c r="KIX705" s="132"/>
      <c r="KIY705" s="132"/>
      <c r="KIZ705" s="132"/>
      <c r="KJA705" s="132"/>
      <c r="KJB705" s="132"/>
      <c r="KJC705" s="132"/>
      <c r="KJD705" s="132"/>
      <c r="KJE705" s="132"/>
      <c r="KJF705" s="132"/>
      <c r="KJG705" s="132"/>
      <c r="KJH705" s="132"/>
      <c r="KJI705" s="132"/>
      <c r="KJJ705" s="132"/>
      <c r="KJK705" s="132"/>
      <c r="KJL705" s="132"/>
      <c r="KJM705" s="132"/>
      <c r="KJN705" s="132"/>
      <c r="KJO705" s="132"/>
      <c r="KJP705" s="132"/>
      <c r="KJQ705" s="132"/>
      <c r="KJR705" s="132"/>
      <c r="KJS705" s="132"/>
      <c r="KJT705" s="132"/>
      <c r="KJU705" s="132"/>
      <c r="KJV705" s="132"/>
      <c r="KJW705" s="132"/>
      <c r="KJX705" s="132"/>
      <c r="KJY705" s="132"/>
      <c r="KJZ705" s="132"/>
      <c r="KKA705" s="132"/>
      <c r="KKB705" s="132"/>
      <c r="KKC705" s="132"/>
      <c r="KKD705" s="132"/>
      <c r="KKE705" s="132"/>
      <c r="KKF705" s="132"/>
      <c r="KKG705" s="132"/>
      <c r="KKH705" s="132"/>
      <c r="KKI705" s="132"/>
      <c r="KKJ705" s="132"/>
      <c r="KKK705" s="132"/>
      <c r="KKL705" s="132"/>
      <c r="KKM705" s="132"/>
      <c r="KKN705" s="132"/>
      <c r="KKO705" s="132"/>
      <c r="KKP705" s="132"/>
      <c r="KKQ705" s="132"/>
      <c r="KKR705" s="132"/>
      <c r="KKS705" s="132"/>
      <c r="KKT705" s="132"/>
      <c r="KKU705" s="132"/>
      <c r="KKV705" s="132"/>
      <c r="KKW705" s="132"/>
      <c r="KKX705" s="132"/>
      <c r="KKY705" s="132"/>
      <c r="KKZ705" s="132"/>
      <c r="KLA705" s="132"/>
      <c r="KLB705" s="132"/>
      <c r="KLC705" s="132"/>
      <c r="KLD705" s="132"/>
      <c r="KLE705" s="132"/>
      <c r="KLF705" s="132"/>
      <c r="KLG705" s="132"/>
      <c r="KLH705" s="132"/>
      <c r="KLI705" s="132"/>
      <c r="KLJ705" s="132"/>
      <c r="KLK705" s="132"/>
      <c r="KLL705" s="132"/>
      <c r="KLM705" s="132"/>
      <c r="KLN705" s="132"/>
      <c r="KLO705" s="132"/>
      <c r="KLP705" s="132"/>
      <c r="KLQ705" s="132"/>
      <c r="KLR705" s="132"/>
      <c r="KLS705" s="132"/>
      <c r="KLT705" s="132"/>
      <c r="KLU705" s="132"/>
      <c r="KLV705" s="132"/>
      <c r="KLW705" s="132"/>
      <c r="KLX705" s="132"/>
      <c r="KLY705" s="132"/>
      <c r="KLZ705" s="132"/>
      <c r="KMA705" s="132"/>
      <c r="KMB705" s="132"/>
      <c r="KMC705" s="132"/>
      <c r="KMD705" s="132"/>
      <c r="KME705" s="132"/>
      <c r="KMF705" s="132"/>
      <c r="KMG705" s="132"/>
      <c r="KMH705" s="132"/>
      <c r="KMI705" s="132"/>
      <c r="KMJ705" s="132"/>
      <c r="KMK705" s="132"/>
      <c r="KML705" s="132"/>
      <c r="KMM705" s="132"/>
      <c r="KMN705" s="132"/>
      <c r="KMO705" s="132"/>
      <c r="KMP705" s="132"/>
      <c r="KMQ705" s="132"/>
      <c r="KMR705" s="132"/>
      <c r="KMS705" s="132"/>
      <c r="KMT705" s="132"/>
      <c r="KMU705" s="132"/>
      <c r="KMV705" s="132"/>
      <c r="KMW705" s="132"/>
      <c r="KMX705" s="132"/>
      <c r="KMY705" s="132"/>
      <c r="KMZ705" s="132"/>
      <c r="KNA705" s="132"/>
      <c r="KNB705" s="132"/>
      <c r="KNC705" s="132"/>
      <c r="KND705" s="132"/>
      <c r="KNE705" s="132"/>
      <c r="KNF705" s="132"/>
      <c r="KNG705" s="132"/>
      <c r="KNH705" s="132"/>
      <c r="KNI705" s="132"/>
      <c r="KNJ705" s="132"/>
      <c r="KNK705" s="132"/>
      <c r="KNL705" s="132"/>
      <c r="KNM705" s="132"/>
      <c r="KNN705" s="132"/>
      <c r="KNO705" s="132"/>
      <c r="KNP705" s="132"/>
      <c r="KNQ705" s="132"/>
      <c r="KNR705" s="132"/>
      <c r="KNS705" s="132"/>
      <c r="KNT705" s="132"/>
      <c r="KNU705" s="132"/>
      <c r="KNV705" s="132"/>
      <c r="KNW705" s="132"/>
      <c r="KNX705" s="132"/>
      <c r="KNY705" s="132"/>
      <c r="KNZ705" s="132"/>
      <c r="KOA705" s="132"/>
      <c r="KOB705" s="132"/>
      <c r="KOC705" s="132"/>
      <c r="KOD705" s="132"/>
      <c r="KOE705" s="132"/>
      <c r="KOF705" s="132"/>
      <c r="KOG705" s="132"/>
      <c r="KOH705" s="132"/>
      <c r="KOI705" s="132"/>
      <c r="KOJ705" s="132"/>
      <c r="KOK705" s="132"/>
      <c r="KOL705" s="132"/>
      <c r="KOM705" s="132"/>
      <c r="KON705" s="132"/>
      <c r="KOO705" s="132"/>
      <c r="KOP705" s="132"/>
      <c r="KOQ705" s="132"/>
      <c r="KOR705" s="132"/>
      <c r="KOS705" s="132"/>
      <c r="KOT705" s="132"/>
      <c r="KOU705" s="132"/>
      <c r="KOV705" s="132"/>
      <c r="KOW705" s="132"/>
      <c r="KOX705" s="132"/>
      <c r="KOY705" s="132"/>
      <c r="KOZ705" s="132"/>
      <c r="KPA705" s="132"/>
      <c r="KPB705" s="132"/>
      <c r="KPC705" s="132"/>
      <c r="KPD705" s="132"/>
      <c r="KPE705" s="132"/>
      <c r="KPF705" s="132"/>
      <c r="KPG705" s="132"/>
      <c r="KPH705" s="132"/>
      <c r="KPI705" s="132"/>
      <c r="KPJ705" s="132"/>
      <c r="KPK705" s="132"/>
      <c r="KPL705" s="132"/>
      <c r="KPM705" s="132"/>
      <c r="KPN705" s="132"/>
      <c r="KPO705" s="132"/>
      <c r="KPP705" s="132"/>
      <c r="KPQ705" s="132"/>
      <c r="KPR705" s="132"/>
      <c r="KPS705" s="132"/>
      <c r="KPT705" s="132"/>
      <c r="KPU705" s="132"/>
      <c r="KPV705" s="132"/>
      <c r="KPW705" s="132"/>
      <c r="KPX705" s="132"/>
      <c r="KPY705" s="132"/>
      <c r="KPZ705" s="132"/>
      <c r="KQA705" s="132"/>
      <c r="KQB705" s="132"/>
      <c r="KQC705" s="132"/>
      <c r="KQD705" s="132"/>
      <c r="KQE705" s="132"/>
      <c r="KQF705" s="132"/>
      <c r="KQG705" s="132"/>
      <c r="KQH705" s="132"/>
      <c r="KQI705" s="132"/>
      <c r="KQJ705" s="132"/>
      <c r="KQK705" s="132"/>
      <c r="KQL705" s="132"/>
      <c r="KQM705" s="132"/>
      <c r="KQN705" s="132"/>
      <c r="KQO705" s="132"/>
      <c r="KQP705" s="132"/>
      <c r="KQQ705" s="132"/>
      <c r="KQR705" s="132"/>
      <c r="KQS705" s="132"/>
      <c r="KQT705" s="132"/>
      <c r="KQU705" s="132"/>
      <c r="KQV705" s="132"/>
      <c r="KQW705" s="132"/>
      <c r="KQX705" s="132"/>
      <c r="KQY705" s="132"/>
      <c r="KQZ705" s="132"/>
      <c r="KRA705" s="132"/>
      <c r="KRB705" s="132"/>
      <c r="KRC705" s="132"/>
      <c r="KRD705" s="132"/>
      <c r="KRE705" s="132"/>
      <c r="KRF705" s="132"/>
      <c r="KRG705" s="132"/>
      <c r="KRH705" s="132"/>
      <c r="KRI705" s="132"/>
      <c r="KRJ705" s="132"/>
      <c r="KRK705" s="132"/>
      <c r="KRL705" s="132"/>
      <c r="KRM705" s="132"/>
      <c r="KRN705" s="132"/>
      <c r="KRO705" s="132"/>
      <c r="KRP705" s="132"/>
      <c r="KRQ705" s="132"/>
      <c r="KRR705" s="132"/>
      <c r="KRS705" s="132"/>
      <c r="KRT705" s="132"/>
      <c r="KRU705" s="132"/>
      <c r="KRV705" s="132"/>
      <c r="KRW705" s="132"/>
      <c r="KRX705" s="132"/>
      <c r="KRY705" s="132"/>
      <c r="KRZ705" s="132"/>
      <c r="KSA705" s="132"/>
      <c r="KSB705" s="132"/>
      <c r="KSC705" s="132"/>
      <c r="KSD705" s="132"/>
      <c r="KSE705" s="132"/>
      <c r="KSF705" s="132"/>
      <c r="KSG705" s="132"/>
      <c r="KSH705" s="132"/>
      <c r="KSI705" s="132"/>
      <c r="KSJ705" s="132"/>
      <c r="KSK705" s="132"/>
      <c r="KSL705" s="132"/>
      <c r="KSM705" s="132"/>
      <c r="KSN705" s="132"/>
      <c r="KSO705" s="132"/>
      <c r="KSP705" s="132"/>
      <c r="KSQ705" s="132"/>
      <c r="KSR705" s="132"/>
      <c r="KSS705" s="132"/>
      <c r="KST705" s="132"/>
      <c r="KSU705" s="132"/>
      <c r="KSV705" s="132"/>
      <c r="KSW705" s="132"/>
      <c r="KSX705" s="132"/>
      <c r="KSY705" s="132"/>
      <c r="KSZ705" s="132"/>
      <c r="KTA705" s="132"/>
      <c r="KTB705" s="132"/>
      <c r="KTC705" s="132"/>
      <c r="KTD705" s="132"/>
      <c r="KTE705" s="132"/>
      <c r="KTF705" s="132"/>
      <c r="KTG705" s="132"/>
      <c r="KTH705" s="132"/>
      <c r="KTI705" s="132"/>
      <c r="KTJ705" s="132"/>
      <c r="KTK705" s="132"/>
      <c r="KTL705" s="132"/>
      <c r="KTM705" s="132"/>
      <c r="KTN705" s="132"/>
      <c r="KTO705" s="132"/>
      <c r="KTP705" s="132"/>
      <c r="KTQ705" s="132"/>
      <c r="KTR705" s="132"/>
      <c r="KTS705" s="132"/>
      <c r="KTT705" s="132"/>
      <c r="KTU705" s="132"/>
      <c r="KTV705" s="132"/>
      <c r="KTW705" s="132"/>
      <c r="KTX705" s="132"/>
      <c r="KTY705" s="132"/>
      <c r="KTZ705" s="132"/>
      <c r="KUA705" s="132"/>
      <c r="KUB705" s="132"/>
      <c r="KUC705" s="132"/>
      <c r="KUD705" s="132"/>
      <c r="KUE705" s="132"/>
      <c r="KUF705" s="132"/>
      <c r="KUG705" s="132"/>
      <c r="KUH705" s="132"/>
      <c r="KUI705" s="132"/>
      <c r="KUJ705" s="132"/>
      <c r="KUK705" s="132"/>
      <c r="KUL705" s="132"/>
      <c r="KUM705" s="132"/>
      <c r="KUN705" s="132"/>
      <c r="KUO705" s="132"/>
      <c r="KUP705" s="132"/>
      <c r="KUQ705" s="132"/>
      <c r="KUR705" s="132"/>
      <c r="KUS705" s="132"/>
      <c r="KUT705" s="132"/>
      <c r="KUU705" s="132"/>
      <c r="KUV705" s="132"/>
      <c r="KUW705" s="132"/>
      <c r="KUX705" s="132"/>
      <c r="KUY705" s="132"/>
      <c r="KUZ705" s="132"/>
      <c r="KVA705" s="132"/>
      <c r="KVB705" s="132"/>
      <c r="KVC705" s="132"/>
      <c r="KVD705" s="132"/>
      <c r="KVE705" s="132"/>
      <c r="KVF705" s="132"/>
      <c r="KVG705" s="132"/>
      <c r="KVH705" s="132"/>
      <c r="KVI705" s="132"/>
      <c r="KVJ705" s="132"/>
      <c r="KVK705" s="132"/>
      <c r="KVL705" s="132"/>
      <c r="KVM705" s="132"/>
      <c r="KVN705" s="132"/>
      <c r="KVO705" s="132"/>
      <c r="KVP705" s="132"/>
      <c r="KVQ705" s="132"/>
      <c r="KVR705" s="132"/>
      <c r="KVS705" s="132"/>
      <c r="KVT705" s="132"/>
      <c r="KVU705" s="132"/>
      <c r="KVV705" s="132"/>
      <c r="KVW705" s="132"/>
      <c r="KVX705" s="132"/>
      <c r="KVY705" s="132"/>
      <c r="KVZ705" s="132"/>
      <c r="KWA705" s="132"/>
      <c r="KWB705" s="132"/>
      <c r="KWC705" s="132"/>
      <c r="KWD705" s="132"/>
      <c r="KWE705" s="132"/>
      <c r="KWF705" s="132"/>
      <c r="KWG705" s="132"/>
      <c r="KWH705" s="132"/>
      <c r="KWI705" s="132"/>
      <c r="KWJ705" s="132"/>
      <c r="KWK705" s="132"/>
      <c r="KWL705" s="132"/>
      <c r="KWM705" s="132"/>
      <c r="KWN705" s="132"/>
      <c r="KWO705" s="132"/>
      <c r="KWP705" s="132"/>
      <c r="KWQ705" s="132"/>
      <c r="KWR705" s="132"/>
      <c r="KWS705" s="132"/>
      <c r="KWT705" s="132"/>
      <c r="KWU705" s="132"/>
      <c r="KWV705" s="132"/>
      <c r="KWW705" s="132"/>
      <c r="KWX705" s="132"/>
      <c r="KWY705" s="132"/>
      <c r="KWZ705" s="132"/>
      <c r="KXA705" s="132"/>
      <c r="KXB705" s="132"/>
      <c r="KXC705" s="132"/>
      <c r="KXD705" s="132"/>
      <c r="KXE705" s="132"/>
      <c r="KXF705" s="132"/>
      <c r="KXG705" s="132"/>
      <c r="KXH705" s="132"/>
      <c r="KXI705" s="132"/>
      <c r="KXJ705" s="132"/>
      <c r="KXK705" s="132"/>
      <c r="KXL705" s="132"/>
      <c r="KXM705" s="132"/>
      <c r="KXN705" s="132"/>
      <c r="KXO705" s="132"/>
      <c r="KXP705" s="132"/>
      <c r="KXQ705" s="132"/>
      <c r="KXR705" s="132"/>
      <c r="KXS705" s="132"/>
      <c r="KXT705" s="132"/>
      <c r="KXU705" s="132"/>
      <c r="KXV705" s="132"/>
      <c r="KXW705" s="132"/>
      <c r="KXX705" s="132"/>
      <c r="KXY705" s="132"/>
      <c r="KXZ705" s="132"/>
      <c r="KYA705" s="132"/>
      <c r="KYB705" s="132"/>
      <c r="KYC705" s="132"/>
      <c r="KYD705" s="132"/>
      <c r="KYE705" s="132"/>
      <c r="KYF705" s="132"/>
      <c r="KYG705" s="132"/>
      <c r="KYH705" s="132"/>
      <c r="KYI705" s="132"/>
      <c r="KYJ705" s="132"/>
      <c r="KYK705" s="132"/>
      <c r="KYL705" s="132"/>
      <c r="KYM705" s="132"/>
      <c r="KYN705" s="132"/>
      <c r="KYO705" s="132"/>
      <c r="KYP705" s="132"/>
      <c r="KYQ705" s="132"/>
      <c r="KYR705" s="132"/>
      <c r="KYS705" s="132"/>
      <c r="KYT705" s="132"/>
      <c r="KYU705" s="132"/>
      <c r="KYV705" s="132"/>
      <c r="KYW705" s="132"/>
      <c r="KYX705" s="132"/>
      <c r="KYY705" s="132"/>
      <c r="KYZ705" s="132"/>
      <c r="KZA705" s="132"/>
      <c r="KZB705" s="132"/>
      <c r="KZC705" s="132"/>
      <c r="KZD705" s="132"/>
      <c r="KZE705" s="132"/>
      <c r="KZF705" s="132"/>
      <c r="KZG705" s="132"/>
      <c r="KZH705" s="132"/>
      <c r="KZI705" s="132"/>
      <c r="KZJ705" s="132"/>
      <c r="KZK705" s="132"/>
      <c r="KZL705" s="132"/>
      <c r="KZM705" s="132"/>
      <c r="KZN705" s="132"/>
      <c r="KZO705" s="132"/>
      <c r="KZP705" s="132"/>
      <c r="KZQ705" s="132"/>
      <c r="KZR705" s="132"/>
      <c r="KZS705" s="132"/>
      <c r="KZT705" s="132"/>
      <c r="KZU705" s="132"/>
      <c r="KZV705" s="132"/>
      <c r="KZW705" s="132"/>
      <c r="KZX705" s="132"/>
      <c r="KZY705" s="132"/>
      <c r="KZZ705" s="132"/>
      <c r="LAA705" s="132"/>
      <c r="LAB705" s="132"/>
      <c r="LAC705" s="132"/>
      <c r="LAD705" s="132"/>
      <c r="LAE705" s="132"/>
      <c r="LAF705" s="132"/>
      <c r="LAG705" s="132"/>
      <c r="LAH705" s="132"/>
      <c r="LAI705" s="132"/>
      <c r="LAJ705" s="132"/>
      <c r="LAK705" s="132"/>
      <c r="LAL705" s="132"/>
      <c r="LAM705" s="132"/>
      <c r="LAN705" s="132"/>
      <c r="LAO705" s="132"/>
      <c r="LAP705" s="132"/>
      <c r="LAQ705" s="132"/>
      <c r="LAR705" s="132"/>
      <c r="LAS705" s="132"/>
      <c r="LAT705" s="132"/>
      <c r="LAU705" s="132"/>
      <c r="LAV705" s="132"/>
      <c r="LAW705" s="132"/>
      <c r="LAX705" s="132"/>
      <c r="LAY705" s="132"/>
      <c r="LAZ705" s="132"/>
      <c r="LBA705" s="132"/>
      <c r="LBB705" s="132"/>
      <c r="LBC705" s="132"/>
      <c r="LBD705" s="132"/>
      <c r="LBE705" s="132"/>
      <c r="LBF705" s="132"/>
      <c r="LBG705" s="132"/>
      <c r="LBH705" s="132"/>
      <c r="LBI705" s="132"/>
      <c r="LBJ705" s="132"/>
      <c r="LBK705" s="132"/>
      <c r="LBL705" s="132"/>
      <c r="LBM705" s="132"/>
      <c r="LBN705" s="132"/>
      <c r="LBO705" s="132"/>
      <c r="LBP705" s="132"/>
      <c r="LBQ705" s="132"/>
      <c r="LBR705" s="132"/>
      <c r="LBS705" s="132"/>
      <c r="LBT705" s="132"/>
      <c r="LBU705" s="132"/>
      <c r="LBV705" s="132"/>
      <c r="LBW705" s="132"/>
      <c r="LBX705" s="132"/>
      <c r="LBY705" s="132"/>
      <c r="LBZ705" s="132"/>
      <c r="LCA705" s="132"/>
      <c r="LCB705" s="132"/>
      <c r="LCC705" s="132"/>
      <c r="LCD705" s="132"/>
      <c r="LCE705" s="132"/>
      <c r="LCF705" s="132"/>
      <c r="LCG705" s="132"/>
      <c r="LCH705" s="132"/>
      <c r="LCI705" s="132"/>
      <c r="LCJ705" s="132"/>
      <c r="LCK705" s="132"/>
      <c r="LCL705" s="132"/>
      <c r="LCM705" s="132"/>
      <c r="LCN705" s="132"/>
      <c r="LCO705" s="132"/>
      <c r="LCP705" s="132"/>
      <c r="LCQ705" s="132"/>
      <c r="LCR705" s="132"/>
      <c r="LCS705" s="132"/>
      <c r="LCT705" s="132"/>
      <c r="LCU705" s="132"/>
      <c r="LCV705" s="132"/>
      <c r="LCW705" s="132"/>
      <c r="LCX705" s="132"/>
      <c r="LCY705" s="132"/>
      <c r="LCZ705" s="132"/>
      <c r="LDA705" s="132"/>
      <c r="LDB705" s="132"/>
      <c r="LDC705" s="132"/>
      <c r="LDD705" s="132"/>
      <c r="LDE705" s="132"/>
      <c r="LDF705" s="132"/>
      <c r="LDG705" s="132"/>
      <c r="LDH705" s="132"/>
      <c r="LDI705" s="132"/>
      <c r="LDJ705" s="132"/>
      <c r="LDK705" s="132"/>
      <c r="LDL705" s="132"/>
      <c r="LDM705" s="132"/>
      <c r="LDN705" s="132"/>
      <c r="LDO705" s="132"/>
      <c r="LDP705" s="132"/>
      <c r="LDQ705" s="132"/>
      <c r="LDR705" s="132"/>
      <c r="LDS705" s="132"/>
      <c r="LDT705" s="132"/>
      <c r="LDU705" s="132"/>
      <c r="LDV705" s="132"/>
      <c r="LDW705" s="132"/>
      <c r="LDX705" s="132"/>
      <c r="LDY705" s="132"/>
      <c r="LDZ705" s="132"/>
      <c r="LEA705" s="132"/>
      <c r="LEB705" s="132"/>
      <c r="LEC705" s="132"/>
      <c r="LED705" s="132"/>
      <c r="LEE705" s="132"/>
      <c r="LEF705" s="132"/>
      <c r="LEG705" s="132"/>
      <c r="LEH705" s="132"/>
      <c r="LEI705" s="132"/>
      <c r="LEJ705" s="132"/>
      <c r="LEK705" s="132"/>
      <c r="LEL705" s="132"/>
      <c r="LEM705" s="132"/>
      <c r="LEN705" s="132"/>
      <c r="LEO705" s="132"/>
      <c r="LEP705" s="132"/>
      <c r="LEQ705" s="132"/>
      <c r="LER705" s="132"/>
      <c r="LES705" s="132"/>
      <c r="LET705" s="132"/>
      <c r="LEU705" s="132"/>
      <c r="LEV705" s="132"/>
      <c r="LEW705" s="132"/>
      <c r="LEX705" s="132"/>
      <c r="LEY705" s="132"/>
      <c r="LEZ705" s="132"/>
      <c r="LFA705" s="132"/>
      <c r="LFB705" s="132"/>
      <c r="LFC705" s="132"/>
      <c r="LFD705" s="132"/>
      <c r="LFE705" s="132"/>
      <c r="LFF705" s="132"/>
      <c r="LFG705" s="132"/>
      <c r="LFH705" s="132"/>
      <c r="LFI705" s="132"/>
      <c r="LFJ705" s="132"/>
      <c r="LFK705" s="132"/>
      <c r="LFL705" s="132"/>
      <c r="LFM705" s="132"/>
      <c r="LFN705" s="132"/>
      <c r="LFO705" s="132"/>
      <c r="LFP705" s="132"/>
      <c r="LFQ705" s="132"/>
      <c r="LFR705" s="132"/>
      <c r="LFS705" s="132"/>
      <c r="LFT705" s="132"/>
      <c r="LFU705" s="132"/>
      <c r="LFV705" s="132"/>
      <c r="LFW705" s="132"/>
      <c r="LFX705" s="132"/>
      <c r="LFY705" s="132"/>
      <c r="LFZ705" s="132"/>
      <c r="LGA705" s="132"/>
      <c r="LGB705" s="132"/>
      <c r="LGC705" s="132"/>
      <c r="LGD705" s="132"/>
      <c r="LGE705" s="132"/>
      <c r="LGF705" s="132"/>
      <c r="LGG705" s="132"/>
      <c r="LGH705" s="132"/>
      <c r="LGI705" s="132"/>
      <c r="LGJ705" s="132"/>
      <c r="LGK705" s="132"/>
      <c r="LGL705" s="132"/>
      <c r="LGM705" s="132"/>
      <c r="LGN705" s="132"/>
      <c r="LGO705" s="132"/>
      <c r="LGP705" s="132"/>
      <c r="LGQ705" s="132"/>
      <c r="LGR705" s="132"/>
      <c r="LGS705" s="132"/>
      <c r="LGT705" s="132"/>
      <c r="LGU705" s="132"/>
      <c r="LGV705" s="132"/>
      <c r="LGW705" s="132"/>
      <c r="LGX705" s="132"/>
      <c r="LGY705" s="132"/>
      <c r="LGZ705" s="132"/>
      <c r="LHA705" s="132"/>
      <c r="LHB705" s="132"/>
      <c r="LHC705" s="132"/>
      <c r="LHD705" s="132"/>
      <c r="LHE705" s="132"/>
      <c r="LHF705" s="132"/>
      <c r="LHG705" s="132"/>
      <c r="LHH705" s="132"/>
      <c r="LHI705" s="132"/>
      <c r="LHJ705" s="132"/>
      <c r="LHK705" s="132"/>
      <c r="LHL705" s="132"/>
      <c r="LHM705" s="132"/>
      <c r="LHN705" s="132"/>
      <c r="LHO705" s="132"/>
      <c r="LHP705" s="132"/>
      <c r="LHQ705" s="132"/>
      <c r="LHR705" s="132"/>
      <c r="LHS705" s="132"/>
      <c r="LHT705" s="132"/>
      <c r="LHU705" s="132"/>
      <c r="LHV705" s="132"/>
      <c r="LHW705" s="132"/>
      <c r="LHX705" s="132"/>
      <c r="LHY705" s="132"/>
      <c r="LHZ705" s="132"/>
      <c r="LIA705" s="132"/>
      <c r="LIB705" s="132"/>
      <c r="LIC705" s="132"/>
      <c r="LID705" s="132"/>
      <c r="LIE705" s="132"/>
      <c r="LIF705" s="132"/>
      <c r="LIG705" s="132"/>
      <c r="LIH705" s="132"/>
      <c r="LII705" s="132"/>
      <c r="LIJ705" s="132"/>
      <c r="LIK705" s="132"/>
      <c r="LIL705" s="132"/>
      <c r="LIM705" s="132"/>
      <c r="LIN705" s="132"/>
      <c r="LIO705" s="132"/>
      <c r="LIP705" s="132"/>
      <c r="LIQ705" s="132"/>
      <c r="LIR705" s="132"/>
      <c r="LIS705" s="132"/>
      <c r="LIT705" s="132"/>
      <c r="LIU705" s="132"/>
      <c r="LIV705" s="132"/>
      <c r="LIW705" s="132"/>
      <c r="LIX705" s="132"/>
      <c r="LIY705" s="132"/>
      <c r="LIZ705" s="132"/>
      <c r="LJA705" s="132"/>
      <c r="LJB705" s="132"/>
      <c r="LJC705" s="132"/>
      <c r="LJD705" s="132"/>
      <c r="LJE705" s="132"/>
      <c r="LJF705" s="132"/>
      <c r="LJG705" s="132"/>
      <c r="LJH705" s="132"/>
      <c r="LJI705" s="132"/>
      <c r="LJJ705" s="132"/>
      <c r="LJK705" s="132"/>
      <c r="LJL705" s="132"/>
      <c r="LJM705" s="132"/>
      <c r="LJN705" s="132"/>
      <c r="LJO705" s="132"/>
      <c r="LJP705" s="132"/>
      <c r="LJQ705" s="132"/>
      <c r="LJR705" s="132"/>
      <c r="LJS705" s="132"/>
      <c r="LJT705" s="132"/>
      <c r="LJU705" s="132"/>
      <c r="LJV705" s="132"/>
      <c r="LJW705" s="132"/>
      <c r="LJX705" s="132"/>
      <c r="LJY705" s="132"/>
      <c r="LJZ705" s="132"/>
      <c r="LKA705" s="132"/>
      <c r="LKB705" s="132"/>
      <c r="LKC705" s="132"/>
      <c r="LKD705" s="132"/>
      <c r="LKE705" s="132"/>
      <c r="LKF705" s="132"/>
      <c r="LKG705" s="132"/>
      <c r="LKH705" s="132"/>
      <c r="LKI705" s="132"/>
      <c r="LKJ705" s="132"/>
      <c r="LKK705" s="132"/>
      <c r="LKL705" s="132"/>
      <c r="LKM705" s="132"/>
      <c r="LKN705" s="132"/>
      <c r="LKO705" s="132"/>
      <c r="LKP705" s="132"/>
      <c r="LKQ705" s="132"/>
      <c r="LKR705" s="132"/>
      <c r="LKS705" s="132"/>
      <c r="LKT705" s="132"/>
      <c r="LKU705" s="132"/>
      <c r="LKV705" s="132"/>
      <c r="LKW705" s="132"/>
      <c r="LKX705" s="132"/>
      <c r="LKY705" s="132"/>
      <c r="LKZ705" s="132"/>
      <c r="LLA705" s="132"/>
      <c r="LLB705" s="132"/>
      <c r="LLC705" s="132"/>
      <c r="LLD705" s="132"/>
      <c r="LLE705" s="132"/>
      <c r="LLF705" s="132"/>
      <c r="LLG705" s="132"/>
      <c r="LLH705" s="132"/>
      <c r="LLI705" s="132"/>
      <c r="LLJ705" s="132"/>
      <c r="LLK705" s="132"/>
      <c r="LLL705" s="132"/>
      <c r="LLM705" s="132"/>
      <c r="LLN705" s="132"/>
      <c r="LLO705" s="132"/>
      <c r="LLP705" s="132"/>
      <c r="LLQ705" s="132"/>
      <c r="LLR705" s="132"/>
      <c r="LLS705" s="132"/>
      <c r="LLT705" s="132"/>
      <c r="LLU705" s="132"/>
      <c r="LLV705" s="132"/>
      <c r="LLW705" s="132"/>
      <c r="LLX705" s="132"/>
      <c r="LLY705" s="132"/>
      <c r="LLZ705" s="132"/>
      <c r="LMA705" s="132"/>
      <c r="LMB705" s="132"/>
      <c r="LMC705" s="132"/>
      <c r="LMD705" s="132"/>
      <c r="LME705" s="132"/>
      <c r="LMF705" s="132"/>
      <c r="LMG705" s="132"/>
      <c r="LMH705" s="132"/>
      <c r="LMI705" s="132"/>
      <c r="LMJ705" s="132"/>
      <c r="LMK705" s="132"/>
      <c r="LML705" s="132"/>
      <c r="LMM705" s="132"/>
      <c r="LMN705" s="132"/>
      <c r="LMO705" s="132"/>
      <c r="LMP705" s="132"/>
      <c r="LMQ705" s="132"/>
      <c r="LMR705" s="132"/>
      <c r="LMS705" s="132"/>
      <c r="LMT705" s="132"/>
      <c r="LMU705" s="132"/>
      <c r="LMV705" s="132"/>
      <c r="LMW705" s="132"/>
      <c r="LMX705" s="132"/>
      <c r="LMY705" s="132"/>
      <c r="LMZ705" s="132"/>
      <c r="LNA705" s="132"/>
      <c r="LNB705" s="132"/>
      <c r="LNC705" s="132"/>
      <c r="LND705" s="132"/>
      <c r="LNE705" s="132"/>
      <c r="LNF705" s="132"/>
      <c r="LNG705" s="132"/>
      <c r="LNH705" s="132"/>
      <c r="LNI705" s="132"/>
      <c r="LNJ705" s="132"/>
      <c r="LNK705" s="132"/>
      <c r="LNL705" s="132"/>
      <c r="LNM705" s="132"/>
      <c r="LNN705" s="132"/>
      <c r="LNO705" s="132"/>
      <c r="LNP705" s="132"/>
      <c r="LNQ705" s="132"/>
      <c r="LNR705" s="132"/>
      <c r="LNS705" s="132"/>
      <c r="LNT705" s="132"/>
      <c r="LNU705" s="132"/>
      <c r="LNV705" s="132"/>
      <c r="LNW705" s="132"/>
      <c r="LNX705" s="132"/>
      <c r="LNY705" s="132"/>
      <c r="LNZ705" s="132"/>
      <c r="LOA705" s="132"/>
      <c r="LOB705" s="132"/>
      <c r="LOC705" s="132"/>
      <c r="LOD705" s="132"/>
      <c r="LOE705" s="132"/>
      <c r="LOF705" s="132"/>
      <c r="LOG705" s="132"/>
      <c r="LOH705" s="132"/>
      <c r="LOI705" s="132"/>
      <c r="LOJ705" s="132"/>
      <c r="LOK705" s="132"/>
      <c r="LOL705" s="132"/>
      <c r="LOM705" s="132"/>
      <c r="LON705" s="132"/>
      <c r="LOO705" s="132"/>
      <c r="LOP705" s="132"/>
      <c r="LOQ705" s="132"/>
      <c r="LOR705" s="132"/>
      <c r="LOS705" s="132"/>
      <c r="LOT705" s="132"/>
      <c r="LOU705" s="132"/>
      <c r="LOV705" s="132"/>
      <c r="LOW705" s="132"/>
      <c r="LOX705" s="132"/>
      <c r="LOY705" s="132"/>
      <c r="LOZ705" s="132"/>
      <c r="LPA705" s="132"/>
      <c r="LPB705" s="132"/>
      <c r="LPC705" s="132"/>
      <c r="LPD705" s="132"/>
      <c r="LPE705" s="132"/>
      <c r="LPF705" s="132"/>
      <c r="LPG705" s="132"/>
      <c r="LPH705" s="132"/>
      <c r="LPI705" s="132"/>
      <c r="LPJ705" s="132"/>
      <c r="LPK705" s="132"/>
      <c r="LPL705" s="132"/>
      <c r="LPM705" s="132"/>
      <c r="LPN705" s="132"/>
      <c r="LPO705" s="132"/>
      <c r="LPP705" s="132"/>
      <c r="LPQ705" s="132"/>
      <c r="LPR705" s="132"/>
      <c r="LPS705" s="132"/>
      <c r="LPT705" s="132"/>
      <c r="LPU705" s="132"/>
      <c r="LPV705" s="132"/>
      <c r="LPW705" s="132"/>
      <c r="LPX705" s="132"/>
      <c r="LPY705" s="132"/>
      <c r="LPZ705" s="132"/>
      <c r="LQA705" s="132"/>
      <c r="LQB705" s="132"/>
      <c r="LQC705" s="132"/>
      <c r="LQD705" s="132"/>
      <c r="LQE705" s="132"/>
      <c r="LQF705" s="132"/>
      <c r="LQG705" s="132"/>
      <c r="LQH705" s="132"/>
      <c r="LQI705" s="132"/>
      <c r="LQJ705" s="132"/>
      <c r="LQK705" s="132"/>
      <c r="LQL705" s="132"/>
      <c r="LQM705" s="132"/>
      <c r="LQN705" s="132"/>
      <c r="LQO705" s="132"/>
      <c r="LQP705" s="132"/>
      <c r="LQQ705" s="132"/>
      <c r="LQR705" s="132"/>
      <c r="LQS705" s="132"/>
      <c r="LQT705" s="132"/>
      <c r="LQU705" s="132"/>
      <c r="LQV705" s="132"/>
      <c r="LQW705" s="132"/>
      <c r="LQX705" s="132"/>
      <c r="LQY705" s="132"/>
      <c r="LQZ705" s="132"/>
      <c r="LRA705" s="132"/>
      <c r="LRB705" s="132"/>
      <c r="LRC705" s="132"/>
      <c r="LRD705" s="132"/>
      <c r="LRE705" s="132"/>
      <c r="LRF705" s="132"/>
      <c r="LRG705" s="132"/>
      <c r="LRH705" s="132"/>
      <c r="LRI705" s="132"/>
      <c r="LRJ705" s="132"/>
      <c r="LRK705" s="132"/>
      <c r="LRL705" s="132"/>
      <c r="LRM705" s="132"/>
      <c r="LRN705" s="132"/>
      <c r="LRO705" s="132"/>
      <c r="LRP705" s="132"/>
      <c r="LRQ705" s="132"/>
      <c r="LRR705" s="132"/>
      <c r="LRS705" s="132"/>
      <c r="LRT705" s="132"/>
      <c r="LRU705" s="132"/>
      <c r="LRV705" s="132"/>
      <c r="LRW705" s="132"/>
      <c r="LRX705" s="132"/>
      <c r="LRY705" s="132"/>
      <c r="LRZ705" s="132"/>
      <c r="LSA705" s="132"/>
      <c r="LSB705" s="132"/>
      <c r="LSC705" s="132"/>
      <c r="LSD705" s="132"/>
      <c r="LSE705" s="132"/>
      <c r="LSF705" s="132"/>
      <c r="LSG705" s="132"/>
      <c r="LSH705" s="132"/>
      <c r="LSI705" s="132"/>
      <c r="LSJ705" s="132"/>
      <c r="LSK705" s="132"/>
      <c r="LSL705" s="132"/>
      <c r="LSM705" s="132"/>
      <c r="LSN705" s="132"/>
      <c r="LSO705" s="132"/>
      <c r="LSP705" s="132"/>
      <c r="LSQ705" s="132"/>
      <c r="LSR705" s="132"/>
      <c r="LSS705" s="132"/>
      <c r="LST705" s="132"/>
      <c r="LSU705" s="132"/>
      <c r="LSV705" s="132"/>
      <c r="LSW705" s="132"/>
      <c r="LSX705" s="132"/>
      <c r="LSY705" s="132"/>
      <c r="LSZ705" s="132"/>
      <c r="LTA705" s="132"/>
      <c r="LTB705" s="132"/>
      <c r="LTC705" s="132"/>
      <c r="LTD705" s="132"/>
      <c r="LTE705" s="132"/>
      <c r="LTF705" s="132"/>
      <c r="LTG705" s="132"/>
      <c r="LTH705" s="132"/>
      <c r="LTI705" s="132"/>
      <c r="LTJ705" s="132"/>
      <c r="LTK705" s="132"/>
      <c r="LTL705" s="132"/>
      <c r="LTM705" s="132"/>
      <c r="LTN705" s="132"/>
      <c r="LTO705" s="132"/>
      <c r="LTP705" s="132"/>
      <c r="LTQ705" s="132"/>
      <c r="LTR705" s="132"/>
      <c r="LTS705" s="132"/>
      <c r="LTT705" s="132"/>
      <c r="LTU705" s="132"/>
      <c r="LTV705" s="132"/>
      <c r="LTW705" s="132"/>
      <c r="LTX705" s="132"/>
      <c r="LTY705" s="132"/>
      <c r="LTZ705" s="132"/>
      <c r="LUA705" s="132"/>
      <c r="LUB705" s="132"/>
      <c r="LUC705" s="132"/>
      <c r="LUD705" s="132"/>
      <c r="LUE705" s="132"/>
      <c r="LUF705" s="132"/>
      <c r="LUG705" s="132"/>
      <c r="LUH705" s="132"/>
      <c r="LUI705" s="132"/>
      <c r="LUJ705" s="132"/>
      <c r="LUK705" s="132"/>
      <c r="LUL705" s="132"/>
      <c r="LUM705" s="132"/>
      <c r="LUN705" s="132"/>
      <c r="LUO705" s="132"/>
      <c r="LUP705" s="132"/>
      <c r="LUQ705" s="132"/>
      <c r="LUR705" s="132"/>
      <c r="LUS705" s="132"/>
      <c r="LUT705" s="132"/>
      <c r="LUU705" s="132"/>
      <c r="LUV705" s="132"/>
      <c r="LUW705" s="132"/>
      <c r="LUX705" s="132"/>
      <c r="LUY705" s="132"/>
      <c r="LUZ705" s="132"/>
      <c r="LVA705" s="132"/>
      <c r="LVB705" s="132"/>
      <c r="LVC705" s="132"/>
      <c r="LVD705" s="132"/>
      <c r="LVE705" s="132"/>
      <c r="LVF705" s="132"/>
      <c r="LVG705" s="132"/>
      <c r="LVH705" s="132"/>
      <c r="LVI705" s="132"/>
      <c r="LVJ705" s="132"/>
      <c r="LVK705" s="132"/>
      <c r="LVL705" s="132"/>
      <c r="LVM705" s="132"/>
      <c r="LVN705" s="132"/>
      <c r="LVO705" s="132"/>
      <c r="LVP705" s="132"/>
      <c r="LVQ705" s="132"/>
      <c r="LVR705" s="132"/>
      <c r="LVS705" s="132"/>
      <c r="LVT705" s="132"/>
      <c r="LVU705" s="132"/>
      <c r="LVV705" s="132"/>
      <c r="LVW705" s="132"/>
      <c r="LVX705" s="132"/>
      <c r="LVY705" s="132"/>
      <c r="LVZ705" s="132"/>
      <c r="LWA705" s="132"/>
      <c r="LWB705" s="132"/>
      <c r="LWC705" s="132"/>
      <c r="LWD705" s="132"/>
      <c r="LWE705" s="132"/>
      <c r="LWF705" s="132"/>
      <c r="LWG705" s="132"/>
      <c r="LWH705" s="132"/>
      <c r="LWI705" s="132"/>
      <c r="LWJ705" s="132"/>
      <c r="LWK705" s="132"/>
      <c r="LWL705" s="132"/>
      <c r="LWM705" s="132"/>
      <c r="LWN705" s="132"/>
      <c r="LWO705" s="132"/>
      <c r="LWP705" s="132"/>
      <c r="LWQ705" s="132"/>
      <c r="LWR705" s="132"/>
      <c r="LWS705" s="132"/>
      <c r="LWT705" s="132"/>
      <c r="LWU705" s="132"/>
      <c r="LWV705" s="132"/>
      <c r="LWW705" s="132"/>
      <c r="LWX705" s="132"/>
      <c r="LWY705" s="132"/>
      <c r="LWZ705" s="132"/>
      <c r="LXA705" s="132"/>
      <c r="LXB705" s="132"/>
      <c r="LXC705" s="132"/>
      <c r="LXD705" s="132"/>
      <c r="LXE705" s="132"/>
      <c r="LXF705" s="132"/>
      <c r="LXG705" s="132"/>
      <c r="LXH705" s="132"/>
      <c r="LXI705" s="132"/>
      <c r="LXJ705" s="132"/>
      <c r="LXK705" s="132"/>
      <c r="LXL705" s="132"/>
      <c r="LXM705" s="132"/>
      <c r="LXN705" s="132"/>
      <c r="LXO705" s="132"/>
      <c r="LXP705" s="132"/>
      <c r="LXQ705" s="132"/>
      <c r="LXR705" s="132"/>
      <c r="LXS705" s="132"/>
      <c r="LXT705" s="132"/>
      <c r="LXU705" s="132"/>
      <c r="LXV705" s="132"/>
      <c r="LXW705" s="132"/>
      <c r="LXX705" s="132"/>
      <c r="LXY705" s="132"/>
      <c r="LXZ705" s="132"/>
      <c r="LYA705" s="132"/>
      <c r="LYB705" s="132"/>
      <c r="LYC705" s="132"/>
      <c r="LYD705" s="132"/>
      <c r="LYE705" s="132"/>
      <c r="LYF705" s="132"/>
      <c r="LYG705" s="132"/>
      <c r="LYH705" s="132"/>
      <c r="LYI705" s="132"/>
      <c r="LYJ705" s="132"/>
      <c r="LYK705" s="132"/>
      <c r="LYL705" s="132"/>
      <c r="LYM705" s="132"/>
      <c r="LYN705" s="132"/>
      <c r="LYO705" s="132"/>
      <c r="LYP705" s="132"/>
      <c r="LYQ705" s="132"/>
      <c r="LYR705" s="132"/>
      <c r="LYS705" s="132"/>
      <c r="LYT705" s="132"/>
      <c r="LYU705" s="132"/>
      <c r="LYV705" s="132"/>
      <c r="LYW705" s="132"/>
      <c r="LYX705" s="132"/>
      <c r="LYY705" s="132"/>
      <c r="LYZ705" s="132"/>
      <c r="LZA705" s="132"/>
      <c r="LZB705" s="132"/>
      <c r="LZC705" s="132"/>
      <c r="LZD705" s="132"/>
      <c r="LZE705" s="132"/>
      <c r="LZF705" s="132"/>
      <c r="LZG705" s="132"/>
      <c r="LZH705" s="132"/>
      <c r="LZI705" s="132"/>
      <c r="LZJ705" s="132"/>
      <c r="LZK705" s="132"/>
      <c r="LZL705" s="132"/>
      <c r="LZM705" s="132"/>
      <c r="LZN705" s="132"/>
      <c r="LZO705" s="132"/>
      <c r="LZP705" s="132"/>
      <c r="LZQ705" s="132"/>
      <c r="LZR705" s="132"/>
      <c r="LZS705" s="132"/>
      <c r="LZT705" s="132"/>
      <c r="LZU705" s="132"/>
      <c r="LZV705" s="132"/>
      <c r="LZW705" s="132"/>
      <c r="LZX705" s="132"/>
      <c r="LZY705" s="132"/>
      <c r="LZZ705" s="132"/>
      <c r="MAA705" s="132"/>
      <c r="MAB705" s="132"/>
      <c r="MAC705" s="132"/>
      <c r="MAD705" s="132"/>
      <c r="MAE705" s="132"/>
      <c r="MAF705" s="132"/>
      <c r="MAG705" s="132"/>
      <c r="MAH705" s="132"/>
      <c r="MAI705" s="132"/>
      <c r="MAJ705" s="132"/>
      <c r="MAK705" s="132"/>
      <c r="MAL705" s="132"/>
      <c r="MAM705" s="132"/>
      <c r="MAN705" s="132"/>
      <c r="MAO705" s="132"/>
      <c r="MAP705" s="132"/>
      <c r="MAQ705" s="132"/>
      <c r="MAR705" s="132"/>
      <c r="MAS705" s="132"/>
      <c r="MAT705" s="132"/>
      <c r="MAU705" s="132"/>
      <c r="MAV705" s="132"/>
      <c r="MAW705" s="132"/>
      <c r="MAX705" s="132"/>
      <c r="MAY705" s="132"/>
      <c r="MAZ705" s="132"/>
      <c r="MBA705" s="132"/>
      <c r="MBB705" s="132"/>
      <c r="MBC705" s="132"/>
      <c r="MBD705" s="132"/>
      <c r="MBE705" s="132"/>
      <c r="MBF705" s="132"/>
      <c r="MBG705" s="132"/>
      <c r="MBH705" s="132"/>
      <c r="MBI705" s="132"/>
      <c r="MBJ705" s="132"/>
      <c r="MBK705" s="132"/>
      <c r="MBL705" s="132"/>
      <c r="MBM705" s="132"/>
      <c r="MBN705" s="132"/>
      <c r="MBO705" s="132"/>
      <c r="MBP705" s="132"/>
      <c r="MBQ705" s="132"/>
      <c r="MBR705" s="132"/>
      <c r="MBS705" s="132"/>
      <c r="MBT705" s="132"/>
      <c r="MBU705" s="132"/>
      <c r="MBV705" s="132"/>
      <c r="MBW705" s="132"/>
      <c r="MBX705" s="132"/>
      <c r="MBY705" s="132"/>
      <c r="MBZ705" s="132"/>
      <c r="MCA705" s="132"/>
      <c r="MCB705" s="132"/>
      <c r="MCC705" s="132"/>
      <c r="MCD705" s="132"/>
      <c r="MCE705" s="132"/>
      <c r="MCF705" s="132"/>
      <c r="MCG705" s="132"/>
      <c r="MCH705" s="132"/>
      <c r="MCI705" s="132"/>
      <c r="MCJ705" s="132"/>
      <c r="MCK705" s="132"/>
      <c r="MCL705" s="132"/>
      <c r="MCM705" s="132"/>
      <c r="MCN705" s="132"/>
      <c r="MCO705" s="132"/>
      <c r="MCP705" s="132"/>
      <c r="MCQ705" s="132"/>
      <c r="MCR705" s="132"/>
      <c r="MCS705" s="132"/>
      <c r="MCT705" s="132"/>
      <c r="MCU705" s="132"/>
      <c r="MCV705" s="132"/>
      <c r="MCW705" s="132"/>
      <c r="MCX705" s="132"/>
      <c r="MCY705" s="132"/>
      <c r="MCZ705" s="132"/>
      <c r="MDA705" s="132"/>
      <c r="MDB705" s="132"/>
      <c r="MDC705" s="132"/>
      <c r="MDD705" s="132"/>
      <c r="MDE705" s="132"/>
      <c r="MDF705" s="132"/>
      <c r="MDG705" s="132"/>
      <c r="MDH705" s="132"/>
      <c r="MDI705" s="132"/>
      <c r="MDJ705" s="132"/>
      <c r="MDK705" s="132"/>
      <c r="MDL705" s="132"/>
      <c r="MDM705" s="132"/>
      <c r="MDN705" s="132"/>
      <c r="MDO705" s="132"/>
      <c r="MDP705" s="132"/>
      <c r="MDQ705" s="132"/>
      <c r="MDR705" s="132"/>
      <c r="MDS705" s="132"/>
      <c r="MDT705" s="132"/>
      <c r="MDU705" s="132"/>
      <c r="MDV705" s="132"/>
      <c r="MDW705" s="132"/>
      <c r="MDX705" s="132"/>
      <c r="MDY705" s="132"/>
      <c r="MDZ705" s="132"/>
      <c r="MEA705" s="132"/>
      <c r="MEB705" s="132"/>
      <c r="MEC705" s="132"/>
      <c r="MED705" s="132"/>
      <c r="MEE705" s="132"/>
      <c r="MEF705" s="132"/>
      <c r="MEG705" s="132"/>
      <c r="MEH705" s="132"/>
      <c r="MEI705" s="132"/>
      <c r="MEJ705" s="132"/>
      <c r="MEK705" s="132"/>
      <c r="MEL705" s="132"/>
      <c r="MEM705" s="132"/>
      <c r="MEN705" s="132"/>
      <c r="MEO705" s="132"/>
      <c r="MEP705" s="132"/>
      <c r="MEQ705" s="132"/>
      <c r="MER705" s="132"/>
      <c r="MES705" s="132"/>
      <c r="MET705" s="132"/>
      <c r="MEU705" s="132"/>
      <c r="MEV705" s="132"/>
      <c r="MEW705" s="132"/>
      <c r="MEX705" s="132"/>
      <c r="MEY705" s="132"/>
      <c r="MEZ705" s="132"/>
      <c r="MFA705" s="132"/>
      <c r="MFB705" s="132"/>
      <c r="MFC705" s="132"/>
      <c r="MFD705" s="132"/>
      <c r="MFE705" s="132"/>
      <c r="MFF705" s="132"/>
      <c r="MFG705" s="132"/>
      <c r="MFH705" s="132"/>
      <c r="MFI705" s="132"/>
      <c r="MFJ705" s="132"/>
      <c r="MFK705" s="132"/>
      <c r="MFL705" s="132"/>
      <c r="MFM705" s="132"/>
      <c r="MFN705" s="132"/>
      <c r="MFO705" s="132"/>
      <c r="MFP705" s="132"/>
      <c r="MFQ705" s="132"/>
      <c r="MFR705" s="132"/>
      <c r="MFS705" s="132"/>
      <c r="MFT705" s="132"/>
      <c r="MFU705" s="132"/>
      <c r="MFV705" s="132"/>
      <c r="MFW705" s="132"/>
      <c r="MFX705" s="132"/>
      <c r="MFY705" s="132"/>
      <c r="MFZ705" s="132"/>
      <c r="MGA705" s="132"/>
      <c r="MGB705" s="132"/>
      <c r="MGC705" s="132"/>
      <c r="MGD705" s="132"/>
      <c r="MGE705" s="132"/>
      <c r="MGF705" s="132"/>
      <c r="MGG705" s="132"/>
      <c r="MGH705" s="132"/>
      <c r="MGI705" s="132"/>
      <c r="MGJ705" s="132"/>
      <c r="MGK705" s="132"/>
      <c r="MGL705" s="132"/>
      <c r="MGM705" s="132"/>
      <c r="MGN705" s="132"/>
      <c r="MGO705" s="132"/>
      <c r="MGP705" s="132"/>
      <c r="MGQ705" s="132"/>
      <c r="MGR705" s="132"/>
      <c r="MGS705" s="132"/>
      <c r="MGT705" s="132"/>
      <c r="MGU705" s="132"/>
      <c r="MGV705" s="132"/>
      <c r="MGW705" s="132"/>
      <c r="MGX705" s="132"/>
      <c r="MGY705" s="132"/>
      <c r="MGZ705" s="132"/>
      <c r="MHA705" s="132"/>
      <c r="MHB705" s="132"/>
      <c r="MHC705" s="132"/>
      <c r="MHD705" s="132"/>
      <c r="MHE705" s="132"/>
      <c r="MHF705" s="132"/>
      <c r="MHG705" s="132"/>
      <c r="MHH705" s="132"/>
      <c r="MHI705" s="132"/>
      <c r="MHJ705" s="132"/>
      <c r="MHK705" s="132"/>
      <c r="MHL705" s="132"/>
      <c r="MHM705" s="132"/>
      <c r="MHN705" s="132"/>
      <c r="MHO705" s="132"/>
      <c r="MHP705" s="132"/>
      <c r="MHQ705" s="132"/>
      <c r="MHR705" s="132"/>
      <c r="MHS705" s="132"/>
      <c r="MHT705" s="132"/>
      <c r="MHU705" s="132"/>
      <c r="MHV705" s="132"/>
      <c r="MHW705" s="132"/>
      <c r="MHX705" s="132"/>
      <c r="MHY705" s="132"/>
      <c r="MHZ705" s="132"/>
      <c r="MIA705" s="132"/>
      <c r="MIB705" s="132"/>
      <c r="MIC705" s="132"/>
      <c r="MID705" s="132"/>
      <c r="MIE705" s="132"/>
      <c r="MIF705" s="132"/>
      <c r="MIG705" s="132"/>
      <c r="MIH705" s="132"/>
      <c r="MII705" s="132"/>
      <c r="MIJ705" s="132"/>
      <c r="MIK705" s="132"/>
      <c r="MIL705" s="132"/>
      <c r="MIM705" s="132"/>
      <c r="MIN705" s="132"/>
      <c r="MIO705" s="132"/>
      <c r="MIP705" s="132"/>
      <c r="MIQ705" s="132"/>
      <c r="MIR705" s="132"/>
      <c r="MIS705" s="132"/>
      <c r="MIT705" s="132"/>
      <c r="MIU705" s="132"/>
      <c r="MIV705" s="132"/>
      <c r="MIW705" s="132"/>
      <c r="MIX705" s="132"/>
      <c r="MIY705" s="132"/>
      <c r="MIZ705" s="132"/>
      <c r="MJA705" s="132"/>
      <c r="MJB705" s="132"/>
      <c r="MJC705" s="132"/>
      <c r="MJD705" s="132"/>
      <c r="MJE705" s="132"/>
      <c r="MJF705" s="132"/>
      <c r="MJG705" s="132"/>
      <c r="MJH705" s="132"/>
      <c r="MJI705" s="132"/>
      <c r="MJJ705" s="132"/>
      <c r="MJK705" s="132"/>
      <c r="MJL705" s="132"/>
      <c r="MJM705" s="132"/>
      <c r="MJN705" s="132"/>
      <c r="MJO705" s="132"/>
      <c r="MJP705" s="132"/>
      <c r="MJQ705" s="132"/>
      <c r="MJR705" s="132"/>
      <c r="MJS705" s="132"/>
      <c r="MJT705" s="132"/>
      <c r="MJU705" s="132"/>
      <c r="MJV705" s="132"/>
      <c r="MJW705" s="132"/>
      <c r="MJX705" s="132"/>
      <c r="MJY705" s="132"/>
      <c r="MJZ705" s="132"/>
      <c r="MKA705" s="132"/>
      <c r="MKB705" s="132"/>
      <c r="MKC705" s="132"/>
      <c r="MKD705" s="132"/>
      <c r="MKE705" s="132"/>
      <c r="MKF705" s="132"/>
      <c r="MKG705" s="132"/>
      <c r="MKH705" s="132"/>
      <c r="MKI705" s="132"/>
      <c r="MKJ705" s="132"/>
      <c r="MKK705" s="132"/>
      <c r="MKL705" s="132"/>
      <c r="MKM705" s="132"/>
      <c r="MKN705" s="132"/>
      <c r="MKO705" s="132"/>
      <c r="MKP705" s="132"/>
      <c r="MKQ705" s="132"/>
      <c r="MKR705" s="132"/>
      <c r="MKS705" s="132"/>
      <c r="MKT705" s="132"/>
      <c r="MKU705" s="132"/>
      <c r="MKV705" s="132"/>
      <c r="MKW705" s="132"/>
      <c r="MKX705" s="132"/>
      <c r="MKY705" s="132"/>
      <c r="MKZ705" s="132"/>
      <c r="MLA705" s="132"/>
      <c r="MLB705" s="132"/>
      <c r="MLC705" s="132"/>
      <c r="MLD705" s="132"/>
      <c r="MLE705" s="132"/>
      <c r="MLF705" s="132"/>
      <c r="MLG705" s="132"/>
      <c r="MLH705" s="132"/>
      <c r="MLI705" s="132"/>
      <c r="MLJ705" s="132"/>
      <c r="MLK705" s="132"/>
      <c r="MLL705" s="132"/>
      <c r="MLM705" s="132"/>
      <c r="MLN705" s="132"/>
      <c r="MLO705" s="132"/>
      <c r="MLP705" s="132"/>
      <c r="MLQ705" s="132"/>
      <c r="MLR705" s="132"/>
      <c r="MLS705" s="132"/>
      <c r="MLT705" s="132"/>
      <c r="MLU705" s="132"/>
      <c r="MLV705" s="132"/>
      <c r="MLW705" s="132"/>
      <c r="MLX705" s="132"/>
      <c r="MLY705" s="132"/>
      <c r="MLZ705" s="132"/>
      <c r="MMA705" s="132"/>
      <c r="MMB705" s="132"/>
      <c r="MMC705" s="132"/>
      <c r="MMD705" s="132"/>
      <c r="MME705" s="132"/>
      <c r="MMF705" s="132"/>
      <c r="MMG705" s="132"/>
      <c r="MMH705" s="132"/>
      <c r="MMI705" s="132"/>
      <c r="MMJ705" s="132"/>
      <c r="MMK705" s="132"/>
      <c r="MML705" s="132"/>
      <c r="MMM705" s="132"/>
      <c r="MMN705" s="132"/>
      <c r="MMO705" s="132"/>
      <c r="MMP705" s="132"/>
      <c r="MMQ705" s="132"/>
      <c r="MMR705" s="132"/>
      <c r="MMS705" s="132"/>
      <c r="MMT705" s="132"/>
      <c r="MMU705" s="132"/>
      <c r="MMV705" s="132"/>
      <c r="MMW705" s="132"/>
      <c r="MMX705" s="132"/>
      <c r="MMY705" s="132"/>
      <c r="MMZ705" s="132"/>
      <c r="MNA705" s="132"/>
      <c r="MNB705" s="132"/>
      <c r="MNC705" s="132"/>
      <c r="MND705" s="132"/>
      <c r="MNE705" s="132"/>
      <c r="MNF705" s="132"/>
      <c r="MNG705" s="132"/>
      <c r="MNH705" s="132"/>
      <c r="MNI705" s="132"/>
      <c r="MNJ705" s="132"/>
      <c r="MNK705" s="132"/>
      <c r="MNL705" s="132"/>
      <c r="MNM705" s="132"/>
      <c r="MNN705" s="132"/>
      <c r="MNO705" s="132"/>
      <c r="MNP705" s="132"/>
      <c r="MNQ705" s="132"/>
      <c r="MNR705" s="132"/>
      <c r="MNS705" s="132"/>
      <c r="MNT705" s="132"/>
      <c r="MNU705" s="132"/>
      <c r="MNV705" s="132"/>
      <c r="MNW705" s="132"/>
      <c r="MNX705" s="132"/>
      <c r="MNY705" s="132"/>
      <c r="MNZ705" s="132"/>
      <c r="MOA705" s="132"/>
      <c r="MOB705" s="132"/>
      <c r="MOC705" s="132"/>
      <c r="MOD705" s="132"/>
      <c r="MOE705" s="132"/>
      <c r="MOF705" s="132"/>
      <c r="MOG705" s="132"/>
      <c r="MOH705" s="132"/>
      <c r="MOI705" s="132"/>
      <c r="MOJ705" s="132"/>
      <c r="MOK705" s="132"/>
      <c r="MOL705" s="132"/>
      <c r="MOM705" s="132"/>
      <c r="MON705" s="132"/>
      <c r="MOO705" s="132"/>
      <c r="MOP705" s="132"/>
      <c r="MOQ705" s="132"/>
      <c r="MOR705" s="132"/>
      <c r="MOS705" s="132"/>
      <c r="MOT705" s="132"/>
      <c r="MOU705" s="132"/>
      <c r="MOV705" s="132"/>
      <c r="MOW705" s="132"/>
      <c r="MOX705" s="132"/>
      <c r="MOY705" s="132"/>
      <c r="MOZ705" s="132"/>
      <c r="MPA705" s="132"/>
      <c r="MPB705" s="132"/>
      <c r="MPC705" s="132"/>
      <c r="MPD705" s="132"/>
      <c r="MPE705" s="132"/>
      <c r="MPF705" s="132"/>
      <c r="MPG705" s="132"/>
      <c r="MPH705" s="132"/>
      <c r="MPI705" s="132"/>
      <c r="MPJ705" s="132"/>
      <c r="MPK705" s="132"/>
      <c r="MPL705" s="132"/>
      <c r="MPM705" s="132"/>
      <c r="MPN705" s="132"/>
      <c r="MPO705" s="132"/>
      <c r="MPP705" s="132"/>
      <c r="MPQ705" s="132"/>
      <c r="MPR705" s="132"/>
      <c r="MPS705" s="132"/>
      <c r="MPT705" s="132"/>
      <c r="MPU705" s="132"/>
      <c r="MPV705" s="132"/>
      <c r="MPW705" s="132"/>
      <c r="MPX705" s="132"/>
      <c r="MPY705" s="132"/>
      <c r="MPZ705" s="132"/>
      <c r="MQA705" s="132"/>
      <c r="MQB705" s="132"/>
      <c r="MQC705" s="132"/>
      <c r="MQD705" s="132"/>
      <c r="MQE705" s="132"/>
      <c r="MQF705" s="132"/>
      <c r="MQG705" s="132"/>
      <c r="MQH705" s="132"/>
      <c r="MQI705" s="132"/>
      <c r="MQJ705" s="132"/>
      <c r="MQK705" s="132"/>
      <c r="MQL705" s="132"/>
      <c r="MQM705" s="132"/>
      <c r="MQN705" s="132"/>
      <c r="MQO705" s="132"/>
      <c r="MQP705" s="132"/>
      <c r="MQQ705" s="132"/>
      <c r="MQR705" s="132"/>
      <c r="MQS705" s="132"/>
      <c r="MQT705" s="132"/>
      <c r="MQU705" s="132"/>
      <c r="MQV705" s="132"/>
      <c r="MQW705" s="132"/>
      <c r="MQX705" s="132"/>
      <c r="MQY705" s="132"/>
      <c r="MQZ705" s="132"/>
      <c r="MRA705" s="132"/>
      <c r="MRB705" s="132"/>
      <c r="MRC705" s="132"/>
      <c r="MRD705" s="132"/>
      <c r="MRE705" s="132"/>
      <c r="MRF705" s="132"/>
      <c r="MRG705" s="132"/>
      <c r="MRH705" s="132"/>
      <c r="MRI705" s="132"/>
      <c r="MRJ705" s="132"/>
      <c r="MRK705" s="132"/>
      <c r="MRL705" s="132"/>
      <c r="MRM705" s="132"/>
      <c r="MRN705" s="132"/>
      <c r="MRO705" s="132"/>
      <c r="MRP705" s="132"/>
      <c r="MRQ705" s="132"/>
      <c r="MRR705" s="132"/>
      <c r="MRS705" s="132"/>
      <c r="MRT705" s="132"/>
      <c r="MRU705" s="132"/>
      <c r="MRV705" s="132"/>
      <c r="MRW705" s="132"/>
      <c r="MRX705" s="132"/>
      <c r="MRY705" s="132"/>
      <c r="MRZ705" s="132"/>
      <c r="MSA705" s="132"/>
      <c r="MSB705" s="132"/>
      <c r="MSC705" s="132"/>
      <c r="MSD705" s="132"/>
      <c r="MSE705" s="132"/>
      <c r="MSF705" s="132"/>
      <c r="MSG705" s="132"/>
      <c r="MSH705" s="132"/>
      <c r="MSI705" s="132"/>
      <c r="MSJ705" s="132"/>
      <c r="MSK705" s="132"/>
      <c r="MSL705" s="132"/>
      <c r="MSM705" s="132"/>
      <c r="MSN705" s="132"/>
      <c r="MSO705" s="132"/>
      <c r="MSP705" s="132"/>
      <c r="MSQ705" s="132"/>
      <c r="MSR705" s="132"/>
      <c r="MSS705" s="132"/>
      <c r="MST705" s="132"/>
      <c r="MSU705" s="132"/>
      <c r="MSV705" s="132"/>
      <c r="MSW705" s="132"/>
      <c r="MSX705" s="132"/>
      <c r="MSY705" s="132"/>
      <c r="MSZ705" s="132"/>
      <c r="MTA705" s="132"/>
      <c r="MTB705" s="132"/>
      <c r="MTC705" s="132"/>
      <c r="MTD705" s="132"/>
      <c r="MTE705" s="132"/>
      <c r="MTF705" s="132"/>
      <c r="MTG705" s="132"/>
      <c r="MTH705" s="132"/>
      <c r="MTI705" s="132"/>
      <c r="MTJ705" s="132"/>
      <c r="MTK705" s="132"/>
      <c r="MTL705" s="132"/>
      <c r="MTM705" s="132"/>
      <c r="MTN705" s="132"/>
      <c r="MTO705" s="132"/>
      <c r="MTP705" s="132"/>
      <c r="MTQ705" s="132"/>
      <c r="MTR705" s="132"/>
      <c r="MTS705" s="132"/>
      <c r="MTT705" s="132"/>
      <c r="MTU705" s="132"/>
      <c r="MTV705" s="132"/>
      <c r="MTW705" s="132"/>
      <c r="MTX705" s="132"/>
      <c r="MTY705" s="132"/>
      <c r="MTZ705" s="132"/>
      <c r="MUA705" s="132"/>
      <c r="MUB705" s="132"/>
      <c r="MUC705" s="132"/>
      <c r="MUD705" s="132"/>
      <c r="MUE705" s="132"/>
      <c r="MUF705" s="132"/>
      <c r="MUG705" s="132"/>
      <c r="MUH705" s="132"/>
      <c r="MUI705" s="132"/>
      <c r="MUJ705" s="132"/>
      <c r="MUK705" s="132"/>
      <c r="MUL705" s="132"/>
      <c r="MUM705" s="132"/>
      <c r="MUN705" s="132"/>
      <c r="MUO705" s="132"/>
      <c r="MUP705" s="132"/>
      <c r="MUQ705" s="132"/>
      <c r="MUR705" s="132"/>
      <c r="MUS705" s="132"/>
      <c r="MUT705" s="132"/>
      <c r="MUU705" s="132"/>
      <c r="MUV705" s="132"/>
      <c r="MUW705" s="132"/>
      <c r="MUX705" s="132"/>
      <c r="MUY705" s="132"/>
      <c r="MUZ705" s="132"/>
      <c r="MVA705" s="132"/>
      <c r="MVB705" s="132"/>
      <c r="MVC705" s="132"/>
      <c r="MVD705" s="132"/>
      <c r="MVE705" s="132"/>
      <c r="MVF705" s="132"/>
      <c r="MVG705" s="132"/>
      <c r="MVH705" s="132"/>
      <c r="MVI705" s="132"/>
      <c r="MVJ705" s="132"/>
      <c r="MVK705" s="132"/>
      <c r="MVL705" s="132"/>
      <c r="MVM705" s="132"/>
      <c r="MVN705" s="132"/>
      <c r="MVO705" s="132"/>
      <c r="MVP705" s="132"/>
      <c r="MVQ705" s="132"/>
      <c r="MVR705" s="132"/>
      <c r="MVS705" s="132"/>
      <c r="MVT705" s="132"/>
      <c r="MVU705" s="132"/>
      <c r="MVV705" s="132"/>
      <c r="MVW705" s="132"/>
      <c r="MVX705" s="132"/>
      <c r="MVY705" s="132"/>
      <c r="MVZ705" s="132"/>
      <c r="MWA705" s="132"/>
      <c r="MWB705" s="132"/>
      <c r="MWC705" s="132"/>
      <c r="MWD705" s="132"/>
      <c r="MWE705" s="132"/>
      <c r="MWF705" s="132"/>
      <c r="MWG705" s="132"/>
      <c r="MWH705" s="132"/>
      <c r="MWI705" s="132"/>
      <c r="MWJ705" s="132"/>
      <c r="MWK705" s="132"/>
      <c r="MWL705" s="132"/>
      <c r="MWM705" s="132"/>
      <c r="MWN705" s="132"/>
      <c r="MWO705" s="132"/>
      <c r="MWP705" s="132"/>
      <c r="MWQ705" s="132"/>
      <c r="MWR705" s="132"/>
      <c r="MWS705" s="132"/>
      <c r="MWT705" s="132"/>
      <c r="MWU705" s="132"/>
      <c r="MWV705" s="132"/>
      <c r="MWW705" s="132"/>
      <c r="MWX705" s="132"/>
      <c r="MWY705" s="132"/>
      <c r="MWZ705" s="132"/>
      <c r="MXA705" s="132"/>
      <c r="MXB705" s="132"/>
      <c r="MXC705" s="132"/>
      <c r="MXD705" s="132"/>
      <c r="MXE705" s="132"/>
      <c r="MXF705" s="132"/>
      <c r="MXG705" s="132"/>
      <c r="MXH705" s="132"/>
      <c r="MXI705" s="132"/>
      <c r="MXJ705" s="132"/>
      <c r="MXK705" s="132"/>
      <c r="MXL705" s="132"/>
      <c r="MXM705" s="132"/>
      <c r="MXN705" s="132"/>
      <c r="MXO705" s="132"/>
      <c r="MXP705" s="132"/>
      <c r="MXQ705" s="132"/>
      <c r="MXR705" s="132"/>
      <c r="MXS705" s="132"/>
      <c r="MXT705" s="132"/>
      <c r="MXU705" s="132"/>
      <c r="MXV705" s="132"/>
      <c r="MXW705" s="132"/>
      <c r="MXX705" s="132"/>
      <c r="MXY705" s="132"/>
      <c r="MXZ705" s="132"/>
      <c r="MYA705" s="132"/>
      <c r="MYB705" s="132"/>
      <c r="MYC705" s="132"/>
      <c r="MYD705" s="132"/>
      <c r="MYE705" s="132"/>
      <c r="MYF705" s="132"/>
      <c r="MYG705" s="132"/>
      <c r="MYH705" s="132"/>
      <c r="MYI705" s="132"/>
      <c r="MYJ705" s="132"/>
      <c r="MYK705" s="132"/>
      <c r="MYL705" s="132"/>
      <c r="MYM705" s="132"/>
      <c r="MYN705" s="132"/>
      <c r="MYO705" s="132"/>
      <c r="MYP705" s="132"/>
      <c r="MYQ705" s="132"/>
      <c r="MYR705" s="132"/>
      <c r="MYS705" s="132"/>
      <c r="MYT705" s="132"/>
      <c r="MYU705" s="132"/>
      <c r="MYV705" s="132"/>
      <c r="MYW705" s="132"/>
      <c r="MYX705" s="132"/>
      <c r="MYY705" s="132"/>
      <c r="MYZ705" s="132"/>
      <c r="MZA705" s="132"/>
      <c r="MZB705" s="132"/>
      <c r="MZC705" s="132"/>
      <c r="MZD705" s="132"/>
      <c r="MZE705" s="132"/>
      <c r="MZF705" s="132"/>
      <c r="MZG705" s="132"/>
      <c r="MZH705" s="132"/>
      <c r="MZI705" s="132"/>
      <c r="MZJ705" s="132"/>
      <c r="MZK705" s="132"/>
      <c r="MZL705" s="132"/>
      <c r="MZM705" s="132"/>
      <c r="MZN705" s="132"/>
      <c r="MZO705" s="132"/>
      <c r="MZP705" s="132"/>
      <c r="MZQ705" s="132"/>
      <c r="MZR705" s="132"/>
      <c r="MZS705" s="132"/>
      <c r="MZT705" s="132"/>
      <c r="MZU705" s="132"/>
      <c r="MZV705" s="132"/>
      <c r="MZW705" s="132"/>
      <c r="MZX705" s="132"/>
      <c r="MZY705" s="132"/>
      <c r="MZZ705" s="132"/>
      <c r="NAA705" s="132"/>
      <c r="NAB705" s="132"/>
      <c r="NAC705" s="132"/>
      <c r="NAD705" s="132"/>
      <c r="NAE705" s="132"/>
      <c r="NAF705" s="132"/>
      <c r="NAG705" s="132"/>
      <c r="NAH705" s="132"/>
      <c r="NAI705" s="132"/>
      <c r="NAJ705" s="132"/>
      <c r="NAK705" s="132"/>
      <c r="NAL705" s="132"/>
      <c r="NAM705" s="132"/>
      <c r="NAN705" s="132"/>
      <c r="NAO705" s="132"/>
      <c r="NAP705" s="132"/>
      <c r="NAQ705" s="132"/>
      <c r="NAR705" s="132"/>
      <c r="NAS705" s="132"/>
      <c r="NAT705" s="132"/>
      <c r="NAU705" s="132"/>
      <c r="NAV705" s="132"/>
      <c r="NAW705" s="132"/>
      <c r="NAX705" s="132"/>
      <c r="NAY705" s="132"/>
      <c r="NAZ705" s="132"/>
      <c r="NBA705" s="132"/>
      <c r="NBB705" s="132"/>
      <c r="NBC705" s="132"/>
      <c r="NBD705" s="132"/>
      <c r="NBE705" s="132"/>
      <c r="NBF705" s="132"/>
      <c r="NBG705" s="132"/>
      <c r="NBH705" s="132"/>
      <c r="NBI705" s="132"/>
      <c r="NBJ705" s="132"/>
      <c r="NBK705" s="132"/>
      <c r="NBL705" s="132"/>
      <c r="NBM705" s="132"/>
      <c r="NBN705" s="132"/>
      <c r="NBO705" s="132"/>
      <c r="NBP705" s="132"/>
      <c r="NBQ705" s="132"/>
      <c r="NBR705" s="132"/>
      <c r="NBS705" s="132"/>
      <c r="NBT705" s="132"/>
      <c r="NBU705" s="132"/>
      <c r="NBV705" s="132"/>
      <c r="NBW705" s="132"/>
      <c r="NBX705" s="132"/>
      <c r="NBY705" s="132"/>
      <c r="NBZ705" s="132"/>
      <c r="NCA705" s="132"/>
      <c r="NCB705" s="132"/>
      <c r="NCC705" s="132"/>
      <c r="NCD705" s="132"/>
      <c r="NCE705" s="132"/>
      <c r="NCF705" s="132"/>
      <c r="NCG705" s="132"/>
      <c r="NCH705" s="132"/>
      <c r="NCI705" s="132"/>
      <c r="NCJ705" s="132"/>
      <c r="NCK705" s="132"/>
      <c r="NCL705" s="132"/>
      <c r="NCM705" s="132"/>
      <c r="NCN705" s="132"/>
      <c r="NCO705" s="132"/>
      <c r="NCP705" s="132"/>
      <c r="NCQ705" s="132"/>
      <c r="NCR705" s="132"/>
      <c r="NCS705" s="132"/>
      <c r="NCT705" s="132"/>
      <c r="NCU705" s="132"/>
      <c r="NCV705" s="132"/>
      <c r="NCW705" s="132"/>
      <c r="NCX705" s="132"/>
      <c r="NCY705" s="132"/>
      <c r="NCZ705" s="132"/>
      <c r="NDA705" s="132"/>
      <c r="NDB705" s="132"/>
      <c r="NDC705" s="132"/>
      <c r="NDD705" s="132"/>
      <c r="NDE705" s="132"/>
      <c r="NDF705" s="132"/>
      <c r="NDG705" s="132"/>
      <c r="NDH705" s="132"/>
      <c r="NDI705" s="132"/>
      <c r="NDJ705" s="132"/>
      <c r="NDK705" s="132"/>
      <c r="NDL705" s="132"/>
      <c r="NDM705" s="132"/>
      <c r="NDN705" s="132"/>
      <c r="NDO705" s="132"/>
      <c r="NDP705" s="132"/>
      <c r="NDQ705" s="132"/>
      <c r="NDR705" s="132"/>
      <c r="NDS705" s="132"/>
      <c r="NDT705" s="132"/>
      <c r="NDU705" s="132"/>
      <c r="NDV705" s="132"/>
      <c r="NDW705" s="132"/>
      <c r="NDX705" s="132"/>
      <c r="NDY705" s="132"/>
      <c r="NDZ705" s="132"/>
      <c r="NEA705" s="132"/>
      <c r="NEB705" s="132"/>
      <c r="NEC705" s="132"/>
      <c r="NED705" s="132"/>
      <c r="NEE705" s="132"/>
      <c r="NEF705" s="132"/>
      <c r="NEG705" s="132"/>
      <c r="NEH705" s="132"/>
      <c r="NEI705" s="132"/>
      <c r="NEJ705" s="132"/>
      <c r="NEK705" s="132"/>
      <c r="NEL705" s="132"/>
      <c r="NEM705" s="132"/>
      <c r="NEN705" s="132"/>
      <c r="NEO705" s="132"/>
      <c r="NEP705" s="132"/>
      <c r="NEQ705" s="132"/>
      <c r="NER705" s="132"/>
      <c r="NES705" s="132"/>
      <c r="NET705" s="132"/>
      <c r="NEU705" s="132"/>
      <c r="NEV705" s="132"/>
      <c r="NEW705" s="132"/>
      <c r="NEX705" s="132"/>
      <c r="NEY705" s="132"/>
      <c r="NEZ705" s="132"/>
      <c r="NFA705" s="132"/>
      <c r="NFB705" s="132"/>
      <c r="NFC705" s="132"/>
      <c r="NFD705" s="132"/>
      <c r="NFE705" s="132"/>
      <c r="NFF705" s="132"/>
      <c r="NFG705" s="132"/>
      <c r="NFH705" s="132"/>
      <c r="NFI705" s="132"/>
      <c r="NFJ705" s="132"/>
      <c r="NFK705" s="132"/>
      <c r="NFL705" s="132"/>
      <c r="NFM705" s="132"/>
      <c r="NFN705" s="132"/>
      <c r="NFO705" s="132"/>
      <c r="NFP705" s="132"/>
      <c r="NFQ705" s="132"/>
      <c r="NFR705" s="132"/>
      <c r="NFS705" s="132"/>
      <c r="NFT705" s="132"/>
      <c r="NFU705" s="132"/>
      <c r="NFV705" s="132"/>
      <c r="NFW705" s="132"/>
      <c r="NFX705" s="132"/>
      <c r="NFY705" s="132"/>
      <c r="NFZ705" s="132"/>
      <c r="NGA705" s="132"/>
      <c r="NGB705" s="132"/>
      <c r="NGC705" s="132"/>
      <c r="NGD705" s="132"/>
      <c r="NGE705" s="132"/>
      <c r="NGF705" s="132"/>
      <c r="NGG705" s="132"/>
      <c r="NGH705" s="132"/>
      <c r="NGI705" s="132"/>
      <c r="NGJ705" s="132"/>
      <c r="NGK705" s="132"/>
      <c r="NGL705" s="132"/>
      <c r="NGM705" s="132"/>
      <c r="NGN705" s="132"/>
      <c r="NGO705" s="132"/>
      <c r="NGP705" s="132"/>
      <c r="NGQ705" s="132"/>
      <c r="NGR705" s="132"/>
      <c r="NGS705" s="132"/>
      <c r="NGT705" s="132"/>
      <c r="NGU705" s="132"/>
      <c r="NGV705" s="132"/>
      <c r="NGW705" s="132"/>
      <c r="NGX705" s="132"/>
      <c r="NGY705" s="132"/>
      <c r="NGZ705" s="132"/>
      <c r="NHA705" s="132"/>
      <c r="NHB705" s="132"/>
      <c r="NHC705" s="132"/>
      <c r="NHD705" s="132"/>
      <c r="NHE705" s="132"/>
      <c r="NHF705" s="132"/>
      <c r="NHG705" s="132"/>
      <c r="NHH705" s="132"/>
      <c r="NHI705" s="132"/>
      <c r="NHJ705" s="132"/>
      <c r="NHK705" s="132"/>
      <c r="NHL705" s="132"/>
      <c r="NHM705" s="132"/>
      <c r="NHN705" s="132"/>
      <c r="NHO705" s="132"/>
      <c r="NHP705" s="132"/>
      <c r="NHQ705" s="132"/>
      <c r="NHR705" s="132"/>
      <c r="NHS705" s="132"/>
      <c r="NHT705" s="132"/>
      <c r="NHU705" s="132"/>
      <c r="NHV705" s="132"/>
      <c r="NHW705" s="132"/>
      <c r="NHX705" s="132"/>
      <c r="NHY705" s="132"/>
      <c r="NHZ705" s="132"/>
      <c r="NIA705" s="132"/>
      <c r="NIB705" s="132"/>
      <c r="NIC705" s="132"/>
      <c r="NID705" s="132"/>
      <c r="NIE705" s="132"/>
      <c r="NIF705" s="132"/>
      <c r="NIG705" s="132"/>
      <c r="NIH705" s="132"/>
      <c r="NII705" s="132"/>
      <c r="NIJ705" s="132"/>
      <c r="NIK705" s="132"/>
      <c r="NIL705" s="132"/>
      <c r="NIM705" s="132"/>
      <c r="NIN705" s="132"/>
      <c r="NIO705" s="132"/>
      <c r="NIP705" s="132"/>
      <c r="NIQ705" s="132"/>
      <c r="NIR705" s="132"/>
      <c r="NIS705" s="132"/>
      <c r="NIT705" s="132"/>
      <c r="NIU705" s="132"/>
      <c r="NIV705" s="132"/>
      <c r="NIW705" s="132"/>
      <c r="NIX705" s="132"/>
      <c r="NIY705" s="132"/>
      <c r="NIZ705" s="132"/>
      <c r="NJA705" s="132"/>
      <c r="NJB705" s="132"/>
      <c r="NJC705" s="132"/>
      <c r="NJD705" s="132"/>
      <c r="NJE705" s="132"/>
      <c r="NJF705" s="132"/>
      <c r="NJG705" s="132"/>
      <c r="NJH705" s="132"/>
      <c r="NJI705" s="132"/>
      <c r="NJJ705" s="132"/>
      <c r="NJK705" s="132"/>
      <c r="NJL705" s="132"/>
      <c r="NJM705" s="132"/>
      <c r="NJN705" s="132"/>
      <c r="NJO705" s="132"/>
      <c r="NJP705" s="132"/>
      <c r="NJQ705" s="132"/>
      <c r="NJR705" s="132"/>
      <c r="NJS705" s="132"/>
      <c r="NJT705" s="132"/>
      <c r="NJU705" s="132"/>
      <c r="NJV705" s="132"/>
      <c r="NJW705" s="132"/>
      <c r="NJX705" s="132"/>
      <c r="NJY705" s="132"/>
      <c r="NJZ705" s="132"/>
      <c r="NKA705" s="132"/>
      <c r="NKB705" s="132"/>
      <c r="NKC705" s="132"/>
      <c r="NKD705" s="132"/>
      <c r="NKE705" s="132"/>
      <c r="NKF705" s="132"/>
      <c r="NKG705" s="132"/>
      <c r="NKH705" s="132"/>
      <c r="NKI705" s="132"/>
      <c r="NKJ705" s="132"/>
      <c r="NKK705" s="132"/>
      <c r="NKL705" s="132"/>
      <c r="NKM705" s="132"/>
      <c r="NKN705" s="132"/>
      <c r="NKO705" s="132"/>
      <c r="NKP705" s="132"/>
      <c r="NKQ705" s="132"/>
      <c r="NKR705" s="132"/>
      <c r="NKS705" s="132"/>
      <c r="NKT705" s="132"/>
      <c r="NKU705" s="132"/>
      <c r="NKV705" s="132"/>
      <c r="NKW705" s="132"/>
      <c r="NKX705" s="132"/>
      <c r="NKY705" s="132"/>
      <c r="NKZ705" s="132"/>
      <c r="NLA705" s="132"/>
      <c r="NLB705" s="132"/>
      <c r="NLC705" s="132"/>
      <c r="NLD705" s="132"/>
      <c r="NLE705" s="132"/>
      <c r="NLF705" s="132"/>
      <c r="NLG705" s="132"/>
      <c r="NLH705" s="132"/>
      <c r="NLI705" s="132"/>
      <c r="NLJ705" s="132"/>
      <c r="NLK705" s="132"/>
      <c r="NLL705" s="132"/>
      <c r="NLM705" s="132"/>
      <c r="NLN705" s="132"/>
      <c r="NLO705" s="132"/>
      <c r="NLP705" s="132"/>
      <c r="NLQ705" s="132"/>
      <c r="NLR705" s="132"/>
      <c r="NLS705" s="132"/>
      <c r="NLT705" s="132"/>
      <c r="NLU705" s="132"/>
      <c r="NLV705" s="132"/>
      <c r="NLW705" s="132"/>
      <c r="NLX705" s="132"/>
      <c r="NLY705" s="132"/>
      <c r="NLZ705" s="132"/>
      <c r="NMA705" s="132"/>
      <c r="NMB705" s="132"/>
      <c r="NMC705" s="132"/>
      <c r="NMD705" s="132"/>
      <c r="NME705" s="132"/>
      <c r="NMF705" s="132"/>
      <c r="NMG705" s="132"/>
      <c r="NMH705" s="132"/>
      <c r="NMI705" s="132"/>
      <c r="NMJ705" s="132"/>
      <c r="NMK705" s="132"/>
      <c r="NML705" s="132"/>
      <c r="NMM705" s="132"/>
      <c r="NMN705" s="132"/>
      <c r="NMO705" s="132"/>
      <c r="NMP705" s="132"/>
      <c r="NMQ705" s="132"/>
      <c r="NMR705" s="132"/>
      <c r="NMS705" s="132"/>
      <c r="NMT705" s="132"/>
      <c r="NMU705" s="132"/>
      <c r="NMV705" s="132"/>
      <c r="NMW705" s="132"/>
      <c r="NMX705" s="132"/>
      <c r="NMY705" s="132"/>
      <c r="NMZ705" s="132"/>
      <c r="NNA705" s="132"/>
      <c r="NNB705" s="132"/>
      <c r="NNC705" s="132"/>
      <c r="NND705" s="132"/>
      <c r="NNE705" s="132"/>
      <c r="NNF705" s="132"/>
      <c r="NNG705" s="132"/>
      <c r="NNH705" s="132"/>
      <c r="NNI705" s="132"/>
      <c r="NNJ705" s="132"/>
      <c r="NNK705" s="132"/>
      <c r="NNL705" s="132"/>
      <c r="NNM705" s="132"/>
      <c r="NNN705" s="132"/>
      <c r="NNO705" s="132"/>
      <c r="NNP705" s="132"/>
      <c r="NNQ705" s="132"/>
      <c r="NNR705" s="132"/>
      <c r="NNS705" s="132"/>
      <c r="NNT705" s="132"/>
      <c r="NNU705" s="132"/>
      <c r="NNV705" s="132"/>
      <c r="NNW705" s="132"/>
      <c r="NNX705" s="132"/>
      <c r="NNY705" s="132"/>
      <c r="NNZ705" s="132"/>
      <c r="NOA705" s="132"/>
      <c r="NOB705" s="132"/>
      <c r="NOC705" s="132"/>
      <c r="NOD705" s="132"/>
      <c r="NOE705" s="132"/>
      <c r="NOF705" s="132"/>
      <c r="NOG705" s="132"/>
      <c r="NOH705" s="132"/>
      <c r="NOI705" s="132"/>
      <c r="NOJ705" s="132"/>
      <c r="NOK705" s="132"/>
      <c r="NOL705" s="132"/>
      <c r="NOM705" s="132"/>
      <c r="NON705" s="132"/>
      <c r="NOO705" s="132"/>
      <c r="NOP705" s="132"/>
      <c r="NOQ705" s="132"/>
      <c r="NOR705" s="132"/>
      <c r="NOS705" s="132"/>
      <c r="NOT705" s="132"/>
      <c r="NOU705" s="132"/>
      <c r="NOV705" s="132"/>
      <c r="NOW705" s="132"/>
      <c r="NOX705" s="132"/>
      <c r="NOY705" s="132"/>
      <c r="NOZ705" s="132"/>
      <c r="NPA705" s="132"/>
      <c r="NPB705" s="132"/>
      <c r="NPC705" s="132"/>
      <c r="NPD705" s="132"/>
      <c r="NPE705" s="132"/>
      <c r="NPF705" s="132"/>
      <c r="NPG705" s="132"/>
      <c r="NPH705" s="132"/>
      <c r="NPI705" s="132"/>
      <c r="NPJ705" s="132"/>
      <c r="NPK705" s="132"/>
      <c r="NPL705" s="132"/>
      <c r="NPM705" s="132"/>
      <c r="NPN705" s="132"/>
      <c r="NPO705" s="132"/>
      <c r="NPP705" s="132"/>
      <c r="NPQ705" s="132"/>
      <c r="NPR705" s="132"/>
      <c r="NPS705" s="132"/>
      <c r="NPT705" s="132"/>
      <c r="NPU705" s="132"/>
      <c r="NPV705" s="132"/>
      <c r="NPW705" s="132"/>
      <c r="NPX705" s="132"/>
      <c r="NPY705" s="132"/>
      <c r="NPZ705" s="132"/>
      <c r="NQA705" s="132"/>
      <c r="NQB705" s="132"/>
      <c r="NQC705" s="132"/>
      <c r="NQD705" s="132"/>
      <c r="NQE705" s="132"/>
      <c r="NQF705" s="132"/>
      <c r="NQG705" s="132"/>
      <c r="NQH705" s="132"/>
      <c r="NQI705" s="132"/>
      <c r="NQJ705" s="132"/>
      <c r="NQK705" s="132"/>
      <c r="NQL705" s="132"/>
      <c r="NQM705" s="132"/>
      <c r="NQN705" s="132"/>
      <c r="NQO705" s="132"/>
      <c r="NQP705" s="132"/>
      <c r="NQQ705" s="132"/>
      <c r="NQR705" s="132"/>
      <c r="NQS705" s="132"/>
      <c r="NQT705" s="132"/>
      <c r="NQU705" s="132"/>
      <c r="NQV705" s="132"/>
      <c r="NQW705" s="132"/>
      <c r="NQX705" s="132"/>
      <c r="NQY705" s="132"/>
      <c r="NQZ705" s="132"/>
      <c r="NRA705" s="132"/>
      <c r="NRB705" s="132"/>
      <c r="NRC705" s="132"/>
      <c r="NRD705" s="132"/>
      <c r="NRE705" s="132"/>
      <c r="NRF705" s="132"/>
      <c r="NRG705" s="132"/>
      <c r="NRH705" s="132"/>
      <c r="NRI705" s="132"/>
      <c r="NRJ705" s="132"/>
      <c r="NRK705" s="132"/>
      <c r="NRL705" s="132"/>
      <c r="NRM705" s="132"/>
      <c r="NRN705" s="132"/>
      <c r="NRO705" s="132"/>
      <c r="NRP705" s="132"/>
      <c r="NRQ705" s="132"/>
      <c r="NRR705" s="132"/>
      <c r="NRS705" s="132"/>
      <c r="NRT705" s="132"/>
      <c r="NRU705" s="132"/>
      <c r="NRV705" s="132"/>
      <c r="NRW705" s="132"/>
      <c r="NRX705" s="132"/>
      <c r="NRY705" s="132"/>
      <c r="NRZ705" s="132"/>
      <c r="NSA705" s="132"/>
      <c r="NSB705" s="132"/>
      <c r="NSC705" s="132"/>
      <c r="NSD705" s="132"/>
      <c r="NSE705" s="132"/>
      <c r="NSF705" s="132"/>
      <c r="NSG705" s="132"/>
      <c r="NSH705" s="132"/>
      <c r="NSI705" s="132"/>
      <c r="NSJ705" s="132"/>
      <c r="NSK705" s="132"/>
      <c r="NSL705" s="132"/>
      <c r="NSM705" s="132"/>
      <c r="NSN705" s="132"/>
      <c r="NSO705" s="132"/>
      <c r="NSP705" s="132"/>
      <c r="NSQ705" s="132"/>
      <c r="NSR705" s="132"/>
      <c r="NSS705" s="132"/>
      <c r="NST705" s="132"/>
      <c r="NSU705" s="132"/>
      <c r="NSV705" s="132"/>
      <c r="NSW705" s="132"/>
      <c r="NSX705" s="132"/>
      <c r="NSY705" s="132"/>
      <c r="NSZ705" s="132"/>
      <c r="NTA705" s="132"/>
      <c r="NTB705" s="132"/>
      <c r="NTC705" s="132"/>
      <c r="NTD705" s="132"/>
      <c r="NTE705" s="132"/>
      <c r="NTF705" s="132"/>
      <c r="NTG705" s="132"/>
      <c r="NTH705" s="132"/>
      <c r="NTI705" s="132"/>
      <c r="NTJ705" s="132"/>
      <c r="NTK705" s="132"/>
      <c r="NTL705" s="132"/>
      <c r="NTM705" s="132"/>
      <c r="NTN705" s="132"/>
      <c r="NTO705" s="132"/>
      <c r="NTP705" s="132"/>
      <c r="NTQ705" s="132"/>
      <c r="NTR705" s="132"/>
      <c r="NTS705" s="132"/>
      <c r="NTT705" s="132"/>
      <c r="NTU705" s="132"/>
      <c r="NTV705" s="132"/>
      <c r="NTW705" s="132"/>
      <c r="NTX705" s="132"/>
      <c r="NTY705" s="132"/>
      <c r="NTZ705" s="132"/>
      <c r="NUA705" s="132"/>
      <c r="NUB705" s="132"/>
      <c r="NUC705" s="132"/>
      <c r="NUD705" s="132"/>
      <c r="NUE705" s="132"/>
      <c r="NUF705" s="132"/>
      <c r="NUG705" s="132"/>
      <c r="NUH705" s="132"/>
      <c r="NUI705" s="132"/>
      <c r="NUJ705" s="132"/>
      <c r="NUK705" s="132"/>
      <c r="NUL705" s="132"/>
      <c r="NUM705" s="132"/>
      <c r="NUN705" s="132"/>
      <c r="NUO705" s="132"/>
      <c r="NUP705" s="132"/>
      <c r="NUQ705" s="132"/>
      <c r="NUR705" s="132"/>
      <c r="NUS705" s="132"/>
      <c r="NUT705" s="132"/>
      <c r="NUU705" s="132"/>
      <c r="NUV705" s="132"/>
      <c r="NUW705" s="132"/>
      <c r="NUX705" s="132"/>
      <c r="NUY705" s="132"/>
      <c r="NUZ705" s="132"/>
      <c r="NVA705" s="132"/>
      <c r="NVB705" s="132"/>
      <c r="NVC705" s="132"/>
      <c r="NVD705" s="132"/>
      <c r="NVE705" s="132"/>
      <c r="NVF705" s="132"/>
      <c r="NVG705" s="132"/>
      <c r="NVH705" s="132"/>
      <c r="NVI705" s="132"/>
      <c r="NVJ705" s="132"/>
      <c r="NVK705" s="132"/>
      <c r="NVL705" s="132"/>
      <c r="NVM705" s="132"/>
      <c r="NVN705" s="132"/>
      <c r="NVO705" s="132"/>
      <c r="NVP705" s="132"/>
      <c r="NVQ705" s="132"/>
      <c r="NVR705" s="132"/>
      <c r="NVS705" s="132"/>
      <c r="NVT705" s="132"/>
      <c r="NVU705" s="132"/>
      <c r="NVV705" s="132"/>
      <c r="NVW705" s="132"/>
      <c r="NVX705" s="132"/>
      <c r="NVY705" s="132"/>
      <c r="NVZ705" s="132"/>
      <c r="NWA705" s="132"/>
      <c r="NWB705" s="132"/>
      <c r="NWC705" s="132"/>
      <c r="NWD705" s="132"/>
      <c r="NWE705" s="132"/>
      <c r="NWF705" s="132"/>
      <c r="NWG705" s="132"/>
      <c r="NWH705" s="132"/>
      <c r="NWI705" s="132"/>
      <c r="NWJ705" s="132"/>
      <c r="NWK705" s="132"/>
      <c r="NWL705" s="132"/>
      <c r="NWM705" s="132"/>
      <c r="NWN705" s="132"/>
      <c r="NWO705" s="132"/>
      <c r="NWP705" s="132"/>
      <c r="NWQ705" s="132"/>
      <c r="NWR705" s="132"/>
      <c r="NWS705" s="132"/>
      <c r="NWT705" s="132"/>
      <c r="NWU705" s="132"/>
      <c r="NWV705" s="132"/>
      <c r="NWW705" s="132"/>
      <c r="NWX705" s="132"/>
      <c r="NWY705" s="132"/>
      <c r="NWZ705" s="132"/>
      <c r="NXA705" s="132"/>
      <c r="NXB705" s="132"/>
      <c r="NXC705" s="132"/>
      <c r="NXD705" s="132"/>
      <c r="NXE705" s="132"/>
      <c r="NXF705" s="132"/>
      <c r="NXG705" s="132"/>
      <c r="NXH705" s="132"/>
      <c r="NXI705" s="132"/>
      <c r="NXJ705" s="132"/>
      <c r="NXK705" s="132"/>
      <c r="NXL705" s="132"/>
      <c r="NXM705" s="132"/>
      <c r="NXN705" s="132"/>
      <c r="NXO705" s="132"/>
      <c r="NXP705" s="132"/>
      <c r="NXQ705" s="132"/>
      <c r="NXR705" s="132"/>
      <c r="NXS705" s="132"/>
      <c r="NXT705" s="132"/>
      <c r="NXU705" s="132"/>
      <c r="NXV705" s="132"/>
      <c r="NXW705" s="132"/>
      <c r="NXX705" s="132"/>
      <c r="NXY705" s="132"/>
      <c r="NXZ705" s="132"/>
      <c r="NYA705" s="132"/>
      <c r="NYB705" s="132"/>
      <c r="NYC705" s="132"/>
      <c r="NYD705" s="132"/>
      <c r="NYE705" s="132"/>
      <c r="NYF705" s="132"/>
      <c r="NYG705" s="132"/>
      <c r="NYH705" s="132"/>
      <c r="NYI705" s="132"/>
      <c r="NYJ705" s="132"/>
      <c r="NYK705" s="132"/>
      <c r="NYL705" s="132"/>
      <c r="NYM705" s="132"/>
      <c r="NYN705" s="132"/>
      <c r="NYO705" s="132"/>
      <c r="NYP705" s="132"/>
      <c r="NYQ705" s="132"/>
      <c r="NYR705" s="132"/>
      <c r="NYS705" s="132"/>
      <c r="NYT705" s="132"/>
      <c r="NYU705" s="132"/>
      <c r="NYV705" s="132"/>
      <c r="NYW705" s="132"/>
      <c r="NYX705" s="132"/>
      <c r="NYY705" s="132"/>
      <c r="NYZ705" s="132"/>
      <c r="NZA705" s="132"/>
      <c r="NZB705" s="132"/>
      <c r="NZC705" s="132"/>
      <c r="NZD705" s="132"/>
      <c r="NZE705" s="132"/>
      <c r="NZF705" s="132"/>
      <c r="NZG705" s="132"/>
      <c r="NZH705" s="132"/>
      <c r="NZI705" s="132"/>
      <c r="NZJ705" s="132"/>
      <c r="NZK705" s="132"/>
      <c r="NZL705" s="132"/>
      <c r="NZM705" s="132"/>
      <c r="NZN705" s="132"/>
      <c r="NZO705" s="132"/>
      <c r="NZP705" s="132"/>
      <c r="NZQ705" s="132"/>
      <c r="NZR705" s="132"/>
      <c r="NZS705" s="132"/>
      <c r="NZT705" s="132"/>
      <c r="NZU705" s="132"/>
      <c r="NZV705" s="132"/>
      <c r="NZW705" s="132"/>
      <c r="NZX705" s="132"/>
      <c r="NZY705" s="132"/>
      <c r="NZZ705" s="132"/>
      <c r="OAA705" s="132"/>
      <c r="OAB705" s="132"/>
      <c r="OAC705" s="132"/>
      <c r="OAD705" s="132"/>
      <c r="OAE705" s="132"/>
      <c r="OAF705" s="132"/>
      <c r="OAG705" s="132"/>
      <c r="OAH705" s="132"/>
      <c r="OAI705" s="132"/>
      <c r="OAJ705" s="132"/>
      <c r="OAK705" s="132"/>
      <c r="OAL705" s="132"/>
      <c r="OAM705" s="132"/>
      <c r="OAN705" s="132"/>
      <c r="OAO705" s="132"/>
      <c r="OAP705" s="132"/>
      <c r="OAQ705" s="132"/>
      <c r="OAR705" s="132"/>
      <c r="OAS705" s="132"/>
      <c r="OAT705" s="132"/>
      <c r="OAU705" s="132"/>
      <c r="OAV705" s="132"/>
      <c r="OAW705" s="132"/>
      <c r="OAX705" s="132"/>
      <c r="OAY705" s="132"/>
      <c r="OAZ705" s="132"/>
      <c r="OBA705" s="132"/>
      <c r="OBB705" s="132"/>
      <c r="OBC705" s="132"/>
      <c r="OBD705" s="132"/>
      <c r="OBE705" s="132"/>
      <c r="OBF705" s="132"/>
      <c r="OBG705" s="132"/>
      <c r="OBH705" s="132"/>
      <c r="OBI705" s="132"/>
      <c r="OBJ705" s="132"/>
      <c r="OBK705" s="132"/>
      <c r="OBL705" s="132"/>
      <c r="OBM705" s="132"/>
      <c r="OBN705" s="132"/>
      <c r="OBO705" s="132"/>
      <c r="OBP705" s="132"/>
      <c r="OBQ705" s="132"/>
      <c r="OBR705" s="132"/>
      <c r="OBS705" s="132"/>
      <c r="OBT705" s="132"/>
      <c r="OBU705" s="132"/>
      <c r="OBV705" s="132"/>
      <c r="OBW705" s="132"/>
      <c r="OBX705" s="132"/>
      <c r="OBY705" s="132"/>
      <c r="OBZ705" s="132"/>
      <c r="OCA705" s="132"/>
      <c r="OCB705" s="132"/>
      <c r="OCC705" s="132"/>
      <c r="OCD705" s="132"/>
      <c r="OCE705" s="132"/>
      <c r="OCF705" s="132"/>
      <c r="OCG705" s="132"/>
      <c r="OCH705" s="132"/>
      <c r="OCI705" s="132"/>
      <c r="OCJ705" s="132"/>
      <c r="OCK705" s="132"/>
      <c r="OCL705" s="132"/>
      <c r="OCM705" s="132"/>
      <c r="OCN705" s="132"/>
      <c r="OCO705" s="132"/>
      <c r="OCP705" s="132"/>
      <c r="OCQ705" s="132"/>
      <c r="OCR705" s="132"/>
      <c r="OCS705" s="132"/>
      <c r="OCT705" s="132"/>
      <c r="OCU705" s="132"/>
      <c r="OCV705" s="132"/>
      <c r="OCW705" s="132"/>
      <c r="OCX705" s="132"/>
      <c r="OCY705" s="132"/>
      <c r="OCZ705" s="132"/>
      <c r="ODA705" s="132"/>
      <c r="ODB705" s="132"/>
      <c r="ODC705" s="132"/>
      <c r="ODD705" s="132"/>
      <c r="ODE705" s="132"/>
      <c r="ODF705" s="132"/>
      <c r="ODG705" s="132"/>
      <c r="ODH705" s="132"/>
      <c r="ODI705" s="132"/>
      <c r="ODJ705" s="132"/>
      <c r="ODK705" s="132"/>
      <c r="ODL705" s="132"/>
      <c r="ODM705" s="132"/>
      <c r="ODN705" s="132"/>
      <c r="ODO705" s="132"/>
      <c r="ODP705" s="132"/>
      <c r="ODQ705" s="132"/>
      <c r="ODR705" s="132"/>
      <c r="ODS705" s="132"/>
      <c r="ODT705" s="132"/>
      <c r="ODU705" s="132"/>
      <c r="ODV705" s="132"/>
      <c r="ODW705" s="132"/>
      <c r="ODX705" s="132"/>
      <c r="ODY705" s="132"/>
      <c r="ODZ705" s="132"/>
      <c r="OEA705" s="132"/>
      <c r="OEB705" s="132"/>
      <c r="OEC705" s="132"/>
      <c r="OED705" s="132"/>
      <c r="OEE705" s="132"/>
      <c r="OEF705" s="132"/>
      <c r="OEG705" s="132"/>
      <c r="OEH705" s="132"/>
      <c r="OEI705" s="132"/>
      <c r="OEJ705" s="132"/>
      <c r="OEK705" s="132"/>
      <c r="OEL705" s="132"/>
      <c r="OEM705" s="132"/>
      <c r="OEN705" s="132"/>
      <c r="OEO705" s="132"/>
      <c r="OEP705" s="132"/>
      <c r="OEQ705" s="132"/>
      <c r="OER705" s="132"/>
      <c r="OES705" s="132"/>
      <c r="OET705" s="132"/>
      <c r="OEU705" s="132"/>
      <c r="OEV705" s="132"/>
      <c r="OEW705" s="132"/>
      <c r="OEX705" s="132"/>
      <c r="OEY705" s="132"/>
      <c r="OEZ705" s="132"/>
      <c r="OFA705" s="132"/>
      <c r="OFB705" s="132"/>
      <c r="OFC705" s="132"/>
      <c r="OFD705" s="132"/>
      <c r="OFE705" s="132"/>
      <c r="OFF705" s="132"/>
      <c r="OFG705" s="132"/>
      <c r="OFH705" s="132"/>
      <c r="OFI705" s="132"/>
      <c r="OFJ705" s="132"/>
      <c r="OFK705" s="132"/>
      <c r="OFL705" s="132"/>
      <c r="OFM705" s="132"/>
      <c r="OFN705" s="132"/>
      <c r="OFO705" s="132"/>
      <c r="OFP705" s="132"/>
      <c r="OFQ705" s="132"/>
      <c r="OFR705" s="132"/>
      <c r="OFS705" s="132"/>
      <c r="OFT705" s="132"/>
      <c r="OFU705" s="132"/>
      <c r="OFV705" s="132"/>
      <c r="OFW705" s="132"/>
      <c r="OFX705" s="132"/>
      <c r="OFY705" s="132"/>
      <c r="OFZ705" s="132"/>
      <c r="OGA705" s="132"/>
      <c r="OGB705" s="132"/>
      <c r="OGC705" s="132"/>
      <c r="OGD705" s="132"/>
      <c r="OGE705" s="132"/>
      <c r="OGF705" s="132"/>
      <c r="OGG705" s="132"/>
      <c r="OGH705" s="132"/>
      <c r="OGI705" s="132"/>
      <c r="OGJ705" s="132"/>
      <c r="OGK705" s="132"/>
      <c r="OGL705" s="132"/>
      <c r="OGM705" s="132"/>
      <c r="OGN705" s="132"/>
      <c r="OGO705" s="132"/>
      <c r="OGP705" s="132"/>
      <c r="OGQ705" s="132"/>
      <c r="OGR705" s="132"/>
      <c r="OGS705" s="132"/>
      <c r="OGT705" s="132"/>
      <c r="OGU705" s="132"/>
      <c r="OGV705" s="132"/>
      <c r="OGW705" s="132"/>
      <c r="OGX705" s="132"/>
      <c r="OGY705" s="132"/>
      <c r="OGZ705" s="132"/>
      <c r="OHA705" s="132"/>
      <c r="OHB705" s="132"/>
      <c r="OHC705" s="132"/>
      <c r="OHD705" s="132"/>
      <c r="OHE705" s="132"/>
      <c r="OHF705" s="132"/>
      <c r="OHG705" s="132"/>
      <c r="OHH705" s="132"/>
      <c r="OHI705" s="132"/>
      <c r="OHJ705" s="132"/>
      <c r="OHK705" s="132"/>
      <c r="OHL705" s="132"/>
      <c r="OHM705" s="132"/>
      <c r="OHN705" s="132"/>
      <c r="OHO705" s="132"/>
      <c r="OHP705" s="132"/>
      <c r="OHQ705" s="132"/>
      <c r="OHR705" s="132"/>
      <c r="OHS705" s="132"/>
      <c r="OHT705" s="132"/>
      <c r="OHU705" s="132"/>
      <c r="OHV705" s="132"/>
      <c r="OHW705" s="132"/>
      <c r="OHX705" s="132"/>
      <c r="OHY705" s="132"/>
      <c r="OHZ705" s="132"/>
      <c r="OIA705" s="132"/>
      <c r="OIB705" s="132"/>
      <c r="OIC705" s="132"/>
      <c r="OID705" s="132"/>
      <c r="OIE705" s="132"/>
      <c r="OIF705" s="132"/>
      <c r="OIG705" s="132"/>
      <c r="OIH705" s="132"/>
      <c r="OII705" s="132"/>
      <c r="OIJ705" s="132"/>
      <c r="OIK705" s="132"/>
      <c r="OIL705" s="132"/>
      <c r="OIM705" s="132"/>
      <c r="OIN705" s="132"/>
      <c r="OIO705" s="132"/>
      <c r="OIP705" s="132"/>
      <c r="OIQ705" s="132"/>
      <c r="OIR705" s="132"/>
      <c r="OIS705" s="132"/>
      <c r="OIT705" s="132"/>
      <c r="OIU705" s="132"/>
      <c r="OIV705" s="132"/>
      <c r="OIW705" s="132"/>
      <c r="OIX705" s="132"/>
      <c r="OIY705" s="132"/>
      <c r="OIZ705" s="132"/>
      <c r="OJA705" s="132"/>
      <c r="OJB705" s="132"/>
      <c r="OJC705" s="132"/>
      <c r="OJD705" s="132"/>
      <c r="OJE705" s="132"/>
      <c r="OJF705" s="132"/>
      <c r="OJG705" s="132"/>
      <c r="OJH705" s="132"/>
      <c r="OJI705" s="132"/>
      <c r="OJJ705" s="132"/>
      <c r="OJK705" s="132"/>
      <c r="OJL705" s="132"/>
      <c r="OJM705" s="132"/>
      <c r="OJN705" s="132"/>
      <c r="OJO705" s="132"/>
      <c r="OJP705" s="132"/>
      <c r="OJQ705" s="132"/>
      <c r="OJR705" s="132"/>
      <c r="OJS705" s="132"/>
      <c r="OJT705" s="132"/>
      <c r="OJU705" s="132"/>
      <c r="OJV705" s="132"/>
      <c r="OJW705" s="132"/>
      <c r="OJX705" s="132"/>
      <c r="OJY705" s="132"/>
      <c r="OJZ705" s="132"/>
      <c r="OKA705" s="132"/>
      <c r="OKB705" s="132"/>
      <c r="OKC705" s="132"/>
      <c r="OKD705" s="132"/>
      <c r="OKE705" s="132"/>
      <c r="OKF705" s="132"/>
      <c r="OKG705" s="132"/>
      <c r="OKH705" s="132"/>
      <c r="OKI705" s="132"/>
      <c r="OKJ705" s="132"/>
      <c r="OKK705" s="132"/>
      <c r="OKL705" s="132"/>
      <c r="OKM705" s="132"/>
      <c r="OKN705" s="132"/>
      <c r="OKO705" s="132"/>
      <c r="OKP705" s="132"/>
      <c r="OKQ705" s="132"/>
      <c r="OKR705" s="132"/>
      <c r="OKS705" s="132"/>
      <c r="OKT705" s="132"/>
      <c r="OKU705" s="132"/>
      <c r="OKV705" s="132"/>
      <c r="OKW705" s="132"/>
      <c r="OKX705" s="132"/>
      <c r="OKY705" s="132"/>
      <c r="OKZ705" s="132"/>
      <c r="OLA705" s="132"/>
      <c r="OLB705" s="132"/>
      <c r="OLC705" s="132"/>
      <c r="OLD705" s="132"/>
      <c r="OLE705" s="132"/>
      <c r="OLF705" s="132"/>
      <c r="OLG705" s="132"/>
      <c r="OLH705" s="132"/>
      <c r="OLI705" s="132"/>
      <c r="OLJ705" s="132"/>
      <c r="OLK705" s="132"/>
      <c r="OLL705" s="132"/>
      <c r="OLM705" s="132"/>
      <c r="OLN705" s="132"/>
      <c r="OLO705" s="132"/>
      <c r="OLP705" s="132"/>
      <c r="OLQ705" s="132"/>
      <c r="OLR705" s="132"/>
      <c r="OLS705" s="132"/>
      <c r="OLT705" s="132"/>
      <c r="OLU705" s="132"/>
      <c r="OLV705" s="132"/>
      <c r="OLW705" s="132"/>
      <c r="OLX705" s="132"/>
      <c r="OLY705" s="132"/>
      <c r="OLZ705" s="132"/>
      <c r="OMA705" s="132"/>
      <c r="OMB705" s="132"/>
      <c r="OMC705" s="132"/>
      <c r="OMD705" s="132"/>
      <c r="OME705" s="132"/>
      <c r="OMF705" s="132"/>
      <c r="OMG705" s="132"/>
      <c r="OMH705" s="132"/>
      <c r="OMI705" s="132"/>
      <c r="OMJ705" s="132"/>
      <c r="OMK705" s="132"/>
      <c r="OML705" s="132"/>
      <c r="OMM705" s="132"/>
      <c r="OMN705" s="132"/>
      <c r="OMO705" s="132"/>
      <c r="OMP705" s="132"/>
      <c r="OMQ705" s="132"/>
      <c r="OMR705" s="132"/>
      <c r="OMS705" s="132"/>
      <c r="OMT705" s="132"/>
      <c r="OMU705" s="132"/>
      <c r="OMV705" s="132"/>
      <c r="OMW705" s="132"/>
      <c r="OMX705" s="132"/>
      <c r="OMY705" s="132"/>
      <c r="OMZ705" s="132"/>
      <c r="ONA705" s="132"/>
      <c r="ONB705" s="132"/>
      <c r="ONC705" s="132"/>
      <c r="OND705" s="132"/>
      <c r="ONE705" s="132"/>
      <c r="ONF705" s="132"/>
      <c r="ONG705" s="132"/>
      <c r="ONH705" s="132"/>
      <c r="ONI705" s="132"/>
      <c r="ONJ705" s="132"/>
      <c r="ONK705" s="132"/>
      <c r="ONL705" s="132"/>
      <c r="ONM705" s="132"/>
      <c r="ONN705" s="132"/>
      <c r="ONO705" s="132"/>
      <c r="ONP705" s="132"/>
      <c r="ONQ705" s="132"/>
      <c r="ONR705" s="132"/>
      <c r="ONS705" s="132"/>
      <c r="ONT705" s="132"/>
      <c r="ONU705" s="132"/>
      <c r="ONV705" s="132"/>
      <c r="ONW705" s="132"/>
      <c r="ONX705" s="132"/>
      <c r="ONY705" s="132"/>
      <c r="ONZ705" s="132"/>
      <c r="OOA705" s="132"/>
      <c r="OOB705" s="132"/>
      <c r="OOC705" s="132"/>
      <c r="OOD705" s="132"/>
      <c r="OOE705" s="132"/>
      <c r="OOF705" s="132"/>
      <c r="OOG705" s="132"/>
      <c r="OOH705" s="132"/>
      <c r="OOI705" s="132"/>
      <c r="OOJ705" s="132"/>
      <c r="OOK705" s="132"/>
      <c r="OOL705" s="132"/>
      <c r="OOM705" s="132"/>
      <c r="OON705" s="132"/>
      <c r="OOO705" s="132"/>
      <c r="OOP705" s="132"/>
      <c r="OOQ705" s="132"/>
      <c r="OOR705" s="132"/>
      <c r="OOS705" s="132"/>
      <c r="OOT705" s="132"/>
      <c r="OOU705" s="132"/>
      <c r="OOV705" s="132"/>
      <c r="OOW705" s="132"/>
      <c r="OOX705" s="132"/>
      <c r="OOY705" s="132"/>
      <c r="OOZ705" s="132"/>
      <c r="OPA705" s="132"/>
      <c r="OPB705" s="132"/>
      <c r="OPC705" s="132"/>
      <c r="OPD705" s="132"/>
      <c r="OPE705" s="132"/>
      <c r="OPF705" s="132"/>
      <c r="OPG705" s="132"/>
      <c r="OPH705" s="132"/>
      <c r="OPI705" s="132"/>
      <c r="OPJ705" s="132"/>
      <c r="OPK705" s="132"/>
      <c r="OPL705" s="132"/>
      <c r="OPM705" s="132"/>
      <c r="OPN705" s="132"/>
      <c r="OPO705" s="132"/>
      <c r="OPP705" s="132"/>
      <c r="OPQ705" s="132"/>
      <c r="OPR705" s="132"/>
      <c r="OPS705" s="132"/>
      <c r="OPT705" s="132"/>
      <c r="OPU705" s="132"/>
      <c r="OPV705" s="132"/>
      <c r="OPW705" s="132"/>
      <c r="OPX705" s="132"/>
      <c r="OPY705" s="132"/>
      <c r="OPZ705" s="132"/>
      <c r="OQA705" s="132"/>
      <c r="OQB705" s="132"/>
      <c r="OQC705" s="132"/>
      <c r="OQD705" s="132"/>
      <c r="OQE705" s="132"/>
      <c r="OQF705" s="132"/>
      <c r="OQG705" s="132"/>
      <c r="OQH705" s="132"/>
      <c r="OQI705" s="132"/>
      <c r="OQJ705" s="132"/>
      <c r="OQK705" s="132"/>
      <c r="OQL705" s="132"/>
      <c r="OQM705" s="132"/>
      <c r="OQN705" s="132"/>
      <c r="OQO705" s="132"/>
      <c r="OQP705" s="132"/>
      <c r="OQQ705" s="132"/>
      <c r="OQR705" s="132"/>
      <c r="OQS705" s="132"/>
      <c r="OQT705" s="132"/>
      <c r="OQU705" s="132"/>
      <c r="OQV705" s="132"/>
      <c r="OQW705" s="132"/>
      <c r="OQX705" s="132"/>
      <c r="OQY705" s="132"/>
      <c r="OQZ705" s="132"/>
      <c r="ORA705" s="132"/>
      <c r="ORB705" s="132"/>
      <c r="ORC705" s="132"/>
      <c r="ORD705" s="132"/>
      <c r="ORE705" s="132"/>
      <c r="ORF705" s="132"/>
      <c r="ORG705" s="132"/>
      <c r="ORH705" s="132"/>
      <c r="ORI705" s="132"/>
      <c r="ORJ705" s="132"/>
      <c r="ORK705" s="132"/>
      <c r="ORL705" s="132"/>
      <c r="ORM705" s="132"/>
      <c r="ORN705" s="132"/>
      <c r="ORO705" s="132"/>
      <c r="ORP705" s="132"/>
      <c r="ORQ705" s="132"/>
      <c r="ORR705" s="132"/>
      <c r="ORS705" s="132"/>
      <c r="ORT705" s="132"/>
      <c r="ORU705" s="132"/>
      <c r="ORV705" s="132"/>
      <c r="ORW705" s="132"/>
      <c r="ORX705" s="132"/>
      <c r="ORY705" s="132"/>
      <c r="ORZ705" s="132"/>
      <c r="OSA705" s="132"/>
      <c r="OSB705" s="132"/>
      <c r="OSC705" s="132"/>
      <c r="OSD705" s="132"/>
      <c r="OSE705" s="132"/>
      <c r="OSF705" s="132"/>
      <c r="OSG705" s="132"/>
      <c r="OSH705" s="132"/>
      <c r="OSI705" s="132"/>
      <c r="OSJ705" s="132"/>
      <c r="OSK705" s="132"/>
      <c r="OSL705" s="132"/>
      <c r="OSM705" s="132"/>
      <c r="OSN705" s="132"/>
      <c r="OSO705" s="132"/>
      <c r="OSP705" s="132"/>
      <c r="OSQ705" s="132"/>
      <c r="OSR705" s="132"/>
      <c r="OSS705" s="132"/>
      <c r="OST705" s="132"/>
      <c r="OSU705" s="132"/>
      <c r="OSV705" s="132"/>
      <c r="OSW705" s="132"/>
      <c r="OSX705" s="132"/>
      <c r="OSY705" s="132"/>
      <c r="OSZ705" s="132"/>
      <c r="OTA705" s="132"/>
      <c r="OTB705" s="132"/>
      <c r="OTC705" s="132"/>
      <c r="OTD705" s="132"/>
      <c r="OTE705" s="132"/>
      <c r="OTF705" s="132"/>
      <c r="OTG705" s="132"/>
      <c r="OTH705" s="132"/>
      <c r="OTI705" s="132"/>
      <c r="OTJ705" s="132"/>
      <c r="OTK705" s="132"/>
      <c r="OTL705" s="132"/>
      <c r="OTM705" s="132"/>
      <c r="OTN705" s="132"/>
      <c r="OTO705" s="132"/>
      <c r="OTP705" s="132"/>
      <c r="OTQ705" s="132"/>
      <c r="OTR705" s="132"/>
      <c r="OTS705" s="132"/>
      <c r="OTT705" s="132"/>
      <c r="OTU705" s="132"/>
      <c r="OTV705" s="132"/>
      <c r="OTW705" s="132"/>
      <c r="OTX705" s="132"/>
      <c r="OTY705" s="132"/>
      <c r="OTZ705" s="132"/>
      <c r="OUA705" s="132"/>
      <c r="OUB705" s="132"/>
      <c r="OUC705" s="132"/>
      <c r="OUD705" s="132"/>
      <c r="OUE705" s="132"/>
      <c r="OUF705" s="132"/>
      <c r="OUG705" s="132"/>
      <c r="OUH705" s="132"/>
      <c r="OUI705" s="132"/>
      <c r="OUJ705" s="132"/>
      <c r="OUK705" s="132"/>
      <c r="OUL705" s="132"/>
      <c r="OUM705" s="132"/>
      <c r="OUN705" s="132"/>
      <c r="OUO705" s="132"/>
      <c r="OUP705" s="132"/>
      <c r="OUQ705" s="132"/>
      <c r="OUR705" s="132"/>
      <c r="OUS705" s="132"/>
      <c r="OUT705" s="132"/>
      <c r="OUU705" s="132"/>
      <c r="OUV705" s="132"/>
      <c r="OUW705" s="132"/>
      <c r="OUX705" s="132"/>
      <c r="OUY705" s="132"/>
      <c r="OUZ705" s="132"/>
      <c r="OVA705" s="132"/>
      <c r="OVB705" s="132"/>
      <c r="OVC705" s="132"/>
      <c r="OVD705" s="132"/>
      <c r="OVE705" s="132"/>
      <c r="OVF705" s="132"/>
      <c r="OVG705" s="132"/>
      <c r="OVH705" s="132"/>
      <c r="OVI705" s="132"/>
      <c r="OVJ705" s="132"/>
      <c r="OVK705" s="132"/>
      <c r="OVL705" s="132"/>
      <c r="OVM705" s="132"/>
      <c r="OVN705" s="132"/>
      <c r="OVO705" s="132"/>
      <c r="OVP705" s="132"/>
      <c r="OVQ705" s="132"/>
      <c r="OVR705" s="132"/>
      <c r="OVS705" s="132"/>
      <c r="OVT705" s="132"/>
      <c r="OVU705" s="132"/>
      <c r="OVV705" s="132"/>
      <c r="OVW705" s="132"/>
      <c r="OVX705" s="132"/>
      <c r="OVY705" s="132"/>
      <c r="OVZ705" s="132"/>
      <c r="OWA705" s="132"/>
      <c r="OWB705" s="132"/>
      <c r="OWC705" s="132"/>
      <c r="OWD705" s="132"/>
      <c r="OWE705" s="132"/>
      <c r="OWF705" s="132"/>
      <c r="OWG705" s="132"/>
      <c r="OWH705" s="132"/>
      <c r="OWI705" s="132"/>
      <c r="OWJ705" s="132"/>
      <c r="OWK705" s="132"/>
      <c r="OWL705" s="132"/>
      <c r="OWM705" s="132"/>
      <c r="OWN705" s="132"/>
      <c r="OWO705" s="132"/>
      <c r="OWP705" s="132"/>
      <c r="OWQ705" s="132"/>
      <c r="OWR705" s="132"/>
      <c r="OWS705" s="132"/>
      <c r="OWT705" s="132"/>
      <c r="OWU705" s="132"/>
      <c r="OWV705" s="132"/>
      <c r="OWW705" s="132"/>
      <c r="OWX705" s="132"/>
      <c r="OWY705" s="132"/>
      <c r="OWZ705" s="132"/>
      <c r="OXA705" s="132"/>
      <c r="OXB705" s="132"/>
      <c r="OXC705" s="132"/>
      <c r="OXD705" s="132"/>
      <c r="OXE705" s="132"/>
      <c r="OXF705" s="132"/>
      <c r="OXG705" s="132"/>
      <c r="OXH705" s="132"/>
      <c r="OXI705" s="132"/>
      <c r="OXJ705" s="132"/>
      <c r="OXK705" s="132"/>
      <c r="OXL705" s="132"/>
      <c r="OXM705" s="132"/>
      <c r="OXN705" s="132"/>
      <c r="OXO705" s="132"/>
      <c r="OXP705" s="132"/>
      <c r="OXQ705" s="132"/>
      <c r="OXR705" s="132"/>
      <c r="OXS705" s="132"/>
      <c r="OXT705" s="132"/>
      <c r="OXU705" s="132"/>
      <c r="OXV705" s="132"/>
      <c r="OXW705" s="132"/>
      <c r="OXX705" s="132"/>
      <c r="OXY705" s="132"/>
      <c r="OXZ705" s="132"/>
      <c r="OYA705" s="132"/>
      <c r="OYB705" s="132"/>
      <c r="OYC705" s="132"/>
      <c r="OYD705" s="132"/>
      <c r="OYE705" s="132"/>
      <c r="OYF705" s="132"/>
      <c r="OYG705" s="132"/>
      <c r="OYH705" s="132"/>
      <c r="OYI705" s="132"/>
      <c r="OYJ705" s="132"/>
      <c r="OYK705" s="132"/>
      <c r="OYL705" s="132"/>
      <c r="OYM705" s="132"/>
      <c r="OYN705" s="132"/>
      <c r="OYO705" s="132"/>
      <c r="OYP705" s="132"/>
      <c r="OYQ705" s="132"/>
      <c r="OYR705" s="132"/>
      <c r="OYS705" s="132"/>
      <c r="OYT705" s="132"/>
      <c r="OYU705" s="132"/>
      <c r="OYV705" s="132"/>
      <c r="OYW705" s="132"/>
      <c r="OYX705" s="132"/>
      <c r="OYY705" s="132"/>
      <c r="OYZ705" s="132"/>
      <c r="OZA705" s="132"/>
      <c r="OZB705" s="132"/>
      <c r="OZC705" s="132"/>
      <c r="OZD705" s="132"/>
      <c r="OZE705" s="132"/>
      <c r="OZF705" s="132"/>
      <c r="OZG705" s="132"/>
      <c r="OZH705" s="132"/>
      <c r="OZI705" s="132"/>
      <c r="OZJ705" s="132"/>
      <c r="OZK705" s="132"/>
      <c r="OZL705" s="132"/>
      <c r="OZM705" s="132"/>
      <c r="OZN705" s="132"/>
      <c r="OZO705" s="132"/>
      <c r="OZP705" s="132"/>
      <c r="OZQ705" s="132"/>
      <c r="OZR705" s="132"/>
      <c r="OZS705" s="132"/>
      <c r="OZT705" s="132"/>
      <c r="OZU705" s="132"/>
      <c r="OZV705" s="132"/>
      <c r="OZW705" s="132"/>
      <c r="OZX705" s="132"/>
      <c r="OZY705" s="132"/>
      <c r="OZZ705" s="132"/>
      <c r="PAA705" s="132"/>
      <c r="PAB705" s="132"/>
      <c r="PAC705" s="132"/>
      <c r="PAD705" s="132"/>
      <c r="PAE705" s="132"/>
      <c r="PAF705" s="132"/>
      <c r="PAG705" s="132"/>
      <c r="PAH705" s="132"/>
      <c r="PAI705" s="132"/>
      <c r="PAJ705" s="132"/>
      <c r="PAK705" s="132"/>
      <c r="PAL705" s="132"/>
      <c r="PAM705" s="132"/>
      <c r="PAN705" s="132"/>
      <c r="PAO705" s="132"/>
      <c r="PAP705" s="132"/>
      <c r="PAQ705" s="132"/>
      <c r="PAR705" s="132"/>
      <c r="PAS705" s="132"/>
      <c r="PAT705" s="132"/>
      <c r="PAU705" s="132"/>
      <c r="PAV705" s="132"/>
      <c r="PAW705" s="132"/>
      <c r="PAX705" s="132"/>
      <c r="PAY705" s="132"/>
      <c r="PAZ705" s="132"/>
      <c r="PBA705" s="132"/>
      <c r="PBB705" s="132"/>
      <c r="PBC705" s="132"/>
      <c r="PBD705" s="132"/>
      <c r="PBE705" s="132"/>
      <c r="PBF705" s="132"/>
      <c r="PBG705" s="132"/>
      <c r="PBH705" s="132"/>
      <c r="PBI705" s="132"/>
      <c r="PBJ705" s="132"/>
      <c r="PBK705" s="132"/>
      <c r="PBL705" s="132"/>
      <c r="PBM705" s="132"/>
      <c r="PBN705" s="132"/>
      <c r="PBO705" s="132"/>
      <c r="PBP705" s="132"/>
      <c r="PBQ705" s="132"/>
      <c r="PBR705" s="132"/>
      <c r="PBS705" s="132"/>
      <c r="PBT705" s="132"/>
      <c r="PBU705" s="132"/>
      <c r="PBV705" s="132"/>
      <c r="PBW705" s="132"/>
      <c r="PBX705" s="132"/>
      <c r="PBY705" s="132"/>
      <c r="PBZ705" s="132"/>
      <c r="PCA705" s="132"/>
      <c r="PCB705" s="132"/>
      <c r="PCC705" s="132"/>
      <c r="PCD705" s="132"/>
      <c r="PCE705" s="132"/>
      <c r="PCF705" s="132"/>
      <c r="PCG705" s="132"/>
      <c r="PCH705" s="132"/>
      <c r="PCI705" s="132"/>
      <c r="PCJ705" s="132"/>
      <c r="PCK705" s="132"/>
      <c r="PCL705" s="132"/>
      <c r="PCM705" s="132"/>
      <c r="PCN705" s="132"/>
      <c r="PCO705" s="132"/>
      <c r="PCP705" s="132"/>
      <c r="PCQ705" s="132"/>
      <c r="PCR705" s="132"/>
      <c r="PCS705" s="132"/>
      <c r="PCT705" s="132"/>
      <c r="PCU705" s="132"/>
      <c r="PCV705" s="132"/>
      <c r="PCW705" s="132"/>
      <c r="PCX705" s="132"/>
      <c r="PCY705" s="132"/>
      <c r="PCZ705" s="132"/>
      <c r="PDA705" s="132"/>
      <c r="PDB705" s="132"/>
      <c r="PDC705" s="132"/>
      <c r="PDD705" s="132"/>
      <c r="PDE705" s="132"/>
      <c r="PDF705" s="132"/>
      <c r="PDG705" s="132"/>
      <c r="PDH705" s="132"/>
      <c r="PDI705" s="132"/>
      <c r="PDJ705" s="132"/>
      <c r="PDK705" s="132"/>
      <c r="PDL705" s="132"/>
      <c r="PDM705" s="132"/>
      <c r="PDN705" s="132"/>
      <c r="PDO705" s="132"/>
      <c r="PDP705" s="132"/>
      <c r="PDQ705" s="132"/>
      <c r="PDR705" s="132"/>
      <c r="PDS705" s="132"/>
      <c r="PDT705" s="132"/>
      <c r="PDU705" s="132"/>
      <c r="PDV705" s="132"/>
      <c r="PDW705" s="132"/>
      <c r="PDX705" s="132"/>
      <c r="PDY705" s="132"/>
      <c r="PDZ705" s="132"/>
      <c r="PEA705" s="132"/>
      <c r="PEB705" s="132"/>
      <c r="PEC705" s="132"/>
      <c r="PED705" s="132"/>
      <c r="PEE705" s="132"/>
      <c r="PEF705" s="132"/>
      <c r="PEG705" s="132"/>
      <c r="PEH705" s="132"/>
      <c r="PEI705" s="132"/>
      <c r="PEJ705" s="132"/>
      <c r="PEK705" s="132"/>
      <c r="PEL705" s="132"/>
      <c r="PEM705" s="132"/>
      <c r="PEN705" s="132"/>
      <c r="PEO705" s="132"/>
      <c r="PEP705" s="132"/>
      <c r="PEQ705" s="132"/>
      <c r="PER705" s="132"/>
      <c r="PES705" s="132"/>
      <c r="PET705" s="132"/>
      <c r="PEU705" s="132"/>
      <c r="PEV705" s="132"/>
      <c r="PEW705" s="132"/>
      <c r="PEX705" s="132"/>
      <c r="PEY705" s="132"/>
      <c r="PEZ705" s="132"/>
      <c r="PFA705" s="132"/>
      <c r="PFB705" s="132"/>
      <c r="PFC705" s="132"/>
      <c r="PFD705" s="132"/>
      <c r="PFE705" s="132"/>
      <c r="PFF705" s="132"/>
      <c r="PFG705" s="132"/>
      <c r="PFH705" s="132"/>
      <c r="PFI705" s="132"/>
      <c r="PFJ705" s="132"/>
      <c r="PFK705" s="132"/>
      <c r="PFL705" s="132"/>
      <c r="PFM705" s="132"/>
      <c r="PFN705" s="132"/>
      <c r="PFO705" s="132"/>
      <c r="PFP705" s="132"/>
      <c r="PFQ705" s="132"/>
      <c r="PFR705" s="132"/>
      <c r="PFS705" s="132"/>
      <c r="PFT705" s="132"/>
      <c r="PFU705" s="132"/>
      <c r="PFV705" s="132"/>
      <c r="PFW705" s="132"/>
      <c r="PFX705" s="132"/>
      <c r="PFY705" s="132"/>
      <c r="PFZ705" s="132"/>
      <c r="PGA705" s="132"/>
      <c r="PGB705" s="132"/>
      <c r="PGC705" s="132"/>
      <c r="PGD705" s="132"/>
      <c r="PGE705" s="132"/>
      <c r="PGF705" s="132"/>
      <c r="PGG705" s="132"/>
      <c r="PGH705" s="132"/>
      <c r="PGI705" s="132"/>
      <c r="PGJ705" s="132"/>
      <c r="PGK705" s="132"/>
      <c r="PGL705" s="132"/>
      <c r="PGM705" s="132"/>
      <c r="PGN705" s="132"/>
      <c r="PGO705" s="132"/>
      <c r="PGP705" s="132"/>
      <c r="PGQ705" s="132"/>
      <c r="PGR705" s="132"/>
      <c r="PGS705" s="132"/>
      <c r="PGT705" s="132"/>
      <c r="PGU705" s="132"/>
      <c r="PGV705" s="132"/>
      <c r="PGW705" s="132"/>
      <c r="PGX705" s="132"/>
      <c r="PGY705" s="132"/>
      <c r="PGZ705" s="132"/>
      <c r="PHA705" s="132"/>
      <c r="PHB705" s="132"/>
      <c r="PHC705" s="132"/>
      <c r="PHD705" s="132"/>
      <c r="PHE705" s="132"/>
      <c r="PHF705" s="132"/>
      <c r="PHG705" s="132"/>
      <c r="PHH705" s="132"/>
      <c r="PHI705" s="132"/>
      <c r="PHJ705" s="132"/>
      <c r="PHK705" s="132"/>
      <c r="PHL705" s="132"/>
      <c r="PHM705" s="132"/>
      <c r="PHN705" s="132"/>
      <c r="PHO705" s="132"/>
      <c r="PHP705" s="132"/>
      <c r="PHQ705" s="132"/>
      <c r="PHR705" s="132"/>
      <c r="PHS705" s="132"/>
      <c r="PHT705" s="132"/>
      <c r="PHU705" s="132"/>
      <c r="PHV705" s="132"/>
      <c r="PHW705" s="132"/>
      <c r="PHX705" s="132"/>
      <c r="PHY705" s="132"/>
      <c r="PHZ705" s="132"/>
      <c r="PIA705" s="132"/>
      <c r="PIB705" s="132"/>
      <c r="PIC705" s="132"/>
      <c r="PID705" s="132"/>
      <c r="PIE705" s="132"/>
      <c r="PIF705" s="132"/>
      <c r="PIG705" s="132"/>
      <c r="PIH705" s="132"/>
      <c r="PII705" s="132"/>
      <c r="PIJ705" s="132"/>
      <c r="PIK705" s="132"/>
      <c r="PIL705" s="132"/>
      <c r="PIM705" s="132"/>
      <c r="PIN705" s="132"/>
      <c r="PIO705" s="132"/>
      <c r="PIP705" s="132"/>
      <c r="PIQ705" s="132"/>
      <c r="PIR705" s="132"/>
      <c r="PIS705" s="132"/>
      <c r="PIT705" s="132"/>
      <c r="PIU705" s="132"/>
      <c r="PIV705" s="132"/>
      <c r="PIW705" s="132"/>
      <c r="PIX705" s="132"/>
      <c r="PIY705" s="132"/>
      <c r="PIZ705" s="132"/>
      <c r="PJA705" s="132"/>
      <c r="PJB705" s="132"/>
      <c r="PJC705" s="132"/>
      <c r="PJD705" s="132"/>
      <c r="PJE705" s="132"/>
      <c r="PJF705" s="132"/>
      <c r="PJG705" s="132"/>
      <c r="PJH705" s="132"/>
      <c r="PJI705" s="132"/>
      <c r="PJJ705" s="132"/>
      <c r="PJK705" s="132"/>
      <c r="PJL705" s="132"/>
      <c r="PJM705" s="132"/>
      <c r="PJN705" s="132"/>
      <c r="PJO705" s="132"/>
      <c r="PJP705" s="132"/>
      <c r="PJQ705" s="132"/>
      <c r="PJR705" s="132"/>
      <c r="PJS705" s="132"/>
      <c r="PJT705" s="132"/>
      <c r="PJU705" s="132"/>
      <c r="PJV705" s="132"/>
      <c r="PJW705" s="132"/>
      <c r="PJX705" s="132"/>
      <c r="PJY705" s="132"/>
      <c r="PJZ705" s="132"/>
      <c r="PKA705" s="132"/>
      <c r="PKB705" s="132"/>
      <c r="PKC705" s="132"/>
      <c r="PKD705" s="132"/>
      <c r="PKE705" s="132"/>
      <c r="PKF705" s="132"/>
      <c r="PKG705" s="132"/>
      <c r="PKH705" s="132"/>
      <c r="PKI705" s="132"/>
      <c r="PKJ705" s="132"/>
      <c r="PKK705" s="132"/>
      <c r="PKL705" s="132"/>
      <c r="PKM705" s="132"/>
      <c r="PKN705" s="132"/>
      <c r="PKO705" s="132"/>
      <c r="PKP705" s="132"/>
      <c r="PKQ705" s="132"/>
      <c r="PKR705" s="132"/>
      <c r="PKS705" s="132"/>
      <c r="PKT705" s="132"/>
      <c r="PKU705" s="132"/>
      <c r="PKV705" s="132"/>
      <c r="PKW705" s="132"/>
      <c r="PKX705" s="132"/>
      <c r="PKY705" s="132"/>
      <c r="PKZ705" s="132"/>
      <c r="PLA705" s="132"/>
      <c r="PLB705" s="132"/>
      <c r="PLC705" s="132"/>
      <c r="PLD705" s="132"/>
      <c r="PLE705" s="132"/>
      <c r="PLF705" s="132"/>
      <c r="PLG705" s="132"/>
      <c r="PLH705" s="132"/>
      <c r="PLI705" s="132"/>
      <c r="PLJ705" s="132"/>
      <c r="PLK705" s="132"/>
      <c r="PLL705" s="132"/>
      <c r="PLM705" s="132"/>
      <c r="PLN705" s="132"/>
      <c r="PLO705" s="132"/>
      <c r="PLP705" s="132"/>
      <c r="PLQ705" s="132"/>
      <c r="PLR705" s="132"/>
      <c r="PLS705" s="132"/>
      <c r="PLT705" s="132"/>
      <c r="PLU705" s="132"/>
      <c r="PLV705" s="132"/>
      <c r="PLW705" s="132"/>
      <c r="PLX705" s="132"/>
      <c r="PLY705" s="132"/>
      <c r="PLZ705" s="132"/>
      <c r="PMA705" s="132"/>
      <c r="PMB705" s="132"/>
      <c r="PMC705" s="132"/>
      <c r="PMD705" s="132"/>
      <c r="PME705" s="132"/>
      <c r="PMF705" s="132"/>
      <c r="PMG705" s="132"/>
      <c r="PMH705" s="132"/>
      <c r="PMI705" s="132"/>
      <c r="PMJ705" s="132"/>
      <c r="PMK705" s="132"/>
      <c r="PML705" s="132"/>
      <c r="PMM705" s="132"/>
      <c r="PMN705" s="132"/>
      <c r="PMO705" s="132"/>
      <c r="PMP705" s="132"/>
      <c r="PMQ705" s="132"/>
      <c r="PMR705" s="132"/>
      <c r="PMS705" s="132"/>
      <c r="PMT705" s="132"/>
      <c r="PMU705" s="132"/>
      <c r="PMV705" s="132"/>
      <c r="PMW705" s="132"/>
      <c r="PMX705" s="132"/>
      <c r="PMY705" s="132"/>
      <c r="PMZ705" s="132"/>
      <c r="PNA705" s="132"/>
      <c r="PNB705" s="132"/>
      <c r="PNC705" s="132"/>
      <c r="PND705" s="132"/>
      <c r="PNE705" s="132"/>
      <c r="PNF705" s="132"/>
      <c r="PNG705" s="132"/>
      <c r="PNH705" s="132"/>
      <c r="PNI705" s="132"/>
      <c r="PNJ705" s="132"/>
      <c r="PNK705" s="132"/>
      <c r="PNL705" s="132"/>
      <c r="PNM705" s="132"/>
      <c r="PNN705" s="132"/>
      <c r="PNO705" s="132"/>
      <c r="PNP705" s="132"/>
      <c r="PNQ705" s="132"/>
      <c r="PNR705" s="132"/>
      <c r="PNS705" s="132"/>
      <c r="PNT705" s="132"/>
      <c r="PNU705" s="132"/>
      <c r="PNV705" s="132"/>
      <c r="PNW705" s="132"/>
      <c r="PNX705" s="132"/>
      <c r="PNY705" s="132"/>
      <c r="PNZ705" s="132"/>
      <c r="POA705" s="132"/>
      <c r="POB705" s="132"/>
      <c r="POC705" s="132"/>
      <c r="POD705" s="132"/>
      <c r="POE705" s="132"/>
      <c r="POF705" s="132"/>
      <c r="POG705" s="132"/>
      <c r="POH705" s="132"/>
      <c r="POI705" s="132"/>
      <c r="POJ705" s="132"/>
      <c r="POK705" s="132"/>
      <c r="POL705" s="132"/>
      <c r="POM705" s="132"/>
      <c r="PON705" s="132"/>
      <c r="POO705" s="132"/>
      <c r="POP705" s="132"/>
      <c r="POQ705" s="132"/>
      <c r="POR705" s="132"/>
      <c r="POS705" s="132"/>
      <c r="POT705" s="132"/>
      <c r="POU705" s="132"/>
      <c r="POV705" s="132"/>
      <c r="POW705" s="132"/>
      <c r="POX705" s="132"/>
      <c r="POY705" s="132"/>
      <c r="POZ705" s="132"/>
      <c r="PPA705" s="132"/>
      <c r="PPB705" s="132"/>
      <c r="PPC705" s="132"/>
      <c r="PPD705" s="132"/>
      <c r="PPE705" s="132"/>
      <c r="PPF705" s="132"/>
      <c r="PPG705" s="132"/>
      <c r="PPH705" s="132"/>
      <c r="PPI705" s="132"/>
      <c r="PPJ705" s="132"/>
      <c r="PPK705" s="132"/>
      <c r="PPL705" s="132"/>
      <c r="PPM705" s="132"/>
      <c r="PPN705" s="132"/>
      <c r="PPO705" s="132"/>
      <c r="PPP705" s="132"/>
      <c r="PPQ705" s="132"/>
      <c r="PPR705" s="132"/>
      <c r="PPS705" s="132"/>
      <c r="PPT705" s="132"/>
      <c r="PPU705" s="132"/>
      <c r="PPV705" s="132"/>
      <c r="PPW705" s="132"/>
      <c r="PPX705" s="132"/>
      <c r="PPY705" s="132"/>
      <c r="PPZ705" s="132"/>
      <c r="PQA705" s="132"/>
      <c r="PQB705" s="132"/>
      <c r="PQC705" s="132"/>
      <c r="PQD705" s="132"/>
      <c r="PQE705" s="132"/>
      <c r="PQF705" s="132"/>
      <c r="PQG705" s="132"/>
      <c r="PQH705" s="132"/>
      <c r="PQI705" s="132"/>
      <c r="PQJ705" s="132"/>
      <c r="PQK705" s="132"/>
      <c r="PQL705" s="132"/>
      <c r="PQM705" s="132"/>
      <c r="PQN705" s="132"/>
      <c r="PQO705" s="132"/>
      <c r="PQP705" s="132"/>
      <c r="PQQ705" s="132"/>
      <c r="PQR705" s="132"/>
      <c r="PQS705" s="132"/>
      <c r="PQT705" s="132"/>
      <c r="PQU705" s="132"/>
      <c r="PQV705" s="132"/>
      <c r="PQW705" s="132"/>
      <c r="PQX705" s="132"/>
      <c r="PQY705" s="132"/>
      <c r="PQZ705" s="132"/>
      <c r="PRA705" s="132"/>
      <c r="PRB705" s="132"/>
      <c r="PRC705" s="132"/>
      <c r="PRD705" s="132"/>
      <c r="PRE705" s="132"/>
      <c r="PRF705" s="132"/>
      <c r="PRG705" s="132"/>
      <c r="PRH705" s="132"/>
      <c r="PRI705" s="132"/>
      <c r="PRJ705" s="132"/>
      <c r="PRK705" s="132"/>
      <c r="PRL705" s="132"/>
      <c r="PRM705" s="132"/>
      <c r="PRN705" s="132"/>
      <c r="PRO705" s="132"/>
      <c r="PRP705" s="132"/>
      <c r="PRQ705" s="132"/>
      <c r="PRR705" s="132"/>
      <c r="PRS705" s="132"/>
      <c r="PRT705" s="132"/>
      <c r="PRU705" s="132"/>
      <c r="PRV705" s="132"/>
      <c r="PRW705" s="132"/>
      <c r="PRX705" s="132"/>
      <c r="PRY705" s="132"/>
      <c r="PRZ705" s="132"/>
      <c r="PSA705" s="132"/>
      <c r="PSB705" s="132"/>
      <c r="PSC705" s="132"/>
      <c r="PSD705" s="132"/>
      <c r="PSE705" s="132"/>
      <c r="PSF705" s="132"/>
      <c r="PSG705" s="132"/>
      <c r="PSH705" s="132"/>
      <c r="PSI705" s="132"/>
      <c r="PSJ705" s="132"/>
      <c r="PSK705" s="132"/>
      <c r="PSL705" s="132"/>
      <c r="PSM705" s="132"/>
      <c r="PSN705" s="132"/>
      <c r="PSO705" s="132"/>
      <c r="PSP705" s="132"/>
      <c r="PSQ705" s="132"/>
      <c r="PSR705" s="132"/>
      <c r="PSS705" s="132"/>
      <c r="PST705" s="132"/>
      <c r="PSU705" s="132"/>
      <c r="PSV705" s="132"/>
      <c r="PSW705" s="132"/>
      <c r="PSX705" s="132"/>
      <c r="PSY705" s="132"/>
      <c r="PSZ705" s="132"/>
      <c r="PTA705" s="132"/>
      <c r="PTB705" s="132"/>
      <c r="PTC705" s="132"/>
      <c r="PTD705" s="132"/>
      <c r="PTE705" s="132"/>
      <c r="PTF705" s="132"/>
      <c r="PTG705" s="132"/>
      <c r="PTH705" s="132"/>
      <c r="PTI705" s="132"/>
      <c r="PTJ705" s="132"/>
      <c r="PTK705" s="132"/>
      <c r="PTL705" s="132"/>
      <c r="PTM705" s="132"/>
      <c r="PTN705" s="132"/>
      <c r="PTO705" s="132"/>
      <c r="PTP705" s="132"/>
      <c r="PTQ705" s="132"/>
      <c r="PTR705" s="132"/>
      <c r="PTS705" s="132"/>
      <c r="PTT705" s="132"/>
      <c r="PTU705" s="132"/>
      <c r="PTV705" s="132"/>
      <c r="PTW705" s="132"/>
      <c r="PTX705" s="132"/>
      <c r="PTY705" s="132"/>
      <c r="PTZ705" s="132"/>
      <c r="PUA705" s="132"/>
      <c r="PUB705" s="132"/>
      <c r="PUC705" s="132"/>
      <c r="PUD705" s="132"/>
      <c r="PUE705" s="132"/>
      <c r="PUF705" s="132"/>
      <c r="PUG705" s="132"/>
      <c r="PUH705" s="132"/>
      <c r="PUI705" s="132"/>
      <c r="PUJ705" s="132"/>
      <c r="PUK705" s="132"/>
      <c r="PUL705" s="132"/>
      <c r="PUM705" s="132"/>
      <c r="PUN705" s="132"/>
      <c r="PUO705" s="132"/>
      <c r="PUP705" s="132"/>
      <c r="PUQ705" s="132"/>
      <c r="PUR705" s="132"/>
      <c r="PUS705" s="132"/>
      <c r="PUT705" s="132"/>
      <c r="PUU705" s="132"/>
      <c r="PUV705" s="132"/>
      <c r="PUW705" s="132"/>
      <c r="PUX705" s="132"/>
      <c r="PUY705" s="132"/>
      <c r="PUZ705" s="132"/>
      <c r="PVA705" s="132"/>
      <c r="PVB705" s="132"/>
      <c r="PVC705" s="132"/>
      <c r="PVD705" s="132"/>
      <c r="PVE705" s="132"/>
      <c r="PVF705" s="132"/>
      <c r="PVG705" s="132"/>
      <c r="PVH705" s="132"/>
      <c r="PVI705" s="132"/>
      <c r="PVJ705" s="132"/>
      <c r="PVK705" s="132"/>
      <c r="PVL705" s="132"/>
      <c r="PVM705" s="132"/>
      <c r="PVN705" s="132"/>
      <c r="PVO705" s="132"/>
      <c r="PVP705" s="132"/>
      <c r="PVQ705" s="132"/>
      <c r="PVR705" s="132"/>
      <c r="PVS705" s="132"/>
      <c r="PVT705" s="132"/>
      <c r="PVU705" s="132"/>
      <c r="PVV705" s="132"/>
      <c r="PVW705" s="132"/>
      <c r="PVX705" s="132"/>
      <c r="PVY705" s="132"/>
      <c r="PVZ705" s="132"/>
      <c r="PWA705" s="132"/>
      <c r="PWB705" s="132"/>
      <c r="PWC705" s="132"/>
      <c r="PWD705" s="132"/>
      <c r="PWE705" s="132"/>
      <c r="PWF705" s="132"/>
      <c r="PWG705" s="132"/>
      <c r="PWH705" s="132"/>
      <c r="PWI705" s="132"/>
      <c r="PWJ705" s="132"/>
      <c r="PWK705" s="132"/>
      <c r="PWL705" s="132"/>
      <c r="PWM705" s="132"/>
      <c r="PWN705" s="132"/>
      <c r="PWO705" s="132"/>
      <c r="PWP705" s="132"/>
      <c r="PWQ705" s="132"/>
      <c r="PWR705" s="132"/>
      <c r="PWS705" s="132"/>
      <c r="PWT705" s="132"/>
      <c r="PWU705" s="132"/>
      <c r="PWV705" s="132"/>
      <c r="PWW705" s="132"/>
      <c r="PWX705" s="132"/>
      <c r="PWY705" s="132"/>
      <c r="PWZ705" s="132"/>
      <c r="PXA705" s="132"/>
      <c r="PXB705" s="132"/>
      <c r="PXC705" s="132"/>
      <c r="PXD705" s="132"/>
      <c r="PXE705" s="132"/>
      <c r="PXF705" s="132"/>
      <c r="PXG705" s="132"/>
      <c r="PXH705" s="132"/>
      <c r="PXI705" s="132"/>
      <c r="PXJ705" s="132"/>
      <c r="PXK705" s="132"/>
      <c r="PXL705" s="132"/>
      <c r="PXM705" s="132"/>
      <c r="PXN705" s="132"/>
      <c r="PXO705" s="132"/>
      <c r="PXP705" s="132"/>
      <c r="PXQ705" s="132"/>
      <c r="PXR705" s="132"/>
      <c r="PXS705" s="132"/>
      <c r="PXT705" s="132"/>
      <c r="PXU705" s="132"/>
      <c r="PXV705" s="132"/>
      <c r="PXW705" s="132"/>
      <c r="PXX705" s="132"/>
      <c r="PXY705" s="132"/>
      <c r="PXZ705" s="132"/>
      <c r="PYA705" s="132"/>
      <c r="PYB705" s="132"/>
      <c r="PYC705" s="132"/>
      <c r="PYD705" s="132"/>
      <c r="PYE705" s="132"/>
      <c r="PYF705" s="132"/>
      <c r="PYG705" s="132"/>
      <c r="PYH705" s="132"/>
      <c r="PYI705" s="132"/>
      <c r="PYJ705" s="132"/>
      <c r="PYK705" s="132"/>
      <c r="PYL705" s="132"/>
      <c r="PYM705" s="132"/>
      <c r="PYN705" s="132"/>
      <c r="PYO705" s="132"/>
      <c r="PYP705" s="132"/>
      <c r="PYQ705" s="132"/>
      <c r="PYR705" s="132"/>
      <c r="PYS705" s="132"/>
      <c r="PYT705" s="132"/>
      <c r="PYU705" s="132"/>
      <c r="PYV705" s="132"/>
      <c r="PYW705" s="132"/>
      <c r="PYX705" s="132"/>
      <c r="PYY705" s="132"/>
      <c r="PYZ705" s="132"/>
      <c r="PZA705" s="132"/>
      <c r="PZB705" s="132"/>
      <c r="PZC705" s="132"/>
      <c r="PZD705" s="132"/>
      <c r="PZE705" s="132"/>
      <c r="PZF705" s="132"/>
      <c r="PZG705" s="132"/>
      <c r="PZH705" s="132"/>
      <c r="PZI705" s="132"/>
      <c r="PZJ705" s="132"/>
      <c r="PZK705" s="132"/>
      <c r="PZL705" s="132"/>
      <c r="PZM705" s="132"/>
      <c r="PZN705" s="132"/>
      <c r="PZO705" s="132"/>
      <c r="PZP705" s="132"/>
      <c r="PZQ705" s="132"/>
      <c r="PZR705" s="132"/>
      <c r="PZS705" s="132"/>
      <c r="PZT705" s="132"/>
      <c r="PZU705" s="132"/>
      <c r="PZV705" s="132"/>
      <c r="PZW705" s="132"/>
      <c r="PZX705" s="132"/>
      <c r="PZY705" s="132"/>
      <c r="PZZ705" s="132"/>
      <c r="QAA705" s="132"/>
      <c r="QAB705" s="132"/>
      <c r="QAC705" s="132"/>
      <c r="QAD705" s="132"/>
      <c r="QAE705" s="132"/>
      <c r="QAF705" s="132"/>
      <c r="QAG705" s="132"/>
      <c r="QAH705" s="132"/>
      <c r="QAI705" s="132"/>
      <c r="QAJ705" s="132"/>
      <c r="QAK705" s="132"/>
      <c r="QAL705" s="132"/>
      <c r="QAM705" s="132"/>
      <c r="QAN705" s="132"/>
      <c r="QAO705" s="132"/>
      <c r="QAP705" s="132"/>
      <c r="QAQ705" s="132"/>
      <c r="QAR705" s="132"/>
      <c r="QAS705" s="132"/>
      <c r="QAT705" s="132"/>
      <c r="QAU705" s="132"/>
      <c r="QAV705" s="132"/>
      <c r="QAW705" s="132"/>
      <c r="QAX705" s="132"/>
      <c r="QAY705" s="132"/>
      <c r="QAZ705" s="132"/>
      <c r="QBA705" s="132"/>
      <c r="QBB705" s="132"/>
      <c r="QBC705" s="132"/>
      <c r="QBD705" s="132"/>
      <c r="QBE705" s="132"/>
      <c r="QBF705" s="132"/>
      <c r="QBG705" s="132"/>
      <c r="QBH705" s="132"/>
      <c r="QBI705" s="132"/>
      <c r="QBJ705" s="132"/>
      <c r="QBK705" s="132"/>
      <c r="QBL705" s="132"/>
      <c r="QBM705" s="132"/>
      <c r="QBN705" s="132"/>
      <c r="QBO705" s="132"/>
      <c r="QBP705" s="132"/>
      <c r="QBQ705" s="132"/>
      <c r="QBR705" s="132"/>
      <c r="QBS705" s="132"/>
      <c r="QBT705" s="132"/>
      <c r="QBU705" s="132"/>
      <c r="QBV705" s="132"/>
      <c r="QBW705" s="132"/>
      <c r="QBX705" s="132"/>
      <c r="QBY705" s="132"/>
      <c r="QBZ705" s="132"/>
      <c r="QCA705" s="132"/>
      <c r="QCB705" s="132"/>
      <c r="QCC705" s="132"/>
      <c r="QCD705" s="132"/>
      <c r="QCE705" s="132"/>
      <c r="QCF705" s="132"/>
      <c r="QCG705" s="132"/>
      <c r="QCH705" s="132"/>
      <c r="QCI705" s="132"/>
      <c r="QCJ705" s="132"/>
      <c r="QCK705" s="132"/>
      <c r="QCL705" s="132"/>
      <c r="QCM705" s="132"/>
      <c r="QCN705" s="132"/>
      <c r="QCO705" s="132"/>
      <c r="QCP705" s="132"/>
      <c r="QCQ705" s="132"/>
      <c r="QCR705" s="132"/>
      <c r="QCS705" s="132"/>
      <c r="QCT705" s="132"/>
      <c r="QCU705" s="132"/>
      <c r="QCV705" s="132"/>
      <c r="QCW705" s="132"/>
      <c r="QCX705" s="132"/>
      <c r="QCY705" s="132"/>
      <c r="QCZ705" s="132"/>
      <c r="QDA705" s="132"/>
      <c r="QDB705" s="132"/>
      <c r="QDC705" s="132"/>
      <c r="QDD705" s="132"/>
      <c r="QDE705" s="132"/>
      <c r="QDF705" s="132"/>
      <c r="QDG705" s="132"/>
      <c r="QDH705" s="132"/>
      <c r="QDI705" s="132"/>
      <c r="QDJ705" s="132"/>
      <c r="QDK705" s="132"/>
      <c r="QDL705" s="132"/>
      <c r="QDM705" s="132"/>
      <c r="QDN705" s="132"/>
      <c r="QDO705" s="132"/>
      <c r="QDP705" s="132"/>
      <c r="QDQ705" s="132"/>
      <c r="QDR705" s="132"/>
      <c r="QDS705" s="132"/>
      <c r="QDT705" s="132"/>
      <c r="QDU705" s="132"/>
      <c r="QDV705" s="132"/>
      <c r="QDW705" s="132"/>
      <c r="QDX705" s="132"/>
      <c r="QDY705" s="132"/>
      <c r="QDZ705" s="132"/>
      <c r="QEA705" s="132"/>
      <c r="QEB705" s="132"/>
      <c r="QEC705" s="132"/>
      <c r="QED705" s="132"/>
      <c r="QEE705" s="132"/>
      <c r="QEF705" s="132"/>
      <c r="QEG705" s="132"/>
      <c r="QEH705" s="132"/>
      <c r="QEI705" s="132"/>
      <c r="QEJ705" s="132"/>
      <c r="QEK705" s="132"/>
      <c r="QEL705" s="132"/>
      <c r="QEM705" s="132"/>
      <c r="QEN705" s="132"/>
      <c r="QEO705" s="132"/>
      <c r="QEP705" s="132"/>
      <c r="QEQ705" s="132"/>
      <c r="QER705" s="132"/>
      <c r="QES705" s="132"/>
      <c r="QET705" s="132"/>
      <c r="QEU705" s="132"/>
      <c r="QEV705" s="132"/>
      <c r="QEW705" s="132"/>
      <c r="QEX705" s="132"/>
      <c r="QEY705" s="132"/>
      <c r="QEZ705" s="132"/>
      <c r="QFA705" s="132"/>
      <c r="QFB705" s="132"/>
      <c r="QFC705" s="132"/>
      <c r="QFD705" s="132"/>
      <c r="QFE705" s="132"/>
      <c r="QFF705" s="132"/>
      <c r="QFG705" s="132"/>
      <c r="QFH705" s="132"/>
      <c r="QFI705" s="132"/>
      <c r="QFJ705" s="132"/>
      <c r="QFK705" s="132"/>
      <c r="QFL705" s="132"/>
      <c r="QFM705" s="132"/>
      <c r="QFN705" s="132"/>
      <c r="QFO705" s="132"/>
      <c r="QFP705" s="132"/>
      <c r="QFQ705" s="132"/>
      <c r="QFR705" s="132"/>
      <c r="QFS705" s="132"/>
      <c r="QFT705" s="132"/>
      <c r="QFU705" s="132"/>
      <c r="QFV705" s="132"/>
      <c r="QFW705" s="132"/>
      <c r="QFX705" s="132"/>
      <c r="QFY705" s="132"/>
      <c r="QFZ705" s="132"/>
      <c r="QGA705" s="132"/>
      <c r="QGB705" s="132"/>
      <c r="QGC705" s="132"/>
      <c r="QGD705" s="132"/>
      <c r="QGE705" s="132"/>
      <c r="QGF705" s="132"/>
      <c r="QGG705" s="132"/>
      <c r="QGH705" s="132"/>
      <c r="QGI705" s="132"/>
      <c r="QGJ705" s="132"/>
      <c r="QGK705" s="132"/>
      <c r="QGL705" s="132"/>
      <c r="QGM705" s="132"/>
      <c r="QGN705" s="132"/>
      <c r="QGO705" s="132"/>
      <c r="QGP705" s="132"/>
      <c r="QGQ705" s="132"/>
      <c r="QGR705" s="132"/>
      <c r="QGS705" s="132"/>
      <c r="QGT705" s="132"/>
      <c r="QGU705" s="132"/>
      <c r="QGV705" s="132"/>
      <c r="QGW705" s="132"/>
      <c r="QGX705" s="132"/>
      <c r="QGY705" s="132"/>
      <c r="QGZ705" s="132"/>
      <c r="QHA705" s="132"/>
      <c r="QHB705" s="132"/>
      <c r="QHC705" s="132"/>
      <c r="QHD705" s="132"/>
      <c r="QHE705" s="132"/>
      <c r="QHF705" s="132"/>
      <c r="QHG705" s="132"/>
      <c r="QHH705" s="132"/>
      <c r="QHI705" s="132"/>
      <c r="QHJ705" s="132"/>
      <c r="QHK705" s="132"/>
      <c r="QHL705" s="132"/>
      <c r="QHM705" s="132"/>
      <c r="QHN705" s="132"/>
      <c r="QHO705" s="132"/>
      <c r="QHP705" s="132"/>
      <c r="QHQ705" s="132"/>
      <c r="QHR705" s="132"/>
      <c r="QHS705" s="132"/>
      <c r="QHT705" s="132"/>
      <c r="QHU705" s="132"/>
      <c r="QHV705" s="132"/>
      <c r="QHW705" s="132"/>
      <c r="QHX705" s="132"/>
      <c r="QHY705" s="132"/>
      <c r="QHZ705" s="132"/>
      <c r="QIA705" s="132"/>
      <c r="QIB705" s="132"/>
      <c r="QIC705" s="132"/>
      <c r="QID705" s="132"/>
      <c r="QIE705" s="132"/>
      <c r="QIF705" s="132"/>
      <c r="QIG705" s="132"/>
      <c r="QIH705" s="132"/>
      <c r="QII705" s="132"/>
      <c r="QIJ705" s="132"/>
      <c r="QIK705" s="132"/>
      <c r="QIL705" s="132"/>
      <c r="QIM705" s="132"/>
      <c r="QIN705" s="132"/>
      <c r="QIO705" s="132"/>
      <c r="QIP705" s="132"/>
      <c r="QIQ705" s="132"/>
      <c r="QIR705" s="132"/>
      <c r="QIS705" s="132"/>
      <c r="QIT705" s="132"/>
      <c r="QIU705" s="132"/>
      <c r="QIV705" s="132"/>
      <c r="QIW705" s="132"/>
      <c r="QIX705" s="132"/>
      <c r="QIY705" s="132"/>
      <c r="QIZ705" s="132"/>
      <c r="QJA705" s="132"/>
      <c r="QJB705" s="132"/>
      <c r="QJC705" s="132"/>
      <c r="QJD705" s="132"/>
      <c r="QJE705" s="132"/>
      <c r="QJF705" s="132"/>
      <c r="QJG705" s="132"/>
      <c r="QJH705" s="132"/>
      <c r="QJI705" s="132"/>
      <c r="QJJ705" s="132"/>
      <c r="QJK705" s="132"/>
      <c r="QJL705" s="132"/>
      <c r="QJM705" s="132"/>
      <c r="QJN705" s="132"/>
      <c r="QJO705" s="132"/>
      <c r="QJP705" s="132"/>
      <c r="QJQ705" s="132"/>
      <c r="QJR705" s="132"/>
      <c r="QJS705" s="132"/>
      <c r="QJT705" s="132"/>
      <c r="QJU705" s="132"/>
      <c r="QJV705" s="132"/>
      <c r="QJW705" s="132"/>
      <c r="QJX705" s="132"/>
      <c r="QJY705" s="132"/>
      <c r="QJZ705" s="132"/>
      <c r="QKA705" s="132"/>
      <c r="QKB705" s="132"/>
      <c r="QKC705" s="132"/>
      <c r="QKD705" s="132"/>
      <c r="QKE705" s="132"/>
      <c r="QKF705" s="132"/>
      <c r="QKG705" s="132"/>
      <c r="QKH705" s="132"/>
      <c r="QKI705" s="132"/>
      <c r="QKJ705" s="132"/>
      <c r="QKK705" s="132"/>
      <c r="QKL705" s="132"/>
      <c r="QKM705" s="132"/>
      <c r="QKN705" s="132"/>
      <c r="QKO705" s="132"/>
      <c r="QKP705" s="132"/>
      <c r="QKQ705" s="132"/>
      <c r="QKR705" s="132"/>
      <c r="QKS705" s="132"/>
      <c r="QKT705" s="132"/>
      <c r="QKU705" s="132"/>
      <c r="QKV705" s="132"/>
      <c r="QKW705" s="132"/>
      <c r="QKX705" s="132"/>
      <c r="QKY705" s="132"/>
      <c r="QKZ705" s="132"/>
      <c r="QLA705" s="132"/>
      <c r="QLB705" s="132"/>
      <c r="QLC705" s="132"/>
      <c r="QLD705" s="132"/>
      <c r="QLE705" s="132"/>
      <c r="QLF705" s="132"/>
      <c r="QLG705" s="132"/>
      <c r="QLH705" s="132"/>
      <c r="QLI705" s="132"/>
      <c r="QLJ705" s="132"/>
      <c r="QLK705" s="132"/>
      <c r="QLL705" s="132"/>
      <c r="QLM705" s="132"/>
      <c r="QLN705" s="132"/>
      <c r="QLO705" s="132"/>
      <c r="QLP705" s="132"/>
      <c r="QLQ705" s="132"/>
      <c r="QLR705" s="132"/>
      <c r="QLS705" s="132"/>
      <c r="QLT705" s="132"/>
      <c r="QLU705" s="132"/>
      <c r="QLV705" s="132"/>
      <c r="QLW705" s="132"/>
      <c r="QLX705" s="132"/>
      <c r="QLY705" s="132"/>
      <c r="QLZ705" s="132"/>
      <c r="QMA705" s="132"/>
      <c r="QMB705" s="132"/>
      <c r="QMC705" s="132"/>
      <c r="QMD705" s="132"/>
      <c r="QME705" s="132"/>
      <c r="QMF705" s="132"/>
      <c r="QMG705" s="132"/>
      <c r="QMH705" s="132"/>
      <c r="QMI705" s="132"/>
      <c r="QMJ705" s="132"/>
      <c r="QMK705" s="132"/>
      <c r="QML705" s="132"/>
      <c r="QMM705" s="132"/>
      <c r="QMN705" s="132"/>
      <c r="QMO705" s="132"/>
      <c r="QMP705" s="132"/>
      <c r="QMQ705" s="132"/>
      <c r="QMR705" s="132"/>
      <c r="QMS705" s="132"/>
      <c r="QMT705" s="132"/>
      <c r="QMU705" s="132"/>
      <c r="QMV705" s="132"/>
      <c r="QMW705" s="132"/>
      <c r="QMX705" s="132"/>
      <c r="QMY705" s="132"/>
      <c r="QMZ705" s="132"/>
      <c r="QNA705" s="132"/>
      <c r="QNB705" s="132"/>
      <c r="QNC705" s="132"/>
      <c r="QND705" s="132"/>
      <c r="QNE705" s="132"/>
      <c r="QNF705" s="132"/>
      <c r="QNG705" s="132"/>
      <c r="QNH705" s="132"/>
      <c r="QNI705" s="132"/>
      <c r="QNJ705" s="132"/>
      <c r="QNK705" s="132"/>
      <c r="QNL705" s="132"/>
      <c r="QNM705" s="132"/>
      <c r="QNN705" s="132"/>
      <c r="QNO705" s="132"/>
      <c r="QNP705" s="132"/>
      <c r="QNQ705" s="132"/>
      <c r="QNR705" s="132"/>
      <c r="QNS705" s="132"/>
      <c r="QNT705" s="132"/>
      <c r="QNU705" s="132"/>
      <c r="QNV705" s="132"/>
      <c r="QNW705" s="132"/>
      <c r="QNX705" s="132"/>
      <c r="QNY705" s="132"/>
      <c r="QNZ705" s="132"/>
      <c r="QOA705" s="132"/>
      <c r="QOB705" s="132"/>
      <c r="QOC705" s="132"/>
      <c r="QOD705" s="132"/>
      <c r="QOE705" s="132"/>
      <c r="QOF705" s="132"/>
      <c r="QOG705" s="132"/>
      <c r="QOH705" s="132"/>
      <c r="QOI705" s="132"/>
      <c r="QOJ705" s="132"/>
      <c r="QOK705" s="132"/>
      <c r="QOL705" s="132"/>
      <c r="QOM705" s="132"/>
      <c r="QON705" s="132"/>
      <c r="QOO705" s="132"/>
      <c r="QOP705" s="132"/>
      <c r="QOQ705" s="132"/>
      <c r="QOR705" s="132"/>
      <c r="QOS705" s="132"/>
      <c r="QOT705" s="132"/>
      <c r="QOU705" s="132"/>
      <c r="QOV705" s="132"/>
      <c r="QOW705" s="132"/>
      <c r="QOX705" s="132"/>
      <c r="QOY705" s="132"/>
      <c r="QOZ705" s="132"/>
      <c r="QPA705" s="132"/>
      <c r="QPB705" s="132"/>
      <c r="QPC705" s="132"/>
      <c r="QPD705" s="132"/>
      <c r="QPE705" s="132"/>
      <c r="QPF705" s="132"/>
      <c r="QPG705" s="132"/>
      <c r="QPH705" s="132"/>
      <c r="QPI705" s="132"/>
      <c r="QPJ705" s="132"/>
      <c r="QPK705" s="132"/>
      <c r="QPL705" s="132"/>
      <c r="QPM705" s="132"/>
      <c r="QPN705" s="132"/>
      <c r="QPO705" s="132"/>
      <c r="QPP705" s="132"/>
      <c r="QPQ705" s="132"/>
      <c r="QPR705" s="132"/>
      <c r="QPS705" s="132"/>
      <c r="QPT705" s="132"/>
      <c r="QPU705" s="132"/>
      <c r="QPV705" s="132"/>
      <c r="QPW705" s="132"/>
      <c r="QPX705" s="132"/>
      <c r="QPY705" s="132"/>
      <c r="QPZ705" s="132"/>
      <c r="QQA705" s="132"/>
      <c r="QQB705" s="132"/>
      <c r="QQC705" s="132"/>
      <c r="QQD705" s="132"/>
      <c r="QQE705" s="132"/>
      <c r="QQF705" s="132"/>
      <c r="QQG705" s="132"/>
      <c r="QQH705" s="132"/>
      <c r="QQI705" s="132"/>
      <c r="QQJ705" s="132"/>
      <c r="QQK705" s="132"/>
      <c r="QQL705" s="132"/>
      <c r="QQM705" s="132"/>
      <c r="QQN705" s="132"/>
      <c r="QQO705" s="132"/>
      <c r="QQP705" s="132"/>
      <c r="QQQ705" s="132"/>
      <c r="QQR705" s="132"/>
      <c r="QQS705" s="132"/>
      <c r="QQT705" s="132"/>
      <c r="QQU705" s="132"/>
      <c r="QQV705" s="132"/>
      <c r="QQW705" s="132"/>
      <c r="QQX705" s="132"/>
      <c r="QQY705" s="132"/>
      <c r="QQZ705" s="132"/>
      <c r="QRA705" s="132"/>
      <c r="QRB705" s="132"/>
      <c r="QRC705" s="132"/>
      <c r="QRD705" s="132"/>
      <c r="QRE705" s="132"/>
      <c r="QRF705" s="132"/>
      <c r="QRG705" s="132"/>
      <c r="QRH705" s="132"/>
      <c r="QRI705" s="132"/>
      <c r="QRJ705" s="132"/>
      <c r="QRK705" s="132"/>
      <c r="QRL705" s="132"/>
      <c r="QRM705" s="132"/>
      <c r="QRN705" s="132"/>
      <c r="QRO705" s="132"/>
      <c r="QRP705" s="132"/>
      <c r="QRQ705" s="132"/>
      <c r="QRR705" s="132"/>
      <c r="QRS705" s="132"/>
      <c r="QRT705" s="132"/>
      <c r="QRU705" s="132"/>
      <c r="QRV705" s="132"/>
      <c r="QRW705" s="132"/>
      <c r="QRX705" s="132"/>
      <c r="QRY705" s="132"/>
      <c r="QRZ705" s="132"/>
      <c r="QSA705" s="132"/>
      <c r="QSB705" s="132"/>
      <c r="QSC705" s="132"/>
      <c r="QSD705" s="132"/>
      <c r="QSE705" s="132"/>
      <c r="QSF705" s="132"/>
      <c r="QSG705" s="132"/>
      <c r="QSH705" s="132"/>
      <c r="QSI705" s="132"/>
      <c r="QSJ705" s="132"/>
      <c r="QSK705" s="132"/>
      <c r="QSL705" s="132"/>
      <c r="QSM705" s="132"/>
      <c r="QSN705" s="132"/>
      <c r="QSO705" s="132"/>
      <c r="QSP705" s="132"/>
      <c r="QSQ705" s="132"/>
      <c r="QSR705" s="132"/>
      <c r="QSS705" s="132"/>
      <c r="QST705" s="132"/>
      <c r="QSU705" s="132"/>
      <c r="QSV705" s="132"/>
      <c r="QSW705" s="132"/>
      <c r="QSX705" s="132"/>
      <c r="QSY705" s="132"/>
      <c r="QSZ705" s="132"/>
      <c r="QTA705" s="132"/>
      <c r="QTB705" s="132"/>
      <c r="QTC705" s="132"/>
      <c r="QTD705" s="132"/>
      <c r="QTE705" s="132"/>
      <c r="QTF705" s="132"/>
      <c r="QTG705" s="132"/>
      <c r="QTH705" s="132"/>
      <c r="QTI705" s="132"/>
      <c r="QTJ705" s="132"/>
      <c r="QTK705" s="132"/>
      <c r="QTL705" s="132"/>
      <c r="QTM705" s="132"/>
      <c r="QTN705" s="132"/>
      <c r="QTO705" s="132"/>
      <c r="QTP705" s="132"/>
      <c r="QTQ705" s="132"/>
      <c r="QTR705" s="132"/>
      <c r="QTS705" s="132"/>
      <c r="QTT705" s="132"/>
      <c r="QTU705" s="132"/>
      <c r="QTV705" s="132"/>
      <c r="QTW705" s="132"/>
      <c r="QTX705" s="132"/>
      <c r="QTY705" s="132"/>
      <c r="QTZ705" s="132"/>
      <c r="QUA705" s="132"/>
      <c r="QUB705" s="132"/>
      <c r="QUC705" s="132"/>
      <c r="QUD705" s="132"/>
      <c r="QUE705" s="132"/>
      <c r="QUF705" s="132"/>
      <c r="QUG705" s="132"/>
      <c r="QUH705" s="132"/>
      <c r="QUI705" s="132"/>
      <c r="QUJ705" s="132"/>
      <c r="QUK705" s="132"/>
      <c r="QUL705" s="132"/>
      <c r="QUM705" s="132"/>
      <c r="QUN705" s="132"/>
      <c r="QUO705" s="132"/>
      <c r="QUP705" s="132"/>
      <c r="QUQ705" s="132"/>
      <c r="QUR705" s="132"/>
      <c r="QUS705" s="132"/>
      <c r="QUT705" s="132"/>
      <c r="QUU705" s="132"/>
      <c r="QUV705" s="132"/>
      <c r="QUW705" s="132"/>
      <c r="QUX705" s="132"/>
      <c r="QUY705" s="132"/>
      <c r="QUZ705" s="132"/>
      <c r="QVA705" s="132"/>
      <c r="QVB705" s="132"/>
      <c r="QVC705" s="132"/>
      <c r="QVD705" s="132"/>
      <c r="QVE705" s="132"/>
      <c r="QVF705" s="132"/>
      <c r="QVG705" s="132"/>
      <c r="QVH705" s="132"/>
      <c r="QVI705" s="132"/>
      <c r="QVJ705" s="132"/>
      <c r="QVK705" s="132"/>
      <c r="QVL705" s="132"/>
      <c r="QVM705" s="132"/>
      <c r="QVN705" s="132"/>
      <c r="QVO705" s="132"/>
      <c r="QVP705" s="132"/>
      <c r="QVQ705" s="132"/>
      <c r="QVR705" s="132"/>
      <c r="QVS705" s="132"/>
      <c r="QVT705" s="132"/>
      <c r="QVU705" s="132"/>
      <c r="QVV705" s="132"/>
      <c r="QVW705" s="132"/>
      <c r="QVX705" s="132"/>
      <c r="QVY705" s="132"/>
      <c r="QVZ705" s="132"/>
      <c r="QWA705" s="132"/>
      <c r="QWB705" s="132"/>
      <c r="QWC705" s="132"/>
      <c r="QWD705" s="132"/>
      <c r="QWE705" s="132"/>
      <c r="QWF705" s="132"/>
      <c r="QWG705" s="132"/>
      <c r="QWH705" s="132"/>
      <c r="QWI705" s="132"/>
      <c r="QWJ705" s="132"/>
      <c r="QWK705" s="132"/>
      <c r="QWL705" s="132"/>
      <c r="QWM705" s="132"/>
      <c r="QWN705" s="132"/>
      <c r="QWO705" s="132"/>
      <c r="QWP705" s="132"/>
      <c r="QWQ705" s="132"/>
      <c r="QWR705" s="132"/>
      <c r="QWS705" s="132"/>
      <c r="QWT705" s="132"/>
      <c r="QWU705" s="132"/>
      <c r="QWV705" s="132"/>
      <c r="QWW705" s="132"/>
      <c r="QWX705" s="132"/>
      <c r="QWY705" s="132"/>
      <c r="QWZ705" s="132"/>
      <c r="QXA705" s="132"/>
      <c r="QXB705" s="132"/>
      <c r="QXC705" s="132"/>
      <c r="QXD705" s="132"/>
      <c r="QXE705" s="132"/>
      <c r="QXF705" s="132"/>
      <c r="QXG705" s="132"/>
      <c r="QXH705" s="132"/>
      <c r="QXI705" s="132"/>
      <c r="QXJ705" s="132"/>
      <c r="QXK705" s="132"/>
      <c r="QXL705" s="132"/>
      <c r="QXM705" s="132"/>
      <c r="QXN705" s="132"/>
      <c r="QXO705" s="132"/>
      <c r="QXP705" s="132"/>
      <c r="QXQ705" s="132"/>
      <c r="QXR705" s="132"/>
      <c r="QXS705" s="132"/>
      <c r="QXT705" s="132"/>
      <c r="QXU705" s="132"/>
      <c r="QXV705" s="132"/>
      <c r="QXW705" s="132"/>
      <c r="QXX705" s="132"/>
      <c r="QXY705" s="132"/>
      <c r="QXZ705" s="132"/>
      <c r="QYA705" s="132"/>
      <c r="QYB705" s="132"/>
      <c r="QYC705" s="132"/>
      <c r="QYD705" s="132"/>
      <c r="QYE705" s="132"/>
      <c r="QYF705" s="132"/>
      <c r="QYG705" s="132"/>
      <c r="QYH705" s="132"/>
      <c r="QYI705" s="132"/>
      <c r="QYJ705" s="132"/>
      <c r="QYK705" s="132"/>
      <c r="QYL705" s="132"/>
      <c r="QYM705" s="132"/>
      <c r="QYN705" s="132"/>
      <c r="QYO705" s="132"/>
      <c r="QYP705" s="132"/>
      <c r="QYQ705" s="132"/>
      <c r="QYR705" s="132"/>
      <c r="QYS705" s="132"/>
      <c r="QYT705" s="132"/>
      <c r="QYU705" s="132"/>
      <c r="QYV705" s="132"/>
      <c r="QYW705" s="132"/>
      <c r="QYX705" s="132"/>
      <c r="QYY705" s="132"/>
      <c r="QYZ705" s="132"/>
      <c r="QZA705" s="132"/>
      <c r="QZB705" s="132"/>
      <c r="QZC705" s="132"/>
      <c r="QZD705" s="132"/>
      <c r="QZE705" s="132"/>
      <c r="QZF705" s="132"/>
      <c r="QZG705" s="132"/>
      <c r="QZH705" s="132"/>
      <c r="QZI705" s="132"/>
      <c r="QZJ705" s="132"/>
      <c r="QZK705" s="132"/>
      <c r="QZL705" s="132"/>
      <c r="QZM705" s="132"/>
      <c r="QZN705" s="132"/>
      <c r="QZO705" s="132"/>
      <c r="QZP705" s="132"/>
      <c r="QZQ705" s="132"/>
      <c r="QZR705" s="132"/>
      <c r="QZS705" s="132"/>
      <c r="QZT705" s="132"/>
      <c r="QZU705" s="132"/>
      <c r="QZV705" s="132"/>
      <c r="QZW705" s="132"/>
      <c r="QZX705" s="132"/>
      <c r="QZY705" s="132"/>
      <c r="QZZ705" s="132"/>
      <c r="RAA705" s="132"/>
      <c r="RAB705" s="132"/>
      <c r="RAC705" s="132"/>
      <c r="RAD705" s="132"/>
      <c r="RAE705" s="132"/>
      <c r="RAF705" s="132"/>
      <c r="RAG705" s="132"/>
      <c r="RAH705" s="132"/>
      <c r="RAI705" s="132"/>
      <c r="RAJ705" s="132"/>
      <c r="RAK705" s="132"/>
      <c r="RAL705" s="132"/>
      <c r="RAM705" s="132"/>
      <c r="RAN705" s="132"/>
      <c r="RAO705" s="132"/>
      <c r="RAP705" s="132"/>
      <c r="RAQ705" s="132"/>
      <c r="RAR705" s="132"/>
      <c r="RAS705" s="132"/>
      <c r="RAT705" s="132"/>
      <c r="RAU705" s="132"/>
      <c r="RAV705" s="132"/>
      <c r="RAW705" s="132"/>
      <c r="RAX705" s="132"/>
      <c r="RAY705" s="132"/>
      <c r="RAZ705" s="132"/>
      <c r="RBA705" s="132"/>
      <c r="RBB705" s="132"/>
      <c r="RBC705" s="132"/>
      <c r="RBD705" s="132"/>
      <c r="RBE705" s="132"/>
      <c r="RBF705" s="132"/>
      <c r="RBG705" s="132"/>
      <c r="RBH705" s="132"/>
      <c r="RBI705" s="132"/>
      <c r="RBJ705" s="132"/>
      <c r="RBK705" s="132"/>
      <c r="RBL705" s="132"/>
      <c r="RBM705" s="132"/>
      <c r="RBN705" s="132"/>
      <c r="RBO705" s="132"/>
      <c r="RBP705" s="132"/>
      <c r="RBQ705" s="132"/>
      <c r="RBR705" s="132"/>
      <c r="RBS705" s="132"/>
      <c r="RBT705" s="132"/>
      <c r="RBU705" s="132"/>
      <c r="RBV705" s="132"/>
      <c r="RBW705" s="132"/>
      <c r="RBX705" s="132"/>
      <c r="RBY705" s="132"/>
      <c r="RBZ705" s="132"/>
      <c r="RCA705" s="132"/>
      <c r="RCB705" s="132"/>
      <c r="RCC705" s="132"/>
      <c r="RCD705" s="132"/>
      <c r="RCE705" s="132"/>
      <c r="RCF705" s="132"/>
      <c r="RCG705" s="132"/>
      <c r="RCH705" s="132"/>
      <c r="RCI705" s="132"/>
      <c r="RCJ705" s="132"/>
      <c r="RCK705" s="132"/>
      <c r="RCL705" s="132"/>
      <c r="RCM705" s="132"/>
      <c r="RCN705" s="132"/>
      <c r="RCO705" s="132"/>
      <c r="RCP705" s="132"/>
      <c r="RCQ705" s="132"/>
      <c r="RCR705" s="132"/>
      <c r="RCS705" s="132"/>
      <c r="RCT705" s="132"/>
      <c r="RCU705" s="132"/>
      <c r="RCV705" s="132"/>
      <c r="RCW705" s="132"/>
      <c r="RCX705" s="132"/>
      <c r="RCY705" s="132"/>
      <c r="RCZ705" s="132"/>
      <c r="RDA705" s="132"/>
      <c r="RDB705" s="132"/>
      <c r="RDC705" s="132"/>
      <c r="RDD705" s="132"/>
      <c r="RDE705" s="132"/>
      <c r="RDF705" s="132"/>
      <c r="RDG705" s="132"/>
      <c r="RDH705" s="132"/>
      <c r="RDI705" s="132"/>
      <c r="RDJ705" s="132"/>
      <c r="RDK705" s="132"/>
      <c r="RDL705" s="132"/>
      <c r="RDM705" s="132"/>
      <c r="RDN705" s="132"/>
      <c r="RDO705" s="132"/>
      <c r="RDP705" s="132"/>
      <c r="RDQ705" s="132"/>
      <c r="RDR705" s="132"/>
      <c r="RDS705" s="132"/>
      <c r="RDT705" s="132"/>
      <c r="RDU705" s="132"/>
      <c r="RDV705" s="132"/>
      <c r="RDW705" s="132"/>
      <c r="RDX705" s="132"/>
      <c r="RDY705" s="132"/>
      <c r="RDZ705" s="132"/>
      <c r="REA705" s="132"/>
      <c r="REB705" s="132"/>
      <c r="REC705" s="132"/>
      <c r="RED705" s="132"/>
      <c r="REE705" s="132"/>
      <c r="REF705" s="132"/>
      <c r="REG705" s="132"/>
      <c r="REH705" s="132"/>
      <c r="REI705" s="132"/>
      <c r="REJ705" s="132"/>
      <c r="REK705" s="132"/>
      <c r="REL705" s="132"/>
      <c r="REM705" s="132"/>
      <c r="REN705" s="132"/>
      <c r="REO705" s="132"/>
      <c r="REP705" s="132"/>
      <c r="REQ705" s="132"/>
      <c r="RER705" s="132"/>
      <c r="RES705" s="132"/>
      <c r="RET705" s="132"/>
      <c r="REU705" s="132"/>
      <c r="REV705" s="132"/>
      <c r="REW705" s="132"/>
      <c r="REX705" s="132"/>
      <c r="REY705" s="132"/>
      <c r="REZ705" s="132"/>
      <c r="RFA705" s="132"/>
      <c r="RFB705" s="132"/>
      <c r="RFC705" s="132"/>
      <c r="RFD705" s="132"/>
      <c r="RFE705" s="132"/>
      <c r="RFF705" s="132"/>
      <c r="RFG705" s="132"/>
      <c r="RFH705" s="132"/>
      <c r="RFI705" s="132"/>
      <c r="RFJ705" s="132"/>
      <c r="RFK705" s="132"/>
      <c r="RFL705" s="132"/>
      <c r="RFM705" s="132"/>
      <c r="RFN705" s="132"/>
      <c r="RFO705" s="132"/>
      <c r="RFP705" s="132"/>
      <c r="RFQ705" s="132"/>
      <c r="RFR705" s="132"/>
      <c r="RFS705" s="132"/>
      <c r="RFT705" s="132"/>
      <c r="RFU705" s="132"/>
      <c r="RFV705" s="132"/>
      <c r="RFW705" s="132"/>
      <c r="RFX705" s="132"/>
      <c r="RFY705" s="132"/>
      <c r="RFZ705" s="132"/>
      <c r="RGA705" s="132"/>
      <c r="RGB705" s="132"/>
      <c r="RGC705" s="132"/>
      <c r="RGD705" s="132"/>
      <c r="RGE705" s="132"/>
      <c r="RGF705" s="132"/>
      <c r="RGG705" s="132"/>
      <c r="RGH705" s="132"/>
      <c r="RGI705" s="132"/>
      <c r="RGJ705" s="132"/>
      <c r="RGK705" s="132"/>
      <c r="RGL705" s="132"/>
      <c r="RGM705" s="132"/>
      <c r="RGN705" s="132"/>
      <c r="RGO705" s="132"/>
      <c r="RGP705" s="132"/>
      <c r="RGQ705" s="132"/>
      <c r="RGR705" s="132"/>
      <c r="RGS705" s="132"/>
      <c r="RGT705" s="132"/>
      <c r="RGU705" s="132"/>
      <c r="RGV705" s="132"/>
      <c r="RGW705" s="132"/>
      <c r="RGX705" s="132"/>
      <c r="RGY705" s="132"/>
      <c r="RGZ705" s="132"/>
      <c r="RHA705" s="132"/>
      <c r="RHB705" s="132"/>
      <c r="RHC705" s="132"/>
      <c r="RHD705" s="132"/>
      <c r="RHE705" s="132"/>
      <c r="RHF705" s="132"/>
      <c r="RHG705" s="132"/>
      <c r="RHH705" s="132"/>
      <c r="RHI705" s="132"/>
      <c r="RHJ705" s="132"/>
      <c r="RHK705" s="132"/>
      <c r="RHL705" s="132"/>
      <c r="RHM705" s="132"/>
      <c r="RHN705" s="132"/>
      <c r="RHO705" s="132"/>
      <c r="RHP705" s="132"/>
      <c r="RHQ705" s="132"/>
      <c r="RHR705" s="132"/>
      <c r="RHS705" s="132"/>
      <c r="RHT705" s="132"/>
      <c r="RHU705" s="132"/>
      <c r="RHV705" s="132"/>
      <c r="RHW705" s="132"/>
      <c r="RHX705" s="132"/>
      <c r="RHY705" s="132"/>
      <c r="RHZ705" s="132"/>
      <c r="RIA705" s="132"/>
      <c r="RIB705" s="132"/>
      <c r="RIC705" s="132"/>
      <c r="RID705" s="132"/>
      <c r="RIE705" s="132"/>
      <c r="RIF705" s="132"/>
      <c r="RIG705" s="132"/>
      <c r="RIH705" s="132"/>
      <c r="RII705" s="132"/>
      <c r="RIJ705" s="132"/>
      <c r="RIK705" s="132"/>
      <c r="RIL705" s="132"/>
      <c r="RIM705" s="132"/>
      <c r="RIN705" s="132"/>
      <c r="RIO705" s="132"/>
      <c r="RIP705" s="132"/>
      <c r="RIQ705" s="132"/>
      <c r="RIR705" s="132"/>
      <c r="RIS705" s="132"/>
      <c r="RIT705" s="132"/>
      <c r="RIU705" s="132"/>
      <c r="RIV705" s="132"/>
      <c r="RIW705" s="132"/>
      <c r="RIX705" s="132"/>
      <c r="RIY705" s="132"/>
      <c r="RIZ705" s="132"/>
      <c r="RJA705" s="132"/>
      <c r="RJB705" s="132"/>
      <c r="RJC705" s="132"/>
      <c r="RJD705" s="132"/>
      <c r="RJE705" s="132"/>
      <c r="RJF705" s="132"/>
      <c r="RJG705" s="132"/>
      <c r="RJH705" s="132"/>
      <c r="RJI705" s="132"/>
      <c r="RJJ705" s="132"/>
      <c r="RJK705" s="132"/>
      <c r="RJL705" s="132"/>
      <c r="RJM705" s="132"/>
      <c r="RJN705" s="132"/>
      <c r="RJO705" s="132"/>
      <c r="RJP705" s="132"/>
      <c r="RJQ705" s="132"/>
      <c r="RJR705" s="132"/>
      <c r="RJS705" s="132"/>
      <c r="RJT705" s="132"/>
      <c r="RJU705" s="132"/>
      <c r="RJV705" s="132"/>
      <c r="RJW705" s="132"/>
      <c r="RJX705" s="132"/>
      <c r="RJY705" s="132"/>
      <c r="RJZ705" s="132"/>
      <c r="RKA705" s="132"/>
      <c r="RKB705" s="132"/>
      <c r="RKC705" s="132"/>
      <c r="RKD705" s="132"/>
      <c r="RKE705" s="132"/>
      <c r="RKF705" s="132"/>
      <c r="RKG705" s="132"/>
      <c r="RKH705" s="132"/>
      <c r="RKI705" s="132"/>
      <c r="RKJ705" s="132"/>
      <c r="RKK705" s="132"/>
      <c r="RKL705" s="132"/>
      <c r="RKM705" s="132"/>
      <c r="RKN705" s="132"/>
      <c r="RKO705" s="132"/>
      <c r="RKP705" s="132"/>
      <c r="RKQ705" s="132"/>
      <c r="RKR705" s="132"/>
      <c r="RKS705" s="132"/>
      <c r="RKT705" s="132"/>
      <c r="RKU705" s="132"/>
      <c r="RKV705" s="132"/>
      <c r="RKW705" s="132"/>
      <c r="RKX705" s="132"/>
      <c r="RKY705" s="132"/>
      <c r="RKZ705" s="132"/>
      <c r="RLA705" s="132"/>
      <c r="RLB705" s="132"/>
      <c r="RLC705" s="132"/>
      <c r="RLD705" s="132"/>
      <c r="RLE705" s="132"/>
      <c r="RLF705" s="132"/>
      <c r="RLG705" s="132"/>
      <c r="RLH705" s="132"/>
      <c r="RLI705" s="132"/>
      <c r="RLJ705" s="132"/>
      <c r="RLK705" s="132"/>
      <c r="RLL705" s="132"/>
      <c r="RLM705" s="132"/>
      <c r="RLN705" s="132"/>
      <c r="RLO705" s="132"/>
      <c r="RLP705" s="132"/>
      <c r="RLQ705" s="132"/>
      <c r="RLR705" s="132"/>
      <c r="RLS705" s="132"/>
      <c r="RLT705" s="132"/>
      <c r="RLU705" s="132"/>
      <c r="RLV705" s="132"/>
      <c r="RLW705" s="132"/>
      <c r="RLX705" s="132"/>
      <c r="RLY705" s="132"/>
      <c r="RLZ705" s="132"/>
      <c r="RMA705" s="132"/>
      <c r="RMB705" s="132"/>
      <c r="RMC705" s="132"/>
      <c r="RMD705" s="132"/>
      <c r="RME705" s="132"/>
      <c r="RMF705" s="132"/>
      <c r="RMG705" s="132"/>
      <c r="RMH705" s="132"/>
      <c r="RMI705" s="132"/>
      <c r="RMJ705" s="132"/>
      <c r="RMK705" s="132"/>
      <c r="RML705" s="132"/>
      <c r="RMM705" s="132"/>
      <c r="RMN705" s="132"/>
      <c r="RMO705" s="132"/>
      <c r="RMP705" s="132"/>
      <c r="RMQ705" s="132"/>
      <c r="RMR705" s="132"/>
      <c r="RMS705" s="132"/>
      <c r="RMT705" s="132"/>
      <c r="RMU705" s="132"/>
      <c r="RMV705" s="132"/>
      <c r="RMW705" s="132"/>
      <c r="RMX705" s="132"/>
      <c r="RMY705" s="132"/>
      <c r="RMZ705" s="132"/>
      <c r="RNA705" s="132"/>
      <c r="RNB705" s="132"/>
      <c r="RNC705" s="132"/>
      <c r="RND705" s="132"/>
      <c r="RNE705" s="132"/>
      <c r="RNF705" s="132"/>
      <c r="RNG705" s="132"/>
      <c r="RNH705" s="132"/>
      <c r="RNI705" s="132"/>
      <c r="RNJ705" s="132"/>
      <c r="RNK705" s="132"/>
      <c r="RNL705" s="132"/>
      <c r="RNM705" s="132"/>
      <c r="RNN705" s="132"/>
      <c r="RNO705" s="132"/>
      <c r="RNP705" s="132"/>
      <c r="RNQ705" s="132"/>
      <c r="RNR705" s="132"/>
      <c r="RNS705" s="132"/>
      <c r="RNT705" s="132"/>
      <c r="RNU705" s="132"/>
      <c r="RNV705" s="132"/>
      <c r="RNW705" s="132"/>
      <c r="RNX705" s="132"/>
      <c r="RNY705" s="132"/>
      <c r="RNZ705" s="132"/>
      <c r="ROA705" s="132"/>
      <c r="ROB705" s="132"/>
      <c r="ROC705" s="132"/>
      <c r="ROD705" s="132"/>
      <c r="ROE705" s="132"/>
      <c r="ROF705" s="132"/>
      <c r="ROG705" s="132"/>
      <c r="ROH705" s="132"/>
      <c r="ROI705" s="132"/>
      <c r="ROJ705" s="132"/>
      <c r="ROK705" s="132"/>
      <c r="ROL705" s="132"/>
      <c r="ROM705" s="132"/>
      <c r="RON705" s="132"/>
      <c r="ROO705" s="132"/>
      <c r="ROP705" s="132"/>
      <c r="ROQ705" s="132"/>
      <c r="ROR705" s="132"/>
      <c r="ROS705" s="132"/>
      <c r="ROT705" s="132"/>
      <c r="ROU705" s="132"/>
      <c r="ROV705" s="132"/>
      <c r="ROW705" s="132"/>
      <c r="ROX705" s="132"/>
      <c r="ROY705" s="132"/>
      <c r="ROZ705" s="132"/>
      <c r="RPA705" s="132"/>
      <c r="RPB705" s="132"/>
      <c r="RPC705" s="132"/>
      <c r="RPD705" s="132"/>
      <c r="RPE705" s="132"/>
      <c r="RPF705" s="132"/>
      <c r="RPG705" s="132"/>
      <c r="RPH705" s="132"/>
      <c r="RPI705" s="132"/>
      <c r="RPJ705" s="132"/>
      <c r="RPK705" s="132"/>
      <c r="RPL705" s="132"/>
      <c r="RPM705" s="132"/>
      <c r="RPN705" s="132"/>
      <c r="RPO705" s="132"/>
      <c r="RPP705" s="132"/>
      <c r="RPQ705" s="132"/>
      <c r="RPR705" s="132"/>
      <c r="RPS705" s="132"/>
      <c r="RPT705" s="132"/>
      <c r="RPU705" s="132"/>
      <c r="RPV705" s="132"/>
      <c r="RPW705" s="132"/>
      <c r="RPX705" s="132"/>
      <c r="RPY705" s="132"/>
      <c r="RPZ705" s="132"/>
      <c r="RQA705" s="132"/>
      <c r="RQB705" s="132"/>
      <c r="RQC705" s="132"/>
      <c r="RQD705" s="132"/>
      <c r="RQE705" s="132"/>
      <c r="RQF705" s="132"/>
      <c r="RQG705" s="132"/>
      <c r="RQH705" s="132"/>
      <c r="RQI705" s="132"/>
      <c r="RQJ705" s="132"/>
      <c r="RQK705" s="132"/>
      <c r="RQL705" s="132"/>
      <c r="RQM705" s="132"/>
      <c r="RQN705" s="132"/>
      <c r="RQO705" s="132"/>
      <c r="RQP705" s="132"/>
      <c r="RQQ705" s="132"/>
      <c r="RQR705" s="132"/>
      <c r="RQS705" s="132"/>
      <c r="RQT705" s="132"/>
      <c r="RQU705" s="132"/>
      <c r="RQV705" s="132"/>
      <c r="RQW705" s="132"/>
      <c r="RQX705" s="132"/>
      <c r="RQY705" s="132"/>
      <c r="RQZ705" s="132"/>
      <c r="RRA705" s="132"/>
      <c r="RRB705" s="132"/>
      <c r="RRC705" s="132"/>
      <c r="RRD705" s="132"/>
      <c r="RRE705" s="132"/>
      <c r="RRF705" s="132"/>
      <c r="RRG705" s="132"/>
      <c r="RRH705" s="132"/>
      <c r="RRI705" s="132"/>
      <c r="RRJ705" s="132"/>
      <c r="RRK705" s="132"/>
      <c r="RRL705" s="132"/>
      <c r="RRM705" s="132"/>
      <c r="RRN705" s="132"/>
      <c r="RRO705" s="132"/>
      <c r="RRP705" s="132"/>
      <c r="RRQ705" s="132"/>
      <c r="RRR705" s="132"/>
      <c r="RRS705" s="132"/>
      <c r="RRT705" s="132"/>
      <c r="RRU705" s="132"/>
      <c r="RRV705" s="132"/>
      <c r="RRW705" s="132"/>
      <c r="RRX705" s="132"/>
      <c r="RRY705" s="132"/>
      <c r="RRZ705" s="132"/>
      <c r="RSA705" s="132"/>
      <c r="RSB705" s="132"/>
      <c r="RSC705" s="132"/>
      <c r="RSD705" s="132"/>
      <c r="RSE705" s="132"/>
      <c r="RSF705" s="132"/>
      <c r="RSG705" s="132"/>
      <c r="RSH705" s="132"/>
      <c r="RSI705" s="132"/>
      <c r="RSJ705" s="132"/>
      <c r="RSK705" s="132"/>
      <c r="RSL705" s="132"/>
      <c r="RSM705" s="132"/>
      <c r="RSN705" s="132"/>
      <c r="RSO705" s="132"/>
      <c r="RSP705" s="132"/>
      <c r="RSQ705" s="132"/>
      <c r="RSR705" s="132"/>
      <c r="RSS705" s="132"/>
      <c r="RST705" s="132"/>
      <c r="RSU705" s="132"/>
      <c r="RSV705" s="132"/>
      <c r="RSW705" s="132"/>
      <c r="RSX705" s="132"/>
      <c r="RSY705" s="132"/>
      <c r="RSZ705" s="132"/>
      <c r="RTA705" s="132"/>
      <c r="RTB705" s="132"/>
      <c r="RTC705" s="132"/>
      <c r="RTD705" s="132"/>
      <c r="RTE705" s="132"/>
      <c r="RTF705" s="132"/>
      <c r="RTG705" s="132"/>
      <c r="RTH705" s="132"/>
      <c r="RTI705" s="132"/>
      <c r="RTJ705" s="132"/>
      <c r="RTK705" s="132"/>
      <c r="RTL705" s="132"/>
      <c r="RTM705" s="132"/>
      <c r="RTN705" s="132"/>
      <c r="RTO705" s="132"/>
      <c r="RTP705" s="132"/>
      <c r="RTQ705" s="132"/>
      <c r="RTR705" s="132"/>
      <c r="RTS705" s="132"/>
      <c r="RTT705" s="132"/>
      <c r="RTU705" s="132"/>
      <c r="RTV705" s="132"/>
      <c r="RTW705" s="132"/>
      <c r="RTX705" s="132"/>
      <c r="RTY705" s="132"/>
      <c r="RTZ705" s="132"/>
      <c r="RUA705" s="132"/>
      <c r="RUB705" s="132"/>
      <c r="RUC705" s="132"/>
      <c r="RUD705" s="132"/>
      <c r="RUE705" s="132"/>
      <c r="RUF705" s="132"/>
      <c r="RUG705" s="132"/>
      <c r="RUH705" s="132"/>
      <c r="RUI705" s="132"/>
      <c r="RUJ705" s="132"/>
      <c r="RUK705" s="132"/>
      <c r="RUL705" s="132"/>
      <c r="RUM705" s="132"/>
      <c r="RUN705" s="132"/>
      <c r="RUO705" s="132"/>
      <c r="RUP705" s="132"/>
      <c r="RUQ705" s="132"/>
      <c r="RUR705" s="132"/>
      <c r="RUS705" s="132"/>
      <c r="RUT705" s="132"/>
      <c r="RUU705" s="132"/>
      <c r="RUV705" s="132"/>
      <c r="RUW705" s="132"/>
      <c r="RUX705" s="132"/>
      <c r="RUY705" s="132"/>
      <c r="RUZ705" s="132"/>
      <c r="RVA705" s="132"/>
      <c r="RVB705" s="132"/>
      <c r="RVC705" s="132"/>
      <c r="RVD705" s="132"/>
      <c r="RVE705" s="132"/>
      <c r="RVF705" s="132"/>
      <c r="RVG705" s="132"/>
      <c r="RVH705" s="132"/>
      <c r="RVI705" s="132"/>
      <c r="RVJ705" s="132"/>
      <c r="RVK705" s="132"/>
      <c r="RVL705" s="132"/>
      <c r="RVM705" s="132"/>
      <c r="RVN705" s="132"/>
      <c r="RVO705" s="132"/>
      <c r="RVP705" s="132"/>
      <c r="RVQ705" s="132"/>
      <c r="RVR705" s="132"/>
      <c r="RVS705" s="132"/>
      <c r="RVT705" s="132"/>
      <c r="RVU705" s="132"/>
      <c r="RVV705" s="132"/>
      <c r="RVW705" s="132"/>
      <c r="RVX705" s="132"/>
      <c r="RVY705" s="132"/>
      <c r="RVZ705" s="132"/>
      <c r="RWA705" s="132"/>
      <c r="RWB705" s="132"/>
      <c r="RWC705" s="132"/>
      <c r="RWD705" s="132"/>
      <c r="RWE705" s="132"/>
      <c r="RWF705" s="132"/>
      <c r="RWG705" s="132"/>
      <c r="RWH705" s="132"/>
      <c r="RWI705" s="132"/>
      <c r="RWJ705" s="132"/>
      <c r="RWK705" s="132"/>
      <c r="RWL705" s="132"/>
      <c r="RWM705" s="132"/>
      <c r="RWN705" s="132"/>
      <c r="RWO705" s="132"/>
      <c r="RWP705" s="132"/>
      <c r="RWQ705" s="132"/>
      <c r="RWR705" s="132"/>
      <c r="RWS705" s="132"/>
      <c r="RWT705" s="132"/>
      <c r="RWU705" s="132"/>
      <c r="RWV705" s="132"/>
      <c r="RWW705" s="132"/>
      <c r="RWX705" s="132"/>
      <c r="RWY705" s="132"/>
      <c r="RWZ705" s="132"/>
      <c r="RXA705" s="132"/>
      <c r="RXB705" s="132"/>
      <c r="RXC705" s="132"/>
      <c r="RXD705" s="132"/>
      <c r="RXE705" s="132"/>
      <c r="RXF705" s="132"/>
      <c r="RXG705" s="132"/>
      <c r="RXH705" s="132"/>
      <c r="RXI705" s="132"/>
      <c r="RXJ705" s="132"/>
      <c r="RXK705" s="132"/>
      <c r="RXL705" s="132"/>
      <c r="RXM705" s="132"/>
      <c r="RXN705" s="132"/>
      <c r="RXO705" s="132"/>
      <c r="RXP705" s="132"/>
      <c r="RXQ705" s="132"/>
      <c r="RXR705" s="132"/>
      <c r="RXS705" s="132"/>
      <c r="RXT705" s="132"/>
      <c r="RXU705" s="132"/>
      <c r="RXV705" s="132"/>
      <c r="RXW705" s="132"/>
      <c r="RXX705" s="132"/>
      <c r="RXY705" s="132"/>
      <c r="RXZ705" s="132"/>
      <c r="RYA705" s="132"/>
      <c r="RYB705" s="132"/>
      <c r="RYC705" s="132"/>
      <c r="RYD705" s="132"/>
      <c r="RYE705" s="132"/>
      <c r="RYF705" s="132"/>
      <c r="RYG705" s="132"/>
      <c r="RYH705" s="132"/>
      <c r="RYI705" s="132"/>
      <c r="RYJ705" s="132"/>
      <c r="RYK705" s="132"/>
      <c r="RYL705" s="132"/>
      <c r="RYM705" s="132"/>
      <c r="RYN705" s="132"/>
      <c r="RYO705" s="132"/>
      <c r="RYP705" s="132"/>
      <c r="RYQ705" s="132"/>
      <c r="RYR705" s="132"/>
      <c r="RYS705" s="132"/>
      <c r="RYT705" s="132"/>
      <c r="RYU705" s="132"/>
      <c r="RYV705" s="132"/>
      <c r="RYW705" s="132"/>
      <c r="RYX705" s="132"/>
      <c r="RYY705" s="132"/>
      <c r="RYZ705" s="132"/>
      <c r="RZA705" s="132"/>
      <c r="RZB705" s="132"/>
      <c r="RZC705" s="132"/>
      <c r="RZD705" s="132"/>
      <c r="RZE705" s="132"/>
      <c r="RZF705" s="132"/>
      <c r="RZG705" s="132"/>
      <c r="RZH705" s="132"/>
      <c r="RZI705" s="132"/>
      <c r="RZJ705" s="132"/>
      <c r="RZK705" s="132"/>
      <c r="RZL705" s="132"/>
      <c r="RZM705" s="132"/>
      <c r="RZN705" s="132"/>
      <c r="RZO705" s="132"/>
      <c r="RZP705" s="132"/>
      <c r="RZQ705" s="132"/>
      <c r="RZR705" s="132"/>
      <c r="RZS705" s="132"/>
      <c r="RZT705" s="132"/>
      <c r="RZU705" s="132"/>
      <c r="RZV705" s="132"/>
      <c r="RZW705" s="132"/>
      <c r="RZX705" s="132"/>
      <c r="RZY705" s="132"/>
      <c r="RZZ705" s="132"/>
      <c r="SAA705" s="132"/>
      <c r="SAB705" s="132"/>
      <c r="SAC705" s="132"/>
      <c r="SAD705" s="132"/>
      <c r="SAE705" s="132"/>
      <c r="SAF705" s="132"/>
      <c r="SAG705" s="132"/>
      <c r="SAH705" s="132"/>
      <c r="SAI705" s="132"/>
      <c r="SAJ705" s="132"/>
      <c r="SAK705" s="132"/>
      <c r="SAL705" s="132"/>
      <c r="SAM705" s="132"/>
      <c r="SAN705" s="132"/>
      <c r="SAO705" s="132"/>
      <c r="SAP705" s="132"/>
      <c r="SAQ705" s="132"/>
      <c r="SAR705" s="132"/>
      <c r="SAS705" s="132"/>
      <c r="SAT705" s="132"/>
      <c r="SAU705" s="132"/>
      <c r="SAV705" s="132"/>
      <c r="SAW705" s="132"/>
      <c r="SAX705" s="132"/>
      <c r="SAY705" s="132"/>
      <c r="SAZ705" s="132"/>
      <c r="SBA705" s="132"/>
      <c r="SBB705" s="132"/>
      <c r="SBC705" s="132"/>
      <c r="SBD705" s="132"/>
      <c r="SBE705" s="132"/>
      <c r="SBF705" s="132"/>
      <c r="SBG705" s="132"/>
      <c r="SBH705" s="132"/>
      <c r="SBI705" s="132"/>
      <c r="SBJ705" s="132"/>
      <c r="SBK705" s="132"/>
      <c r="SBL705" s="132"/>
      <c r="SBM705" s="132"/>
      <c r="SBN705" s="132"/>
      <c r="SBO705" s="132"/>
      <c r="SBP705" s="132"/>
      <c r="SBQ705" s="132"/>
      <c r="SBR705" s="132"/>
      <c r="SBS705" s="132"/>
      <c r="SBT705" s="132"/>
      <c r="SBU705" s="132"/>
      <c r="SBV705" s="132"/>
      <c r="SBW705" s="132"/>
      <c r="SBX705" s="132"/>
      <c r="SBY705" s="132"/>
      <c r="SBZ705" s="132"/>
      <c r="SCA705" s="132"/>
      <c r="SCB705" s="132"/>
      <c r="SCC705" s="132"/>
      <c r="SCD705" s="132"/>
      <c r="SCE705" s="132"/>
      <c r="SCF705" s="132"/>
      <c r="SCG705" s="132"/>
      <c r="SCH705" s="132"/>
      <c r="SCI705" s="132"/>
      <c r="SCJ705" s="132"/>
      <c r="SCK705" s="132"/>
      <c r="SCL705" s="132"/>
      <c r="SCM705" s="132"/>
      <c r="SCN705" s="132"/>
      <c r="SCO705" s="132"/>
      <c r="SCP705" s="132"/>
      <c r="SCQ705" s="132"/>
      <c r="SCR705" s="132"/>
      <c r="SCS705" s="132"/>
      <c r="SCT705" s="132"/>
      <c r="SCU705" s="132"/>
      <c r="SCV705" s="132"/>
      <c r="SCW705" s="132"/>
      <c r="SCX705" s="132"/>
      <c r="SCY705" s="132"/>
      <c r="SCZ705" s="132"/>
      <c r="SDA705" s="132"/>
      <c r="SDB705" s="132"/>
      <c r="SDC705" s="132"/>
      <c r="SDD705" s="132"/>
      <c r="SDE705" s="132"/>
      <c r="SDF705" s="132"/>
      <c r="SDG705" s="132"/>
      <c r="SDH705" s="132"/>
      <c r="SDI705" s="132"/>
      <c r="SDJ705" s="132"/>
      <c r="SDK705" s="132"/>
      <c r="SDL705" s="132"/>
      <c r="SDM705" s="132"/>
      <c r="SDN705" s="132"/>
      <c r="SDO705" s="132"/>
      <c r="SDP705" s="132"/>
      <c r="SDQ705" s="132"/>
      <c r="SDR705" s="132"/>
      <c r="SDS705" s="132"/>
      <c r="SDT705" s="132"/>
      <c r="SDU705" s="132"/>
      <c r="SDV705" s="132"/>
      <c r="SDW705" s="132"/>
      <c r="SDX705" s="132"/>
      <c r="SDY705" s="132"/>
      <c r="SDZ705" s="132"/>
      <c r="SEA705" s="132"/>
      <c r="SEB705" s="132"/>
      <c r="SEC705" s="132"/>
      <c r="SED705" s="132"/>
      <c r="SEE705" s="132"/>
      <c r="SEF705" s="132"/>
      <c r="SEG705" s="132"/>
      <c r="SEH705" s="132"/>
      <c r="SEI705" s="132"/>
      <c r="SEJ705" s="132"/>
      <c r="SEK705" s="132"/>
      <c r="SEL705" s="132"/>
      <c r="SEM705" s="132"/>
      <c r="SEN705" s="132"/>
      <c r="SEO705" s="132"/>
      <c r="SEP705" s="132"/>
      <c r="SEQ705" s="132"/>
      <c r="SER705" s="132"/>
      <c r="SES705" s="132"/>
      <c r="SET705" s="132"/>
      <c r="SEU705" s="132"/>
      <c r="SEV705" s="132"/>
      <c r="SEW705" s="132"/>
      <c r="SEX705" s="132"/>
      <c r="SEY705" s="132"/>
      <c r="SEZ705" s="132"/>
      <c r="SFA705" s="132"/>
      <c r="SFB705" s="132"/>
      <c r="SFC705" s="132"/>
      <c r="SFD705" s="132"/>
      <c r="SFE705" s="132"/>
      <c r="SFF705" s="132"/>
      <c r="SFG705" s="132"/>
      <c r="SFH705" s="132"/>
      <c r="SFI705" s="132"/>
      <c r="SFJ705" s="132"/>
      <c r="SFK705" s="132"/>
      <c r="SFL705" s="132"/>
      <c r="SFM705" s="132"/>
      <c r="SFN705" s="132"/>
      <c r="SFO705" s="132"/>
      <c r="SFP705" s="132"/>
      <c r="SFQ705" s="132"/>
      <c r="SFR705" s="132"/>
      <c r="SFS705" s="132"/>
      <c r="SFT705" s="132"/>
      <c r="SFU705" s="132"/>
      <c r="SFV705" s="132"/>
      <c r="SFW705" s="132"/>
      <c r="SFX705" s="132"/>
      <c r="SFY705" s="132"/>
      <c r="SFZ705" s="132"/>
      <c r="SGA705" s="132"/>
      <c r="SGB705" s="132"/>
      <c r="SGC705" s="132"/>
      <c r="SGD705" s="132"/>
      <c r="SGE705" s="132"/>
      <c r="SGF705" s="132"/>
      <c r="SGG705" s="132"/>
      <c r="SGH705" s="132"/>
      <c r="SGI705" s="132"/>
      <c r="SGJ705" s="132"/>
      <c r="SGK705" s="132"/>
      <c r="SGL705" s="132"/>
      <c r="SGM705" s="132"/>
      <c r="SGN705" s="132"/>
      <c r="SGO705" s="132"/>
      <c r="SGP705" s="132"/>
      <c r="SGQ705" s="132"/>
      <c r="SGR705" s="132"/>
      <c r="SGS705" s="132"/>
      <c r="SGT705" s="132"/>
      <c r="SGU705" s="132"/>
      <c r="SGV705" s="132"/>
      <c r="SGW705" s="132"/>
      <c r="SGX705" s="132"/>
      <c r="SGY705" s="132"/>
      <c r="SGZ705" s="132"/>
      <c r="SHA705" s="132"/>
      <c r="SHB705" s="132"/>
      <c r="SHC705" s="132"/>
      <c r="SHD705" s="132"/>
      <c r="SHE705" s="132"/>
      <c r="SHF705" s="132"/>
      <c r="SHG705" s="132"/>
      <c r="SHH705" s="132"/>
      <c r="SHI705" s="132"/>
      <c r="SHJ705" s="132"/>
      <c r="SHK705" s="132"/>
      <c r="SHL705" s="132"/>
      <c r="SHM705" s="132"/>
      <c r="SHN705" s="132"/>
      <c r="SHO705" s="132"/>
      <c r="SHP705" s="132"/>
      <c r="SHQ705" s="132"/>
      <c r="SHR705" s="132"/>
      <c r="SHS705" s="132"/>
      <c r="SHT705" s="132"/>
      <c r="SHU705" s="132"/>
      <c r="SHV705" s="132"/>
      <c r="SHW705" s="132"/>
      <c r="SHX705" s="132"/>
      <c r="SHY705" s="132"/>
      <c r="SHZ705" s="132"/>
      <c r="SIA705" s="132"/>
      <c r="SIB705" s="132"/>
      <c r="SIC705" s="132"/>
      <c r="SID705" s="132"/>
      <c r="SIE705" s="132"/>
      <c r="SIF705" s="132"/>
      <c r="SIG705" s="132"/>
      <c r="SIH705" s="132"/>
      <c r="SII705" s="132"/>
      <c r="SIJ705" s="132"/>
      <c r="SIK705" s="132"/>
      <c r="SIL705" s="132"/>
      <c r="SIM705" s="132"/>
      <c r="SIN705" s="132"/>
      <c r="SIO705" s="132"/>
      <c r="SIP705" s="132"/>
      <c r="SIQ705" s="132"/>
      <c r="SIR705" s="132"/>
      <c r="SIS705" s="132"/>
      <c r="SIT705" s="132"/>
      <c r="SIU705" s="132"/>
      <c r="SIV705" s="132"/>
      <c r="SIW705" s="132"/>
      <c r="SIX705" s="132"/>
      <c r="SIY705" s="132"/>
      <c r="SIZ705" s="132"/>
      <c r="SJA705" s="132"/>
      <c r="SJB705" s="132"/>
      <c r="SJC705" s="132"/>
      <c r="SJD705" s="132"/>
      <c r="SJE705" s="132"/>
      <c r="SJF705" s="132"/>
      <c r="SJG705" s="132"/>
      <c r="SJH705" s="132"/>
      <c r="SJI705" s="132"/>
      <c r="SJJ705" s="132"/>
      <c r="SJK705" s="132"/>
      <c r="SJL705" s="132"/>
      <c r="SJM705" s="132"/>
      <c r="SJN705" s="132"/>
      <c r="SJO705" s="132"/>
      <c r="SJP705" s="132"/>
      <c r="SJQ705" s="132"/>
      <c r="SJR705" s="132"/>
      <c r="SJS705" s="132"/>
      <c r="SJT705" s="132"/>
      <c r="SJU705" s="132"/>
      <c r="SJV705" s="132"/>
      <c r="SJW705" s="132"/>
      <c r="SJX705" s="132"/>
      <c r="SJY705" s="132"/>
      <c r="SJZ705" s="132"/>
      <c r="SKA705" s="132"/>
      <c r="SKB705" s="132"/>
      <c r="SKC705" s="132"/>
      <c r="SKD705" s="132"/>
      <c r="SKE705" s="132"/>
      <c r="SKF705" s="132"/>
      <c r="SKG705" s="132"/>
      <c r="SKH705" s="132"/>
      <c r="SKI705" s="132"/>
      <c r="SKJ705" s="132"/>
      <c r="SKK705" s="132"/>
      <c r="SKL705" s="132"/>
      <c r="SKM705" s="132"/>
      <c r="SKN705" s="132"/>
      <c r="SKO705" s="132"/>
      <c r="SKP705" s="132"/>
      <c r="SKQ705" s="132"/>
      <c r="SKR705" s="132"/>
      <c r="SKS705" s="132"/>
      <c r="SKT705" s="132"/>
      <c r="SKU705" s="132"/>
      <c r="SKV705" s="132"/>
      <c r="SKW705" s="132"/>
      <c r="SKX705" s="132"/>
      <c r="SKY705" s="132"/>
      <c r="SKZ705" s="132"/>
      <c r="SLA705" s="132"/>
      <c r="SLB705" s="132"/>
      <c r="SLC705" s="132"/>
      <c r="SLD705" s="132"/>
      <c r="SLE705" s="132"/>
      <c r="SLF705" s="132"/>
      <c r="SLG705" s="132"/>
      <c r="SLH705" s="132"/>
      <c r="SLI705" s="132"/>
      <c r="SLJ705" s="132"/>
      <c r="SLK705" s="132"/>
      <c r="SLL705" s="132"/>
      <c r="SLM705" s="132"/>
      <c r="SLN705" s="132"/>
      <c r="SLO705" s="132"/>
      <c r="SLP705" s="132"/>
      <c r="SLQ705" s="132"/>
      <c r="SLR705" s="132"/>
      <c r="SLS705" s="132"/>
      <c r="SLT705" s="132"/>
      <c r="SLU705" s="132"/>
      <c r="SLV705" s="132"/>
      <c r="SLW705" s="132"/>
      <c r="SLX705" s="132"/>
      <c r="SLY705" s="132"/>
      <c r="SLZ705" s="132"/>
      <c r="SMA705" s="132"/>
      <c r="SMB705" s="132"/>
      <c r="SMC705" s="132"/>
      <c r="SMD705" s="132"/>
      <c r="SME705" s="132"/>
      <c r="SMF705" s="132"/>
      <c r="SMG705" s="132"/>
      <c r="SMH705" s="132"/>
      <c r="SMI705" s="132"/>
      <c r="SMJ705" s="132"/>
      <c r="SMK705" s="132"/>
      <c r="SML705" s="132"/>
      <c r="SMM705" s="132"/>
      <c r="SMN705" s="132"/>
      <c r="SMO705" s="132"/>
      <c r="SMP705" s="132"/>
      <c r="SMQ705" s="132"/>
      <c r="SMR705" s="132"/>
      <c r="SMS705" s="132"/>
      <c r="SMT705" s="132"/>
      <c r="SMU705" s="132"/>
      <c r="SMV705" s="132"/>
      <c r="SMW705" s="132"/>
      <c r="SMX705" s="132"/>
      <c r="SMY705" s="132"/>
      <c r="SMZ705" s="132"/>
      <c r="SNA705" s="132"/>
      <c r="SNB705" s="132"/>
      <c r="SNC705" s="132"/>
      <c r="SND705" s="132"/>
      <c r="SNE705" s="132"/>
      <c r="SNF705" s="132"/>
      <c r="SNG705" s="132"/>
      <c r="SNH705" s="132"/>
      <c r="SNI705" s="132"/>
      <c r="SNJ705" s="132"/>
      <c r="SNK705" s="132"/>
      <c r="SNL705" s="132"/>
      <c r="SNM705" s="132"/>
      <c r="SNN705" s="132"/>
      <c r="SNO705" s="132"/>
      <c r="SNP705" s="132"/>
      <c r="SNQ705" s="132"/>
      <c r="SNR705" s="132"/>
      <c r="SNS705" s="132"/>
      <c r="SNT705" s="132"/>
      <c r="SNU705" s="132"/>
      <c r="SNV705" s="132"/>
      <c r="SNW705" s="132"/>
      <c r="SNX705" s="132"/>
      <c r="SNY705" s="132"/>
      <c r="SNZ705" s="132"/>
      <c r="SOA705" s="132"/>
      <c r="SOB705" s="132"/>
      <c r="SOC705" s="132"/>
      <c r="SOD705" s="132"/>
      <c r="SOE705" s="132"/>
      <c r="SOF705" s="132"/>
      <c r="SOG705" s="132"/>
      <c r="SOH705" s="132"/>
      <c r="SOI705" s="132"/>
      <c r="SOJ705" s="132"/>
      <c r="SOK705" s="132"/>
      <c r="SOL705" s="132"/>
      <c r="SOM705" s="132"/>
      <c r="SON705" s="132"/>
      <c r="SOO705" s="132"/>
      <c r="SOP705" s="132"/>
      <c r="SOQ705" s="132"/>
      <c r="SOR705" s="132"/>
      <c r="SOS705" s="132"/>
      <c r="SOT705" s="132"/>
      <c r="SOU705" s="132"/>
      <c r="SOV705" s="132"/>
      <c r="SOW705" s="132"/>
      <c r="SOX705" s="132"/>
      <c r="SOY705" s="132"/>
      <c r="SOZ705" s="132"/>
      <c r="SPA705" s="132"/>
      <c r="SPB705" s="132"/>
      <c r="SPC705" s="132"/>
      <c r="SPD705" s="132"/>
      <c r="SPE705" s="132"/>
      <c r="SPF705" s="132"/>
      <c r="SPG705" s="132"/>
      <c r="SPH705" s="132"/>
      <c r="SPI705" s="132"/>
      <c r="SPJ705" s="132"/>
      <c r="SPK705" s="132"/>
      <c r="SPL705" s="132"/>
      <c r="SPM705" s="132"/>
      <c r="SPN705" s="132"/>
      <c r="SPO705" s="132"/>
      <c r="SPP705" s="132"/>
      <c r="SPQ705" s="132"/>
      <c r="SPR705" s="132"/>
      <c r="SPS705" s="132"/>
      <c r="SPT705" s="132"/>
      <c r="SPU705" s="132"/>
      <c r="SPV705" s="132"/>
      <c r="SPW705" s="132"/>
      <c r="SPX705" s="132"/>
      <c r="SPY705" s="132"/>
      <c r="SPZ705" s="132"/>
      <c r="SQA705" s="132"/>
      <c r="SQB705" s="132"/>
      <c r="SQC705" s="132"/>
      <c r="SQD705" s="132"/>
      <c r="SQE705" s="132"/>
      <c r="SQF705" s="132"/>
      <c r="SQG705" s="132"/>
      <c r="SQH705" s="132"/>
      <c r="SQI705" s="132"/>
      <c r="SQJ705" s="132"/>
      <c r="SQK705" s="132"/>
      <c r="SQL705" s="132"/>
      <c r="SQM705" s="132"/>
      <c r="SQN705" s="132"/>
      <c r="SQO705" s="132"/>
      <c r="SQP705" s="132"/>
      <c r="SQQ705" s="132"/>
      <c r="SQR705" s="132"/>
      <c r="SQS705" s="132"/>
      <c r="SQT705" s="132"/>
      <c r="SQU705" s="132"/>
      <c r="SQV705" s="132"/>
      <c r="SQW705" s="132"/>
      <c r="SQX705" s="132"/>
      <c r="SQY705" s="132"/>
      <c r="SQZ705" s="132"/>
      <c r="SRA705" s="132"/>
      <c r="SRB705" s="132"/>
      <c r="SRC705" s="132"/>
      <c r="SRD705" s="132"/>
      <c r="SRE705" s="132"/>
      <c r="SRF705" s="132"/>
      <c r="SRG705" s="132"/>
      <c r="SRH705" s="132"/>
      <c r="SRI705" s="132"/>
      <c r="SRJ705" s="132"/>
      <c r="SRK705" s="132"/>
      <c r="SRL705" s="132"/>
      <c r="SRM705" s="132"/>
      <c r="SRN705" s="132"/>
      <c r="SRO705" s="132"/>
      <c r="SRP705" s="132"/>
      <c r="SRQ705" s="132"/>
      <c r="SRR705" s="132"/>
      <c r="SRS705" s="132"/>
      <c r="SRT705" s="132"/>
      <c r="SRU705" s="132"/>
      <c r="SRV705" s="132"/>
      <c r="SRW705" s="132"/>
      <c r="SRX705" s="132"/>
      <c r="SRY705" s="132"/>
      <c r="SRZ705" s="132"/>
      <c r="SSA705" s="132"/>
      <c r="SSB705" s="132"/>
      <c r="SSC705" s="132"/>
      <c r="SSD705" s="132"/>
      <c r="SSE705" s="132"/>
      <c r="SSF705" s="132"/>
      <c r="SSG705" s="132"/>
      <c r="SSH705" s="132"/>
      <c r="SSI705" s="132"/>
      <c r="SSJ705" s="132"/>
      <c r="SSK705" s="132"/>
      <c r="SSL705" s="132"/>
      <c r="SSM705" s="132"/>
      <c r="SSN705" s="132"/>
      <c r="SSO705" s="132"/>
      <c r="SSP705" s="132"/>
      <c r="SSQ705" s="132"/>
      <c r="SSR705" s="132"/>
      <c r="SSS705" s="132"/>
      <c r="SST705" s="132"/>
      <c r="SSU705" s="132"/>
      <c r="SSV705" s="132"/>
      <c r="SSW705" s="132"/>
      <c r="SSX705" s="132"/>
      <c r="SSY705" s="132"/>
      <c r="SSZ705" s="132"/>
      <c r="STA705" s="132"/>
      <c r="STB705" s="132"/>
      <c r="STC705" s="132"/>
      <c r="STD705" s="132"/>
      <c r="STE705" s="132"/>
      <c r="STF705" s="132"/>
      <c r="STG705" s="132"/>
      <c r="STH705" s="132"/>
      <c r="STI705" s="132"/>
      <c r="STJ705" s="132"/>
      <c r="STK705" s="132"/>
      <c r="STL705" s="132"/>
      <c r="STM705" s="132"/>
      <c r="STN705" s="132"/>
      <c r="STO705" s="132"/>
      <c r="STP705" s="132"/>
      <c r="STQ705" s="132"/>
      <c r="STR705" s="132"/>
      <c r="STS705" s="132"/>
      <c r="STT705" s="132"/>
      <c r="STU705" s="132"/>
      <c r="STV705" s="132"/>
      <c r="STW705" s="132"/>
      <c r="STX705" s="132"/>
      <c r="STY705" s="132"/>
      <c r="STZ705" s="132"/>
      <c r="SUA705" s="132"/>
      <c r="SUB705" s="132"/>
      <c r="SUC705" s="132"/>
      <c r="SUD705" s="132"/>
      <c r="SUE705" s="132"/>
      <c r="SUF705" s="132"/>
      <c r="SUG705" s="132"/>
      <c r="SUH705" s="132"/>
      <c r="SUI705" s="132"/>
      <c r="SUJ705" s="132"/>
      <c r="SUK705" s="132"/>
      <c r="SUL705" s="132"/>
      <c r="SUM705" s="132"/>
      <c r="SUN705" s="132"/>
      <c r="SUO705" s="132"/>
      <c r="SUP705" s="132"/>
      <c r="SUQ705" s="132"/>
      <c r="SUR705" s="132"/>
      <c r="SUS705" s="132"/>
      <c r="SUT705" s="132"/>
      <c r="SUU705" s="132"/>
      <c r="SUV705" s="132"/>
      <c r="SUW705" s="132"/>
      <c r="SUX705" s="132"/>
      <c r="SUY705" s="132"/>
      <c r="SUZ705" s="132"/>
      <c r="SVA705" s="132"/>
      <c r="SVB705" s="132"/>
      <c r="SVC705" s="132"/>
      <c r="SVD705" s="132"/>
      <c r="SVE705" s="132"/>
      <c r="SVF705" s="132"/>
      <c r="SVG705" s="132"/>
      <c r="SVH705" s="132"/>
      <c r="SVI705" s="132"/>
      <c r="SVJ705" s="132"/>
      <c r="SVK705" s="132"/>
      <c r="SVL705" s="132"/>
      <c r="SVM705" s="132"/>
      <c r="SVN705" s="132"/>
      <c r="SVO705" s="132"/>
      <c r="SVP705" s="132"/>
      <c r="SVQ705" s="132"/>
      <c r="SVR705" s="132"/>
      <c r="SVS705" s="132"/>
      <c r="SVT705" s="132"/>
      <c r="SVU705" s="132"/>
      <c r="SVV705" s="132"/>
      <c r="SVW705" s="132"/>
      <c r="SVX705" s="132"/>
      <c r="SVY705" s="132"/>
      <c r="SVZ705" s="132"/>
      <c r="SWA705" s="132"/>
      <c r="SWB705" s="132"/>
      <c r="SWC705" s="132"/>
      <c r="SWD705" s="132"/>
      <c r="SWE705" s="132"/>
      <c r="SWF705" s="132"/>
      <c r="SWG705" s="132"/>
      <c r="SWH705" s="132"/>
      <c r="SWI705" s="132"/>
      <c r="SWJ705" s="132"/>
      <c r="SWK705" s="132"/>
      <c r="SWL705" s="132"/>
      <c r="SWM705" s="132"/>
      <c r="SWN705" s="132"/>
      <c r="SWO705" s="132"/>
      <c r="SWP705" s="132"/>
      <c r="SWQ705" s="132"/>
      <c r="SWR705" s="132"/>
      <c r="SWS705" s="132"/>
      <c r="SWT705" s="132"/>
      <c r="SWU705" s="132"/>
      <c r="SWV705" s="132"/>
      <c r="SWW705" s="132"/>
      <c r="SWX705" s="132"/>
      <c r="SWY705" s="132"/>
      <c r="SWZ705" s="132"/>
      <c r="SXA705" s="132"/>
      <c r="SXB705" s="132"/>
      <c r="SXC705" s="132"/>
      <c r="SXD705" s="132"/>
      <c r="SXE705" s="132"/>
      <c r="SXF705" s="132"/>
      <c r="SXG705" s="132"/>
      <c r="SXH705" s="132"/>
      <c r="SXI705" s="132"/>
      <c r="SXJ705" s="132"/>
      <c r="SXK705" s="132"/>
      <c r="SXL705" s="132"/>
      <c r="SXM705" s="132"/>
      <c r="SXN705" s="132"/>
      <c r="SXO705" s="132"/>
      <c r="SXP705" s="132"/>
      <c r="SXQ705" s="132"/>
      <c r="SXR705" s="132"/>
      <c r="SXS705" s="132"/>
      <c r="SXT705" s="132"/>
      <c r="SXU705" s="132"/>
      <c r="SXV705" s="132"/>
      <c r="SXW705" s="132"/>
      <c r="SXX705" s="132"/>
      <c r="SXY705" s="132"/>
      <c r="SXZ705" s="132"/>
      <c r="SYA705" s="132"/>
      <c r="SYB705" s="132"/>
      <c r="SYC705" s="132"/>
      <c r="SYD705" s="132"/>
      <c r="SYE705" s="132"/>
      <c r="SYF705" s="132"/>
      <c r="SYG705" s="132"/>
      <c r="SYH705" s="132"/>
      <c r="SYI705" s="132"/>
      <c r="SYJ705" s="132"/>
      <c r="SYK705" s="132"/>
      <c r="SYL705" s="132"/>
      <c r="SYM705" s="132"/>
      <c r="SYN705" s="132"/>
      <c r="SYO705" s="132"/>
      <c r="SYP705" s="132"/>
      <c r="SYQ705" s="132"/>
      <c r="SYR705" s="132"/>
      <c r="SYS705" s="132"/>
      <c r="SYT705" s="132"/>
      <c r="SYU705" s="132"/>
      <c r="SYV705" s="132"/>
      <c r="SYW705" s="132"/>
      <c r="SYX705" s="132"/>
      <c r="SYY705" s="132"/>
      <c r="SYZ705" s="132"/>
      <c r="SZA705" s="132"/>
      <c r="SZB705" s="132"/>
      <c r="SZC705" s="132"/>
      <c r="SZD705" s="132"/>
      <c r="SZE705" s="132"/>
      <c r="SZF705" s="132"/>
      <c r="SZG705" s="132"/>
      <c r="SZH705" s="132"/>
      <c r="SZI705" s="132"/>
      <c r="SZJ705" s="132"/>
      <c r="SZK705" s="132"/>
      <c r="SZL705" s="132"/>
      <c r="SZM705" s="132"/>
      <c r="SZN705" s="132"/>
      <c r="SZO705" s="132"/>
      <c r="SZP705" s="132"/>
      <c r="SZQ705" s="132"/>
      <c r="SZR705" s="132"/>
      <c r="SZS705" s="132"/>
      <c r="SZT705" s="132"/>
      <c r="SZU705" s="132"/>
      <c r="SZV705" s="132"/>
      <c r="SZW705" s="132"/>
      <c r="SZX705" s="132"/>
      <c r="SZY705" s="132"/>
      <c r="SZZ705" s="132"/>
      <c r="TAA705" s="132"/>
      <c r="TAB705" s="132"/>
      <c r="TAC705" s="132"/>
      <c r="TAD705" s="132"/>
      <c r="TAE705" s="132"/>
      <c r="TAF705" s="132"/>
      <c r="TAG705" s="132"/>
      <c r="TAH705" s="132"/>
      <c r="TAI705" s="132"/>
      <c r="TAJ705" s="132"/>
      <c r="TAK705" s="132"/>
      <c r="TAL705" s="132"/>
      <c r="TAM705" s="132"/>
      <c r="TAN705" s="132"/>
      <c r="TAO705" s="132"/>
      <c r="TAP705" s="132"/>
      <c r="TAQ705" s="132"/>
      <c r="TAR705" s="132"/>
      <c r="TAS705" s="132"/>
      <c r="TAT705" s="132"/>
      <c r="TAU705" s="132"/>
      <c r="TAV705" s="132"/>
      <c r="TAW705" s="132"/>
      <c r="TAX705" s="132"/>
      <c r="TAY705" s="132"/>
      <c r="TAZ705" s="132"/>
      <c r="TBA705" s="132"/>
      <c r="TBB705" s="132"/>
      <c r="TBC705" s="132"/>
      <c r="TBD705" s="132"/>
      <c r="TBE705" s="132"/>
      <c r="TBF705" s="132"/>
      <c r="TBG705" s="132"/>
      <c r="TBH705" s="132"/>
      <c r="TBI705" s="132"/>
      <c r="TBJ705" s="132"/>
      <c r="TBK705" s="132"/>
      <c r="TBL705" s="132"/>
      <c r="TBM705" s="132"/>
      <c r="TBN705" s="132"/>
      <c r="TBO705" s="132"/>
      <c r="TBP705" s="132"/>
      <c r="TBQ705" s="132"/>
      <c r="TBR705" s="132"/>
      <c r="TBS705" s="132"/>
      <c r="TBT705" s="132"/>
      <c r="TBU705" s="132"/>
      <c r="TBV705" s="132"/>
      <c r="TBW705" s="132"/>
      <c r="TBX705" s="132"/>
      <c r="TBY705" s="132"/>
      <c r="TBZ705" s="132"/>
      <c r="TCA705" s="132"/>
      <c r="TCB705" s="132"/>
      <c r="TCC705" s="132"/>
      <c r="TCD705" s="132"/>
      <c r="TCE705" s="132"/>
      <c r="TCF705" s="132"/>
      <c r="TCG705" s="132"/>
      <c r="TCH705" s="132"/>
      <c r="TCI705" s="132"/>
      <c r="TCJ705" s="132"/>
      <c r="TCK705" s="132"/>
      <c r="TCL705" s="132"/>
      <c r="TCM705" s="132"/>
      <c r="TCN705" s="132"/>
      <c r="TCO705" s="132"/>
      <c r="TCP705" s="132"/>
      <c r="TCQ705" s="132"/>
      <c r="TCR705" s="132"/>
      <c r="TCS705" s="132"/>
      <c r="TCT705" s="132"/>
      <c r="TCU705" s="132"/>
      <c r="TCV705" s="132"/>
      <c r="TCW705" s="132"/>
      <c r="TCX705" s="132"/>
      <c r="TCY705" s="132"/>
      <c r="TCZ705" s="132"/>
      <c r="TDA705" s="132"/>
      <c r="TDB705" s="132"/>
      <c r="TDC705" s="132"/>
      <c r="TDD705" s="132"/>
      <c r="TDE705" s="132"/>
      <c r="TDF705" s="132"/>
      <c r="TDG705" s="132"/>
      <c r="TDH705" s="132"/>
      <c r="TDI705" s="132"/>
      <c r="TDJ705" s="132"/>
      <c r="TDK705" s="132"/>
      <c r="TDL705" s="132"/>
      <c r="TDM705" s="132"/>
      <c r="TDN705" s="132"/>
      <c r="TDO705" s="132"/>
      <c r="TDP705" s="132"/>
      <c r="TDQ705" s="132"/>
      <c r="TDR705" s="132"/>
      <c r="TDS705" s="132"/>
      <c r="TDT705" s="132"/>
      <c r="TDU705" s="132"/>
      <c r="TDV705" s="132"/>
      <c r="TDW705" s="132"/>
      <c r="TDX705" s="132"/>
      <c r="TDY705" s="132"/>
      <c r="TDZ705" s="132"/>
      <c r="TEA705" s="132"/>
      <c r="TEB705" s="132"/>
      <c r="TEC705" s="132"/>
      <c r="TED705" s="132"/>
      <c r="TEE705" s="132"/>
      <c r="TEF705" s="132"/>
      <c r="TEG705" s="132"/>
      <c r="TEH705" s="132"/>
      <c r="TEI705" s="132"/>
      <c r="TEJ705" s="132"/>
      <c r="TEK705" s="132"/>
      <c r="TEL705" s="132"/>
      <c r="TEM705" s="132"/>
      <c r="TEN705" s="132"/>
      <c r="TEO705" s="132"/>
      <c r="TEP705" s="132"/>
      <c r="TEQ705" s="132"/>
      <c r="TER705" s="132"/>
      <c r="TES705" s="132"/>
      <c r="TET705" s="132"/>
      <c r="TEU705" s="132"/>
      <c r="TEV705" s="132"/>
      <c r="TEW705" s="132"/>
      <c r="TEX705" s="132"/>
      <c r="TEY705" s="132"/>
      <c r="TEZ705" s="132"/>
      <c r="TFA705" s="132"/>
      <c r="TFB705" s="132"/>
      <c r="TFC705" s="132"/>
      <c r="TFD705" s="132"/>
      <c r="TFE705" s="132"/>
      <c r="TFF705" s="132"/>
      <c r="TFG705" s="132"/>
      <c r="TFH705" s="132"/>
      <c r="TFI705" s="132"/>
      <c r="TFJ705" s="132"/>
      <c r="TFK705" s="132"/>
      <c r="TFL705" s="132"/>
      <c r="TFM705" s="132"/>
      <c r="TFN705" s="132"/>
      <c r="TFO705" s="132"/>
      <c r="TFP705" s="132"/>
      <c r="TFQ705" s="132"/>
      <c r="TFR705" s="132"/>
      <c r="TFS705" s="132"/>
      <c r="TFT705" s="132"/>
      <c r="TFU705" s="132"/>
      <c r="TFV705" s="132"/>
      <c r="TFW705" s="132"/>
      <c r="TFX705" s="132"/>
      <c r="TFY705" s="132"/>
      <c r="TFZ705" s="132"/>
      <c r="TGA705" s="132"/>
      <c r="TGB705" s="132"/>
      <c r="TGC705" s="132"/>
      <c r="TGD705" s="132"/>
      <c r="TGE705" s="132"/>
      <c r="TGF705" s="132"/>
      <c r="TGG705" s="132"/>
      <c r="TGH705" s="132"/>
      <c r="TGI705" s="132"/>
      <c r="TGJ705" s="132"/>
      <c r="TGK705" s="132"/>
      <c r="TGL705" s="132"/>
      <c r="TGM705" s="132"/>
      <c r="TGN705" s="132"/>
      <c r="TGO705" s="132"/>
      <c r="TGP705" s="132"/>
      <c r="TGQ705" s="132"/>
      <c r="TGR705" s="132"/>
      <c r="TGS705" s="132"/>
      <c r="TGT705" s="132"/>
      <c r="TGU705" s="132"/>
      <c r="TGV705" s="132"/>
      <c r="TGW705" s="132"/>
      <c r="TGX705" s="132"/>
      <c r="TGY705" s="132"/>
      <c r="TGZ705" s="132"/>
      <c r="THA705" s="132"/>
      <c r="THB705" s="132"/>
      <c r="THC705" s="132"/>
      <c r="THD705" s="132"/>
      <c r="THE705" s="132"/>
      <c r="THF705" s="132"/>
      <c r="THG705" s="132"/>
      <c r="THH705" s="132"/>
      <c r="THI705" s="132"/>
      <c r="THJ705" s="132"/>
      <c r="THK705" s="132"/>
      <c r="THL705" s="132"/>
      <c r="THM705" s="132"/>
      <c r="THN705" s="132"/>
      <c r="THO705" s="132"/>
      <c r="THP705" s="132"/>
      <c r="THQ705" s="132"/>
      <c r="THR705" s="132"/>
      <c r="THS705" s="132"/>
      <c r="THT705" s="132"/>
      <c r="THU705" s="132"/>
      <c r="THV705" s="132"/>
      <c r="THW705" s="132"/>
      <c r="THX705" s="132"/>
      <c r="THY705" s="132"/>
      <c r="THZ705" s="132"/>
      <c r="TIA705" s="132"/>
      <c r="TIB705" s="132"/>
      <c r="TIC705" s="132"/>
      <c r="TID705" s="132"/>
      <c r="TIE705" s="132"/>
      <c r="TIF705" s="132"/>
      <c r="TIG705" s="132"/>
      <c r="TIH705" s="132"/>
      <c r="TII705" s="132"/>
      <c r="TIJ705" s="132"/>
      <c r="TIK705" s="132"/>
      <c r="TIL705" s="132"/>
      <c r="TIM705" s="132"/>
      <c r="TIN705" s="132"/>
      <c r="TIO705" s="132"/>
      <c r="TIP705" s="132"/>
      <c r="TIQ705" s="132"/>
      <c r="TIR705" s="132"/>
      <c r="TIS705" s="132"/>
      <c r="TIT705" s="132"/>
      <c r="TIU705" s="132"/>
      <c r="TIV705" s="132"/>
      <c r="TIW705" s="132"/>
      <c r="TIX705" s="132"/>
      <c r="TIY705" s="132"/>
      <c r="TIZ705" s="132"/>
      <c r="TJA705" s="132"/>
      <c r="TJB705" s="132"/>
      <c r="TJC705" s="132"/>
      <c r="TJD705" s="132"/>
      <c r="TJE705" s="132"/>
      <c r="TJF705" s="132"/>
      <c r="TJG705" s="132"/>
      <c r="TJH705" s="132"/>
      <c r="TJI705" s="132"/>
      <c r="TJJ705" s="132"/>
      <c r="TJK705" s="132"/>
      <c r="TJL705" s="132"/>
      <c r="TJM705" s="132"/>
      <c r="TJN705" s="132"/>
      <c r="TJO705" s="132"/>
      <c r="TJP705" s="132"/>
      <c r="TJQ705" s="132"/>
      <c r="TJR705" s="132"/>
      <c r="TJS705" s="132"/>
      <c r="TJT705" s="132"/>
      <c r="TJU705" s="132"/>
      <c r="TJV705" s="132"/>
      <c r="TJW705" s="132"/>
      <c r="TJX705" s="132"/>
      <c r="TJY705" s="132"/>
      <c r="TJZ705" s="132"/>
      <c r="TKA705" s="132"/>
      <c r="TKB705" s="132"/>
      <c r="TKC705" s="132"/>
      <c r="TKD705" s="132"/>
      <c r="TKE705" s="132"/>
      <c r="TKF705" s="132"/>
      <c r="TKG705" s="132"/>
      <c r="TKH705" s="132"/>
      <c r="TKI705" s="132"/>
      <c r="TKJ705" s="132"/>
      <c r="TKK705" s="132"/>
      <c r="TKL705" s="132"/>
      <c r="TKM705" s="132"/>
      <c r="TKN705" s="132"/>
      <c r="TKO705" s="132"/>
      <c r="TKP705" s="132"/>
      <c r="TKQ705" s="132"/>
      <c r="TKR705" s="132"/>
      <c r="TKS705" s="132"/>
      <c r="TKT705" s="132"/>
      <c r="TKU705" s="132"/>
      <c r="TKV705" s="132"/>
      <c r="TKW705" s="132"/>
      <c r="TKX705" s="132"/>
      <c r="TKY705" s="132"/>
      <c r="TKZ705" s="132"/>
      <c r="TLA705" s="132"/>
      <c r="TLB705" s="132"/>
      <c r="TLC705" s="132"/>
      <c r="TLD705" s="132"/>
      <c r="TLE705" s="132"/>
      <c r="TLF705" s="132"/>
      <c r="TLG705" s="132"/>
      <c r="TLH705" s="132"/>
      <c r="TLI705" s="132"/>
      <c r="TLJ705" s="132"/>
      <c r="TLK705" s="132"/>
      <c r="TLL705" s="132"/>
      <c r="TLM705" s="132"/>
      <c r="TLN705" s="132"/>
      <c r="TLO705" s="132"/>
      <c r="TLP705" s="132"/>
      <c r="TLQ705" s="132"/>
      <c r="TLR705" s="132"/>
      <c r="TLS705" s="132"/>
      <c r="TLT705" s="132"/>
      <c r="TLU705" s="132"/>
      <c r="TLV705" s="132"/>
      <c r="TLW705" s="132"/>
      <c r="TLX705" s="132"/>
      <c r="TLY705" s="132"/>
      <c r="TLZ705" s="132"/>
      <c r="TMA705" s="132"/>
      <c r="TMB705" s="132"/>
      <c r="TMC705" s="132"/>
      <c r="TMD705" s="132"/>
      <c r="TME705" s="132"/>
      <c r="TMF705" s="132"/>
      <c r="TMG705" s="132"/>
      <c r="TMH705" s="132"/>
      <c r="TMI705" s="132"/>
      <c r="TMJ705" s="132"/>
      <c r="TMK705" s="132"/>
      <c r="TML705" s="132"/>
      <c r="TMM705" s="132"/>
      <c r="TMN705" s="132"/>
      <c r="TMO705" s="132"/>
      <c r="TMP705" s="132"/>
      <c r="TMQ705" s="132"/>
      <c r="TMR705" s="132"/>
      <c r="TMS705" s="132"/>
      <c r="TMT705" s="132"/>
      <c r="TMU705" s="132"/>
      <c r="TMV705" s="132"/>
      <c r="TMW705" s="132"/>
      <c r="TMX705" s="132"/>
      <c r="TMY705" s="132"/>
      <c r="TMZ705" s="132"/>
      <c r="TNA705" s="132"/>
      <c r="TNB705" s="132"/>
      <c r="TNC705" s="132"/>
      <c r="TND705" s="132"/>
      <c r="TNE705" s="132"/>
      <c r="TNF705" s="132"/>
      <c r="TNG705" s="132"/>
      <c r="TNH705" s="132"/>
      <c r="TNI705" s="132"/>
      <c r="TNJ705" s="132"/>
      <c r="TNK705" s="132"/>
      <c r="TNL705" s="132"/>
      <c r="TNM705" s="132"/>
      <c r="TNN705" s="132"/>
      <c r="TNO705" s="132"/>
      <c r="TNP705" s="132"/>
      <c r="TNQ705" s="132"/>
      <c r="TNR705" s="132"/>
      <c r="TNS705" s="132"/>
      <c r="TNT705" s="132"/>
      <c r="TNU705" s="132"/>
      <c r="TNV705" s="132"/>
      <c r="TNW705" s="132"/>
      <c r="TNX705" s="132"/>
      <c r="TNY705" s="132"/>
      <c r="TNZ705" s="132"/>
      <c r="TOA705" s="132"/>
      <c r="TOB705" s="132"/>
      <c r="TOC705" s="132"/>
      <c r="TOD705" s="132"/>
      <c r="TOE705" s="132"/>
      <c r="TOF705" s="132"/>
      <c r="TOG705" s="132"/>
      <c r="TOH705" s="132"/>
      <c r="TOI705" s="132"/>
      <c r="TOJ705" s="132"/>
      <c r="TOK705" s="132"/>
      <c r="TOL705" s="132"/>
      <c r="TOM705" s="132"/>
      <c r="TON705" s="132"/>
      <c r="TOO705" s="132"/>
      <c r="TOP705" s="132"/>
      <c r="TOQ705" s="132"/>
      <c r="TOR705" s="132"/>
      <c r="TOS705" s="132"/>
      <c r="TOT705" s="132"/>
      <c r="TOU705" s="132"/>
      <c r="TOV705" s="132"/>
      <c r="TOW705" s="132"/>
      <c r="TOX705" s="132"/>
      <c r="TOY705" s="132"/>
      <c r="TOZ705" s="132"/>
      <c r="TPA705" s="132"/>
      <c r="TPB705" s="132"/>
      <c r="TPC705" s="132"/>
      <c r="TPD705" s="132"/>
      <c r="TPE705" s="132"/>
      <c r="TPF705" s="132"/>
      <c r="TPG705" s="132"/>
      <c r="TPH705" s="132"/>
      <c r="TPI705" s="132"/>
      <c r="TPJ705" s="132"/>
      <c r="TPK705" s="132"/>
      <c r="TPL705" s="132"/>
      <c r="TPM705" s="132"/>
      <c r="TPN705" s="132"/>
      <c r="TPO705" s="132"/>
      <c r="TPP705" s="132"/>
      <c r="TPQ705" s="132"/>
      <c r="TPR705" s="132"/>
      <c r="TPS705" s="132"/>
      <c r="TPT705" s="132"/>
      <c r="TPU705" s="132"/>
      <c r="TPV705" s="132"/>
      <c r="TPW705" s="132"/>
      <c r="TPX705" s="132"/>
      <c r="TPY705" s="132"/>
      <c r="TPZ705" s="132"/>
      <c r="TQA705" s="132"/>
      <c r="TQB705" s="132"/>
      <c r="TQC705" s="132"/>
      <c r="TQD705" s="132"/>
      <c r="TQE705" s="132"/>
      <c r="TQF705" s="132"/>
      <c r="TQG705" s="132"/>
      <c r="TQH705" s="132"/>
      <c r="TQI705" s="132"/>
      <c r="TQJ705" s="132"/>
      <c r="TQK705" s="132"/>
      <c r="TQL705" s="132"/>
      <c r="TQM705" s="132"/>
      <c r="TQN705" s="132"/>
      <c r="TQO705" s="132"/>
      <c r="TQP705" s="132"/>
      <c r="TQQ705" s="132"/>
      <c r="TQR705" s="132"/>
      <c r="TQS705" s="132"/>
      <c r="TQT705" s="132"/>
      <c r="TQU705" s="132"/>
      <c r="TQV705" s="132"/>
      <c r="TQW705" s="132"/>
      <c r="TQX705" s="132"/>
      <c r="TQY705" s="132"/>
      <c r="TQZ705" s="132"/>
      <c r="TRA705" s="132"/>
      <c r="TRB705" s="132"/>
      <c r="TRC705" s="132"/>
      <c r="TRD705" s="132"/>
      <c r="TRE705" s="132"/>
      <c r="TRF705" s="132"/>
      <c r="TRG705" s="132"/>
      <c r="TRH705" s="132"/>
      <c r="TRI705" s="132"/>
      <c r="TRJ705" s="132"/>
      <c r="TRK705" s="132"/>
      <c r="TRL705" s="132"/>
      <c r="TRM705" s="132"/>
      <c r="TRN705" s="132"/>
      <c r="TRO705" s="132"/>
      <c r="TRP705" s="132"/>
      <c r="TRQ705" s="132"/>
      <c r="TRR705" s="132"/>
      <c r="TRS705" s="132"/>
      <c r="TRT705" s="132"/>
      <c r="TRU705" s="132"/>
      <c r="TRV705" s="132"/>
      <c r="TRW705" s="132"/>
      <c r="TRX705" s="132"/>
      <c r="TRY705" s="132"/>
      <c r="TRZ705" s="132"/>
      <c r="TSA705" s="132"/>
      <c r="TSB705" s="132"/>
      <c r="TSC705" s="132"/>
      <c r="TSD705" s="132"/>
      <c r="TSE705" s="132"/>
      <c r="TSF705" s="132"/>
      <c r="TSG705" s="132"/>
      <c r="TSH705" s="132"/>
      <c r="TSI705" s="132"/>
      <c r="TSJ705" s="132"/>
      <c r="TSK705" s="132"/>
      <c r="TSL705" s="132"/>
      <c r="TSM705" s="132"/>
      <c r="TSN705" s="132"/>
      <c r="TSO705" s="132"/>
      <c r="TSP705" s="132"/>
      <c r="TSQ705" s="132"/>
      <c r="TSR705" s="132"/>
      <c r="TSS705" s="132"/>
      <c r="TST705" s="132"/>
      <c r="TSU705" s="132"/>
      <c r="TSV705" s="132"/>
      <c r="TSW705" s="132"/>
      <c r="TSX705" s="132"/>
      <c r="TSY705" s="132"/>
      <c r="TSZ705" s="132"/>
      <c r="TTA705" s="132"/>
      <c r="TTB705" s="132"/>
      <c r="TTC705" s="132"/>
      <c r="TTD705" s="132"/>
      <c r="TTE705" s="132"/>
      <c r="TTF705" s="132"/>
      <c r="TTG705" s="132"/>
      <c r="TTH705" s="132"/>
      <c r="TTI705" s="132"/>
      <c r="TTJ705" s="132"/>
      <c r="TTK705" s="132"/>
      <c r="TTL705" s="132"/>
      <c r="TTM705" s="132"/>
      <c r="TTN705" s="132"/>
      <c r="TTO705" s="132"/>
      <c r="TTP705" s="132"/>
      <c r="TTQ705" s="132"/>
      <c r="TTR705" s="132"/>
      <c r="TTS705" s="132"/>
      <c r="TTT705" s="132"/>
      <c r="TTU705" s="132"/>
      <c r="TTV705" s="132"/>
      <c r="TTW705" s="132"/>
      <c r="TTX705" s="132"/>
      <c r="TTY705" s="132"/>
      <c r="TTZ705" s="132"/>
      <c r="TUA705" s="132"/>
      <c r="TUB705" s="132"/>
      <c r="TUC705" s="132"/>
      <c r="TUD705" s="132"/>
      <c r="TUE705" s="132"/>
      <c r="TUF705" s="132"/>
      <c r="TUG705" s="132"/>
      <c r="TUH705" s="132"/>
      <c r="TUI705" s="132"/>
      <c r="TUJ705" s="132"/>
      <c r="TUK705" s="132"/>
      <c r="TUL705" s="132"/>
      <c r="TUM705" s="132"/>
      <c r="TUN705" s="132"/>
      <c r="TUO705" s="132"/>
      <c r="TUP705" s="132"/>
      <c r="TUQ705" s="132"/>
      <c r="TUR705" s="132"/>
      <c r="TUS705" s="132"/>
      <c r="TUT705" s="132"/>
      <c r="TUU705" s="132"/>
      <c r="TUV705" s="132"/>
      <c r="TUW705" s="132"/>
      <c r="TUX705" s="132"/>
      <c r="TUY705" s="132"/>
      <c r="TUZ705" s="132"/>
      <c r="TVA705" s="132"/>
      <c r="TVB705" s="132"/>
      <c r="TVC705" s="132"/>
      <c r="TVD705" s="132"/>
      <c r="TVE705" s="132"/>
      <c r="TVF705" s="132"/>
      <c r="TVG705" s="132"/>
      <c r="TVH705" s="132"/>
      <c r="TVI705" s="132"/>
      <c r="TVJ705" s="132"/>
      <c r="TVK705" s="132"/>
      <c r="TVL705" s="132"/>
      <c r="TVM705" s="132"/>
      <c r="TVN705" s="132"/>
      <c r="TVO705" s="132"/>
      <c r="TVP705" s="132"/>
      <c r="TVQ705" s="132"/>
      <c r="TVR705" s="132"/>
      <c r="TVS705" s="132"/>
      <c r="TVT705" s="132"/>
      <c r="TVU705" s="132"/>
      <c r="TVV705" s="132"/>
      <c r="TVW705" s="132"/>
      <c r="TVX705" s="132"/>
      <c r="TVY705" s="132"/>
      <c r="TVZ705" s="132"/>
      <c r="TWA705" s="132"/>
      <c r="TWB705" s="132"/>
      <c r="TWC705" s="132"/>
      <c r="TWD705" s="132"/>
      <c r="TWE705" s="132"/>
      <c r="TWF705" s="132"/>
      <c r="TWG705" s="132"/>
      <c r="TWH705" s="132"/>
      <c r="TWI705" s="132"/>
      <c r="TWJ705" s="132"/>
      <c r="TWK705" s="132"/>
      <c r="TWL705" s="132"/>
      <c r="TWM705" s="132"/>
      <c r="TWN705" s="132"/>
      <c r="TWO705" s="132"/>
      <c r="TWP705" s="132"/>
      <c r="TWQ705" s="132"/>
      <c r="TWR705" s="132"/>
      <c r="TWS705" s="132"/>
      <c r="TWT705" s="132"/>
      <c r="TWU705" s="132"/>
      <c r="TWV705" s="132"/>
      <c r="TWW705" s="132"/>
      <c r="TWX705" s="132"/>
      <c r="TWY705" s="132"/>
      <c r="TWZ705" s="132"/>
      <c r="TXA705" s="132"/>
      <c r="TXB705" s="132"/>
      <c r="TXC705" s="132"/>
      <c r="TXD705" s="132"/>
      <c r="TXE705" s="132"/>
      <c r="TXF705" s="132"/>
      <c r="TXG705" s="132"/>
      <c r="TXH705" s="132"/>
      <c r="TXI705" s="132"/>
      <c r="TXJ705" s="132"/>
      <c r="TXK705" s="132"/>
      <c r="TXL705" s="132"/>
      <c r="TXM705" s="132"/>
      <c r="TXN705" s="132"/>
      <c r="TXO705" s="132"/>
      <c r="TXP705" s="132"/>
      <c r="TXQ705" s="132"/>
      <c r="TXR705" s="132"/>
      <c r="TXS705" s="132"/>
      <c r="TXT705" s="132"/>
      <c r="TXU705" s="132"/>
      <c r="TXV705" s="132"/>
      <c r="TXW705" s="132"/>
      <c r="TXX705" s="132"/>
      <c r="TXY705" s="132"/>
      <c r="TXZ705" s="132"/>
      <c r="TYA705" s="132"/>
      <c r="TYB705" s="132"/>
      <c r="TYC705" s="132"/>
      <c r="TYD705" s="132"/>
      <c r="TYE705" s="132"/>
      <c r="TYF705" s="132"/>
      <c r="TYG705" s="132"/>
      <c r="TYH705" s="132"/>
      <c r="TYI705" s="132"/>
      <c r="TYJ705" s="132"/>
      <c r="TYK705" s="132"/>
      <c r="TYL705" s="132"/>
      <c r="TYM705" s="132"/>
      <c r="TYN705" s="132"/>
      <c r="TYO705" s="132"/>
      <c r="TYP705" s="132"/>
      <c r="TYQ705" s="132"/>
      <c r="TYR705" s="132"/>
      <c r="TYS705" s="132"/>
      <c r="TYT705" s="132"/>
      <c r="TYU705" s="132"/>
      <c r="TYV705" s="132"/>
      <c r="TYW705" s="132"/>
      <c r="TYX705" s="132"/>
      <c r="TYY705" s="132"/>
      <c r="TYZ705" s="132"/>
      <c r="TZA705" s="132"/>
      <c r="TZB705" s="132"/>
      <c r="TZC705" s="132"/>
      <c r="TZD705" s="132"/>
      <c r="TZE705" s="132"/>
      <c r="TZF705" s="132"/>
      <c r="TZG705" s="132"/>
      <c r="TZH705" s="132"/>
      <c r="TZI705" s="132"/>
      <c r="TZJ705" s="132"/>
      <c r="TZK705" s="132"/>
      <c r="TZL705" s="132"/>
      <c r="TZM705" s="132"/>
      <c r="TZN705" s="132"/>
      <c r="TZO705" s="132"/>
      <c r="TZP705" s="132"/>
      <c r="TZQ705" s="132"/>
      <c r="TZR705" s="132"/>
      <c r="TZS705" s="132"/>
      <c r="TZT705" s="132"/>
      <c r="TZU705" s="132"/>
      <c r="TZV705" s="132"/>
      <c r="TZW705" s="132"/>
      <c r="TZX705" s="132"/>
      <c r="TZY705" s="132"/>
      <c r="TZZ705" s="132"/>
      <c r="UAA705" s="132"/>
      <c r="UAB705" s="132"/>
      <c r="UAC705" s="132"/>
      <c r="UAD705" s="132"/>
      <c r="UAE705" s="132"/>
      <c r="UAF705" s="132"/>
      <c r="UAG705" s="132"/>
      <c r="UAH705" s="132"/>
      <c r="UAI705" s="132"/>
      <c r="UAJ705" s="132"/>
      <c r="UAK705" s="132"/>
      <c r="UAL705" s="132"/>
      <c r="UAM705" s="132"/>
      <c r="UAN705" s="132"/>
      <c r="UAO705" s="132"/>
      <c r="UAP705" s="132"/>
      <c r="UAQ705" s="132"/>
      <c r="UAR705" s="132"/>
      <c r="UAS705" s="132"/>
      <c r="UAT705" s="132"/>
      <c r="UAU705" s="132"/>
      <c r="UAV705" s="132"/>
      <c r="UAW705" s="132"/>
      <c r="UAX705" s="132"/>
      <c r="UAY705" s="132"/>
      <c r="UAZ705" s="132"/>
      <c r="UBA705" s="132"/>
      <c r="UBB705" s="132"/>
      <c r="UBC705" s="132"/>
      <c r="UBD705" s="132"/>
      <c r="UBE705" s="132"/>
      <c r="UBF705" s="132"/>
      <c r="UBG705" s="132"/>
      <c r="UBH705" s="132"/>
      <c r="UBI705" s="132"/>
      <c r="UBJ705" s="132"/>
      <c r="UBK705" s="132"/>
      <c r="UBL705" s="132"/>
      <c r="UBM705" s="132"/>
      <c r="UBN705" s="132"/>
      <c r="UBO705" s="132"/>
      <c r="UBP705" s="132"/>
      <c r="UBQ705" s="132"/>
      <c r="UBR705" s="132"/>
      <c r="UBS705" s="132"/>
      <c r="UBT705" s="132"/>
      <c r="UBU705" s="132"/>
      <c r="UBV705" s="132"/>
      <c r="UBW705" s="132"/>
      <c r="UBX705" s="132"/>
      <c r="UBY705" s="132"/>
      <c r="UBZ705" s="132"/>
      <c r="UCA705" s="132"/>
      <c r="UCB705" s="132"/>
      <c r="UCC705" s="132"/>
      <c r="UCD705" s="132"/>
      <c r="UCE705" s="132"/>
      <c r="UCF705" s="132"/>
      <c r="UCG705" s="132"/>
      <c r="UCH705" s="132"/>
      <c r="UCI705" s="132"/>
      <c r="UCJ705" s="132"/>
      <c r="UCK705" s="132"/>
      <c r="UCL705" s="132"/>
      <c r="UCM705" s="132"/>
      <c r="UCN705" s="132"/>
      <c r="UCO705" s="132"/>
      <c r="UCP705" s="132"/>
      <c r="UCQ705" s="132"/>
      <c r="UCR705" s="132"/>
      <c r="UCS705" s="132"/>
      <c r="UCT705" s="132"/>
      <c r="UCU705" s="132"/>
      <c r="UCV705" s="132"/>
      <c r="UCW705" s="132"/>
      <c r="UCX705" s="132"/>
      <c r="UCY705" s="132"/>
      <c r="UCZ705" s="132"/>
      <c r="UDA705" s="132"/>
      <c r="UDB705" s="132"/>
      <c r="UDC705" s="132"/>
      <c r="UDD705" s="132"/>
      <c r="UDE705" s="132"/>
      <c r="UDF705" s="132"/>
      <c r="UDG705" s="132"/>
      <c r="UDH705" s="132"/>
      <c r="UDI705" s="132"/>
      <c r="UDJ705" s="132"/>
      <c r="UDK705" s="132"/>
      <c r="UDL705" s="132"/>
      <c r="UDM705" s="132"/>
      <c r="UDN705" s="132"/>
      <c r="UDO705" s="132"/>
      <c r="UDP705" s="132"/>
      <c r="UDQ705" s="132"/>
      <c r="UDR705" s="132"/>
      <c r="UDS705" s="132"/>
      <c r="UDT705" s="132"/>
      <c r="UDU705" s="132"/>
      <c r="UDV705" s="132"/>
      <c r="UDW705" s="132"/>
      <c r="UDX705" s="132"/>
      <c r="UDY705" s="132"/>
      <c r="UDZ705" s="132"/>
      <c r="UEA705" s="132"/>
      <c r="UEB705" s="132"/>
      <c r="UEC705" s="132"/>
      <c r="UED705" s="132"/>
      <c r="UEE705" s="132"/>
      <c r="UEF705" s="132"/>
      <c r="UEG705" s="132"/>
      <c r="UEH705" s="132"/>
      <c r="UEI705" s="132"/>
      <c r="UEJ705" s="132"/>
      <c r="UEK705" s="132"/>
      <c r="UEL705" s="132"/>
      <c r="UEM705" s="132"/>
      <c r="UEN705" s="132"/>
      <c r="UEO705" s="132"/>
      <c r="UEP705" s="132"/>
      <c r="UEQ705" s="132"/>
      <c r="UER705" s="132"/>
      <c r="UES705" s="132"/>
      <c r="UET705" s="132"/>
      <c r="UEU705" s="132"/>
      <c r="UEV705" s="132"/>
      <c r="UEW705" s="132"/>
      <c r="UEX705" s="132"/>
      <c r="UEY705" s="132"/>
      <c r="UEZ705" s="132"/>
      <c r="UFA705" s="132"/>
      <c r="UFB705" s="132"/>
      <c r="UFC705" s="132"/>
      <c r="UFD705" s="132"/>
      <c r="UFE705" s="132"/>
      <c r="UFF705" s="132"/>
      <c r="UFG705" s="132"/>
      <c r="UFH705" s="132"/>
      <c r="UFI705" s="132"/>
      <c r="UFJ705" s="132"/>
      <c r="UFK705" s="132"/>
      <c r="UFL705" s="132"/>
      <c r="UFM705" s="132"/>
      <c r="UFN705" s="132"/>
      <c r="UFO705" s="132"/>
      <c r="UFP705" s="132"/>
      <c r="UFQ705" s="132"/>
      <c r="UFR705" s="132"/>
      <c r="UFS705" s="132"/>
      <c r="UFT705" s="132"/>
      <c r="UFU705" s="132"/>
      <c r="UFV705" s="132"/>
      <c r="UFW705" s="132"/>
      <c r="UFX705" s="132"/>
      <c r="UFY705" s="132"/>
      <c r="UFZ705" s="132"/>
      <c r="UGA705" s="132"/>
      <c r="UGB705" s="132"/>
      <c r="UGC705" s="132"/>
      <c r="UGD705" s="132"/>
      <c r="UGE705" s="132"/>
      <c r="UGF705" s="132"/>
      <c r="UGG705" s="132"/>
      <c r="UGH705" s="132"/>
      <c r="UGI705" s="132"/>
      <c r="UGJ705" s="132"/>
      <c r="UGK705" s="132"/>
      <c r="UGL705" s="132"/>
      <c r="UGM705" s="132"/>
      <c r="UGN705" s="132"/>
      <c r="UGO705" s="132"/>
      <c r="UGP705" s="132"/>
      <c r="UGQ705" s="132"/>
      <c r="UGR705" s="132"/>
      <c r="UGS705" s="132"/>
      <c r="UGT705" s="132"/>
      <c r="UGU705" s="132"/>
      <c r="UGV705" s="132"/>
      <c r="UGW705" s="132"/>
      <c r="UGX705" s="132"/>
      <c r="UGY705" s="132"/>
      <c r="UGZ705" s="132"/>
      <c r="UHA705" s="132"/>
      <c r="UHB705" s="132"/>
      <c r="UHC705" s="132"/>
      <c r="UHD705" s="132"/>
      <c r="UHE705" s="132"/>
      <c r="UHF705" s="132"/>
      <c r="UHG705" s="132"/>
      <c r="UHH705" s="132"/>
      <c r="UHI705" s="132"/>
      <c r="UHJ705" s="132"/>
      <c r="UHK705" s="132"/>
      <c r="UHL705" s="132"/>
      <c r="UHM705" s="132"/>
      <c r="UHN705" s="132"/>
      <c r="UHO705" s="132"/>
      <c r="UHP705" s="132"/>
      <c r="UHQ705" s="132"/>
      <c r="UHR705" s="132"/>
      <c r="UHS705" s="132"/>
      <c r="UHT705" s="132"/>
      <c r="UHU705" s="132"/>
      <c r="UHV705" s="132"/>
      <c r="UHW705" s="132"/>
      <c r="UHX705" s="132"/>
      <c r="UHY705" s="132"/>
      <c r="UHZ705" s="132"/>
      <c r="UIA705" s="132"/>
      <c r="UIB705" s="132"/>
      <c r="UIC705" s="132"/>
      <c r="UID705" s="132"/>
      <c r="UIE705" s="132"/>
      <c r="UIF705" s="132"/>
      <c r="UIG705" s="132"/>
      <c r="UIH705" s="132"/>
      <c r="UII705" s="132"/>
      <c r="UIJ705" s="132"/>
      <c r="UIK705" s="132"/>
      <c r="UIL705" s="132"/>
      <c r="UIM705" s="132"/>
      <c r="UIN705" s="132"/>
      <c r="UIO705" s="132"/>
      <c r="UIP705" s="132"/>
      <c r="UIQ705" s="132"/>
      <c r="UIR705" s="132"/>
      <c r="UIS705" s="132"/>
      <c r="UIT705" s="132"/>
      <c r="UIU705" s="132"/>
      <c r="UIV705" s="132"/>
      <c r="UIW705" s="132"/>
      <c r="UIX705" s="132"/>
      <c r="UIY705" s="132"/>
      <c r="UIZ705" s="132"/>
      <c r="UJA705" s="132"/>
      <c r="UJB705" s="132"/>
      <c r="UJC705" s="132"/>
      <c r="UJD705" s="132"/>
      <c r="UJE705" s="132"/>
      <c r="UJF705" s="132"/>
      <c r="UJG705" s="132"/>
      <c r="UJH705" s="132"/>
      <c r="UJI705" s="132"/>
      <c r="UJJ705" s="132"/>
      <c r="UJK705" s="132"/>
      <c r="UJL705" s="132"/>
      <c r="UJM705" s="132"/>
      <c r="UJN705" s="132"/>
      <c r="UJO705" s="132"/>
      <c r="UJP705" s="132"/>
      <c r="UJQ705" s="132"/>
      <c r="UJR705" s="132"/>
      <c r="UJS705" s="132"/>
      <c r="UJT705" s="132"/>
      <c r="UJU705" s="132"/>
      <c r="UJV705" s="132"/>
      <c r="UJW705" s="132"/>
      <c r="UJX705" s="132"/>
      <c r="UJY705" s="132"/>
      <c r="UJZ705" s="132"/>
      <c r="UKA705" s="132"/>
      <c r="UKB705" s="132"/>
      <c r="UKC705" s="132"/>
      <c r="UKD705" s="132"/>
      <c r="UKE705" s="132"/>
      <c r="UKF705" s="132"/>
      <c r="UKG705" s="132"/>
      <c r="UKH705" s="132"/>
      <c r="UKI705" s="132"/>
      <c r="UKJ705" s="132"/>
      <c r="UKK705" s="132"/>
      <c r="UKL705" s="132"/>
      <c r="UKM705" s="132"/>
      <c r="UKN705" s="132"/>
      <c r="UKO705" s="132"/>
      <c r="UKP705" s="132"/>
      <c r="UKQ705" s="132"/>
      <c r="UKR705" s="132"/>
      <c r="UKS705" s="132"/>
      <c r="UKT705" s="132"/>
      <c r="UKU705" s="132"/>
      <c r="UKV705" s="132"/>
      <c r="UKW705" s="132"/>
      <c r="UKX705" s="132"/>
      <c r="UKY705" s="132"/>
      <c r="UKZ705" s="132"/>
      <c r="ULA705" s="132"/>
      <c r="ULB705" s="132"/>
      <c r="ULC705" s="132"/>
      <c r="ULD705" s="132"/>
      <c r="ULE705" s="132"/>
      <c r="ULF705" s="132"/>
      <c r="ULG705" s="132"/>
      <c r="ULH705" s="132"/>
      <c r="ULI705" s="132"/>
      <c r="ULJ705" s="132"/>
      <c r="ULK705" s="132"/>
      <c r="ULL705" s="132"/>
      <c r="ULM705" s="132"/>
      <c r="ULN705" s="132"/>
      <c r="ULO705" s="132"/>
      <c r="ULP705" s="132"/>
      <c r="ULQ705" s="132"/>
      <c r="ULR705" s="132"/>
      <c r="ULS705" s="132"/>
      <c r="ULT705" s="132"/>
      <c r="ULU705" s="132"/>
      <c r="ULV705" s="132"/>
      <c r="ULW705" s="132"/>
      <c r="ULX705" s="132"/>
      <c r="ULY705" s="132"/>
      <c r="ULZ705" s="132"/>
      <c r="UMA705" s="132"/>
      <c r="UMB705" s="132"/>
      <c r="UMC705" s="132"/>
      <c r="UMD705" s="132"/>
      <c r="UME705" s="132"/>
      <c r="UMF705" s="132"/>
      <c r="UMG705" s="132"/>
      <c r="UMH705" s="132"/>
      <c r="UMI705" s="132"/>
      <c r="UMJ705" s="132"/>
      <c r="UMK705" s="132"/>
      <c r="UML705" s="132"/>
      <c r="UMM705" s="132"/>
      <c r="UMN705" s="132"/>
      <c r="UMO705" s="132"/>
      <c r="UMP705" s="132"/>
      <c r="UMQ705" s="132"/>
      <c r="UMR705" s="132"/>
      <c r="UMS705" s="132"/>
      <c r="UMT705" s="132"/>
      <c r="UMU705" s="132"/>
      <c r="UMV705" s="132"/>
      <c r="UMW705" s="132"/>
      <c r="UMX705" s="132"/>
      <c r="UMY705" s="132"/>
      <c r="UMZ705" s="132"/>
      <c r="UNA705" s="132"/>
      <c r="UNB705" s="132"/>
      <c r="UNC705" s="132"/>
      <c r="UND705" s="132"/>
      <c r="UNE705" s="132"/>
      <c r="UNF705" s="132"/>
      <c r="UNG705" s="132"/>
      <c r="UNH705" s="132"/>
      <c r="UNI705" s="132"/>
      <c r="UNJ705" s="132"/>
      <c r="UNK705" s="132"/>
      <c r="UNL705" s="132"/>
      <c r="UNM705" s="132"/>
      <c r="UNN705" s="132"/>
      <c r="UNO705" s="132"/>
      <c r="UNP705" s="132"/>
      <c r="UNQ705" s="132"/>
      <c r="UNR705" s="132"/>
      <c r="UNS705" s="132"/>
      <c r="UNT705" s="132"/>
      <c r="UNU705" s="132"/>
      <c r="UNV705" s="132"/>
      <c r="UNW705" s="132"/>
      <c r="UNX705" s="132"/>
      <c r="UNY705" s="132"/>
      <c r="UNZ705" s="132"/>
      <c r="UOA705" s="132"/>
      <c r="UOB705" s="132"/>
      <c r="UOC705" s="132"/>
      <c r="UOD705" s="132"/>
      <c r="UOE705" s="132"/>
      <c r="UOF705" s="132"/>
      <c r="UOG705" s="132"/>
      <c r="UOH705" s="132"/>
      <c r="UOI705" s="132"/>
      <c r="UOJ705" s="132"/>
      <c r="UOK705" s="132"/>
      <c r="UOL705" s="132"/>
      <c r="UOM705" s="132"/>
      <c r="UON705" s="132"/>
      <c r="UOO705" s="132"/>
      <c r="UOP705" s="132"/>
      <c r="UOQ705" s="132"/>
      <c r="UOR705" s="132"/>
      <c r="UOS705" s="132"/>
      <c r="UOT705" s="132"/>
      <c r="UOU705" s="132"/>
      <c r="UOV705" s="132"/>
      <c r="UOW705" s="132"/>
      <c r="UOX705" s="132"/>
      <c r="UOY705" s="132"/>
      <c r="UOZ705" s="132"/>
      <c r="UPA705" s="132"/>
      <c r="UPB705" s="132"/>
      <c r="UPC705" s="132"/>
      <c r="UPD705" s="132"/>
      <c r="UPE705" s="132"/>
      <c r="UPF705" s="132"/>
      <c r="UPG705" s="132"/>
      <c r="UPH705" s="132"/>
      <c r="UPI705" s="132"/>
      <c r="UPJ705" s="132"/>
      <c r="UPK705" s="132"/>
      <c r="UPL705" s="132"/>
      <c r="UPM705" s="132"/>
      <c r="UPN705" s="132"/>
      <c r="UPO705" s="132"/>
      <c r="UPP705" s="132"/>
      <c r="UPQ705" s="132"/>
      <c r="UPR705" s="132"/>
      <c r="UPS705" s="132"/>
      <c r="UPT705" s="132"/>
      <c r="UPU705" s="132"/>
      <c r="UPV705" s="132"/>
      <c r="UPW705" s="132"/>
      <c r="UPX705" s="132"/>
      <c r="UPY705" s="132"/>
      <c r="UPZ705" s="132"/>
      <c r="UQA705" s="132"/>
      <c r="UQB705" s="132"/>
      <c r="UQC705" s="132"/>
      <c r="UQD705" s="132"/>
      <c r="UQE705" s="132"/>
      <c r="UQF705" s="132"/>
      <c r="UQG705" s="132"/>
      <c r="UQH705" s="132"/>
      <c r="UQI705" s="132"/>
      <c r="UQJ705" s="132"/>
      <c r="UQK705" s="132"/>
      <c r="UQL705" s="132"/>
      <c r="UQM705" s="132"/>
      <c r="UQN705" s="132"/>
      <c r="UQO705" s="132"/>
      <c r="UQP705" s="132"/>
      <c r="UQQ705" s="132"/>
      <c r="UQR705" s="132"/>
      <c r="UQS705" s="132"/>
      <c r="UQT705" s="132"/>
      <c r="UQU705" s="132"/>
      <c r="UQV705" s="132"/>
      <c r="UQW705" s="132"/>
      <c r="UQX705" s="132"/>
      <c r="UQY705" s="132"/>
      <c r="UQZ705" s="132"/>
      <c r="URA705" s="132"/>
      <c r="URB705" s="132"/>
      <c r="URC705" s="132"/>
      <c r="URD705" s="132"/>
      <c r="URE705" s="132"/>
      <c r="URF705" s="132"/>
      <c r="URG705" s="132"/>
      <c r="URH705" s="132"/>
      <c r="URI705" s="132"/>
      <c r="URJ705" s="132"/>
      <c r="URK705" s="132"/>
      <c r="URL705" s="132"/>
      <c r="URM705" s="132"/>
      <c r="URN705" s="132"/>
      <c r="URO705" s="132"/>
      <c r="URP705" s="132"/>
      <c r="URQ705" s="132"/>
      <c r="URR705" s="132"/>
      <c r="URS705" s="132"/>
      <c r="URT705" s="132"/>
      <c r="URU705" s="132"/>
      <c r="URV705" s="132"/>
      <c r="URW705" s="132"/>
      <c r="URX705" s="132"/>
      <c r="URY705" s="132"/>
      <c r="URZ705" s="132"/>
      <c r="USA705" s="132"/>
      <c r="USB705" s="132"/>
      <c r="USC705" s="132"/>
      <c r="USD705" s="132"/>
      <c r="USE705" s="132"/>
      <c r="USF705" s="132"/>
      <c r="USG705" s="132"/>
      <c r="USH705" s="132"/>
      <c r="USI705" s="132"/>
      <c r="USJ705" s="132"/>
      <c r="USK705" s="132"/>
      <c r="USL705" s="132"/>
      <c r="USM705" s="132"/>
      <c r="USN705" s="132"/>
      <c r="USO705" s="132"/>
      <c r="USP705" s="132"/>
      <c r="USQ705" s="132"/>
      <c r="USR705" s="132"/>
      <c r="USS705" s="132"/>
      <c r="UST705" s="132"/>
      <c r="USU705" s="132"/>
      <c r="USV705" s="132"/>
      <c r="USW705" s="132"/>
      <c r="USX705" s="132"/>
      <c r="USY705" s="132"/>
      <c r="USZ705" s="132"/>
      <c r="UTA705" s="132"/>
      <c r="UTB705" s="132"/>
      <c r="UTC705" s="132"/>
      <c r="UTD705" s="132"/>
      <c r="UTE705" s="132"/>
      <c r="UTF705" s="132"/>
      <c r="UTG705" s="132"/>
      <c r="UTH705" s="132"/>
      <c r="UTI705" s="132"/>
      <c r="UTJ705" s="132"/>
      <c r="UTK705" s="132"/>
      <c r="UTL705" s="132"/>
      <c r="UTM705" s="132"/>
      <c r="UTN705" s="132"/>
      <c r="UTO705" s="132"/>
      <c r="UTP705" s="132"/>
      <c r="UTQ705" s="132"/>
      <c r="UTR705" s="132"/>
      <c r="UTS705" s="132"/>
      <c r="UTT705" s="132"/>
      <c r="UTU705" s="132"/>
      <c r="UTV705" s="132"/>
      <c r="UTW705" s="132"/>
      <c r="UTX705" s="132"/>
      <c r="UTY705" s="132"/>
      <c r="UTZ705" s="132"/>
      <c r="UUA705" s="132"/>
      <c r="UUB705" s="132"/>
      <c r="UUC705" s="132"/>
      <c r="UUD705" s="132"/>
      <c r="UUE705" s="132"/>
      <c r="UUF705" s="132"/>
      <c r="UUG705" s="132"/>
      <c r="UUH705" s="132"/>
      <c r="UUI705" s="132"/>
      <c r="UUJ705" s="132"/>
      <c r="UUK705" s="132"/>
      <c r="UUL705" s="132"/>
      <c r="UUM705" s="132"/>
      <c r="UUN705" s="132"/>
      <c r="UUO705" s="132"/>
      <c r="UUP705" s="132"/>
      <c r="UUQ705" s="132"/>
      <c r="UUR705" s="132"/>
      <c r="UUS705" s="132"/>
      <c r="UUT705" s="132"/>
      <c r="UUU705" s="132"/>
      <c r="UUV705" s="132"/>
      <c r="UUW705" s="132"/>
      <c r="UUX705" s="132"/>
      <c r="UUY705" s="132"/>
      <c r="UUZ705" s="132"/>
      <c r="UVA705" s="132"/>
      <c r="UVB705" s="132"/>
      <c r="UVC705" s="132"/>
      <c r="UVD705" s="132"/>
      <c r="UVE705" s="132"/>
      <c r="UVF705" s="132"/>
      <c r="UVG705" s="132"/>
      <c r="UVH705" s="132"/>
      <c r="UVI705" s="132"/>
      <c r="UVJ705" s="132"/>
      <c r="UVK705" s="132"/>
      <c r="UVL705" s="132"/>
      <c r="UVM705" s="132"/>
      <c r="UVN705" s="132"/>
      <c r="UVO705" s="132"/>
      <c r="UVP705" s="132"/>
      <c r="UVQ705" s="132"/>
      <c r="UVR705" s="132"/>
      <c r="UVS705" s="132"/>
      <c r="UVT705" s="132"/>
      <c r="UVU705" s="132"/>
      <c r="UVV705" s="132"/>
      <c r="UVW705" s="132"/>
      <c r="UVX705" s="132"/>
      <c r="UVY705" s="132"/>
      <c r="UVZ705" s="132"/>
      <c r="UWA705" s="132"/>
      <c r="UWB705" s="132"/>
      <c r="UWC705" s="132"/>
      <c r="UWD705" s="132"/>
      <c r="UWE705" s="132"/>
      <c r="UWF705" s="132"/>
      <c r="UWG705" s="132"/>
      <c r="UWH705" s="132"/>
      <c r="UWI705" s="132"/>
      <c r="UWJ705" s="132"/>
      <c r="UWK705" s="132"/>
      <c r="UWL705" s="132"/>
      <c r="UWM705" s="132"/>
      <c r="UWN705" s="132"/>
      <c r="UWO705" s="132"/>
      <c r="UWP705" s="132"/>
      <c r="UWQ705" s="132"/>
      <c r="UWR705" s="132"/>
      <c r="UWS705" s="132"/>
      <c r="UWT705" s="132"/>
      <c r="UWU705" s="132"/>
      <c r="UWV705" s="132"/>
      <c r="UWW705" s="132"/>
      <c r="UWX705" s="132"/>
      <c r="UWY705" s="132"/>
      <c r="UWZ705" s="132"/>
      <c r="UXA705" s="132"/>
      <c r="UXB705" s="132"/>
      <c r="UXC705" s="132"/>
      <c r="UXD705" s="132"/>
      <c r="UXE705" s="132"/>
      <c r="UXF705" s="132"/>
      <c r="UXG705" s="132"/>
      <c r="UXH705" s="132"/>
      <c r="UXI705" s="132"/>
      <c r="UXJ705" s="132"/>
      <c r="UXK705" s="132"/>
      <c r="UXL705" s="132"/>
      <c r="UXM705" s="132"/>
      <c r="UXN705" s="132"/>
      <c r="UXO705" s="132"/>
      <c r="UXP705" s="132"/>
      <c r="UXQ705" s="132"/>
      <c r="UXR705" s="132"/>
      <c r="UXS705" s="132"/>
      <c r="UXT705" s="132"/>
      <c r="UXU705" s="132"/>
      <c r="UXV705" s="132"/>
      <c r="UXW705" s="132"/>
      <c r="UXX705" s="132"/>
      <c r="UXY705" s="132"/>
      <c r="UXZ705" s="132"/>
      <c r="UYA705" s="132"/>
      <c r="UYB705" s="132"/>
      <c r="UYC705" s="132"/>
      <c r="UYD705" s="132"/>
      <c r="UYE705" s="132"/>
      <c r="UYF705" s="132"/>
      <c r="UYG705" s="132"/>
      <c r="UYH705" s="132"/>
      <c r="UYI705" s="132"/>
      <c r="UYJ705" s="132"/>
      <c r="UYK705" s="132"/>
      <c r="UYL705" s="132"/>
      <c r="UYM705" s="132"/>
      <c r="UYN705" s="132"/>
      <c r="UYO705" s="132"/>
      <c r="UYP705" s="132"/>
      <c r="UYQ705" s="132"/>
      <c r="UYR705" s="132"/>
      <c r="UYS705" s="132"/>
      <c r="UYT705" s="132"/>
      <c r="UYU705" s="132"/>
      <c r="UYV705" s="132"/>
      <c r="UYW705" s="132"/>
      <c r="UYX705" s="132"/>
      <c r="UYY705" s="132"/>
      <c r="UYZ705" s="132"/>
      <c r="UZA705" s="132"/>
      <c r="UZB705" s="132"/>
      <c r="UZC705" s="132"/>
      <c r="UZD705" s="132"/>
      <c r="UZE705" s="132"/>
      <c r="UZF705" s="132"/>
      <c r="UZG705" s="132"/>
      <c r="UZH705" s="132"/>
      <c r="UZI705" s="132"/>
      <c r="UZJ705" s="132"/>
      <c r="UZK705" s="132"/>
      <c r="UZL705" s="132"/>
      <c r="UZM705" s="132"/>
      <c r="UZN705" s="132"/>
      <c r="UZO705" s="132"/>
      <c r="UZP705" s="132"/>
      <c r="UZQ705" s="132"/>
      <c r="UZR705" s="132"/>
      <c r="UZS705" s="132"/>
      <c r="UZT705" s="132"/>
      <c r="UZU705" s="132"/>
      <c r="UZV705" s="132"/>
      <c r="UZW705" s="132"/>
      <c r="UZX705" s="132"/>
      <c r="UZY705" s="132"/>
      <c r="UZZ705" s="132"/>
      <c r="VAA705" s="132"/>
      <c r="VAB705" s="132"/>
      <c r="VAC705" s="132"/>
      <c r="VAD705" s="132"/>
      <c r="VAE705" s="132"/>
      <c r="VAF705" s="132"/>
      <c r="VAG705" s="132"/>
      <c r="VAH705" s="132"/>
      <c r="VAI705" s="132"/>
      <c r="VAJ705" s="132"/>
      <c r="VAK705" s="132"/>
      <c r="VAL705" s="132"/>
      <c r="VAM705" s="132"/>
      <c r="VAN705" s="132"/>
      <c r="VAO705" s="132"/>
      <c r="VAP705" s="132"/>
      <c r="VAQ705" s="132"/>
      <c r="VAR705" s="132"/>
      <c r="VAS705" s="132"/>
      <c r="VAT705" s="132"/>
      <c r="VAU705" s="132"/>
      <c r="VAV705" s="132"/>
      <c r="VAW705" s="132"/>
      <c r="VAX705" s="132"/>
      <c r="VAY705" s="132"/>
      <c r="VAZ705" s="132"/>
      <c r="VBA705" s="132"/>
      <c r="VBB705" s="132"/>
      <c r="VBC705" s="132"/>
      <c r="VBD705" s="132"/>
      <c r="VBE705" s="132"/>
      <c r="VBF705" s="132"/>
      <c r="VBG705" s="132"/>
      <c r="VBH705" s="132"/>
      <c r="VBI705" s="132"/>
      <c r="VBJ705" s="132"/>
      <c r="VBK705" s="132"/>
      <c r="VBL705" s="132"/>
      <c r="VBM705" s="132"/>
      <c r="VBN705" s="132"/>
      <c r="VBO705" s="132"/>
      <c r="VBP705" s="132"/>
      <c r="VBQ705" s="132"/>
      <c r="VBR705" s="132"/>
      <c r="VBS705" s="132"/>
      <c r="VBT705" s="132"/>
      <c r="VBU705" s="132"/>
      <c r="VBV705" s="132"/>
      <c r="VBW705" s="132"/>
      <c r="VBX705" s="132"/>
      <c r="VBY705" s="132"/>
      <c r="VBZ705" s="132"/>
      <c r="VCA705" s="132"/>
      <c r="VCB705" s="132"/>
      <c r="VCC705" s="132"/>
      <c r="VCD705" s="132"/>
      <c r="VCE705" s="132"/>
      <c r="VCF705" s="132"/>
      <c r="VCG705" s="132"/>
      <c r="VCH705" s="132"/>
      <c r="VCI705" s="132"/>
      <c r="VCJ705" s="132"/>
      <c r="VCK705" s="132"/>
      <c r="VCL705" s="132"/>
      <c r="VCM705" s="132"/>
      <c r="VCN705" s="132"/>
      <c r="VCO705" s="132"/>
      <c r="VCP705" s="132"/>
      <c r="VCQ705" s="132"/>
      <c r="VCR705" s="132"/>
      <c r="VCS705" s="132"/>
      <c r="VCT705" s="132"/>
      <c r="VCU705" s="132"/>
      <c r="VCV705" s="132"/>
      <c r="VCW705" s="132"/>
      <c r="VCX705" s="132"/>
      <c r="VCY705" s="132"/>
      <c r="VCZ705" s="132"/>
      <c r="VDA705" s="132"/>
      <c r="VDB705" s="132"/>
      <c r="VDC705" s="132"/>
      <c r="VDD705" s="132"/>
      <c r="VDE705" s="132"/>
      <c r="VDF705" s="132"/>
      <c r="VDG705" s="132"/>
      <c r="VDH705" s="132"/>
      <c r="VDI705" s="132"/>
      <c r="VDJ705" s="132"/>
      <c r="VDK705" s="132"/>
      <c r="VDL705" s="132"/>
      <c r="VDM705" s="132"/>
      <c r="VDN705" s="132"/>
      <c r="VDO705" s="132"/>
      <c r="VDP705" s="132"/>
      <c r="VDQ705" s="132"/>
      <c r="VDR705" s="132"/>
      <c r="VDS705" s="132"/>
      <c r="VDT705" s="132"/>
      <c r="VDU705" s="132"/>
      <c r="VDV705" s="132"/>
      <c r="VDW705" s="132"/>
      <c r="VDX705" s="132"/>
      <c r="VDY705" s="132"/>
      <c r="VDZ705" s="132"/>
      <c r="VEA705" s="132"/>
      <c r="VEB705" s="132"/>
      <c r="VEC705" s="132"/>
      <c r="VED705" s="132"/>
      <c r="VEE705" s="132"/>
      <c r="VEF705" s="132"/>
      <c r="VEG705" s="132"/>
      <c r="VEH705" s="132"/>
      <c r="VEI705" s="132"/>
      <c r="VEJ705" s="132"/>
      <c r="VEK705" s="132"/>
      <c r="VEL705" s="132"/>
      <c r="VEM705" s="132"/>
      <c r="VEN705" s="132"/>
      <c r="VEO705" s="132"/>
      <c r="VEP705" s="132"/>
      <c r="VEQ705" s="132"/>
      <c r="VER705" s="132"/>
      <c r="VES705" s="132"/>
      <c r="VET705" s="132"/>
      <c r="VEU705" s="132"/>
      <c r="VEV705" s="132"/>
      <c r="VEW705" s="132"/>
      <c r="VEX705" s="132"/>
      <c r="VEY705" s="132"/>
      <c r="VEZ705" s="132"/>
      <c r="VFA705" s="132"/>
      <c r="VFB705" s="132"/>
      <c r="VFC705" s="132"/>
      <c r="VFD705" s="132"/>
      <c r="VFE705" s="132"/>
      <c r="VFF705" s="132"/>
      <c r="VFG705" s="132"/>
      <c r="VFH705" s="132"/>
      <c r="VFI705" s="132"/>
      <c r="VFJ705" s="132"/>
      <c r="VFK705" s="132"/>
      <c r="VFL705" s="132"/>
      <c r="VFM705" s="132"/>
      <c r="VFN705" s="132"/>
      <c r="VFO705" s="132"/>
      <c r="VFP705" s="132"/>
      <c r="VFQ705" s="132"/>
      <c r="VFR705" s="132"/>
      <c r="VFS705" s="132"/>
      <c r="VFT705" s="132"/>
      <c r="VFU705" s="132"/>
      <c r="VFV705" s="132"/>
      <c r="VFW705" s="132"/>
      <c r="VFX705" s="132"/>
      <c r="VFY705" s="132"/>
      <c r="VFZ705" s="132"/>
      <c r="VGA705" s="132"/>
      <c r="VGB705" s="132"/>
      <c r="VGC705" s="132"/>
      <c r="VGD705" s="132"/>
      <c r="VGE705" s="132"/>
      <c r="VGF705" s="132"/>
      <c r="VGG705" s="132"/>
      <c r="VGH705" s="132"/>
      <c r="VGI705" s="132"/>
      <c r="VGJ705" s="132"/>
      <c r="VGK705" s="132"/>
      <c r="VGL705" s="132"/>
      <c r="VGM705" s="132"/>
      <c r="VGN705" s="132"/>
      <c r="VGO705" s="132"/>
      <c r="VGP705" s="132"/>
      <c r="VGQ705" s="132"/>
      <c r="VGR705" s="132"/>
      <c r="VGS705" s="132"/>
      <c r="VGT705" s="132"/>
      <c r="VGU705" s="132"/>
      <c r="VGV705" s="132"/>
      <c r="VGW705" s="132"/>
      <c r="VGX705" s="132"/>
      <c r="VGY705" s="132"/>
      <c r="VGZ705" s="132"/>
      <c r="VHA705" s="132"/>
      <c r="VHB705" s="132"/>
      <c r="VHC705" s="132"/>
      <c r="VHD705" s="132"/>
      <c r="VHE705" s="132"/>
      <c r="VHF705" s="132"/>
      <c r="VHG705" s="132"/>
      <c r="VHH705" s="132"/>
      <c r="VHI705" s="132"/>
      <c r="VHJ705" s="132"/>
      <c r="VHK705" s="132"/>
      <c r="VHL705" s="132"/>
      <c r="VHM705" s="132"/>
      <c r="VHN705" s="132"/>
      <c r="VHO705" s="132"/>
      <c r="VHP705" s="132"/>
      <c r="VHQ705" s="132"/>
      <c r="VHR705" s="132"/>
      <c r="VHS705" s="132"/>
      <c r="VHT705" s="132"/>
      <c r="VHU705" s="132"/>
      <c r="VHV705" s="132"/>
      <c r="VHW705" s="132"/>
      <c r="VHX705" s="132"/>
      <c r="VHY705" s="132"/>
      <c r="VHZ705" s="132"/>
      <c r="VIA705" s="132"/>
      <c r="VIB705" s="132"/>
      <c r="VIC705" s="132"/>
      <c r="VID705" s="132"/>
      <c r="VIE705" s="132"/>
      <c r="VIF705" s="132"/>
      <c r="VIG705" s="132"/>
      <c r="VIH705" s="132"/>
      <c r="VII705" s="132"/>
      <c r="VIJ705" s="132"/>
      <c r="VIK705" s="132"/>
      <c r="VIL705" s="132"/>
      <c r="VIM705" s="132"/>
      <c r="VIN705" s="132"/>
      <c r="VIO705" s="132"/>
      <c r="VIP705" s="132"/>
      <c r="VIQ705" s="132"/>
      <c r="VIR705" s="132"/>
      <c r="VIS705" s="132"/>
      <c r="VIT705" s="132"/>
      <c r="VIU705" s="132"/>
      <c r="VIV705" s="132"/>
      <c r="VIW705" s="132"/>
      <c r="VIX705" s="132"/>
      <c r="VIY705" s="132"/>
      <c r="VIZ705" s="132"/>
      <c r="VJA705" s="132"/>
      <c r="VJB705" s="132"/>
      <c r="VJC705" s="132"/>
      <c r="VJD705" s="132"/>
      <c r="VJE705" s="132"/>
      <c r="VJF705" s="132"/>
      <c r="VJG705" s="132"/>
      <c r="VJH705" s="132"/>
      <c r="VJI705" s="132"/>
      <c r="VJJ705" s="132"/>
      <c r="VJK705" s="132"/>
      <c r="VJL705" s="132"/>
      <c r="VJM705" s="132"/>
      <c r="VJN705" s="132"/>
      <c r="VJO705" s="132"/>
      <c r="VJP705" s="132"/>
      <c r="VJQ705" s="132"/>
      <c r="VJR705" s="132"/>
      <c r="VJS705" s="132"/>
      <c r="VJT705" s="132"/>
      <c r="VJU705" s="132"/>
      <c r="VJV705" s="132"/>
      <c r="VJW705" s="132"/>
      <c r="VJX705" s="132"/>
      <c r="VJY705" s="132"/>
      <c r="VJZ705" s="132"/>
      <c r="VKA705" s="132"/>
      <c r="VKB705" s="132"/>
      <c r="VKC705" s="132"/>
      <c r="VKD705" s="132"/>
      <c r="VKE705" s="132"/>
      <c r="VKF705" s="132"/>
      <c r="VKG705" s="132"/>
      <c r="VKH705" s="132"/>
      <c r="VKI705" s="132"/>
      <c r="VKJ705" s="132"/>
      <c r="VKK705" s="132"/>
      <c r="VKL705" s="132"/>
      <c r="VKM705" s="132"/>
      <c r="VKN705" s="132"/>
      <c r="VKO705" s="132"/>
      <c r="VKP705" s="132"/>
      <c r="VKQ705" s="132"/>
      <c r="VKR705" s="132"/>
      <c r="VKS705" s="132"/>
      <c r="VKT705" s="132"/>
      <c r="VKU705" s="132"/>
      <c r="VKV705" s="132"/>
      <c r="VKW705" s="132"/>
      <c r="VKX705" s="132"/>
      <c r="VKY705" s="132"/>
      <c r="VKZ705" s="132"/>
      <c r="VLA705" s="132"/>
      <c r="VLB705" s="132"/>
      <c r="VLC705" s="132"/>
      <c r="VLD705" s="132"/>
      <c r="VLE705" s="132"/>
      <c r="VLF705" s="132"/>
      <c r="VLG705" s="132"/>
      <c r="VLH705" s="132"/>
      <c r="VLI705" s="132"/>
      <c r="VLJ705" s="132"/>
      <c r="VLK705" s="132"/>
      <c r="VLL705" s="132"/>
      <c r="VLM705" s="132"/>
      <c r="VLN705" s="132"/>
      <c r="VLO705" s="132"/>
      <c r="VLP705" s="132"/>
      <c r="VLQ705" s="132"/>
      <c r="VLR705" s="132"/>
      <c r="VLS705" s="132"/>
      <c r="VLT705" s="132"/>
      <c r="VLU705" s="132"/>
      <c r="VLV705" s="132"/>
      <c r="VLW705" s="132"/>
      <c r="VLX705" s="132"/>
      <c r="VLY705" s="132"/>
      <c r="VLZ705" s="132"/>
      <c r="VMA705" s="132"/>
      <c r="VMB705" s="132"/>
      <c r="VMC705" s="132"/>
      <c r="VMD705" s="132"/>
      <c r="VME705" s="132"/>
      <c r="VMF705" s="132"/>
      <c r="VMG705" s="132"/>
      <c r="VMH705" s="132"/>
      <c r="VMI705" s="132"/>
      <c r="VMJ705" s="132"/>
      <c r="VMK705" s="132"/>
      <c r="VML705" s="132"/>
      <c r="VMM705" s="132"/>
      <c r="VMN705" s="132"/>
      <c r="VMO705" s="132"/>
      <c r="VMP705" s="132"/>
      <c r="VMQ705" s="132"/>
      <c r="VMR705" s="132"/>
      <c r="VMS705" s="132"/>
      <c r="VMT705" s="132"/>
      <c r="VMU705" s="132"/>
      <c r="VMV705" s="132"/>
      <c r="VMW705" s="132"/>
      <c r="VMX705" s="132"/>
      <c r="VMY705" s="132"/>
      <c r="VMZ705" s="132"/>
      <c r="VNA705" s="132"/>
      <c r="VNB705" s="132"/>
      <c r="VNC705" s="132"/>
      <c r="VND705" s="132"/>
      <c r="VNE705" s="132"/>
      <c r="VNF705" s="132"/>
      <c r="VNG705" s="132"/>
      <c r="VNH705" s="132"/>
      <c r="VNI705" s="132"/>
      <c r="VNJ705" s="132"/>
      <c r="VNK705" s="132"/>
      <c r="VNL705" s="132"/>
      <c r="VNM705" s="132"/>
      <c r="VNN705" s="132"/>
      <c r="VNO705" s="132"/>
      <c r="VNP705" s="132"/>
      <c r="VNQ705" s="132"/>
      <c r="VNR705" s="132"/>
      <c r="VNS705" s="132"/>
      <c r="VNT705" s="132"/>
      <c r="VNU705" s="132"/>
      <c r="VNV705" s="132"/>
      <c r="VNW705" s="132"/>
      <c r="VNX705" s="132"/>
      <c r="VNY705" s="132"/>
      <c r="VNZ705" s="132"/>
      <c r="VOA705" s="132"/>
      <c r="VOB705" s="132"/>
      <c r="VOC705" s="132"/>
      <c r="VOD705" s="132"/>
      <c r="VOE705" s="132"/>
      <c r="VOF705" s="132"/>
      <c r="VOG705" s="132"/>
      <c r="VOH705" s="132"/>
      <c r="VOI705" s="132"/>
      <c r="VOJ705" s="132"/>
      <c r="VOK705" s="132"/>
      <c r="VOL705" s="132"/>
      <c r="VOM705" s="132"/>
      <c r="VON705" s="132"/>
      <c r="VOO705" s="132"/>
      <c r="VOP705" s="132"/>
      <c r="VOQ705" s="132"/>
      <c r="VOR705" s="132"/>
      <c r="VOS705" s="132"/>
      <c r="VOT705" s="132"/>
      <c r="VOU705" s="132"/>
      <c r="VOV705" s="132"/>
      <c r="VOW705" s="132"/>
      <c r="VOX705" s="132"/>
      <c r="VOY705" s="132"/>
      <c r="VOZ705" s="132"/>
      <c r="VPA705" s="132"/>
      <c r="VPB705" s="132"/>
      <c r="VPC705" s="132"/>
      <c r="VPD705" s="132"/>
      <c r="VPE705" s="132"/>
      <c r="VPF705" s="132"/>
      <c r="VPG705" s="132"/>
      <c r="VPH705" s="132"/>
      <c r="VPI705" s="132"/>
      <c r="VPJ705" s="132"/>
      <c r="VPK705" s="132"/>
      <c r="VPL705" s="132"/>
      <c r="VPM705" s="132"/>
      <c r="VPN705" s="132"/>
      <c r="VPO705" s="132"/>
      <c r="VPP705" s="132"/>
      <c r="VPQ705" s="132"/>
      <c r="VPR705" s="132"/>
      <c r="VPS705" s="132"/>
      <c r="VPT705" s="132"/>
      <c r="VPU705" s="132"/>
      <c r="VPV705" s="132"/>
      <c r="VPW705" s="132"/>
      <c r="VPX705" s="132"/>
      <c r="VPY705" s="132"/>
      <c r="VPZ705" s="132"/>
      <c r="VQA705" s="132"/>
      <c r="VQB705" s="132"/>
      <c r="VQC705" s="132"/>
      <c r="VQD705" s="132"/>
      <c r="VQE705" s="132"/>
      <c r="VQF705" s="132"/>
      <c r="VQG705" s="132"/>
      <c r="VQH705" s="132"/>
      <c r="VQI705" s="132"/>
      <c r="VQJ705" s="132"/>
      <c r="VQK705" s="132"/>
      <c r="VQL705" s="132"/>
      <c r="VQM705" s="132"/>
      <c r="VQN705" s="132"/>
      <c r="VQO705" s="132"/>
      <c r="VQP705" s="132"/>
      <c r="VQQ705" s="132"/>
      <c r="VQR705" s="132"/>
      <c r="VQS705" s="132"/>
      <c r="VQT705" s="132"/>
      <c r="VQU705" s="132"/>
      <c r="VQV705" s="132"/>
      <c r="VQW705" s="132"/>
      <c r="VQX705" s="132"/>
      <c r="VQY705" s="132"/>
      <c r="VQZ705" s="132"/>
      <c r="VRA705" s="132"/>
      <c r="VRB705" s="132"/>
      <c r="VRC705" s="132"/>
      <c r="VRD705" s="132"/>
      <c r="VRE705" s="132"/>
      <c r="VRF705" s="132"/>
      <c r="VRG705" s="132"/>
      <c r="VRH705" s="132"/>
      <c r="VRI705" s="132"/>
      <c r="VRJ705" s="132"/>
      <c r="VRK705" s="132"/>
      <c r="VRL705" s="132"/>
      <c r="VRM705" s="132"/>
      <c r="VRN705" s="132"/>
      <c r="VRO705" s="132"/>
      <c r="VRP705" s="132"/>
      <c r="VRQ705" s="132"/>
      <c r="VRR705" s="132"/>
      <c r="VRS705" s="132"/>
      <c r="VRT705" s="132"/>
      <c r="VRU705" s="132"/>
      <c r="VRV705" s="132"/>
      <c r="VRW705" s="132"/>
      <c r="VRX705" s="132"/>
      <c r="VRY705" s="132"/>
      <c r="VRZ705" s="132"/>
      <c r="VSA705" s="132"/>
      <c r="VSB705" s="132"/>
      <c r="VSC705" s="132"/>
      <c r="VSD705" s="132"/>
      <c r="VSE705" s="132"/>
      <c r="VSF705" s="132"/>
      <c r="VSG705" s="132"/>
      <c r="VSH705" s="132"/>
      <c r="VSI705" s="132"/>
      <c r="VSJ705" s="132"/>
      <c r="VSK705" s="132"/>
      <c r="VSL705" s="132"/>
      <c r="VSM705" s="132"/>
      <c r="VSN705" s="132"/>
      <c r="VSO705" s="132"/>
      <c r="VSP705" s="132"/>
      <c r="VSQ705" s="132"/>
      <c r="VSR705" s="132"/>
      <c r="VSS705" s="132"/>
      <c r="VST705" s="132"/>
      <c r="VSU705" s="132"/>
      <c r="VSV705" s="132"/>
      <c r="VSW705" s="132"/>
      <c r="VSX705" s="132"/>
      <c r="VSY705" s="132"/>
      <c r="VSZ705" s="132"/>
      <c r="VTA705" s="132"/>
      <c r="VTB705" s="132"/>
      <c r="VTC705" s="132"/>
      <c r="VTD705" s="132"/>
      <c r="VTE705" s="132"/>
      <c r="VTF705" s="132"/>
      <c r="VTG705" s="132"/>
      <c r="VTH705" s="132"/>
      <c r="VTI705" s="132"/>
      <c r="VTJ705" s="132"/>
      <c r="VTK705" s="132"/>
      <c r="VTL705" s="132"/>
      <c r="VTM705" s="132"/>
      <c r="VTN705" s="132"/>
      <c r="VTO705" s="132"/>
      <c r="VTP705" s="132"/>
      <c r="VTQ705" s="132"/>
      <c r="VTR705" s="132"/>
      <c r="VTS705" s="132"/>
      <c r="VTT705" s="132"/>
      <c r="VTU705" s="132"/>
      <c r="VTV705" s="132"/>
      <c r="VTW705" s="132"/>
      <c r="VTX705" s="132"/>
      <c r="VTY705" s="132"/>
      <c r="VTZ705" s="132"/>
      <c r="VUA705" s="132"/>
      <c r="VUB705" s="132"/>
      <c r="VUC705" s="132"/>
      <c r="VUD705" s="132"/>
      <c r="VUE705" s="132"/>
      <c r="VUF705" s="132"/>
      <c r="VUG705" s="132"/>
      <c r="VUH705" s="132"/>
      <c r="VUI705" s="132"/>
      <c r="VUJ705" s="132"/>
      <c r="VUK705" s="132"/>
      <c r="VUL705" s="132"/>
      <c r="VUM705" s="132"/>
      <c r="VUN705" s="132"/>
      <c r="VUO705" s="132"/>
      <c r="VUP705" s="132"/>
      <c r="VUQ705" s="132"/>
      <c r="VUR705" s="132"/>
      <c r="VUS705" s="132"/>
      <c r="VUT705" s="132"/>
      <c r="VUU705" s="132"/>
      <c r="VUV705" s="132"/>
      <c r="VUW705" s="132"/>
      <c r="VUX705" s="132"/>
      <c r="VUY705" s="132"/>
      <c r="VUZ705" s="132"/>
      <c r="VVA705" s="132"/>
      <c r="VVB705" s="132"/>
      <c r="VVC705" s="132"/>
      <c r="VVD705" s="132"/>
      <c r="VVE705" s="132"/>
      <c r="VVF705" s="132"/>
      <c r="VVG705" s="132"/>
      <c r="VVH705" s="132"/>
      <c r="VVI705" s="132"/>
      <c r="VVJ705" s="132"/>
      <c r="VVK705" s="132"/>
      <c r="VVL705" s="132"/>
      <c r="VVM705" s="132"/>
      <c r="VVN705" s="132"/>
      <c r="VVO705" s="132"/>
      <c r="VVP705" s="132"/>
      <c r="VVQ705" s="132"/>
      <c r="VVR705" s="132"/>
      <c r="VVS705" s="132"/>
      <c r="VVT705" s="132"/>
      <c r="VVU705" s="132"/>
      <c r="VVV705" s="132"/>
      <c r="VVW705" s="132"/>
      <c r="VVX705" s="132"/>
      <c r="VVY705" s="132"/>
      <c r="VVZ705" s="132"/>
      <c r="VWA705" s="132"/>
      <c r="VWB705" s="132"/>
      <c r="VWC705" s="132"/>
      <c r="VWD705" s="132"/>
      <c r="VWE705" s="132"/>
      <c r="VWF705" s="132"/>
      <c r="VWG705" s="132"/>
      <c r="VWH705" s="132"/>
      <c r="VWI705" s="132"/>
      <c r="VWJ705" s="132"/>
      <c r="VWK705" s="132"/>
      <c r="VWL705" s="132"/>
      <c r="VWM705" s="132"/>
      <c r="VWN705" s="132"/>
      <c r="VWO705" s="132"/>
      <c r="VWP705" s="132"/>
      <c r="VWQ705" s="132"/>
      <c r="VWR705" s="132"/>
      <c r="VWS705" s="132"/>
      <c r="VWT705" s="132"/>
      <c r="VWU705" s="132"/>
      <c r="VWV705" s="132"/>
      <c r="VWW705" s="132"/>
      <c r="VWX705" s="132"/>
      <c r="VWY705" s="132"/>
      <c r="VWZ705" s="132"/>
      <c r="VXA705" s="132"/>
      <c r="VXB705" s="132"/>
      <c r="VXC705" s="132"/>
      <c r="VXD705" s="132"/>
      <c r="VXE705" s="132"/>
      <c r="VXF705" s="132"/>
      <c r="VXG705" s="132"/>
      <c r="VXH705" s="132"/>
      <c r="VXI705" s="132"/>
      <c r="VXJ705" s="132"/>
      <c r="VXK705" s="132"/>
      <c r="VXL705" s="132"/>
      <c r="VXM705" s="132"/>
      <c r="VXN705" s="132"/>
      <c r="VXO705" s="132"/>
      <c r="VXP705" s="132"/>
      <c r="VXQ705" s="132"/>
      <c r="VXR705" s="132"/>
      <c r="VXS705" s="132"/>
      <c r="VXT705" s="132"/>
      <c r="VXU705" s="132"/>
      <c r="VXV705" s="132"/>
      <c r="VXW705" s="132"/>
      <c r="VXX705" s="132"/>
      <c r="VXY705" s="132"/>
      <c r="VXZ705" s="132"/>
      <c r="VYA705" s="132"/>
      <c r="VYB705" s="132"/>
      <c r="VYC705" s="132"/>
      <c r="VYD705" s="132"/>
      <c r="VYE705" s="132"/>
      <c r="VYF705" s="132"/>
      <c r="VYG705" s="132"/>
      <c r="VYH705" s="132"/>
      <c r="VYI705" s="132"/>
      <c r="VYJ705" s="132"/>
      <c r="VYK705" s="132"/>
      <c r="VYL705" s="132"/>
      <c r="VYM705" s="132"/>
      <c r="VYN705" s="132"/>
      <c r="VYO705" s="132"/>
      <c r="VYP705" s="132"/>
      <c r="VYQ705" s="132"/>
      <c r="VYR705" s="132"/>
      <c r="VYS705" s="132"/>
      <c r="VYT705" s="132"/>
      <c r="VYU705" s="132"/>
      <c r="VYV705" s="132"/>
      <c r="VYW705" s="132"/>
      <c r="VYX705" s="132"/>
      <c r="VYY705" s="132"/>
      <c r="VYZ705" s="132"/>
      <c r="VZA705" s="132"/>
      <c r="VZB705" s="132"/>
      <c r="VZC705" s="132"/>
      <c r="VZD705" s="132"/>
      <c r="VZE705" s="132"/>
      <c r="VZF705" s="132"/>
      <c r="VZG705" s="132"/>
      <c r="VZH705" s="132"/>
      <c r="VZI705" s="132"/>
      <c r="VZJ705" s="132"/>
      <c r="VZK705" s="132"/>
      <c r="VZL705" s="132"/>
      <c r="VZM705" s="132"/>
      <c r="VZN705" s="132"/>
      <c r="VZO705" s="132"/>
      <c r="VZP705" s="132"/>
      <c r="VZQ705" s="132"/>
      <c r="VZR705" s="132"/>
      <c r="VZS705" s="132"/>
      <c r="VZT705" s="132"/>
      <c r="VZU705" s="132"/>
      <c r="VZV705" s="132"/>
      <c r="VZW705" s="132"/>
      <c r="VZX705" s="132"/>
      <c r="VZY705" s="132"/>
      <c r="VZZ705" s="132"/>
      <c r="WAA705" s="132"/>
      <c r="WAB705" s="132"/>
      <c r="WAC705" s="132"/>
      <c r="WAD705" s="132"/>
      <c r="WAE705" s="132"/>
      <c r="WAF705" s="132"/>
      <c r="WAG705" s="132"/>
      <c r="WAH705" s="132"/>
      <c r="WAI705" s="132"/>
      <c r="WAJ705" s="132"/>
      <c r="WAK705" s="132"/>
      <c r="WAL705" s="132"/>
      <c r="WAM705" s="132"/>
      <c r="WAN705" s="132"/>
      <c r="WAO705" s="132"/>
      <c r="WAP705" s="132"/>
      <c r="WAQ705" s="132"/>
      <c r="WAR705" s="132"/>
      <c r="WAS705" s="132"/>
      <c r="WAT705" s="132"/>
      <c r="WAU705" s="132"/>
      <c r="WAV705" s="132"/>
      <c r="WAW705" s="132"/>
      <c r="WAX705" s="132"/>
      <c r="WAY705" s="132"/>
      <c r="WAZ705" s="132"/>
      <c r="WBA705" s="132"/>
      <c r="WBB705" s="132"/>
      <c r="WBC705" s="132"/>
      <c r="WBD705" s="132"/>
      <c r="WBE705" s="132"/>
      <c r="WBF705" s="132"/>
      <c r="WBG705" s="132"/>
      <c r="WBH705" s="132"/>
      <c r="WBI705" s="132"/>
      <c r="WBJ705" s="132"/>
      <c r="WBK705" s="132"/>
      <c r="WBL705" s="132"/>
      <c r="WBM705" s="132"/>
      <c r="WBN705" s="132"/>
      <c r="WBO705" s="132"/>
      <c r="WBP705" s="132"/>
      <c r="WBQ705" s="132"/>
      <c r="WBR705" s="132"/>
      <c r="WBS705" s="132"/>
      <c r="WBT705" s="132"/>
      <c r="WBU705" s="132"/>
      <c r="WBV705" s="132"/>
      <c r="WBW705" s="132"/>
      <c r="WBX705" s="132"/>
      <c r="WBY705" s="132"/>
      <c r="WBZ705" s="132"/>
      <c r="WCA705" s="132"/>
      <c r="WCB705" s="132"/>
      <c r="WCC705" s="132"/>
      <c r="WCD705" s="132"/>
      <c r="WCE705" s="132"/>
      <c r="WCF705" s="132"/>
      <c r="WCG705" s="132"/>
      <c r="WCH705" s="132"/>
      <c r="WCI705" s="132"/>
      <c r="WCJ705" s="132"/>
      <c r="WCK705" s="132"/>
      <c r="WCL705" s="132"/>
      <c r="WCM705" s="132"/>
      <c r="WCN705" s="132"/>
      <c r="WCO705" s="132"/>
      <c r="WCP705" s="132"/>
      <c r="WCQ705" s="132"/>
      <c r="WCR705" s="132"/>
      <c r="WCS705" s="132"/>
      <c r="WCT705" s="132"/>
      <c r="WCU705" s="132"/>
      <c r="WCV705" s="132"/>
      <c r="WCW705" s="132"/>
      <c r="WCX705" s="132"/>
      <c r="WCY705" s="132"/>
      <c r="WCZ705" s="132"/>
      <c r="WDA705" s="132"/>
      <c r="WDB705" s="132"/>
      <c r="WDC705" s="132"/>
      <c r="WDD705" s="132"/>
      <c r="WDE705" s="132"/>
      <c r="WDF705" s="132"/>
      <c r="WDG705" s="132"/>
      <c r="WDH705" s="132"/>
      <c r="WDI705" s="132"/>
      <c r="WDJ705" s="132"/>
      <c r="WDK705" s="132"/>
      <c r="WDL705" s="132"/>
      <c r="WDM705" s="132"/>
      <c r="WDN705" s="132"/>
      <c r="WDO705" s="132"/>
      <c r="WDP705" s="132"/>
      <c r="WDQ705" s="132"/>
      <c r="WDR705" s="132"/>
      <c r="WDS705" s="132"/>
      <c r="WDT705" s="132"/>
      <c r="WDU705" s="132"/>
      <c r="WDV705" s="132"/>
      <c r="WDW705" s="132"/>
      <c r="WDX705" s="132"/>
      <c r="WDY705" s="132"/>
      <c r="WDZ705" s="132"/>
      <c r="WEA705" s="132"/>
      <c r="WEB705" s="132"/>
      <c r="WEC705" s="132"/>
      <c r="WED705" s="132"/>
      <c r="WEE705" s="132"/>
      <c r="WEF705" s="132"/>
      <c r="WEG705" s="132"/>
      <c r="WEH705" s="132"/>
      <c r="WEI705" s="132"/>
      <c r="WEJ705" s="132"/>
      <c r="WEK705" s="132"/>
      <c r="WEL705" s="132"/>
      <c r="WEM705" s="132"/>
      <c r="WEN705" s="132"/>
      <c r="WEO705" s="132"/>
      <c r="WEP705" s="132"/>
      <c r="WEQ705" s="132"/>
      <c r="WER705" s="132"/>
      <c r="WES705" s="132"/>
      <c r="WET705" s="132"/>
      <c r="WEU705" s="132"/>
      <c r="WEV705" s="132"/>
      <c r="WEW705" s="132"/>
      <c r="WEX705" s="132"/>
      <c r="WEY705" s="132"/>
      <c r="WEZ705" s="132"/>
      <c r="WFA705" s="132"/>
      <c r="WFB705" s="132"/>
      <c r="WFC705" s="132"/>
      <c r="WFD705" s="132"/>
      <c r="WFE705" s="132"/>
      <c r="WFF705" s="132"/>
      <c r="WFG705" s="132"/>
      <c r="WFH705" s="132"/>
      <c r="WFI705" s="132"/>
      <c r="WFJ705" s="132"/>
      <c r="WFK705" s="132"/>
      <c r="WFL705" s="132"/>
      <c r="WFM705" s="132"/>
      <c r="WFN705" s="132"/>
      <c r="WFO705" s="132"/>
      <c r="WFP705" s="132"/>
      <c r="WFQ705" s="132"/>
      <c r="WFR705" s="132"/>
      <c r="WFS705" s="132"/>
      <c r="WFT705" s="132"/>
      <c r="WFU705" s="132"/>
      <c r="WFV705" s="132"/>
      <c r="WFW705" s="132"/>
      <c r="WFX705" s="132"/>
      <c r="WFY705" s="132"/>
      <c r="WFZ705" s="132"/>
      <c r="WGA705" s="132"/>
      <c r="WGB705" s="132"/>
      <c r="WGC705" s="132"/>
      <c r="WGD705" s="132"/>
      <c r="WGE705" s="132"/>
      <c r="WGF705" s="132"/>
      <c r="WGG705" s="132"/>
      <c r="WGH705" s="132"/>
      <c r="WGI705" s="132"/>
      <c r="WGJ705" s="132"/>
      <c r="WGK705" s="132"/>
      <c r="WGL705" s="132"/>
      <c r="WGM705" s="132"/>
      <c r="WGN705" s="132"/>
      <c r="WGO705" s="132"/>
      <c r="WGP705" s="132"/>
      <c r="WGQ705" s="132"/>
      <c r="WGR705" s="132"/>
      <c r="WGS705" s="132"/>
      <c r="WGT705" s="132"/>
      <c r="WGU705" s="132"/>
      <c r="WGV705" s="132"/>
      <c r="WGW705" s="132"/>
      <c r="WGX705" s="132"/>
      <c r="WGY705" s="132"/>
      <c r="WGZ705" s="132"/>
      <c r="WHA705" s="132"/>
      <c r="WHB705" s="132"/>
      <c r="WHC705" s="132"/>
      <c r="WHD705" s="132"/>
      <c r="WHE705" s="132"/>
      <c r="WHF705" s="132"/>
      <c r="WHG705" s="132"/>
      <c r="WHH705" s="132"/>
      <c r="WHI705" s="132"/>
      <c r="WHJ705" s="132"/>
      <c r="WHK705" s="132"/>
      <c r="WHL705" s="132"/>
      <c r="WHM705" s="132"/>
      <c r="WHN705" s="132"/>
      <c r="WHO705" s="132"/>
      <c r="WHP705" s="132"/>
      <c r="WHQ705" s="132"/>
      <c r="WHR705" s="132"/>
      <c r="WHS705" s="132"/>
      <c r="WHT705" s="132"/>
      <c r="WHU705" s="132"/>
      <c r="WHV705" s="132"/>
      <c r="WHW705" s="132"/>
      <c r="WHX705" s="132"/>
      <c r="WHY705" s="132"/>
      <c r="WHZ705" s="132"/>
      <c r="WIA705" s="132"/>
      <c r="WIB705" s="132"/>
      <c r="WIC705" s="132"/>
      <c r="WID705" s="132"/>
      <c r="WIE705" s="132"/>
      <c r="WIF705" s="132"/>
      <c r="WIG705" s="132"/>
      <c r="WIH705" s="132"/>
      <c r="WII705" s="132"/>
      <c r="WIJ705" s="132"/>
      <c r="WIK705" s="132"/>
      <c r="WIL705" s="132"/>
      <c r="WIM705" s="132"/>
      <c r="WIN705" s="132"/>
      <c r="WIO705" s="132"/>
      <c r="WIP705" s="132"/>
      <c r="WIQ705" s="132"/>
      <c r="WIR705" s="132"/>
      <c r="WIS705" s="132"/>
      <c r="WIT705" s="132"/>
      <c r="WIU705" s="132"/>
      <c r="WIV705" s="132"/>
      <c r="WIW705" s="132"/>
      <c r="WIX705" s="132"/>
      <c r="WIY705" s="132"/>
      <c r="WIZ705" s="132"/>
      <c r="WJA705" s="132"/>
      <c r="WJB705" s="132"/>
      <c r="WJC705" s="132"/>
      <c r="WJD705" s="132"/>
      <c r="WJE705" s="132"/>
      <c r="WJF705" s="132"/>
      <c r="WJG705" s="132"/>
      <c r="WJH705" s="132"/>
      <c r="WJI705" s="132"/>
      <c r="WJJ705" s="132"/>
      <c r="WJK705" s="132"/>
      <c r="WJL705" s="132"/>
      <c r="WJM705" s="132"/>
      <c r="WJN705" s="132"/>
      <c r="WJO705" s="132"/>
      <c r="WJP705" s="132"/>
      <c r="WJQ705" s="132"/>
      <c r="WJR705" s="132"/>
      <c r="WJS705" s="132"/>
      <c r="WJT705" s="132"/>
      <c r="WJU705" s="132"/>
      <c r="WJV705" s="132"/>
      <c r="WJW705" s="132"/>
      <c r="WJX705" s="132"/>
      <c r="WJY705" s="132"/>
      <c r="WJZ705" s="132"/>
      <c r="WKA705" s="132"/>
      <c r="WKB705" s="132"/>
      <c r="WKC705" s="132"/>
      <c r="WKD705" s="132"/>
      <c r="WKE705" s="132"/>
      <c r="WKF705" s="132"/>
      <c r="WKG705" s="132"/>
      <c r="WKH705" s="132"/>
      <c r="WKI705" s="132"/>
      <c r="WKJ705" s="132"/>
      <c r="WKK705" s="132"/>
      <c r="WKL705" s="132"/>
      <c r="WKM705" s="132"/>
      <c r="WKN705" s="132"/>
      <c r="WKO705" s="132"/>
      <c r="WKP705" s="132"/>
      <c r="WKQ705" s="132"/>
      <c r="WKR705" s="132"/>
      <c r="WKS705" s="132"/>
      <c r="WKT705" s="132"/>
      <c r="WKU705" s="132"/>
      <c r="WKV705" s="132"/>
      <c r="WKW705" s="132"/>
      <c r="WKX705" s="132"/>
      <c r="WKY705" s="132"/>
      <c r="WKZ705" s="132"/>
      <c r="WLA705" s="132"/>
      <c r="WLB705" s="132"/>
      <c r="WLC705" s="132"/>
      <c r="WLD705" s="132"/>
      <c r="WLE705" s="132"/>
      <c r="WLF705" s="132"/>
      <c r="WLG705" s="132"/>
      <c r="WLH705" s="132"/>
      <c r="WLI705" s="132"/>
      <c r="WLJ705" s="132"/>
      <c r="WLK705" s="132"/>
      <c r="WLL705" s="132"/>
      <c r="WLM705" s="132"/>
      <c r="WLN705" s="132"/>
      <c r="WLO705" s="132"/>
      <c r="WLP705" s="132"/>
      <c r="WLQ705" s="132"/>
      <c r="WLR705" s="132"/>
      <c r="WLS705" s="132"/>
      <c r="WLT705" s="132"/>
      <c r="WLU705" s="132"/>
      <c r="WLV705" s="132"/>
      <c r="WLW705" s="132"/>
      <c r="WLX705" s="132"/>
      <c r="WLY705" s="132"/>
      <c r="WLZ705" s="132"/>
      <c r="WMA705" s="132"/>
      <c r="WMB705" s="132"/>
      <c r="WMC705" s="132"/>
      <c r="WMD705" s="132"/>
      <c r="WME705" s="132"/>
      <c r="WMF705" s="132"/>
      <c r="WMG705" s="132"/>
      <c r="WMH705" s="132"/>
      <c r="WMI705" s="132"/>
      <c r="WMJ705" s="132"/>
      <c r="WMK705" s="132"/>
      <c r="WML705" s="132"/>
      <c r="WMM705" s="132"/>
      <c r="WMN705" s="132"/>
      <c r="WMO705" s="132"/>
      <c r="WMP705" s="132"/>
      <c r="WMQ705" s="132"/>
      <c r="WMR705" s="132"/>
      <c r="WMS705" s="132"/>
      <c r="WMT705" s="132"/>
      <c r="WMU705" s="132"/>
      <c r="WMV705" s="132"/>
      <c r="WMW705" s="132"/>
      <c r="WMX705" s="132"/>
      <c r="WMY705" s="132"/>
      <c r="WMZ705" s="132"/>
      <c r="WNA705" s="132"/>
      <c r="WNB705" s="132"/>
      <c r="WNC705" s="132"/>
      <c r="WND705" s="132"/>
      <c r="WNE705" s="132"/>
      <c r="WNF705" s="132"/>
      <c r="WNG705" s="132"/>
      <c r="WNH705" s="132"/>
      <c r="WNI705" s="132"/>
      <c r="WNJ705" s="132"/>
      <c r="WNK705" s="132"/>
      <c r="WNL705" s="132"/>
      <c r="WNM705" s="132"/>
      <c r="WNN705" s="132"/>
      <c r="WNO705" s="132"/>
      <c r="WNP705" s="132"/>
      <c r="WNQ705" s="132"/>
      <c r="WNR705" s="132"/>
      <c r="WNS705" s="132"/>
      <c r="WNT705" s="132"/>
      <c r="WNU705" s="132"/>
      <c r="WNV705" s="132"/>
      <c r="WNW705" s="132"/>
      <c r="WNX705" s="132"/>
      <c r="WNY705" s="132"/>
      <c r="WNZ705" s="132"/>
      <c r="WOA705" s="132"/>
      <c r="WOB705" s="132"/>
      <c r="WOC705" s="132"/>
      <c r="WOD705" s="132"/>
      <c r="WOE705" s="132"/>
      <c r="WOF705" s="132"/>
      <c r="WOG705" s="132"/>
      <c r="WOH705" s="132"/>
      <c r="WOI705" s="132"/>
      <c r="WOJ705" s="132"/>
      <c r="WOK705" s="132"/>
      <c r="WOL705" s="132"/>
      <c r="WOM705" s="132"/>
      <c r="WON705" s="132"/>
      <c r="WOO705" s="132"/>
      <c r="WOP705" s="132"/>
      <c r="WOQ705" s="132"/>
      <c r="WOR705" s="132"/>
      <c r="WOS705" s="132"/>
      <c r="WOT705" s="132"/>
      <c r="WOU705" s="132"/>
      <c r="WOV705" s="132"/>
      <c r="WOW705" s="132"/>
      <c r="WOX705" s="132"/>
      <c r="WOY705" s="132"/>
      <c r="WOZ705" s="132"/>
      <c r="WPA705" s="132"/>
      <c r="WPB705" s="132"/>
      <c r="WPC705" s="132"/>
      <c r="WPD705" s="132"/>
      <c r="WPE705" s="132"/>
      <c r="WPF705" s="132"/>
      <c r="WPG705" s="132"/>
      <c r="WPH705" s="132"/>
      <c r="WPI705" s="132"/>
      <c r="WPJ705" s="132"/>
      <c r="WPK705" s="132"/>
      <c r="WPL705" s="132"/>
      <c r="WPM705" s="132"/>
      <c r="WPN705" s="132"/>
      <c r="WPO705" s="132"/>
      <c r="WPP705" s="132"/>
      <c r="WPQ705" s="132"/>
      <c r="WPR705" s="132"/>
      <c r="WPS705" s="132"/>
      <c r="WPT705" s="132"/>
      <c r="WPU705" s="132"/>
      <c r="WPV705" s="132"/>
      <c r="WPW705" s="132"/>
      <c r="WPX705" s="132"/>
      <c r="WPY705" s="132"/>
      <c r="WPZ705" s="132"/>
      <c r="WQA705" s="132"/>
      <c r="WQB705" s="132"/>
      <c r="WQC705" s="132"/>
      <c r="WQD705" s="132"/>
      <c r="WQE705" s="132"/>
      <c r="WQF705" s="132"/>
      <c r="WQG705" s="132"/>
      <c r="WQH705" s="132"/>
      <c r="WQI705" s="132"/>
      <c r="WQJ705" s="132"/>
      <c r="WQK705" s="132"/>
      <c r="WQL705" s="132"/>
      <c r="WQM705" s="132"/>
      <c r="WQN705" s="132"/>
      <c r="WQO705" s="132"/>
      <c r="WQP705" s="132"/>
      <c r="WQQ705" s="132"/>
      <c r="WQR705" s="132"/>
      <c r="WQS705" s="132"/>
      <c r="WQT705" s="132"/>
      <c r="WQU705" s="132"/>
      <c r="WQV705" s="132"/>
      <c r="WQW705" s="132"/>
      <c r="WQX705" s="132"/>
      <c r="WQY705" s="132"/>
      <c r="WQZ705" s="132"/>
      <c r="WRA705" s="132"/>
      <c r="WRB705" s="132"/>
      <c r="WRC705" s="132"/>
      <c r="WRD705" s="132"/>
      <c r="WRE705" s="132"/>
      <c r="WRF705" s="132"/>
      <c r="WRG705" s="132"/>
      <c r="WRH705" s="132"/>
      <c r="WRI705" s="132"/>
      <c r="WRJ705" s="132"/>
      <c r="WRK705" s="132"/>
      <c r="WRL705" s="132"/>
      <c r="WRM705" s="132"/>
      <c r="WRN705" s="132"/>
      <c r="WRO705" s="132"/>
      <c r="WRP705" s="132"/>
      <c r="WRQ705" s="132"/>
      <c r="WRR705" s="132"/>
      <c r="WRS705" s="132"/>
      <c r="WRT705" s="132"/>
      <c r="WRU705" s="132"/>
      <c r="WRV705" s="132"/>
      <c r="WRW705" s="132"/>
      <c r="WRX705" s="132"/>
      <c r="WRY705" s="132"/>
      <c r="WRZ705" s="132"/>
      <c r="WSA705" s="132"/>
      <c r="WSB705" s="132"/>
      <c r="WSC705" s="132"/>
      <c r="WSD705" s="132"/>
      <c r="WSE705" s="132"/>
      <c r="WSF705" s="132"/>
      <c r="WSG705" s="132"/>
      <c r="WSH705" s="132"/>
      <c r="WSI705" s="132"/>
      <c r="WSJ705" s="132"/>
      <c r="WSK705" s="132"/>
      <c r="WSL705" s="132"/>
      <c r="WSM705" s="132"/>
      <c r="WSN705" s="132"/>
      <c r="WSO705" s="132"/>
      <c r="WSP705" s="132"/>
      <c r="WSQ705" s="132"/>
      <c r="WSR705" s="132"/>
      <c r="WSS705" s="132"/>
      <c r="WST705" s="132"/>
      <c r="WSU705" s="132"/>
      <c r="WSV705" s="132"/>
      <c r="WSW705" s="132"/>
      <c r="WSX705" s="132"/>
      <c r="WSY705" s="132"/>
      <c r="WSZ705" s="132"/>
      <c r="WTA705" s="132"/>
      <c r="WTB705" s="132"/>
      <c r="WTC705" s="132"/>
      <c r="WTD705" s="132"/>
      <c r="WTE705" s="132"/>
      <c r="WTF705" s="132"/>
      <c r="WTG705" s="132"/>
      <c r="WTH705" s="132"/>
      <c r="WTI705" s="132"/>
      <c r="WTJ705" s="132"/>
      <c r="WTK705" s="132"/>
      <c r="WTL705" s="132"/>
      <c r="WTM705" s="132"/>
      <c r="WTN705" s="132"/>
      <c r="WTO705" s="132"/>
      <c r="WTP705" s="132"/>
      <c r="WTQ705" s="132"/>
      <c r="WTR705" s="132"/>
      <c r="WTS705" s="132"/>
      <c r="WTT705" s="132"/>
      <c r="WTU705" s="132"/>
      <c r="WTV705" s="132"/>
      <c r="WTW705" s="132"/>
      <c r="WTX705" s="132"/>
      <c r="WTY705" s="132"/>
      <c r="WTZ705" s="132"/>
      <c r="WUA705" s="132"/>
      <c r="WUB705" s="132"/>
      <c r="WUC705" s="132"/>
      <c r="WUD705" s="132"/>
      <c r="WUE705" s="132"/>
      <c r="WUF705" s="132"/>
      <c r="WUG705" s="132"/>
      <c r="WUH705" s="132"/>
      <c r="WUI705" s="132"/>
      <c r="WUJ705" s="132"/>
      <c r="WUK705" s="132"/>
      <c r="WUL705" s="132"/>
      <c r="WUM705" s="132"/>
      <c r="WUN705" s="132"/>
      <c r="WUO705" s="132"/>
      <c r="WUP705" s="132"/>
      <c r="WUQ705" s="132"/>
      <c r="WUR705" s="132"/>
      <c r="WUS705" s="132"/>
      <c r="WUT705" s="132"/>
      <c r="WUU705" s="132"/>
      <c r="WUV705" s="132"/>
      <c r="WUW705" s="132"/>
      <c r="WUX705" s="132"/>
      <c r="WUY705" s="132"/>
      <c r="WUZ705" s="132"/>
      <c r="WVA705" s="132"/>
      <c r="WVB705" s="132"/>
      <c r="WVC705" s="132"/>
      <c r="WVD705" s="132"/>
      <c r="WVE705" s="132"/>
      <c r="WVF705" s="132"/>
      <c r="WVG705" s="132"/>
      <c r="WVH705" s="132"/>
      <c r="WVI705" s="132"/>
      <c r="WVJ705" s="132"/>
      <c r="WVK705" s="132"/>
      <c r="WVL705" s="132"/>
      <c r="WVM705" s="132"/>
      <c r="WVN705" s="132"/>
      <c r="WVO705" s="132"/>
      <c r="WVP705" s="132"/>
      <c r="WVQ705" s="132"/>
      <c r="WVR705" s="132"/>
      <c r="WVS705" s="132"/>
      <c r="WVT705" s="132"/>
      <c r="WVU705" s="132"/>
      <c r="WVV705" s="132"/>
      <c r="WVW705" s="132"/>
      <c r="WVX705" s="132"/>
      <c r="WVY705" s="132"/>
      <c r="WVZ705" s="132"/>
      <c r="WWA705" s="132"/>
      <c r="WWB705" s="132"/>
      <c r="WWC705" s="132"/>
      <c r="WWD705" s="132"/>
      <c r="WWE705" s="132"/>
      <c r="WWF705" s="132"/>
      <c r="WWG705" s="132"/>
      <c r="WWH705" s="132"/>
      <c r="WWI705" s="132"/>
      <c r="WWJ705" s="132"/>
      <c r="WWK705" s="132"/>
      <c r="WWL705" s="132"/>
      <c r="WWM705" s="132"/>
      <c r="WWN705" s="132"/>
      <c r="WWO705" s="132"/>
      <c r="WWP705" s="132"/>
      <c r="WWQ705" s="132"/>
      <c r="WWR705" s="132"/>
      <c r="WWS705" s="132"/>
      <c r="WWT705" s="132"/>
      <c r="WWU705" s="132"/>
      <c r="WWV705" s="132"/>
      <c r="WWW705" s="132"/>
      <c r="WWX705" s="132"/>
      <c r="WWY705" s="132"/>
      <c r="WWZ705" s="132"/>
      <c r="WXA705" s="132"/>
      <c r="WXB705" s="132"/>
      <c r="WXC705" s="132"/>
      <c r="WXD705" s="132"/>
      <c r="WXE705" s="132"/>
      <c r="WXF705" s="132"/>
      <c r="WXG705" s="132"/>
      <c r="WXH705" s="132"/>
      <c r="WXI705" s="132"/>
      <c r="WXJ705" s="132"/>
      <c r="WXK705" s="132"/>
      <c r="WXL705" s="132"/>
      <c r="WXM705" s="132"/>
      <c r="WXN705" s="132"/>
      <c r="WXO705" s="132"/>
      <c r="WXP705" s="132"/>
      <c r="WXQ705" s="132"/>
      <c r="WXR705" s="132"/>
      <c r="WXS705" s="132"/>
      <c r="WXT705" s="132"/>
      <c r="WXU705" s="132"/>
      <c r="WXV705" s="132"/>
      <c r="WXW705" s="132"/>
      <c r="WXX705" s="132"/>
      <c r="WXY705" s="132"/>
      <c r="WXZ705" s="132"/>
      <c r="WYA705" s="132"/>
      <c r="WYB705" s="132"/>
      <c r="WYC705" s="132"/>
      <c r="WYD705" s="132"/>
      <c r="WYE705" s="132"/>
      <c r="WYF705" s="132"/>
      <c r="WYG705" s="132"/>
      <c r="WYH705" s="132"/>
      <c r="WYI705" s="132"/>
      <c r="WYJ705" s="132"/>
      <c r="WYK705" s="132"/>
      <c r="WYL705" s="132"/>
      <c r="WYM705" s="132"/>
      <c r="WYN705" s="132"/>
      <c r="WYO705" s="132"/>
      <c r="WYP705" s="132"/>
      <c r="WYQ705" s="132"/>
      <c r="WYR705" s="132"/>
      <c r="WYS705" s="132"/>
      <c r="WYT705" s="132"/>
      <c r="WYU705" s="132"/>
      <c r="WYV705" s="132"/>
      <c r="WYW705" s="132"/>
      <c r="WYX705" s="132"/>
      <c r="WYY705" s="132"/>
      <c r="WYZ705" s="132"/>
      <c r="WZA705" s="132"/>
      <c r="WZB705" s="132"/>
      <c r="WZC705" s="132"/>
      <c r="WZD705" s="132"/>
      <c r="WZE705" s="132"/>
      <c r="WZF705" s="132"/>
      <c r="WZG705" s="132"/>
      <c r="WZH705" s="132"/>
      <c r="WZI705" s="132"/>
      <c r="WZJ705" s="132"/>
      <c r="WZK705" s="132"/>
      <c r="WZL705" s="132"/>
      <c r="WZM705" s="132"/>
      <c r="WZN705" s="132"/>
      <c r="WZO705" s="132"/>
      <c r="WZP705" s="132"/>
      <c r="WZQ705" s="132"/>
      <c r="WZR705" s="132"/>
      <c r="WZS705" s="132"/>
      <c r="WZT705" s="132"/>
      <c r="WZU705" s="132"/>
      <c r="WZV705" s="132"/>
      <c r="WZW705" s="132"/>
      <c r="WZX705" s="132"/>
      <c r="WZY705" s="132"/>
      <c r="WZZ705" s="132"/>
      <c r="XAA705" s="132"/>
      <c r="XAB705" s="132"/>
      <c r="XAC705" s="132"/>
      <c r="XAD705" s="132"/>
      <c r="XAE705" s="132"/>
      <c r="XAF705" s="132"/>
      <c r="XAG705" s="132"/>
      <c r="XAH705" s="132"/>
      <c r="XAI705" s="132"/>
      <c r="XAJ705" s="132"/>
      <c r="XAK705" s="132"/>
      <c r="XAL705" s="132"/>
      <c r="XAM705" s="132"/>
      <c r="XAN705" s="132"/>
      <c r="XAO705" s="132"/>
      <c r="XAP705" s="132"/>
      <c r="XAQ705" s="132"/>
      <c r="XAR705" s="132"/>
      <c r="XAS705" s="132"/>
      <c r="XAT705" s="132"/>
      <c r="XAU705" s="132"/>
      <c r="XAV705" s="132"/>
      <c r="XAW705" s="132"/>
      <c r="XAX705" s="132"/>
      <c r="XAY705" s="132"/>
      <c r="XAZ705" s="132"/>
      <c r="XBA705" s="132"/>
      <c r="XBB705" s="132"/>
      <c r="XBC705" s="132"/>
      <c r="XBD705" s="132"/>
      <c r="XBE705" s="132"/>
      <c r="XBF705" s="132"/>
      <c r="XBG705" s="132"/>
      <c r="XBH705" s="132"/>
      <c r="XBI705" s="132"/>
      <c r="XBJ705" s="132"/>
      <c r="XBK705" s="132"/>
      <c r="XBL705" s="132"/>
      <c r="XBM705" s="132"/>
      <c r="XBN705" s="132"/>
      <c r="XBO705" s="132"/>
      <c r="XBP705" s="132"/>
      <c r="XBQ705" s="132"/>
      <c r="XBR705" s="132"/>
      <c r="XBS705" s="132"/>
      <c r="XBT705" s="132"/>
      <c r="XBU705" s="132"/>
      <c r="XBV705" s="132"/>
      <c r="XBW705" s="132"/>
      <c r="XBX705" s="132"/>
      <c r="XBY705" s="132"/>
      <c r="XBZ705" s="132"/>
      <c r="XCA705" s="132"/>
      <c r="XCB705" s="132"/>
      <c r="XCC705" s="132"/>
      <c r="XCD705" s="132"/>
      <c r="XCE705" s="132"/>
      <c r="XCF705" s="132"/>
      <c r="XCG705" s="132"/>
      <c r="XCH705" s="132"/>
      <c r="XCI705" s="132"/>
      <c r="XCJ705" s="132"/>
      <c r="XCK705" s="132"/>
      <c r="XCL705" s="132"/>
      <c r="XCM705" s="132"/>
      <c r="XCN705" s="132"/>
      <c r="XCO705" s="132"/>
      <c r="XCP705" s="132"/>
      <c r="XCQ705" s="132"/>
      <c r="XCR705" s="132"/>
      <c r="XCS705" s="132"/>
      <c r="XCT705" s="132"/>
      <c r="XCU705" s="132"/>
      <c r="XCV705" s="132"/>
      <c r="XCW705" s="132"/>
      <c r="XCX705" s="132"/>
      <c r="XCY705" s="132"/>
      <c r="XCZ705" s="132"/>
      <c r="XDA705" s="132"/>
      <c r="XDB705" s="132"/>
      <c r="XDC705" s="132"/>
      <c r="XDD705" s="132"/>
      <c r="XDE705" s="132"/>
      <c r="XDF705" s="132"/>
      <c r="XDG705" s="132"/>
      <c r="XDH705" s="132"/>
      <c r="XDI705" s="132"/>
      <c r="XDJ705" s="132"/>
      <c r="XDK705" s="132"/>
      <c r="XDL705" s="132"/>
      <c r="XDM705" s="132"/>
      <c r="XDN705" s="132"/>
      <c r="XDO705" s="132"/>
      <c r="XDP705" s="132"/>
      <c r="XDQ705" s="132"/>
      <c r="XDR705" s="132"/>
      <c r="XDS705" s="132"/>
      <c r="XDT705" s="132"/>
      <c r="XDU705" s="132"/>
      <c r="XDV705" s="132"/>
      <c r="XDW705" s="132"/>
      <c r="XDX705" s="132"/>
      <c r="XDY705" s="132"/>
      <c r="XDZ705" s="132"/>
      <c r="XEA705" s="132"/>
      <c r="XEB705" s="132"/>
      <c r="XEC705" s="132"/>
      <c r="XED705" s="132"/>
      <c r="XEE705" s="132"/>
      <c r="XEF705" s="132"/>
      <c r="XEG705" s="132"/>
      <c r="XEH705" s="132"/>
      <c r="XEI705" s="132"/>
      <c r="XEJ705" s="132"/>
      <c r="XEK705" s="132"/>
      <c r="XEL705" s="132"/>
      <c r="XEM705" s="132"/>
      <c r="XEN705" s="132"/>
      <c r="XEO705" s="132"/>
      <c r="XEP705" s="132"/>
      <c r="XEQ705" s="132"/>
      <c r="XER705" s="132"/>
      <c r="XES705" s="132"/>
      <c r="XET705" s="132"/>
      <c r="XEU705" s="132"/>
      <c r="XEV705" s="132"/>
      <c r="XEW705" s="132"/>
      <c r="XEX705" s="132"/>
      <c r="XEY705" s="132"/>
      <c r="XEZ705" s="132"/>
      <c r="XFA705" s="132"/>
      <c r="XFB705" s="132"/>
      <c r="XFC705" s="132"/>
      <c r="XFD705" s="228"/>
    </row>
    <row r="706" spans="1:16384" x14ac:dyDescent="0.15">
      <c r="A706" s="261"/>
      <c r="B706" s="42">
        <v>2</v>
      </c>
      <c r="C706" s="111" t="s">
        <v>1283</v>
      </c>
      <c r="D706" s="31"/>
      <c r="E706" s="31"/>
      <c r="H706" s="167"/>
      <c r="I706" s="184">
        <v>8</v>
      </c>
      <c r="J706" s="20">
        <v>59</v>
      </c>
      <c r="K706" s="115">
        <f t="shared" si="584"/>
        <v>51</v>
      </c>
      <c r="L706" s="185">
        <f>K706/Popularity!$B$29</f>
        <v>0.98076923076923073</v>
      </c>
      <c r="M706" s="185">
        <f>K706/Popularity!$B$2</f>
        <v>0.25888324873096447</v>
      </c>
      <c r="N706" s="216">
        <f t="shared" si="585"/>
        <v>-0.72188598203826626</v>
      </c>
      <c r="O706" s="237"/>
      <c r="W706" s="63"/>
      <c r="XFD706" s="229"/>
    </row>
    <row r="707" spans="1:16384" ht="14" thickBot="1" x14ac:dyDescent="0.2">
      <c r="A707" s="259"/>
      <c r="B707" s="171">
        <v>3</v>
      </c>
      <c r="C707" s="112" t="s">
        <v>1285</v>
      </c>
      <c r="D707" s="32"/>
      <c r="E707" s="32"/>
      <c r="F707" s="165"/>
      <c r="G707" s="161"/>
      <c r="H707" s="172"/>
      <c r="I707" s="186">
        <v>0</v>
      </c>
      <c r="J707" s="187">
        <v>52</v>
      </c>
      <c r="K707" s="188">
        <f t="shared" si="584"/>
        <v>52</v>
      </c>
      <c r="L707" s="189">
        <f>K707/Popularity!$B$29</f>
        <v>1</v>
      </c>
      <c r="M707" s="189">
        <f>K707/Popularity!$B$2</f>
        <v>0.26395939086294418</v>
      </c>
      <c r="N707" s="219">
        <f t="shared" si="585"/>
        <v>-0.73604060913705582</v>
      </c>
      <c r="O707" s="238"/>
      <c r="P707" s="162"/>
      <c r="Q707" s="65"/>
      <c r="R707" s="163"/>
      <c r="S707" s="65"/>
      <c r="T707" s="65"/>
      <c r="U707" s="65"/>
      <c r="V707" s="65"/>
      <c r="W707" s="66"/>
      <c r="X707" s="187"/>
      <c r="Y707" s="187"/>
      <c r="Z707" s="187"/>
      <c r="AA707" s="187"/>
      <c r="AB707" s="187"/>
      <c r="AC707" s="187"/>
      <c r="AD707" s="187"/>
      <c r="AE707" s="187"/>
      <c r="AF707" s="187"/>
      <c r="AG707" s="187"/>
      <c r="AH707" s="187"/>
      <c r="AI707" s="187"/>
      <c r="AJ707" s="187"/>
      <c r="AK707" s="187"/>
      <c r="AL707" s="187"/>
      <c r="AM707" s="187"/>
      <c r="AN707" s="187"/>
      <c r="AO707" s="187"/>
      <c r="AP707" s="187"/>
      <c r="AQ707" s="187"/>
      <c r="AR707" s="187"/>
      <c r="AS707" s="187"/>
      <c r="AT707" s="187"/>
      <c r="AU707" s="187"/>
      <c r="AV707" s="187"/>
      <c r="AW707" s="187"/>
      <c r="AX707" s="187"/>
      <c r="AY707" s="187"/>
      <c r="AZ707" s="187"/>
      <c r="BA707" s="187"/>
      <c r="BB707" s="187"/>
      <c r="BC707" s="187"/>
      <c r="BD707" s="187"/>
      <c r="BE707" s="187"/>
      <c r="BF707" s="187"/>
      <c r="BG707" s="187"/>
      <c r="BH707" s="187"/>
      <c r="BI707" s="187"/>
      <c r="BJ707" s="187"/>
      <c r="BK707" s="187"/>
      <c r="BL707" s="187"/>
      <c r="BM707" s="187"/>
      <c r="BN707" s="187"/>
      <c r="BO707" s="187"/>
      <c r="BP707" s="187"/>
      <c r="BQ707" s="187"/>
      <c r="BR707" s="187"/>
      <c r="BS707" s="187"/>
      <c r="BT707" s="187"/>
      <c r="BU707" s="187"/>
      <c r="BV707" s="187"/>
      <c r="BW707" s="187"/>
      <c r="BX707" s="187"/>
      <c r="BY707" s="187"/>
      <c r="BZ707" s="187"/>
      <c r="CA707" s="187"/>
      <c r="CB707" s="187"/>
      <c r="CC707" s="187"/>
      <c r="CD707" s="187"/>
      <c r="CE707" s="187"/>
      <c r="CF707" s="187"/>
      <c r="CG707" s="187"/>
      <c r="CH707" s="187"/>
      <c r="CI707" s="187"/>
      <c r="CJ707" s="187"/>
      <c r="CK707" s="187"/>
      <c r="CL707" s="187"/>
      <c r="CM707" s="187"/>
      <c r="CN707" s="187"/>
      <c r="CO707" s="187"/>
      <c r="CP707" s="187"/>
      <c r="CQ707" s="187"/>
      <c r="CR707" s="187"/>
      <c r="CS707" s="187"/>
      <c r="CT707" s="187"/>
      <c r="CU707" s="187"/>
      <c r="CV707" s="187"/>
      <c r="CW707" s="187"/>
      <c r="CX707" s="187"/>
      <c r="CY707" s="187"/>
      <c r="CZ707" s="187"/>
      <c r="DA707" s="187"/>
      <c r="DB707" s="187"/>
      <c r="DC707" s="187"/>
      <c r="DD707" s="187"/>
      <c r="DE707" s="187"/>
      <c r="DF707" s="187"/>
      <c r="DG707" s="187"/>
      <c r="DH707" s="187"/>
      <c r="DI707" s="187"/>
      <c r="DJ707" s="187"/>
      <c r="DK707" s="187"/>
      <c r="DL707" s="187"/>
      <c r="DM707" s="187"/>
      <c r="DN707" s="187"/>
      <c r="DO707" s="187"/>
      <c r="DP707" s="187"/>
      <c r="DQ707" s="187"/>
      <c r="DR707" s="187"/>
      <c r="DS707" s="187"/>
      <c r="DT707" s="187"/>
      <c r="DU707" s="187"/>
      <c r="DV707" s="187"/>
      <c r="DW707" s="187"/>
      <c r="DX707" s="187"/>
      <c r="DY707" s="187"/>
      <c r="DZ707" s="187"/>
      <c r="EA707" s="187"/>
      <c r="EB707" s="187"/>
      <c r="EC707" s="187"/>
      <c r="ED707" s="187"/>
      <c r="EE707" s="187"/>
      <c r="EF707" s="187"/>
      <c r="EG707" s="187"/>
      <c r="EH707" s="187"/>
      <c r="EI707" s="187"/>
      <c r="EJ707" s="187"/>
      <c r="EK707" s="187"/>
      <c r="EL707" s="187"/>
      <c r="EM707" s="187"/>
      <c r="EN707" s="187"/>
      <c r="EO707" s="187"/>
      <c r="EP707" s="187"/>
      <c r="EQ707" s="187"/>
      <c r="ER707" s="187"/>
      <c r="ES707" s="187"/>
      <c r="ET707" s="187"/>
      <c r="EU707" s="187"/>
      <c r="EV707" s="187"/>
      <c r="EW707" s="187"/>
      <c r="EX707" s="187"/>
      <c r="EY707" s="187"/>
      <c r="EZ707" s="187"/>
      <c r="FA707" s="187"/>
      <c r="FB707" s="187"/>
      <c r="FC707" s="187"/>
      <c r="FD707" s="187"/>
      <c r="FE707" s="187"/>
      <c r="FF707" s="187"/>
      <c r="FG707" s="187"/>
      <c r="FH707" s="187"/>
      <c r="FI707" s="187"/>
      <c r="FJ707" s="187"/>
      <c r="FK707" s="187"/>
      <c r="FL707" s="187"/>
      <c r="FM707" s="187"/>
      <c r="FN707" s="187"/>
      <c r="FO707" s="187"/>
      <c r="FP707" s="187"/>
      <c r="FQ707" s="187"/>
      <c r="FR707" s="187"/>
      <c r="FS707" s="187"/>
      <c r="FT707" s="187"/>
      <c r="FU707" s="187"/>
      <c r="FV707" s="187"/>
      <c r="FW707" s="187"/>
      <c r="FX707" s="187"/>
      <c r="FY707" s="187"/>
      <c r="FZ707" s="187"/>
      <c r="GA707" s="187"/>
      <c r="GB707" s="187"/>
      <c r="GC707" s="187"/>
      <c r="GD707" s="187"/>
      <c r="GE707" s="187"/>
      <c r="GF707" s="187"/>
      <c r="GG707" s="187"/>
      <c r="GH707" s="187"/>
      <c r="GI707" s="187"/>
      <c r="GJ707" s="187"/>
      <c r="GK707" s="187"/>
      <c r="GL707" s="187"/>
      <c r="GM707" s="187"/>
      <c r="GN707" s="187"/>
      <c r="GO707" s="187"/>
      <c r="GP707" s="187"/>
      <c r="GQ707" s="187"/>
      <c r="GR707" s="187"/>
      <c r="GS707" s="187"/>
      <c r="GT707" s="187"/>
      <c r="GU707" s="187"/>
      <c r="GV707" s="187"/>
      <c r="GW707" s="187"/>
      <c r="GX707" s="187"/>
      <c r="GY707" s="187"/>
      <c r="GZ707" s="187"/>
      <c r="HA707" s="187"/>
      <c r="HB707" s="187"/>
      <c r="HC707" s="187"/>
      <c r="HD707" s="187"/>
      <c r="HE707" s="187"/>
      <c r="HF707" s="187"/>
      <c r="HG707" s="187"/>
      <c r="HH707" s="187"/>
      <c r="HI707" s="187"/>
      <c r="HJ707" s="187"/>
      <c r="HK707" s="187"/>
      <c r="HL707" s="187"/>
      <c r="HM707" s="187"/>
      <c r="HN707" s="187"/>
      <c r="HO707" s="187"/>
      <c r="HP707" s="187"/>
      <c r="HQ707" s="187"/>
      <c r="HR707" s="187"/>
      <c r="HS707" s="187"/>
      <c r="HT707" s="187"/>
      <c r="HU707" s="187"/>
      <c r="HV707" s="187"/>
      <c r="HW707" s="187"/>
      <c r="HX707" s="187"/>
      <c r="HY707" s="187"/>
      <c r="HZ707" s="187"/>
      <c r="IA707" s="187"/>
      <c r="IB707" s="187"/>
      <c r="IC707" s="187"/>
      <c r="ID707" s="187"/>
      <c r="IE707" s="187"/>
      <c r="IF707" s="187"/>
      <c r="IG707" s="187"/>
      <c r="IH707" s="187"/>
      <c r="II707" s="187"/>
      <c r="IJ707" s="187"/>
      <c r="IK707" s="187"/>
      <c r="IL707" s="187"/>
      <c r="IM707" s="187"/>
      <c r="IN707" s="187"/>
      <c r="IO707" s="187"/>
      <c r="IP707" s="187"/>
      <c r="IQ707" s="187"/>
      <c r="IR707" s="187"/>
      <c r="IS707" s="187"/>
      <c r="IT707" s="187"/>
      <c r="IU707" s="187"/>
      <c r="IV707" s="187"/>
      <c r="IW707" s="187"/>
      <c r="IX707" s="187"/>
      <c r="IY707" s="187"/>
      <c r="IZ707" s="187"/>
      <c r="JA707" s="187"/>
      <c r="JB707" s="187"/>
      <c r="JC707" s="187"/>
      <c r="JD707" s="187"/>
      <c r="JE707" s="187"/>
      <c r="JF707" s="187"/>
      <c r="JG707" s="187"/>
      <c r="JH707" s="187"/>
      <c r="JI707" s="187"/>
      <c r="JJ707" s="187"/>
      <c r="JK707" s="187"/>
      <c r="JL707" s="187"/>
      <c r="JM707" s="187"/>
      <c r="JN707" s="187"/>
      <c r="JO707" s="187"/>
      <c r="JP707" s="187"/>
      <c r="JQ707" s="187"/>
      <c r="JR707" s="187"/>
      <c r="JS707" s="187"/>
      <c r="JT707" s="187"/>
      <c r="JU707" s="187"/>
      <c r="JV707" s="187"/>
      <c r="JW707" s="187"/>
      <c r="JX707" s="187"/>
      <c r="JY707" s="187"/>
      <c r="JZ707" s="187"/>
      <c r="KA707" s="187"/>
      <c r="KB707" s="187"/>
      <c r="KC707" s="187"/>
      <c r="KD707" s="187"/>
      <c r="KE707" s="187"/>
      <c r="KF707" s="187"/>
      <c r="KG707" s="187"/>
      <c r="KH707" s="187"/>
      <c r="KI707" s="187"/>
      <c r="KJ707" s="187"/>
      <c r="KK707" s="187"/>
      <c r="KL707" s="187"/>
      <c r="KM707" s="187"/>
      <c r="KN707" s="187"/>
      <c r="KO707" s="187"/>
      <c r="KP707" s="187"/>
      <c r="KQ707" s="187"/>
      <c r="KR707" s="187"/>
      <c r="KS707" s="187"/>
      <c r="KT707" s="187"/>
      <c r="KU707" s="187"/>
      <c r="KV707" s="187"/>
      <c r="KW707" s="187"/>
      <c r="KX707" s="187"/>
      <c r="KY707" s="187"/>
      <c r="KZ707" s="187"/>
      <c r="LA707" s="187"/>
      <c r="LB707" s="187"/>
      <c r="LC707" s="187"/>
      <c r="LD707" s="187"/>
      <c r="LE707" s="187"/>
      <c r="LF707" s="187"/>
      <c r="LG707" s="187"/>
      <c r="LH707" s="187"/>
      <c r="LI707" s="187"/>
      <c r="LJ707" s="187"/>
      <c r="LK707" s="187"/>
      <c r="LL707" s="187"/>
      <c r="LM707" s="187"/>
      <c r="LN707" s="187"/>
      <c r="LO707" s="187"/>
      <c r="LP707" s="187"/>
      <c r="LQ707" s="187"/>
      <c r="LR707" s="187"/>
      <c r="LS707" s="187"/>
      <c r="LT707" s="187"/>
      <c r="LU707" s="187"/>
      <c r="LV707" s="187"/>
      <c r="LW707" s="187"/>
      <c r="LX707" s="187"/>
      <c r="LY707" s="187"/>
      <c r="LZ707" s="187"/>
      <c r="MA707" s="187"/>
      <c r="MB707" s="187"/>
      <c r="MC707" s="187"/>
      <c r="MD707" s="187"/>
      <c r="ME707" s="187"/>
      <c r="MF707" s="187"/>
      <c r="MG707" s="187"/>
      <c r="MH707" s="187"/>
      <c r="MI707" s="187"/>
      <c r="MJ707" s="187"/>
      <c r="MK707" s="187"/>
      <c r="ML707" s="187"/>
      <c r="MM707" s="187"/>
      <c r="MN707" s="187"/>
      <c r="MO707" s="187"/>
      <c r="MP707" s="187"/>
      <c r="MQ707" s="187"/>
      <c r="MR707" s="187"/>
      <c r="MS707" s="187"/>
      <c r="MT707" s="187"/>
      <c r="MU707" s="187"/>
      <c r="MV707" s="187"/>
      <c r="MW707" s="187"/>
      <c r="MX707" s="187"/>
      <c r="MY707" s="187"/>
      <c r="MZ707" s="187"/>
      <c r="NA707" s="187"/>
      <c r="NB707" s="187"/>
      <c r="NC707" s="187"/>
      <c r="ND707" s="187"/>
      <c r="NE707" s="187"/>
      <c r="NF707" s="187"/>
      <c r="NG707" s="187"/>
      <c r="NH707" s="187"/>
      <c r="NI707" s="187"/>
      <c r="NJ707" s="187"/>
      <c r="NK707" s="187"/>
      <c r="NL707" s="187"/>
      <c r="NM707" s="187"/>
      <c r="NN707" s="187"/>
      <c r="NO707" s="187"/>
      <c r="NP707" s="187"/>
      <c r="NQ707" s="187"/>
      <c r="NR707" s="187"/>
      <c r="NS707" s="187"/>
      <c r="NT707" s="187"/>
      <c r="NU707" s="187"/>
      <c r="NV707" s="187"/>
      <c r="NW707" s="187"/>
      <c r="NX707" s="187"/>
      <c r="NY707" s="187"/>
      <c r="NZ707" s="187"/>
      <c r="OA707" s="187"/>
      <c r="OB707" s="187"/>
      <c r="OC707" s="187"/>
      <c r="OD707" s="187"/>
      <c r="OE707" s="187"/>
      <c r="OF707" s="187"/>
      <c r="OG707" s="187"/>
      <c r="OH707" s="187"/>
      <c r="OI707" s="187"/>
      <c r="OJ707" s="187"/>
      <c r="OK707" s="187"/>
      <c r="OL707" s="187"/>
      <c r="OM707" s="187"/>
      <c r="ON707" s="187"/>
      <c r="OO707" s="187"/>
      <c r="OP707" s="187"/>
      <c r="OQ707" s="187"/>
      <c r="OR707" s="187"/>
      <c r="OS707" s="187"/>
      <c r="OT707" s="187"/>
      <c r="OU707" s="187"/>
      <c r="OV707" s="187"/>
      <c r="OW707" s="187"/>
      <c r="OX707" s="187"/>
      <c r="OY707" s="187"/>
      <c r="OZ707" s="187"/>
      <c r="PA707" s="187"/>
      <c r="PB707" s="187"/>
      <c r="PC707" s="187"/>
      <c r="PD707" s="187"/>
      <c r="PE707" s="187"/>
      <c r="PF707" s="187"/>
      <c r="PG707" s="187"/>
      <c r="PH707" s="187"/>
      <c r="PI707" s="187"/>
      <c r="PJ707" s="187"/>
      <c r="PK707" s="187"/>
      <c r="PL707" s="187"/>
      <c r="PM707" s="187"/>
      <c r="PN707" s="187"/>
      <c r="PO707" s="187"/>
      <c r="PP707" s="187"/>
      <c r="PQ707" s="187"/>
      <c r="PR707" s="187"/>
      <c r="PS707" s="187"/>
      <c r="PT707" s="187"/>
      <c r="PU707" s="187"/>
      <c r="PV707" s="187"/>
      <c r="PW707" s="187"/>
      <c r="PX707" s="187"/>
      <c r="PY707" s="187"/>
      <c r="PZ707" s="187"/>
      <c r="QA707" s="187"/>
      <c r="QB707" s="187"/>
      <c r="QC707" s="187"/>
      <c r="QD707" s="187"/>
      <c r="QE707" s="187"/>
      <c r="QF707" s="187"/>
      <c r="QG707" s="187"/>
      <c r="QH707" s="187"/>
      <c r="QI707" s="187"/>
      <c r="QJ707" s="187"/>
      <c r="QK707" s="187"/>
      <c r="QL707" s="187"/>
      <c r="QM707" s="187"/>
      <c r="QN707" s="187"/>
      <c r="QO707" s="187"/>
      <c r="QP707" s="187"/>
      <c r="QQ707" s="187"/>
      <c r="QR707" s="187"/>
      <c r="QS707" s="187"/>
      <c r="QT707" s="187"/>
      <c r="QU707" s="187"/>
      <c r="QV707" s="187"/>
      <c r="QW707" s="187"/>
      <c r="QX707" s="187"/>
      <c r="QY707" s="187"/>
      <c r="QZ707" s="187"/>
      <c r="RA707" s="187"/>
      <c r="RB707" s="187"/>
      <c r="RC707" s="187"/>
      <c r="RD707" s="187"/>
      <c r="RE707" s="187"/>
      <c r="RF707" s="187"/>
      <c r="RG707" s="187"/>
      <c r="RH707" s="187"/>
      <c r="RI707" s="187"/>
      <c r="RJ707" s="187"/>
      <c r="RK707" s="187"/>
      <c r="RL707" s="187"/>
      <c r="RM707" s="187"/>
      <c r="RN707" s="187"/>
      <c r="RO707" s="187"/>
      <c r="RP707" s="187"/>
      <c r="RQ707" s="187"/>
      <c r="RR707" s="187"/>
      <c r="RS707" s="187"/>
      <c r="RT707" s="187"/>
      <c r="RU707" s="187"/>
      <c r="RV707" s="187"/>
      <c r="RW707" s="187"/>
      <c r="RX707" s="187"/>
      <c r="RY707" s="187"/>
      <c r="RZ707" s="187"/>
      <c r="SA707" s="187"/>
      <c r="SB707" s="187"/>
      <c r="SC707" s="187"/>
      <c r="SD707" s="187"/>
      <c r="SE707" s="187"/>
      <c r="SF707" s="187"/>
      <c r="SG707" s="187"/>
      <c r="SH707" s="187"/>
      <c r="SI707" s="187"/>
      <c r="SJ707" s="187"/>
      <c r="SK707" s="187"/>
      <c r="SL707" s="187"/>
      <c r="SM707" s="187"/>
      <c r="SN707" s="187"/>
      <c r="SO707" s="187"/>
      <c r="SP707" s="187"/>
      <c r="SQ707" s="187"/>
      <c r="SR707" s="187"/>
      <c r="SS707" s="187"/>
      <c r="ST707" s="187"/>
      <c r="SU707" s="187"/>
      <c r="SV707" s="187"/>
      <c r="SW707" s="187"/>
      <c r="SX707" s="187"/>
      <c r="SY707" s="187"/>
      <c r="SZ707" s="187"/>
      <c r="TA707" s="187"/>
      <c r="TB707" s="187"/>
      <c r="TC707" s="187"/>
      <c r="TD707" s="187"/>
      <c r="TE707" s="187"/>
      <c r="TF707" s="187"/>
      <c r="TG707" s="187"/>
      <c r="TH707" s="187"/>
      <c r="TI707" s="187"/>
      <c r="TJ707" s="187"/>
      <c r="TK707" s="187"/>
      <c r="TL707" s="187"/>
      <c r="TM707" s="187"/>
      <c r="TN707" s="187"/>
      <c r="TO707" s="187"/>
      <c r="TP707" s="187"/>
      <c r="TQ707" s="187"/>
      <c r="TR707" s="187"/>
      <c r="TS707" s="187"/>
      <c r="TT707" s="187"/>
      <c r="TU707" s="187"/>
      <c r="TV707" s="187"/>
      <c r="TW707" s="187"/>
      <c r="TX707" s="187"/>
      <c r="TY707" s="187"/>
      <c r="TZ707" s="187"/>
      <c r="UA707" s="187"/>
      <c r="UB707" s="187"/>
      <c r="UC707" s="187"/>
      <c r="UD707" s="187"/>
      <c r="UE707" s="187"/>
      <c r="UF707" s="187"/>
      <c r="UG707" s="187"/>
      <c r="UH707" s="187"/>
      <c r="UI707" s="187"/>
      <c r="UJ707" s="187"/>
      <c r="UK707" s="187"/>
      <c r="UL707" s="187"/>
      <c r="UM707" s="187"/>
      <c r="UN707" s="187"/>
      <c r="UO707" s="187"/>
      <c r="UP707" s="187"/>
      <c r="UQ707" s="187"/>
      <c r="UR707" s="187"/>
      <c r="US707" s="187"/>
      <c r="UT707" s="187"/>
      <c r="UU707" s="187"/>
      <c r="UV707" s="187"/>
      <c r="UW707" s="187"/>
      <c r="UX707" s="187"/>
      <c r="UY707" s="187"/>
      <c r="UZ707" s="187"/>
      <c r="VA707" s="187"/>
      <c r="VB707" s="187"/>
      <c r="VC707" s="187"/>
      <c r="VD707" s="187"/>
      <c r="VE707" s="187"/>
      <c r="VF707" s="187"/>
      <c r="VG707" s="187"/>
      <c r="VH707" s="187"/>
      <c r="VI707" s="187"/>
      <c r="VJ707" s="187"/>
      <c r="VK707" s="187"/>
      <c r="VL707" s="187"/>
      <c r="VM707" s="187"/>
      <c r="VN707" s="187"/>
      <c r="VO707" s="187"/>
      <c r="VP707" s="187"/>
      <c r="VQ707" s="187"/>
      <c r="VR707" s="187"/>
      <c r="VS707" s="187"/>
      <c r="VT707" s="187"/>
      <c r="VU707" s="187"/>
      <c r="VV707" s="187"/>
      <c r="VW707" s="187"/>
      <c r="VX707" s="187"/>
      <c r="VY707" s="187"/>
      <c r="VZ707" s="187"/>
      <c r="WA707" s="187"/>
      <c r="WB707" s="187"/>
      <c r="WC707" s="187"/>
      <c r="WD707" s="187"/>
      <c r="WE707" s="187"/>
      <c r="WF707" s="187"/>
      <c r="WG707" s="187"/>
      <c r="WH707" s="187"/>
      <c r="WI707" s="187"/>
      <c r="WJ707" s="187"/>
      <c r="WK707" s="187"/>
      <c r="WL707" s="187"/>
      <c r="WM707" s="187"/>
      <c r="WN707" s="187"/>
      <c r="WO707" s="187"/>
      <c r="WP707" s="187"/>
      <c r="WQ707" s="187"/>
      <c r="WR707" s="187"/>
      <c r="WS707" s="187"/>
      <c r="WT707" s="187"/>
      <c r="WU707" s="187"/>
      <c r="WV707" s="187"/>
      <c r="WW707" s="187"/>
      <c r="WX707" s="187"/>
      <c r="WY707" s="187"/>
      <c r="WZ707" s="187"/>
      <c r="XA707" s="187"/>
      <c r="XB707" s="187"/>
      <c r="XC707" s="187"/>
      <c r="XD707" s="187"/>
      <c r="XE707" s="187"/>
      <c r="XF707" s="187"/>
      <c r="XG707" s="187"/>
      <c r="XH707" s="187"/>
      <c r="XI707" s="187"/>
      <c r="XJ707" s="187"/>
      <c r="XK707" s="187"/>
      <c r="XL707" s="187"/>
      <c r="XM707" s="187"/>
      <c r="XN707" s="187"/>
      <c r="XO707" s="187"/>
      <c r="XP707" s="187"/>
      <c r="XQ707" s="187"/>
      <c r="XR707" s="187"/>
      <c r="XS707" s="187"/>
      <c r="XT707" s="187"/>
      <c r="XU707" s="187"/>
      <c r="XV707" s="187"/>
      <c r="XW707" s="187"/>
      <c r="XX707" s="187"/>
      <c r="XY707" s="187"/>
      <c r="XZ707" s="187"/>
      <c r="YA707" s="187"/>
      <c r="YB707" s="187"/>
      <c r="YC707" s="187"/>
      <c r="YD707" s="187"/>
      <c r="YE707" s="187"/>
      <c r="YF707" s="187"/>
      <c r="YG707" s="187"/>
      <c r="YH707" s="187"/>
      <c r="YI707" s="187"/>
      <c r="YJ707" s="187"/>
      <c r="YK707" s="187"/>
      <c r="YL707" s="187"/>
      <c r="YM707" s="187"/>
      <c r="YN707" s="187"/>
      <c r="YO707" s="187"/>
      <c r="YP707" s="187"/>
      <c r="YQ707" s="187"/>
      <c r="YR707" s="187"/>
      <c r="YS707" s="187"/>
      <c r="YT707" s="187"/>
      <c r="YU707" s="187"/>
      <c r="YV707" s="187"/>
      <c r="YW707" s="187"/>
      <c r="YX707" s="187"/>
      <c r="YY707" s="187"/>
      <c r="YZ707" s="187"/>
      <c r="ZA707" s="187"/>
      <c r="ZB707" s="187"/>
      <c r="ZC707" s="187"/>
      <c r="ZD707" s="187"/>
      <c r="ZE707" s="187"/>
      <c r="ZF707" s="187"/>
      <c r="ZG707" s="187"/>
      <c r="ZH707" s="187"/>
      <c r="ZI707" s="187"/>
      <c r="ZJ707" s="187"/>
      <c r="ZK707" s="187"/>
      <c r="ZL707" s="187"/>
      <c r="ZM707" s="187"/>
      <c r="ZN707" s="187"/>
      <c r="ZO707" s="187"/>
      <c r="ZP707" s="187"/>
      <c r="ZQ707" s="187"/>
      <c r="ZR707" s="187"/>
      <c r="ZS707" s="187"/>
      <c r="ZT707" s="187"/>
      <c r="ZU707" s="187"/>
      <c r="ZV707" s="187"/>
      <c r="ZW707" s="187"/>
      <c r="ZX707" s="187"/>
      <c r="ZY707" s="187"/>
      <c r="ZZ707" s="187"/>
      <c r="AAA707" s="187"/>
      <c r="AAB707" s="187"/>
      <c r="AAC707" s="187"/>
      <c r="AAD707" s="187"/>
      <c r="AAE707" s="187"/>
      <c r="AAF707" s="187"/>
      <c r="AAG707" s="187"/>
      <c r="AAH707" s="187"/>
      <c r="AAI707" s="187"/>
      <c r="AAJ707" s="187"/>
      <c r="AAK707" s="187"/>
      <c r="AAL707" s="187"/>
      <c r="AAM707" s="187"/>
      <c r="AAN707" s="187"/>
      <c r="AAO707" s="187"/>
      <c r="AAP707" s="187"/>
      <c r="AAQ707" s="187"/>
      <c r="AAR707" s="187"/>
      <c r="AAS707" s="187"/>
      <c r="AAT707" s="187"/>
      <c r="AAU707" s="187"/>
      <c r="AAV707" s="187"/>
      <c r="AAW707" s="187"/>
      <c r="AAX707" s="187"/>
      <c r="AAY707" s="187"/>
      <c r="AAZ707" s="187"/>
      <c r="ABA707" s="187"/>
      <c r="ABB707" s="187"/>
      <c r="ABC707" s="187"/>
      <c r="ABD707" s="187"/>
      <c r="ABE707" s="187"/>
      <c r="ABF707" s="187"/>
      <c r="ABG707" s="187"/>
      <c r="ABH707" s="187"/>
      <c r="ABI707" s="187"/>
      <c r="ABJ707" s="187"/>
      <c r="ABK707" s="187"/>
      <c r="ABL707" s="187"/>
      <c r="ABM707" s="187"/>
      <c r="ABN707" s="187"/>
      <c r="ABO707" s="187"/>
      <c r="ABP707" s="187"/>
      <c r="ABQ707" s="187"/>
      <c r="ABR707" s="187"/>
      <c r="ABS707" s="187"/>
      <c r="ABT707" s="187"/>
      <c r="ABU707" s="187"/>
      <c r="ABV707" s="187"/>
      <c r="ABW707" s="187"/>
      <c r="ABX707" s="187"/>
      <c r="ABY707" s="187"/>
      <c r="ABZ707" s="187"/>
      <c r="ACA707" s="187"/>
      <c r="ACB707" s="187"/>
      <c r="ACC707" s="187"/>
      <c r="ACD707" s="187"/>
      <c r="ACE707" s="187"/>
      <c r="ACF707" s="187"/>
      <c r="ACG707" s="187"/>
      <c r="ACH707" s="187"/>
      <c r="ACI707" s="187"/>
      <c r="ACJ707" s="187"/>
      <c r="ACK707" s="187"/>
      <c r="ACL707" s="187"/>
      <c r="ACM707" s="187"/>
      <c r="ACN707" s="187"/>
      <c r="ACO707" s="187"/>
      <c r="ACP707" s="187"/>
      <c r="ACQ707" s="187"/>
      <c r="ACR707" s="187"/>
      <c r="ACS707" s="187"/>
      <c r="ACT707" s="187"/>
      <c r="ACU707" s="187"/>
      <c r="ACV707" s="187"/>
      <c r="ACW707" s="187"/>
      <c r="ACX707" s="187"/>
      <c r="ACY707" s="187"/>
      <c r="ACZ707" s="187"/>
      <c r="ADA707" s="187"/>
      <c r="ADB707" s="187"/>
      <c r="ADC707" s="187"/>
      <c r="ADD707" s="187"/>
      <c r="ADE707" s="187"/>
      <c r="ADF707" s="187"/>
      <c r="ADG707" s="187"/>
      <c r="ADH707" s="187"/>
      <c r="ADI707" s="187"/>
      <c r="ADJ707" s="187"/>
      <c r="ADK707" s="187"/>
      <c r="ADL707" s="187"/>
      <c r="ADM707" s="187"/>
      <c r="ADN707" s="187"/>
      <c r="ADO707" s="187"/>
      <c r="ADP707" s="187"/>
      <c r="ADQ707" s="187"/>
      <c r="ADR707" s="187"/>
      <c r="ADS707" s="187"/>
      <c r="ADT707" s="187"/>
      <c r="ADU707" s="187"/>
      <c r="ADV707" s="187"/>
      <c r="ADW707" s="187"/>
      <c r="ADX707" s="187"/>
      <c r="ADY707" s="187"/>
      <c r="ADZ707" s="187"/>
      <c r="AEA707" s="187"/>
      <c r="AEB707" s="187"/>
      <c r="AEC707" s="187"/>
      <c r="AED707" s="187"/>
      <c r="AEE707" s="187"/>
      <c r="AEF707" s="187"/>
      <c r="AEG707" s="187"/>
      <c r="AEH707" s="187"/>
      <c r="AEI707" s="187"/>
      <c r="AEJ707" s="187"/>
      <c r="AEK707" s="187"/>
      <c r="AEL707" s="187"/>
      <c r="AEM707" s="187"/>
      <c r="AEN707" s="187"/>
      <c r="AEO707" s="187"/>
      <c r="AEP707" s="187"/>
      <c r="AEQ707" s="187"/>
      <c r="AER707" s="187"/>
      <c r="AES707" s="187"/>
      <c r="AET707" s="187"/>
      <c r="AEU707" s="187"/>
      <c r="AEV707" s="187"/>
      <c r="AEW707" s="187"/>
      <c r="AEX707" s="187"/>
      <c r="AEY707" s="187"/>
      <c r="AEZ707" s="187"/>
      <c r="AFA707" s="187"/>
      <c r="AFB707" s="187"/>
      <c r="AFC707" s="187"/>
      <c r="AFD707" s="187"/>
      <c r="AFE707" s="187"/>
      <c r="AFF707" s="187"/>
      <c r="AFG707" s="187"/>
      <c r="AFH707" s="187"/>
      <c r="AFI707" s="187"/>
      <c r="AFJ707" s="187"/>
      <c r="AFK707" s="187"/>
      <c r="AFL707" s="187"/>
      <c r="AFM707" s="187"/>
      <c r="AFN707" s="187"/>
      <c r="AFO707" s="187"/>
      <c r="AFP707" s="187"/>
      <c r="AFQ707" s="187"/>
      <c r="AFR707" s="187"/>
      <c r="AFS707" s="187"/>
      <c r="AFT707" s="187"/>
      <c r="AFU707" s="187"/>
      <c r="AFV707" s="187"/>
      <c r="AFW707" s="187"/>
      <c r="AFX707" s="187"/>
      <c r="AFY707" s="187"/>
      <c r="AFZ707" s="187"/>
      <c r="AGA707" s="187"/>
      <c r="AGB707" s="187"/>
      <c r="AGC707" s="187"/>
      <c r="AGD707" s="187"/>
      <c r="AGE707" s="187"/>
      <c r="AGF707" s="187"/>
      <c r="AGG707" s="187"/>
      <c r="AGH707" s="187"/>
      <c r="AGI707" s="187"/>
      <c r="AGJ707" s="187"/>
      <c r="AGK707" s="187"/>
      <c r="AGL707" s="187"/>
      <c r="AGM707" s="187"/>
      <c r="AGN707" s="187"/>
      <c r="AGO707" s="187"/>
      <c r="AGP707" s="187"/>
      <c r="AGQ707" s="187"/>
      <c r="AGR707" s="187"/>
      <c r="AGS707" s="187"/>
      <c r="AGT707" s="187"/>
      <c r="AGU707" s="187"/>
      <c r="AGV707" s="187"/>
      <c r="AGW707" s="187"/>
      <c r="AGX707" s="187"/>
      <c r="AGY707" s="187"/>
      <c r="AGZ707" s="187"/>
      <c r="AHA707" s="187"/>
      <c r="AHB707" s="187"/>
      <c r="AHC707" s="187"/>
      <c r="AHD707" s="187"/>
      <c r="AHE707" s="187"/>
      <c r="AHF707" s="187"/>
      <c r="AHG707" s="187"/>
      <c r="AHH707" s="187"/>
      <c r="AHI707" s="187"/>
      <c r="AHJ707" s="187"/>
      <c r="AHK707" s="187"/>
      <c r="AHL707" s="187"/>
      <c r="AHM707" s="187"/>
      <c r="AHN707" s="187"/>
      <c r="AHO707" s="187"/>
      <c r="AHP707" s="187"/>
      <c r="AHQ707" s="187"/>
      <c r="AHR707" s="187"/>
      <c r="AHS707" s="187"/>
      <c r="AHT707" s="187"/>
      <c r="AHU707" s="187"/>
      <c r="AHV707" s="187"/>
      <c r="AHW707" s="187"/>
      <c r="AHX707" s="187"/>
      <c r="AHY707" s="187"/>
      <c r="AHZ707" s="187"/>
      <c r="AIA707" s="187"/>
      <c r="AIB707" s="187"/>
      <c r="AIC707" s="187"/>
      <c r="AID707" s="187"/>
      <c r="AIE707" s="187"/>
      <c r="AIF707" s="187"/>
      <c r="AIG707" s="187"/>
      <c r="AIH707" s="187"/>
      <c r="AII707" s="187"/>
      <c r="AIJ707" s="187"/>
      <c r="AIK707" s="187"/>
      <c r="AIL707" s="187"/>
      <c r="AIM707" s="187"/>
      <c r="AIN707" s="187"/>
      <c r="AIO707" s="187"/>
      <c r="AIP707" s="187"/>
      <c r="AIQ707" s="187"/>
      <c r="AIR707" s="187"/>
      <c r="AIS707" s="187"/>
      <c r="AIT707" s="187"/>
      <c r="AIU707" s="187"/>
      <c r="AIV707" s="187"/>
      <c r="AIW707" s="187"/>
      <c r="AIX707" s="187"/>
      <c r="AIY707" s="187"/>
      <c r="AIZ707" s="187"/>
      <c r="AJA707" s="187"/>
      <c r="AJB707" s="187"/>
      <c r="AJC707" s="187"/>
      <c r="AJD707" s="187"/>
      <c r="AJE707" s="187"/>
      <c r="AJF707" s="187"/>
      <c r="AJG707" s="187"/>
      <c r="AJH707" s="187"/>
      <c r="AJI707" s="187"/>
      <c r="AJJ707" s="187"/>
      <c r="AJK707" s="187"/>
      <c r="AJL707" s="187"/>
      <c r="AJM707" s="187"/>
      <c r="AJN707" s="187"/>
      <c r="AJO707" s="187"/>
      <c r="AJP707" s="187"/>
      <c r="AJQ707" s="187"/>
      <c r="AJR707" s="187"/>
      <c r="AJS707" s="187"/>
      <c r="AJT707" s="187"/>
      <c r="AJU707" s="187"/>
      <c r="AJV707" s="187"/>
      <c r="AJW707" s="187"/>
      <c r="AJX707" s="187"/>
      <c r="AJY707" s="187"/>
      <c r="AJZ707" s="187"/>
      <c r="AKA707" s="187"/>
      <c r="AKB707" s="187"/>
      <c r="AKC707" s="187"/>
      <c r="AKD707" s="187"/>
      <c r="AKE707" s="187"/>
      <c r="AKF707" s="187"/>
      <c r="AKG707" s="187"/>
      <c r="AKH707" s="187"/>
      <c r="AKI707" s="187"/>
      <c r="AKJ707" s="187"/>
      <c r="AKK707" s="187"/>
      <c r="AKL707" s="187"/>
      <c r="AKM707" s="187"/>
      <c r="AKN707" s="187"/>
      <c r="AKO707" s="187"/>
      <c r="AKP707" s="187"/>
      <c r="AKQ707" s="187"/>
      <c r="AKR707" s="187"/>
      <c r="AKS707" s="187"/>
      <c r="AKT707" s="187"/>
      <c r="AKU707" s="187"/>
      <c r="AKV707" s="187"/>
      <c r="AKW707" s="187"/>
      <c r="AKX707" s="187"/>
      <c r="AKY707" s="187"/>
      <c r="AKZ707" s="187"/>
      <c r="ALA707" s="187"/>
      <c r="ALB707" s="187"/>
      <c r="ALC707" s="187"/>
      <c r="ALD707" s="187"/>
      <c r="ALE707" s="187"/>
      <c r="ALF707" s="187"/>
      <c r="ALG707" s="187"/>
      <c r="ALH707" s="187"/>
      <c r="ALI707" s="187"/>
      <c r="ALJ707" s="187"/>
      <c r="ALK707" s="187"/>
      <c r="ALL707" s="187"/>
      <c r="ALM707" s="187"/>
      <c r="ALN707" s="187"/>
      <c r="ALO707" s="187"/>
      <c r="ALP707" s="187"/>
      <c r="ALQ707" s="187"/>
      <c r="ALR707" s="187"/>
      <c r="ALS707" s="187"/>
      <c r="ALT707" s="187"/>
      <c r="ALU707" s="187"/>
      <c r="ALV707" s="187"/>
      <c r="ALW707" s="187"/>
      <c r="ALX707" s="187"/>
      <c r="ALY707" s="187"/>
      <c r="ALZ707" s="187"/>
      <c r="AMA707" s="187"/>
      <c r="AMB707" s="187"/>
      <c r="AMC707" s="187"/>
      <c r="AMD707" s="187"/>
      <c r="AME707" s="187"/>
      <c r="AMF707" s="187"/>
      <c r="AMG707" s="187"/>
      <c r="AMH707" s="187"/>
      <c r="AMI707" s="187"/>
      <c r="AMJ707" s="187"/>
      <c r="AMK707" s="187"/>
      <c r="AML707" s="187"/>
      <c r="AMM707" s="187"/>
      <c r="AMN707" s="187"/>
      <c r="AMO707" s="187"/>
      <c r="AMP707" s="187"/>
      <c r="AMQ707" s="187"/>
      <c r="AMR707" s="187"/>
      <c r="AMS707" s="187"/>
      <c r="AMT707" s="187"/>
      <c r="AMU707" s="187"/>
      <c r="AMV707" s="187"/>
      <c r="AMW707" s="187"/>
      <c r="AMX707" s="187"/>
      <c r="AMY707" s="187"/>
      <c r="AMZ707" s="187"/>
      <c r="ANA707" s="187"/>
      <c r="ANB707" s="187"/>
      <c r="ANC707" s="187"/>
      <c r="AND707" s="187"/>
      <c r="ANE707" s="187"/>
      <c r="ANF707" s="187"/>
      <c r="ANG707" s="187"/>
      <c r="ANH707" s="187"/>
      <c r="ANI707" s="187"/>
      <c r="ANJ707" s="187"/>
      <c r="ANK707" s="187"/>
      <c r="ANL707" s="187"/>
      <c r="ANM707" s="187"/>
      <c r="ANN707" s="187"/>
      <c r="ANO707" s="187"/>
      <c r="ANP707" s="187"/>
      <c r="ANQ707" s="187"/>
      <c r="ANR707" s="187"/>
      <c r="ANS707" s="187"/>
      <c r="ANT707" s="187"/>
      <c r="ANU707" s="187"/>
      <c r="ANV707" s="187"/>
      <c r="ANW707" s="187"/>
      <c r="ANX707" s="187"/>
      <c r="ANY707" s="187"/>
      <c r="ANZ707" s="187"/>
      <c r="AOA707" s="187"/>
      <c r="AOB707" s="187"/>
      <c r="AOC707" s="187"/>
      <c r="AOD707" s="187"/>
      <c r="AOE707" s="187"/>
      <c r="AOF707" s="187"/>
      <c r="AOG707" s="187"/>
      <c r="AOH707" s="187"/>
      <c r="AOI707" s="187"/>
      <c r="AOJ707" s="187"/>
      <c r="AOK707" s="187"/>
      <c r="AOL707" s="187"/>
      <c r="AOM707" s="187"/>
      <c r="AON707" s="187"/>
      <c r="AOO707" s="187"/>
      <c r="AOP707" s="187"/>
      <c r="AOQ707" s="187"/>
      <c r="AOR707" s="187"/>
      <c r="AOS707" s="187"/>
      <c r="AOT707" s="187"/>
      <c r="AOU707" s="187"/>
      <c r="AOV707" s="187"/>
      <c r="AOW707" s="187"/>
      <c r="AOX707" s="187"/>
      <c r="AOY707" s="187"/>
      <c r="AOZ707" s="187"/>
      <c r="APA707" s="187"/>
      <c r="APB707" s="187"/>
      <c r="APC707" s="187"/>
      <c r="APD707" s="187"/>
      <c r="APE707" s="187"/>
      <c r="APF707" s="187"/>
      <c r="APG707" s="187"/>
      <c r="APH707" s="187"/>
      <c r="API707" s="187"/>
      <c r="APJ707" s="187"/>
      <c r="APK707" s="187"/>
      <c r="APL707" s="187"/>
      <c r="APM707" s="187"/>
      <c r="APN707" s="187"/>
      <c r="APO707" s="187"/>
      <c r="APP707" s="187"/>
      <c r="APQ707" s="187"/>
      <c r="APR707" s="187"/>
      <c r="APS707" s="187"/>
      <c r="APT707" s="187"/>
      <c r="APU707" s="187"/>
      <c r="APV707" s="187"/>
      <c r="APW707" s="187"/>
      <c r="APX707" s="187"/>
      <c r="APY707" s="187"/>
      <c r="APZ707" s="187"/>
      <c r="AQA707" s="187"/>
      <c r="AQB707" s="187"/>
      <c r="AQC707" s="187"/>
      <c r="AQD707" s="187"/>
      <c r="AQE707" s="187"/>
      <c r="AQF707" s="187"/>
      <c r="AQG707" s="187"/>
      <c r="AQH707" s="187"/>
      <c r="AQI707" s="187"/>
      <c r="AQJ707" s="187"/>
      <c r="AQK707" s="187"/>
      <c r="AQL707" s="187"/>
      <c r="AQM707" s="187"/>
      <c r="AQN707" s="187"/>
      <c r="AQO707" s="187"/>
      <c r="AQP707" s="187"/>
      <c r="AQQ707" s="187"/>
      <c r="AQR707" s="187"/>
      <c r="AQS707" s="187"/>
      <c r="AQT707" s="187"/>
      <c r="AQU707" s="187"/>
      <c r="AQV707" s="187"/>
      <c r="AQW707" s="187"/>
      <c r="AQX707" s="187"/>
      <c r="AQY707" s="187"/>
      <c r="AQZ707" s="187"/>
      <c r="ARA707" s="187"/>
      <c r="ARB707" s="187"/>
      <c r="ARC707" s="187"/>
      <c r="ARD707" s="187"/>
      <c r="ARE707" s="187"/>
      <c r="ARF707" s="187"/>
      <c r="ARG707" s="187"/>
      <c r="ARH707" s="187"/>
      <c r="ARI707" s="187"/>
      <c r="ARJ707" s="187"/>
      <c r="ARK707" s="187"/>
      <c r="ARL707" s="187"/>
      <c r="ARM707" s="187"/>
      <c r="ARN707" s="187"/>
      <c r="ARO707" s="187"/>
      <c r="ARP707" s="187"/>
      <c r="ARQ707" s="187"/>
      <c r="ARR707" s="187"/>
      <c r="ARS707" s="187"/>
      <c r="ART707" s="187"/>
      <c r="ARU707" s="187"/>
      <c r="ARV707" s="187"/>
      <c r="ARW707" s="187"/>
      <c r="ARX707" s="187"/>
      <c r="ARY707" s="187"/>
      <c r="ARZ707" s="187"/>
      <c r="ASA707" s="187"/>
      <c r="ASB707" s="187"/>
      <c r="ASC707" s="187"/>
      <c r="ASD707" s="187"/>
      <c r="ASE707" s="187"/>
      <c r="ASF707" s="187"/>
      <c r="ASG707" s="187"/>
      <c r="ASH707" s="187"/>
      <c r="ASI707" s="187"/>
      <c r="ASJ707" s="187"/>
      <c r="ASK707" s="187"/>
      <c r="ASL707" s="187"/>
      <c r="ASM707" s="187"/>
      <c r="ASN707" s="187"/>
      <c r="ASO707" s="187"/>
      <c r="ASP707" s="187"/>
      <c r="ASQ707" s="187"/>
      <c r="ASR707" s="187"/>
      <c r="ASS707" s="187"/>
      <c r="AST707" s="187"/>
      <c r="ASU707" s="187"/>
      <c r="ASV707" s="187"/>
      <c r="ASW707" s="187"/>
      <c r="ASX707" s="187"/>
      <c r="ASY707" s="187"/>
      <c r="ASZ707" s="187"/>
      <c r="ATA707" s="187"/>
      <c r="ATB707" s="187"/>
      <c r="ATC707" s="187"/>
      <c r="ATD707" s="187"/>
      <c r="ATE707" s="187"/>
      <c r="ATF707" s="187"/>
      <c r="ATG707" s="187"/>
      <c r="ATH707" s="187"/>
      <c r="ATI707" s="187"/>
      <c r="ATJ707" s="187"/>
      <c r="ATK707" s="187"/>
      <c r="ATL707" s="187"/>
      <c r="ATM707" s="187"/>
      <c r="ATN707" s="187"/>
      <c r="ATO707" s="187"/>
      <c r="ATP707" s="187"/>
      <c r="ATQ707" s="187"/>
      <c r="ATR707" s="187"/>
      <c r="ATS707" s="187"/>
      <c r="ATT707" s="187"/>
      <c r="ATU707" s="187"/>
      <c r="ATV707" s="187"/>
      <c r="ATW707" s="187"/>
      <c r="ATX707" s="187"/>
      <c r="ATY707" s="187"/>
      <c r="ATZ707" s="187"/>
      <c r="AUA707" s="187"/>
      <c r="AUB707" s="187"/>
      <c r="AUC707" s="187"/>
      <c r="AUD707" s="187"/>
      <c r="AUE707" s="187"/>
      <c r="AUF707" s="187"/>
      <c r="AUG707" s="187"/>
      <c r="AUH707" s="187"/>
      <c r="AUI707" s="187"/>
      <c r="AUJ707" s="187"/>
      <c r="AUK707" s="187"/>
      <c r="AUL707" s="187"/>
      <c r="AUM707" s="187"/>
      <c r="AUN707" s="187"/>
      <c r="AUO707" s="187"/>
      <c r="AUP707" s="187"/>
      <c r="AUQ707" s="187"/>
      <c r="AUR707" s="187"/>
      <c r="AUS707" s="187"/>
      <c r="AUT707" s="187"/>
      <c r="AUU707" s="187"/>
      <c r="AUV707" s="187"/>
      <c r="AUW707" s="187"/>
      <c r="AUX707" s="187"/>
      <c r="AUY707" s="187"/>
      <c r="AUZ707" s="187"/>
      <c r="AVA707" s="187"/>
      <c r="AVB707" s="187"/>
      <c r="AVC707" s="187"/>
      <c r="AVD707" s="187"/>
      <c r="AVE707" s="187"/>
      <c r="AVF707" s="187"/>
      <c r="AVG707" s="187"/>
      <c r="AVH707" s="187"/>
      <c r="AVI707" s="187"/>
      <c r="AVJ707" s="187"/>
      <c r="AVK707" s="187"/>
      <c r="AVL707" s="187"/>
      <c r="AVM707" s="187"/>
      <c r="AVN707" s="187"/>
      <c r="AVO707" s="187"/>
      <c r="AVP707" s="187"/>
      <c r="AVQ707" s="187"/>
      <c r="AVR707" s="187"/>
      <c r="AVS707" s="187"/>
      <c r="AVT707" s="187"/>
      <c r="AVU707" s="187"/>
      <c r="AVV707" s="187"/>
      <c r="AVW707" s="187"/>
      <c r="AVX707" s="187"/>
      <c r="AVY707" s="187"/>
      <c r="AVZ707" s="187"/>
      <c r="AWA707" s="187"/>
      <c r="AWB707" s="187"/>
      <c r="AWC707" s="187"/>
      <c r="AWD707" s="187"/>
      <c r="AWE707" s="187"/>
      <c r="AWF707" s="187"/>
      <c r="AWG707" s="187"/>
      <c r="AWH707" s="187"/>
      <c r="AWI707" s="187"/>
      <c r="AWJ707" s="187"/>
      <c r="AWK707" s="187"/>
      <c r="AWL707" s="187"/>
      <c r="AWM707" s="187"/>
      <c r="AWN707" s="187"/>
      <c r="AWO707" s="187"/>
      <c r="AWP707" s="187"/>
      <c r="AWQ707" s="187"/>
      <c r="AWR707" s="187"/>
      <c r="AWS707" s="187"/>
      <c r="AWT707" s="187"/>
      <c r="AWU707" s="187"/>
      <c r="AWV707" s="187"/>
      <c r="AWW707" s="187"/>
      <c r="AWX707" s="187"/>
      <c r="AWY707" s="187"/>
      <c r="AWZ707" s="187"/>
      <c r="AXA707" s="187"/>
      <c r="AXB707" s="187"/>
      <c r="AXC707" s="187"/>
      <c r="AXD707" s="187"/>
      <c r="AXE707" s="187"/>
      <c r="AXF707" s="187"/>
      <c r="AXG707" s="187"/>
      <c r="AXH707" s="187"/>
      <c r="AXI707" s="187"/>
      <c r="AXJ707" s="187"/>
      <c r="AXK707" s="187"/>
      <c r="AXL707" s="187"/>
      <c r="AXM707" s="187"/>
      <c r="AXN707" s="187"/>
      <c r="AXO707" s="187"/>
      <c r="AXP707" s="187"/>
      <c r="AXQ707" s="187"/>
      <c r="AXR707" s="187"/>
      <c r="AXS707" s="187"/>
      <c r="AXT707" s="187"/>
      <c r="AXU707" s="187"/>
      <c r="AXV707" s="187"/>
      <c r="AXW707" s="187"/>
      <c r="AXX707" s="187"/>
      <c r="AXY707" s="187"/>
      <c r="AXZ707" s="187"/>
      <c r="AYA707" s="187"/>
      <c r="AYB707" s="187"/>
      <c r="AYC707" s="187"/>
      <c r="AYD707" s="187"/>
      <c r="AYE707" s="187"/>
      <c r="AYF707" s="187"/>
      <c r="AYG707" s="187"/>
      <c r="AYH707" s="187"/>
      <c r="AYI707" s="187"/>
      <c r="AYJ707" s="187"/>
      <c r="AYK707" s="187"/>
      <c r="AYL707" s="187"/>
      <c r="AYM707" s="187"/>
      <c r="AYN707" s="187"/>
      <c r="AYO707" s="187"/>
      <c r="AYP707" s="187"/>
      <c r="AYQ707" s="187"/>
      <c r="AYR707" s="187"/>
      <c r="AYS707" s="187"/>
      <c r="AYT707" s="187"/>
      <c r="AYU707" s="187"/>
      <c r="AYV707" s="187"/>
      <c r="AYW707" s="187"/>
      <c r="AYX707" s="187"/>
      <c r="AYY707" s="187"/>
      <c r="AYZ707" s="187"/>
      <c r="AZA707" s="187"/>
      <c r="AZB707" s="187"/>
      <c r="AZC707" s="187"/>
      <c r="AZD707" s="187"/>
      <c r="AZE707" s="187"/>
      <c r="AZF707" s="187"/>
      <c r="AZG707" s="187"/>
      <c r="AZH707" s="187"/>
      <c r="AZI707" s="187"/>
      <c r="AZJ707" s="187"/>
      <c r="AZK707" s="187"/>
      <c r="AZL707" s="187"/>
      <c r="AZM707" s="187"/>
      <c r="AZN707" s="187"/>
      <c r="AZO707" s="187"/>
      <c r="AZP707" s="187"/>
      <c r="AZQ707" s="187"/>
      <c r="AZR707" s="187"/>
      <c r="AZS707" s="187"/>
      <c r="AZT707" s="187"/>
      <c r="AZU707" s="187"/>
      <c r="AZV707" s="187"/>
      <c r="AZW707" s="187"/>
      <c r="AZX707" s="187"/>
      <c r="AZY707" s="187"/>
      <c r="AZZ707" s="187"/>
      <c r="BAA707" s="187"/>
      <c r="BAB707" s="187"/>
      <c r="BAC707" s="187"/>
      <c r="BAD707" s="187"/>
      <c r="BAE707" s="187"/>
      <c r="BAF707" s="187"/>
      <c r="BAG707" s="187"/>
      <c r="BAH707" s="187"/>
      <c r="BAI707" s="187"/>
      <c r="BAJ707" s="187"/>
      <c r="BAK707" s="187"/>
      <c r="BAL707" s="187"/>
      <c r="BAM707" s="187"/>
      <c r="BAN707" s="187"/>
      <c r="BAO707" s="187"/>
      <c r="BAP707" s="187"/>
      <c r="BAQ707" s="187"/>
      <c r="BAR707" s="187"/>
      <c r="BAS707" s="187"/>
      <c r="BAT707" s="187"/>
      <c r="BAU707" s="187"/>
      <c r="BAV707" s="187"/>
      <c r="BAW707" s="187"/>
      <c r="BAX707" s="187"/>
      <c r="BAY707" s="187"/>
      <c r="BAZ707" s="187"/>
      <c r="BBA707" s="187"/>
      <c r="BBB707" s="187"/>
      <c r="BBC707" s="187"/>
      <c r="BBD707" s="187"/>
      <c r="BBE707" s="187"/>
      <c r="BBF707" s="187"/>
      <c r="BBG707" s="187"/>
      <c r="BBH707" s="187"/>
      <c r="BBI707" s="187"/>
      <c r="BBJ707" s="187"/>
      <c r="BBK707" s="187"/>
      <c r="BBL707" s="187"/>
      <c r="BBM707" s="187"/>
      <c r="BBN707" s="187"/>
      <c r="BBO707" s="187"/>
      <c r="BBP707" s="187"/>
      <c r="BBQ707" s="187"/>
      <c r="BBR707" s="187"/>
      <c r="BBS707" s="187"/>
      <c r="BBT707" s="187"/>
      <c r="BBU707" s="187"/>
      <c r="BBV707" s="187"/>
      <c r="BBW707" s="187"/>
      <c r="BBX707" s="187"/>
      <c r="BBY707" s="187"/>
      <c r="BBZ707" s="187"/>
      <c r="BCA707" s="187"/>
      <c r="BCB707" s="187"/>
      <c r="BCC707" s="187"/>
      <c r="BCD707" s="187"/>
      <c r="BCE707" s="187"/>
      <c r="BCF707" s="187"/>
      <c r="BCG707" s="187"/>
      <c r="BCH707" s="187"/>
      <c r="BCI707" s="187"/>
      <c r="BCJ707" s="187"/>
      <c r="BCK707" s="187"/>
      <c r="BCL707" s="187"/>
      <c r="BCM707" s="187"/>
      <c r="BCN707" s="187"/>
      <c r="BCO707" s="187"/>
      <c r="BCP707" s="187"/>
      <c r="BCQ707" s="187"/>
      <c r="BCR707" s="187"/>
      <c r="BCS707" s="187"/>
      <c r="BCT707" s="187"/>
      <c r="BCU707" s="187"/>
      <c r="BCV707" s="187"/>
      <c r="BCW707" s="187"/>
      <c r="BCX707" s="187"/>
      <c r="BCY707" s="187"/>
      <c r="BCZ707" s="187"/>
      <c r="BDA707" s="187"/>
      <c r="BDB707" s="187"/>
      <c r="BDC707" s="187"/>
      <c r="BDD707" s="187"/>
      <c r="BDE707" s="187"/>
      <c r="BDF707" s="187"/>
      <c r="BDG707" s="187"/>
      <c r="BDH707" s="187"/>
      <c r="BDI707" s="187"/>
      <c r="BDJ707" s="187"/>
      <c r="BDK707" s="187"/>
      <c r="BDL707" s="187"/>
      <c r="BDM707" s="187"/>
      <c r="BDN707" s="187"/>
      <c r="BDO707" s="187"/>
      <c r="BDP707" s="187"/>
      <c r="BDQ707" s="187"/>
      <c r="BDR707" s="187"/>
      <c r="BDS707" s="187"/>
      <c r="BDT707" s="187"/>
      <c r="BDU707" s="187"/>
      <c r="BDV707" s="187"/>
      <c r="BDW707" s="187"/>
      <c r="BDX707" s="187"/>
      <c r="BDY707" s="187"/>
      <c r="BDZ707" s="187"/>
      <c r="BEA707" s="187"/>
      <c r="BEB707" s="187"/>
      <c r="BEC707" s="187"/>
      <c r="BED707" s="187"/>
      <c r="BEE707" s="187"/>
      <c r="BEF707" s="187"/>
      <c r="BEG707" s="187"/>
      <c r="BEH707" s="187"/>
      <c r="BEI707" s="187"/>
      <c r="BEJ707" s="187"/>
      <c r="BEK707" s="187"/>
      <c r="BEL707" s="187"/>
      <c r="BEM707" s="187"/>
      <c r="BEN707" s="187"/>
      <c r="BEO707" s="187"/>
      <c r="BEP707" s="187"/>
      <c r="BEQ707" s="187"/>
      <c r="BER707" s="187"/>
      <c r="BES707" s="187"/>
      <c r="BET707" s="187"/>
      <c r="BEU707" s="187"/>
      <c r="BEV707" s="187"/>
      <c r="BEW707" s="187"/>
      <c r="BEX707" s="187"/>
      <c r="BEY707" s="187"/>
      <c r="BEZ707" s="187"/>
      <c r="BFA707" s="187"/>
      <c r="BFB707" s="187"/>
      <c r="BFC707" s="187"/>
      <c r="BFD707" s="187"/>
      <c r="BFE707" s="187"/>
      <c r="BFF707" s="187"/>
      <c r="BFG707" s="187"/>
      <c r="BFH707" s="187"/>
      <c r="BFI707" s="187"/>
      <c r="BFJ707" s="187"/>
      <c r="BFK707" s="187"/>
      <c r="BFL707" s="187"/>
      <c r="BFM707" s="187"/>
      <c r="BFN707" s="187"/>
      <c r="BFO707" s="187"/>
      <c r="BFP707" s="187"/>
      <c r="BFQ707" s="187"/>
      <c r="BFR707" s="187"/>
      <c r="BFS707" s="187"/>
      <c r="BFT707" s="187"/>
      <c r="BFU707" s="187"/>
      <c r="BFV707" s="187"/>
      <c r="BFW707" s="187"/>
      <c r="BFX707" s="187"/>
      <c r="BFY707" s="187"/>
      <c r="BFZ707" s="187"/>
      <c r="BGA707" s="187"/>
      <c r="BGB707" s="187"/>
      <c r="BGC707" s="187"/>
      <c r="BGD707" s="187"/>
      <c r="BGE707" s="187"/>
      <c r="BGF707" s="187"/>
      <c r="BGG707" s="187"/>
      <c r="BGH707" s="187"/>
      <c r="BGI707" s="187"/>
      <c r="BGJ707" s="187"/>
      <c r="BGK707" s="187"/>
      <c r="BGL707" s="187"/>
      <c r="BGM707" s="187"/>
      <c r="BGN707" s="187"/>
      <c r="BGO707" s="187"/>
      <c r="BGP707" s="187"/>
      <c r="BGQ707" s="187"/>
      <c r="BGR707" s="187"/>
      <c r="BGS707" s="187"/>
      <c r="BGT707" s="187"/>
      <c r="BGU707" s="187"/>
      <c r="BGV707" s="187"/>
      <c r="BGW707" s="187"/>
      <c r="BGX707" s="187"/>
      <c r="BGY707" s="187"/>
      <c r="BGZ707" s="187"/>
      <c r="BHA707" s="187"/>
      <c r="BHB707" s="187"/>
      <c r="BHC707" s="187"/>
      <c r="BHD707" s="187"/>
      <c r="BHE707" s="187"/>
      <c r="BHF707" s="187"/>
      <c r="BHG707" s="187"/>
      <c r="BHH707" s="187"/>
      <c r="BHI707" s="187"/>
      <c r="BHJ707" s="187"/>
      <c r="BHK707" s="187"/>
      <c r="BHL707" s="187"/>
      <c r="BHM707" s="187"/>
      <c r="BHN707" s="187"/>
      <c r="BHO707" s="187"/>
      <c r="BHP707" s="187"/>
      <c r="BHQ707" s="187"/>
      <c r="BHR707" s="187"/>
      <c r="BHS707" s="187"/>
      <c r="BHT707" s="187"/>
      <c r="BHU707" s="187"/>
      <c r="BHV707" s="187"/>
      <c r="BHW707" s="187"/>
      <c r="BHX707" s="187"/>
      <c r="BHY707" s="187"/>
      <c r="BHZ707" s="187"/>
      <c r="BIA707" s="187"/>
      <c r="BIB707" s="187"/>
      <c r="BIC707" s="187"/>
      <c r="BID707" s="187"/>
      <c r="BIE707" s="187"/>
      <c r="BIF707" s="187"/>
      <c r="BIG707" s="187"/>
      <c r="BIH707" s="187"/>
      <c r="BII707" s="187"/>
      <c r="BIJ707" s="187"/>
      <c r="BIK707" s="187"/>
      <c r="BIL707" s="187"/>
      <c r="BIM707" s="187"/>
      <c r="BIN707" s="187"/>
      <c r="BIO707" s="187"/>
      <c r="BIP707" s="187"/>
      <c r="BIQ707" s="187"/>
      <c r="BIR707" s="187"/>
      <c r="BIS707" s="187"/>
      <c r="BIT707" s="187"/>
      <c r="BIU707" s="187"/>
      <c r="BIV707" s="187"/>
      <c r="BIW707" s="187"/>
      <c r="BIX707" s="187"/>
      <c r="BIY707" s="187"/>
      <c r="BIZ707" s="187"/>
      <c r="BJA707" s="187"/>
      <c r="BJB707" s="187"/>
      <c r="BJC707" s="187"/>
      <c r="BJD707" s="187"/>
      <c r="BJE707" s="187"/>
      <c r="BJF707" s="187"/>
      <c r="BJG707" s="187"/>
      <c r="BJH707" s="187"/>
      <c r="BJI707" s="187"/>
      <c r="BJJ707" s="187"/>
      <c r="BJK707" s="187"/>
      <c r="BJL707" s="187"/>
      <c r="BJM707" s="187"/>
      <c r="BJN707" s="187"/>
      <c r="BJO707" s="187"/>
      <c r="BJP707" s="187"/>
      <c r="BJQ707" s="187"/>
      <c r="BJR707" s="187"/>
      <c r="BJS707" s="187"/>
      <c r="BJT707" s="187"/>
      <c r="BJU707" s="187"/>
      <c r="BJV707" s="187"/>
      <c r="BJW707" s="187"/>
      <c r="BJX707" s="187"/>
      <c r="BJY707" s="187"/>
      <c r="BJZ707" s="187"/>
      <c r="BKA707" s="187"/>
      <c r="BKB707" s="187"/>
      <c r="BKC707" s="187"/>
      <c r="BKD707" s="187"/>
      <c r="BKE707" s="187"/>
      <c r="BKF707" s="187"/>
      <c r="BKG707" s="187"/>
      <c r="BKH707" s="187"/>
      <c r="BKI707" s="187"/>
      <c r="BKJ707" s="187"/>
      <c r="BKK707" s="187"/>
      <c r="BKL707" s="187"/>
      <c r="BKM707" s="187"/>
      <c r="BKN707" s="187"/>
      <c r="BKO707" s="187"/>
      <c r="BKP707" s="187"/>
      <c r="BKQ707" s="187"/>
      <c r="BKR707" s="187"/>
      <c r="BKS707" s="187"/>
      <c r="BKT707" s="187"/>
      <c r="BKU707" s="187"/>
      <c r="BKV707" s="187"/>
      <c r="BKW707" s="187"/>
      <c r="BKX707" s="187"/>
      <c r="BKY707" s="187"/>
      <c r="BKZ707" s="187"/>
      <c r="BLA707" s="187"/>
      <c r="BLB707" s="187"/>
      <c r="BLC707" s="187"/>
      <c r="BLD707" s="187"/>
      <c r="BLE707" s="187"/>
      <c r="BLF707" s="187"/>
      <c r="BLG707" s="187"/>
      <c r="BLH707" s="187"/>
      <c r="BLI707" s="187"/>
      <c r="BLJ707" s="187"/>
      <c r="BLK707" s="187"/>
      <c r="BLL707" s="187"/>
      <c r="BLM707" s="187"/>
      <c r="BLN707" s="187"/>
      <c r="BLO707" s="187"/>
      <c r="BLP707" s="187"/>
      <c r="BLQ707" s="187"/>
      <c r="BLR707" s="187"/>
      <c r="BLS707" s="187"/>
      <c r="BLT707" s="187"/>
      <c r="BLU707" s="187"/>
      <c r="BLV707" s="187"/>
      <c r="BLW707" s="187"/>
      <c r="BLX707" s="187"/>
      <c r="BLY707" s="187"/>
      <c r="BLZ707" s="187"/>
      <c r="BMA707" s="187"/>
      <c r="BMB707" s="187"/>
      <c r="BMC707" s="187"/>
      <c r="BMD707" s="187"/>
      <c r="BME707" s="187"/>
      <c r="BMF707" s="187"/>
      <c r="BMG707" s="187"/>
      <c r="BMH707" s="187"/>
      <c r="BMI707" s="187"/>
      <c r="BMJ707" s="187"/>
      <c r="BMK707" s="187"/>
      <c r="BML707" s="187"/>
      <c r="BMM707" s="187"/>
      <c r="BMN707" s="187"/>
      <c r="BMO707" s="187"/>
      <c r="BMP707" s="187"/>
      <c r="BMQ707" s="187"/>
      <c r="BMR707" s="187"/>
      <c r="BMS707" s="187"/>
      <c r="BMT707" s="187"/>
      <c r="BMU707" s="187"/>
      <c r="BMV707" s="187"/>
      <c r="BMW707" s="187"/>
      <c r="BMX707" s="187"/>
      <c r="BMY707" s="187"/>
      <c r="BMZ707" s="187"/>
      <c r="BNA707" s="187"/>
      <c r="BNB707" s="187"/>
      <c r="BNC707" s="187"/>
      <c r="BND707" s="187"/>
      <c r="BNE707" s="187"/>
      <c r="BNF707" s="187"/>
      <c r="BNG707" s="187"/>
      <c r="BNH707" s="187"/>
      <c r="BNI707" s="187"/>
      <c r="BNJ707" s="187"/>
      <c r="BNK707" s="187"/>
      <c r="BNL707" s="187"/>
      <c r="BNM707" s="187"/>
      <c r="BNN707" s="187"/>
      <c r="BNO707" s="187"/>
      <c r="BNP707" s="187"/>
      <c r="BNQ707" s="187"/>
      <c r="BNR707" s="187"/>
      <c r="BNS707" s="187"/>
      <c r="BNT707" s="187"/>
      <c r="BNU707" s="187"/>
      <c r="BNV707" s="187"/>
      <c r="BNW707" s="187"/>
      <c r="BNX707" s="187"/>
      <c r="BNY707" s="187"/>
      <c r="BNZ707" s="187"/>
      <c r="BOA707" s="187"/>
      <c r="BOB707" s="187"/>
      <c r="BOC707" s="187"/>
      <c r="BOD707" s="187"/>
      <c r="BOE707" s="187"/>
      <c r="BOF707" s="187"/>
      <c r="BOG707" s="187"/>
      <c r="BOH707" s="187"/>
      <c r="BOI707" s="187"/>
      <c r="BOJ707" s="187"/>
      <c r="BOK707" s="187"/>
      <c r="BOL707" s="187"/>
      <c r="BOM707" s="187"/>
      <c r="BON707" s="187"/>
      <c r="BOO707" s="187"/>
      <c r="BOP707" s="187"/>
      <c r="BOQ707" s="187"/>
      <c r="BOR707" s="187"/>
      <c r="BOS707" s="187"/>
      <c r="BOT707" s="187"/>
      <c r="BOU707" s="187"/>
      <c r="BOV707" s="187"/>
      <c r="BOW707" s="187"/>
      <c r="BOX707" s="187"/>
      <c r="BOY707" s="187"/>
      <c r="BOZ707" s="187"/>
      <c r="BPA707" s="187"/>
      <c r="BPB707" s="187"/>
      <c r="BPC707" s="187"/>
      <c r="BPD707" s="187"/>
      <c r="BPE707" s="187"/>
      <c r="BPF707" s="187"/>
      <c r="BPG707" s="187"/>
      <c r="BPH707" s="187"/>
      <c r="BPI707" s="187"/>
      <c r="BPJ707" s="187"/>
      <c r="BPK707" s="187"/>
      <c r="BPL707" s="187"/>
      <c r="BPM707" s="187"/>
      <c r="BPN707" s="187"/>
      <c r="BPO707" s="187"/>
      <c r="BPP707" s="187"/>
      <c r="BPQ707" s="187"/>
      <c r="BPR707" s="187"/>
      <c r="BPS707" s="187"/>
      <c r="BPT707" s="187"/>
      <c r="BPU707" s="187"/>
      <c r="BPV707" s="187"/>
      <c r="BPW707" s="187"/>
      <c r="BPX707" s="187"/>
      <c r="BPY707" s="187"/>
      <c r="BPZ707" s="187"/>
      <c r="BQA707" s="187"/>
      <c r="BQB707" s="187"/>
      <c r="BQC707" s="187"/>
      <c r="BQD707" s="187"/>
      <c r="BQE707" s="187"/>
      <c r="BQF707" s="187"/>
      <c r="BQG707" s="187"/>
      <c r="BQH707" s="187"/>
      <c r="BQI707" s="187"/>
      <c r="BQJ707" s="187"/>
      <c r="BQK707" s="187"/>
      <c r="BQL707" s="187"/>
      <c r="BQM707" s="187"/>
      <c r="BQN707" s="187"/>
      <c r="BQO707" s="187"/>
      <c r="BQP707" s="187"/>
      <c r="BQQ707" s="187"/>
      <c r="BQR707" s="187"/>
      <c r="BQS707" s="187"/>
      <c r="BQT707" s="187"/>
      <c r="BQU707" s="187"/>
      <c r="BQV707" s="187"/>
      <c r="BQW707" s="187"/>
      <c r="BQX707" s="187"/>
      <c r="BQY707" s="187"/>
      <c r="BQZ707" s="187"/>
      <c r="BRA707" s="187"/>
      <c r="BRB707" s="187"/>
      <c r="BRC707" s="187"/>
      <c r="BRD707" s="187"/>
      <c r="BRE707" s="187"/>
      <c r="BRF707" s="187"/>
      <c r="BRG707" s="187"/>
      <c r="BRH707" s="187"/>
      <c r="BRI707" s="187"/>
      <c r="BRJ707" s="187"/>
      <c r="BRK707" s="187"/>
      <c r="BRL707" s="187"/>
      <c r="BRM707" s="187"/>
      <c r="BRN707" s="187"/>
      <c r="BRO707" s="187"/>
      <c r="BRP707" s="187"/>
      <c r="BRQ707" s="187"/>
      <c r="BRR707" s="187"/>
      <c r="BRS707" s="187"/>
      <c r="BRT707" s="187"/>
      <c r="BRU707" s="187"/>
      <c r="BRV707" s="187"/>
      <c r="BRW707" s="187"/>
      <c r="BRX707" s="187"/>
      <c r="BRY707" s="187"/>
      <c r="BRZ707" s="187"/>
      <c r="BSA707" s="187"/>
      <c r="BSB707" s="187"/>
      <c r="BSC707" s="187"/>
      <c r="BSD707" s="187"/>
      <c r="BSE707" s="187"/>
      <c r="BSF707" s="187"/>
      <c r="BSG707" s="187"/>
      <c r="BSH707" s="187"/>
      <c r="BSI707" s="187"/>
      <c r="BSJ707" s="187"/>
      <c r="BSK707" s="187"/>
      <c r="BSL707" s="187"/>
      <c r="BSM707" s="187"/>
      <c r="BSN707" s="187"/>
      <c r="BSO707" s="187"/>
      <c r="BSP707" s="187"/>
      <c r="BSQ707" s="187"/>
      <c r="BSR707" s="187"/>
      <c r="BSS707" s="187"/>
      <c r="BST707" s="187"/>
      <c r="BSU707" s="187"/>
      <c r="BSV707" s="187"/>
      <c r="BSW707" s="187"/>
      <c r="BSX707" s="187"/>
      <c r="BSY707" s="187"/>
      <c r="BSZ707" s="187"/>
      <c r="BTA707" s="187"/>
      <c r="BTB707" s="187"/>
      <c r="BTC707" s="187"/>
      <c r="BTD707" s="187"/>
      <c r="BTE707" s="187"/>
      <c r="BTF707" s="187"/>
      <c r="BTG707" s="187"/>
      <c r="BTH707" s="187"/>
      <c r="BTI707" s="187"/>
      <c r="BTJ707" s="187"/>
      <c r="BTK707" s="187"/>
      <c r="BTL707" s="187"/>
      <c r="BTM707" s="187"/>
      <c r="BTN707" s="187"/>
      <c r="BTO707" s="187"/>
      <c r="BTP707" s="187"/>
      <c r="BTQ707" s="187"/>
      <c r="BTR707" s="187"/>
      <c r="BTS707" s="187"/>
      <c r="BTT707" s="187"/>
      <c r="BTU707" s="187"/>
      <c r="BTV707" s="187"/>
      <c r="BTW707" s="187"/>
      <c r="BTX707" s="187"/>
      <c r="BTY707" s="187"/>
      <c r="BTZ707" s="187"/>
      <c r="BUA707" s="187"/>
      <c r="BUB707" s="187"/>
      <c r="BUC707" s="187"/>
      <c r="BUD707" s="187"/>
      <c r="BUE707" s="187"/>
      <c r="BUF707" s="187"/>
      <c r="BUG707" s="187"/>
      <c r="BUH707" s="187"/>
      <c r="BUI707" s="187"/>
      <c r="BUJ707" s="187"/>
      <c r="BUK707" s="187"/>
      <c r="BUL707" s="187"/>
      <c r="BUM707" s="187"/>
      <c r="BUN707" s="187"/>
      <c r="BUO707" s="187"/>
      <c r="BUP707" s="187"/>
      <c r="BUQ707" s="187"/>
      <c r="BUR707" s="187"/>
      <c r="BUS707" s="187"/>
      <c r="BUT707" s="187"/>
      <c r="BUU707" s="187"/>
      <c r="BUV707" s="187"/>
      <c r="BUW707" s="187"/>
      <c r="BUX707" s="187"/>
      <c r="BUY707" s="187"/>
      <c r="BUZ707" s="187"/>
      <c r="BVA707" s="187"/>
      <c r="BVB707" s="187"/>
      <c r="BVC707" s="187"/>
      <c r="BVD707" s="187"/>
      <c r="BVE707" s="187"/>
      <c r="BVF707" s="187"/>
      <c r="BVG707" s="187"/>
      <c r="BVH707" s="187"/>
      <c r="BVI707" s="187"/>
      <c r="BVJ707" s="187"/>
      <c r="BVK707" s="187"/>
      <c r="BVL707" s="187"/>
      <c r="BVM707" s="187"/>
      <c r="BVN707" s="187"/>
      <c r="BVO707" s="187"/>
      <c r="BVP707" s="187"/>
      <c r="BVQ707" s="187"/>
      <c r="BVR707" s="187"/>
      <c r="BVS707" s="187"/>
      <c r="BVT707" s="187"/>
      <c r="BVU707" s="187"/>
      <c r="BVV707" s="187"/>
      <c r="BVW707" s="187"/>
      <c r="BVX707" s="187"/>
      <c r="BVY707" s="187"/>
      <c r="BVZ707" s="187"/>
      <c r="BWA707" s="187"/>
      <c r="BWB707" s="187"/>
      <c r="BWC707" s="187"/>
      <c r="BWD707" s="187"/>
      <c r="BWE707" s="187"/>
      <c r="BWF707" s="187"/>
      <c r="BWG707" s="187"/>
      <c r="BWH707" s="187"/>
      <c r="BWI707" s="187"/>
      <c r="BWJ707" s="187"/>
      <c r="BWK707" s="187"/>
      <c r="BWL707" s="187"/>
      <c r="BWM707" s="187"/>
      <c r="BWN707" s="187"/>
      <c r="BWO707" s="187"/>
      <c r="BWP707" s="187"/>
      <c r="BWQ707" s="187"/>
      <c r="BWR707" s="187"/>
      <c r="BWS707" s="187"/>
      <c r="BWT707" s="187"/>
      <c r="BWU707" s="187"/>
      <c r="BWV707" s="187"/>
      <c r="BWW707" s="187"/>
      <c r="BWX707" s="187"/>
      <c r="BWY707" s="187"/>
      <c r="BWZ707" s="187"/>
      <c r="BXA707" s="187"/>
      <c r="BXB707" s="187"/>
      <c r="BXC707" s="187"/>
      <c r="BXD707" s="187"/>
      <c r="BXE707" s="187"/>
      <c r="BXF707" s="187"/>
      <c r="BXG707" s="187"/>
      <c r="BXH707" s="187"/>
      <c r="BXI707" s="187"/>
      <c r="BXJ707" s="187"/>
      <c r="BXK707" s="187"/>
      <c r="BXL707" s="187"/>
      <c r="BXM707" s="187"/>
      <c r="BXN707" s="187"/>
      <c r="BXO707" s="187"/>
      <c r="BXP707" s="187"/>
      <c r="BXQ707" s="187"/>
      <c r="BXR707" s="187"/>
      <c r="BXS707" s="187"/>
      <c r="BXT707" s="187"/>
      <c r="BXU707" s="187"/>
      <c r="BXV707" s="187"/>
      <c r="BXW707" s="187"/>
      <c r="BXX707" s="187"/>
      <c r="BXY707" s="187"/>
      <c r="BXZ707" s="187"/>
      <c r="BYA707" s="187"/>
      <c r="BYB707" s="187"/>
      <c r="BYC707" s="187"/>
      <c r="BYD707" s="187"/>
      <c r="BYE707" s="187"/>
      <c r="BYF707" s="187"/>
      <c r="BYG707" s="187"/>
      <c r="BYH707" s="187"/>
      <c r="BYI707" s="187"/>
      <c r="BYJ707" s="187"/>
      <c r="BYK707" s="187"/>
      <c r="BYL707" s="187"/>
      <c r="BYM707" s="187"/>
      <c r="BYN707" s="187"/>
      <c r="BYO707" s="187"/>
      <c r="BYP707" s="187"/>
      <c r="BYQ707" s="187"/>
      <c r="BYR707" s="187"/>
      <c r="BYS707" s="187"/>
      <c r="BYT707" s="187"/>
      <c r="BYU707" s="187"/>
      <c r="BYV707" s="187"/>
      <c r="BYW707" s="187"/>
      <c r="BYX707" s="187"/>
      <c r="BYY707" s="187"/>
      <c r="BYZ707" s="187"/>
      <c r="BZA707" s="187"/>
      <c r="BZB707" s="187"/>
      <c r="BZC707" s="187"/>
      <c r="BZD707" s="187"/>
      <c r="BZE707" s="187"/>
      <c r="BZF707" s="187"/>
      <c r="BZG707" s="187"/>
      <c r="BZH707" s="187"/>
      <c r="BZI707" s="187"/>
      <c r="BZJ707" s="187"/>
      <c r="BZK707" s="187"/>
      <c r="BZL707" s="187"/>
      <c r="BZM707" s="187"/>
      <c r="BZN707" s="187"/>
      <c r="BZO707" s="187"/>
      <c r="BZP707" s="187"/>
      <c r="BZQ707" s="187"/>
      <c r="BZR707" s="187"/>
      <c r="BZS707" s="187"/>
      <c r="BZT707" s="187"/>
      <c r="BZU707" s="187"/>
      <c r="BZV707" s="187"/>
      <c r="BZW707" s="187"/>
      <c r="BZX707" s="187"/>
      <c r="BZY707" s="187"/>
      <c r="BZZ707" s="187"/>
      <c r="CAA707" s="187"/>
      <c r="CAB707" s="187"/>
      <c r="CAC707" s="187"/>
      <c r="CAD707" s="187"/>
      <c r="CAE707" s="187"/>
      <c r="CAF707" s="187"/>
      <c r="CAG707" s="187"/>
      <c r="CAH707" s="187"/>
      <c r="CAI707" s="187"/>
      <c r="CAJ707" s="187"/>
      <c r="CAK707" s="187"/>
      <c r="CAL707" s="187"/>
      <c r="CAM707" s="187"/>
      <c r="CAN707" s="187"/>
      <c r="CAO707" s="187"/>
      <c r="CAP707" s="187"/>
      <c r="CAQ707" s="187"/>
      <c r="CAR707" s="187"/>
      <c r="CAS707" s="187"/>
      <c r="CAT707" s="187"/>
      <c r="CAU707" s="187"/>
      <c r="CAV707" s="187"/>
      <c r="CAW707" s="187"/>
      <c r="CAX707" s="187"/>
      <c r="CAY707" s="187"/>
      <c r="CAZ707" s="187"/>
      <c r="CBA707" s="187"/>
      <c r="CBB707" s="187"/>
      <c r="CBC707" s="187"/>
      <c r="CBD707" s="187"/>
      <c r="CBE707" s="187"/>
      <c r="CBF707" s="187"/>
      <c r="CBG707" s="187"/>
      <c r="CBH707" s="187"/>
      <c r="CBI707" s="187"/>
      <c r="CBJ707" s="187"/>
      <c r="CBK707" s="187"/>
      <c r="CBL707" s="187"/>
      <c r="CBM707" s="187"/>
      <c r="CBN707" s="187"/>
      <c r="CBO707" s="187"/>
      <c r="CBP707" s="187"/>
      <c r="CBQ707" s="187"/>
      <c r="CBR707" s="187"/>
      <c r="CBS707" s="187"/>
      <c r="CBT707" s="187"/>
      <c r="CBU707" s="187"/>
      <c r="CBV707" s="187"/>
      <c r="CBW707" s="187"/>
      <c r="CBX707" s="187"/>
      <c r="CBY707" s="187"/>
      <c r="CBZ707" s="187"/>
      <c r="CCA707" s="187"/>
      <c r="CCB707" s="187"/>
      <c r="CCC707" s="187"/>
      <c r="CCD707" s="187"/>
      <c r="CCE707" s="187"/>
      <c r="CCF707" s="187"/>
      <c r="CCG707" s="187"/>
      <c r="CCH707" s="187"/>
      <c r="CCI707" s="187"/>
      <c r="CCJ707" s="187"/>
      <c r="CCK707" s="187"/>
      <c r="CCL707" s="187"/>
      <c r="CCM707" s="187"/>
      <c r="CCN707" s="187"/>
      <c r="CCO707" s="187"/>
      <c r="CCP707" s="187"/>
      <c r="CCQ707" s="187"/>
      <c r="CCR707" s="187"/>
      <c r="CCS707" s="187"/>
      <c r="CCT707" s="187"/>
      <c r="CCU707" s="187"/>
      <c r="CCV707" s="187"/>
      <c r="CCW707" s="187"/>
      <c r="CCX707" s="187"/>
      <c r="CCY707" s="187"/>
      <c r="CCZ707" s="187"/>
      <c r="CDA707" s="187"/>
      <c r="CDB707" s="187"/>
      <c r="CDC707" s="187"/>
      <c r="CDD707" s="187"/>
      <c r="CDE707" s="187"/>
      <c r="CDF707" s="187"/>
      <c r="CDG707" s="187"/>
      <c r="CDH707" s="187"/>
      <c r="CDI707" s="187"/>
      <c r="CDJ707" s="187"/>
      <c r="CDK707" s="187"/>
      <c r="CDL707" s="187"/>
      <c r="CDM707" s="187"/>
      <c r="CDN707" s="187"/>
      <c r="CDO707" s="187"/>
      <c r="CDP707" s="187"/>
      <c r="CDQ707" s="187"/>
      <c r="CDR707" s="187"/>
      <c r="CDS707" s="187"/>
      <c r="CDT707" s="187"/>
      <c r="CDU707" s="187"/>
      <c r="CDV707" s="187"/>
      <c r="CDW707" s="187"/>
      <c r="CDX707" s="187"/>
      <c r="CDY707" s="187"/>
      <c r="CDZ707" s="187"/>
      <c r="CEA707" s="187"/>
      <c r="CEB707" s="187"/>
      <c r="CEC707" s="187"/>
      <c r="CED707" s="187"/>
      <c r="CEE707" s="187"/>
      <c r="CEF707" s="187"/>
      <c r="CEG707" s="187"/>
      <c r="CEH707" s="187"/>
      <c r="CEI707" s="187"/>
      <c r="CEJ707" s="187"/>
      <c r="CEK707" s="187"/>
      <c r="CEL707" s="187"/>
      <c r="CEM707" s="187"/>
      <c r="CEN707" s="187"/>
      <c r="CEO707" s="187"/>
      <c r="CEP707" s="187"/>
      <c r="CEQ707" s="187"/>
      <c r="CER707" s="187"/>
      <c r="CES707" s="187"/>
      <c r="CET707" s="187"/>
      <c r="CEU707" s="187"/>
      <c r="CEV707" s="187"/>
      <c r="CEW707" s="187"/>
      <c r="CEX707" s="187"/>
      <c r="CEY707" s="187"/>
      <c r="CEZ707" s="187"/>
      <c r="CFA707" s="187"/>
      <c r="CFB707" s="187"/>
      <c r="CFC707" s="187"/>
      <c r="CFD707" s="187"/>
      <c r="CFE707" s="187"/>
      <c r="CFF707" s="187"/>
      <c r="CFG707" s="187"/>
      <c r="CFH707" s="187"/>
      <c r="CFI707" s="187"/>
      <c r="CFJ707" s="187"/>
      <c r="CFK707" s="187"/>
      <c r="CFL707" s="187"/>
      <c r="CFM707" s="187"/>
      <c r="CFN707" s="187"/>
      <c r="CFO707" s="187"/>
      <c r="CFP707" s="187"/>
      <c r="CFQ707" s="187"/>
      <c r="CFR707" s="187"/>
      <c r="CFS707" s="187"/>
      <c r="CFT707" s="187"/>
      <c r="CFU707" s="187"/>
      <c r="CFV707" s="187"/>
      <c r="CFW707" s="187"/>
      <c r="CFX707" s="187"/>
      <c r="CFY707" s="187"/>
      <c r="CFZ707" s="187"/>
      <c r="CGA707" s="187"/>
      <c r="CGB707" s="187"/>
      <c r="CGC707" s="187"/>
      <c r="CGD707" s="187"/>
      <c r="CGE707" s="187"/>
      <c r="CGF707" s="187"/>
      <c r="CGG707" s="187"/>
      <c r="CGH707" s="187"/>
      <c r="CGI707" s="187"/>
      <c r="CGJ707" s="187"/>
      <c r="CGK707" s="187"/>
      <c r="CGL707" s="187"/>
      <c r="CGM707" s="187"/>
      <c r="CGN707" s="187"/>
      <c r="CGO707" s="187"/>
      <c r="CGP707" s="187"/>
      <c r="CGQ707" s="187"/>
      <c r="CGR707" s="187"/>
      <c r="CGS707" s="187"/>
      <c r="CGT707" s="187"/>
      <c r="CGU707" s="187"/>
      <c r="CGV707" s="187"/>
      <c r="CGW707" s="187"/>
      <c r="CGX707" s="187"/>
      <c r="CGY707" s="187"/>
      <c r="CGZ707" s="187"/>
      <c r="CHA707" s="187"/>
      <c r="CHB707" s="187"/>
      <c r="CHC707" s="187"/>
      <c r="CHD707" s="187"/>
      <c r="CHE707" s="187"/>
      <c r="CHF707" s="187"/>
      <c r="CHG707" s="187"/>
      <c r="CHH707" s="187"/>
      <c r="CHI707" s="187"/>
      <c r="CHJ707" s="187"/>
      <c r="CHK707" s="187"/>
      <c r="CHL707" s="187"/>
      <c r="CHM707" s="187"/>
      <c r="CHN707" s="187"/>
      <c r="CHO707" s="187"/>
      <c r="CHP707" s="187"/>
      <c r="CHQ707" s="187"/>
      <c r="CHR707" s="187"/>
      <c r="CHS707" s="187"/>
      <c r="CHT707" s="187"/>
      <c r="CHU707" s="187"/>
      <c r="CHV707" s="187"/>
      <c r="CHW707" s="187"/>
      <c r="CHX707" s="187"/>
      <c r="CHY707" s="187"/>
      <c r="CHZ707" s="187"/>
      <c r="CIA707" s="187"/>
      <c r="CIB707" s="187"/>
      <c r="CIC707" s="187"/>
      <c r="CID707" s="187"/>
      <c r="CIE707" s="187"/>
      <c r="CIF707" s="187"/>
      <c r="CIG707" s="187"/>
      <c r="CIH707" s="187"/>
      <c r="CII707" s="187"/>
      <c r="CIJ707" s="187"/>
      <c r="CIK707" s="187"/>
      <c r="CIL707" s="187"/>
      <c r="CIM707" s="187"/>
      <c r="CIN707" s="187"/>
      <c r="CIO707" s="187"/>
      <c r="CIP707" s="187"/>
      <c r="CIQ707" s="187"/>
      <c r="CIR707" s="187"/>
      <c r="CIS707" s="187"/>
      <c r="CIT707" s="187"/>
      <c r="CIU707" s="187"/>
      <c r="CIV707" s="187"/>
      <c r="CIW707" s="187"/>
      <c r="CIX707" s="187"/>
      <c r="CIY707" s="187"/>
      <c r="CIZ707" s="187"/>
      <c r="CJA707" s="187"/>
      <c r="CJB707" s="187"/>
      <c r="CJC707" s="187"/>
      <c r="CJD707" s="187"/>
      <c r="CJE707" s="187"/>
      <c r="CJF707" s="187"/>
      <c r="CJG707" s="187"/>
      <c r="CJH707" s="187"/>
      <c r="CJI707" s="187"/>
      <c r="CJJ707" s="187"/>
      <c r="CJK707" s="187"/>
      <c r="CJL707" s="187"/>
      <c r="CJM707" s="187"/>
      <c r="CJN707" s="187"/>
      <c r="CJO707" s="187"/>
      <c r="CJP707" s="187"/>
      <c r="CJQ707" s="187"/>
      <c r="CJR707" s="187"/>
      <c r="CJS707" s="187"/>
      <c r="CJT707" s="187"/>
      <c r="CJU707" s="187"/>
      <c r="CJV707" s="187"/>
      <c r="CJW707" s="187"/>
      <c r="CJX707" s="187"/>
      <c r="CJY707" s="187"/>
      <c r="CJZ707" s="187"/>
      <c r="CKA707" s="187"/>
      <c r="CKB707" s="187"/>
      <c r="CKC707" s="187"/>
      <c r="CKD707" s="187"/>
      <c r="CKE707" s="187"/>
      <c r="CKF707" s="187"/>
      <c r="CKG707" s="187"/>
      <c r="CKH707" s="187"/>
      <c r="CKI707" s="187"/>
      <c r="CKJ707" s="187"/>
      <c r="CKK707" s="187"/>
      <c r="CKL707" s="187"/>
      <c r="CKM707" s="187"/>
      <c r="CKN707" s="187"/>
      <c r="CKO707" s="187"/>
      <c r="CKP707" s="187"/>
      <c r="CKQ707" s="187"/>
      <c r="CKR707" s="187"/>
      <c r="CKS707" s="187"/>
      <c r="CKT707" s="187"/>
      <c r="CKU707" s="187"/>
      <c r="CKV707" s="187"/>
      <c r="CKW707" s="187"/>
      <c r="CKX707" s="187"/>
      <c r="CKY707" s="187"/>
      <c r="CKZ707" s="187"/>
      <c r="CLA707" s="187"/>
      <c r="CLB707" s="187"/>
      <c r="CLC707" s="187"/>
      <c r="CLD707" s="187"/>
      <c r="CLE707" s="187"/>
      <c r="CLF707" s="187"/>
      <c r="CLG707" s="187"/>
      <c r="CLH707" s="187"/>
      <c r="CLI707" s="187"/>
      <c r="CLJ707" s="187"/>
      <c r="CLK707" s="187"/>
      <c r="CLL707" s="187"/>
      <c r="CLM707" s="187"/>
      <c r="CLN707" s="187"/>
      <c r="CLO707" s="187"/>
      <c r="CLP707" s="187"/>
      <c r="CLQ707" s="187"/>
      <c r="CLR707" s="187"/>
      <c r="CLS707" s="187"/>
      <c r="CLT707" s="187"/>
      <c r="CLU707" s="187"/>
      <c r="CLV707" s="187"/>
      <c r="CLW707" s="187"/>
      <c r="CLX707" s="187"/>
      <c r="CLY707" s="187"/>
      <c r="CLZ707" s="187"/>
      <c r="CMA707" s="187"/>
      <c r="CMB707" s="187"/>
      <c r="CMC707" s="187"/>
      <c r="CMD707" s="187"/>
      <c r="CME707" s="187"/>
      <c r="CMF707" s="187"/>
      <c r="CMG707" s="187"/>
      <c r="CMH707" s="187"/>
      <c r="CMI707" s="187"/>
      <c r="CMJ707" s="187"/>
      <c r="CMK707" s="187"/>
      <c r="CML707" s="187"/>
      <c r="CMM707" s="187"/>
      <c r="CMN707" s="187"/>
      <c r="CMO707" s="187"/>
      <c r="CMP707" s="187"/>
      <c r="CMQ707" s="187"/>
      <c r="CMR707" s="187"/>
      <c r="CMS707" s="187"/>
      <c r="CMT707" s="187"/>
      <c r="CMU707" s="187"/>
      <c r="CMV707" s="187"/>
      <c r="CMW707" s="187"/>
      <c r="CMX707" s="187"/>
      <c r="CMY707" s="187"/>
      <c r="CMZ707" s="187"/>
      <c r="CNA707" s="187"/>
      <c r="CNB707" s="187"/>
      <c r="CNC707" s="187"/>
      <c r="CND707" s="187"/>
      <c r="CNE707" s="187"/>
      <c r="CNF707" s="187"/>
      <c r="CNG707" s="187"/>
      <c r="CNH707" s="187"/>
      <c r="CNI707" s="187"/>
      <c r="CNJ707" s="187"/>
      <c r="CNK707" s="187"/>
      <c r="CNL707" s="187"/>
      <c r="CNM707" s="187"/>
      <c r="CNN707" s="187"/>
      <c r="CNO707" s="187"/>
      <c r="CNP707" s="187"/>
      <c r="CNQ707" s="187"/>
      <c r="CNR707" s="187"/>
      <c r="CNS707" s="187"/>
      <c r="CNT707" s="187"/>
      <c r="CNU707" s="187"/>
      <c r="CNV707" s="187"/>
      <c r="CNW707" s="187"/>
      <c r="CNX707" s="187"/>
      <c r="CNY707" s="187"/>
      <c r="CNZ707" s="187"/>
      <c r="COA707" s="187"/>
      <c r="COB707" s="187"/>
      <c r="COC707" s="187"/>
      <c r="COD707" s="187"/>
      <c r="COE707" s="187"/>
      <c r="COF707" s="187"/>
      <c r="COG707" s="187"/>
      <c r="COH707" s="187"/>
      <c r="COI707" s="187"/>
      <c r="COJ707" s="187"/>
      <c r="COK707" s="187"/>
      <c r="COL707" s="187"/>
      <c r="COM707" s="187"/>
      <c r="CON707" s="187"/>
      <c r="COO707" s="187"/>
      <c r="COP707" s="187"/>
      <c r="COQ707" s="187"/>
      <c r="COR707" s="187"/>
      <c r="COS707" s="187"/>
      <c r="COT707" s="187"/>
      <c r="COU707" s="187"/>
      <c r="COV707" s="187"/>
      <c r="COW707" s="187"/>
      <c r="COX707" s="187"/>
      <c r="COY707" s="187"/>
      <c r="COZ707" s="187"/>
      <c r="CPA707" s="187"/>
      <c r="CPB707" s="187"/>
      <c r="CPC707" s="187"/>
      <c r="CPD707" s="187"/>
      <c r="CPE707" s="187"/>
      <c r="CPF707" s="187"/>
      <c r="CPG707" s="187"/>
      <c r="CPH707" s="187"/>
      <c r="CPI707" s="187"/>
      <c r="CPJ707" s="187"/>
      <c r="CPK707" s="187"/>
      <c r="CPL707" s="187"/>
      <c r="CPM707" s="187"/>
      <c r="CPN707" s="187"/>
      <c r="CPO707" s="187"/>
      <c r="CPP707" s="187"/>
      <c r="CPQ707" s="187"/>
      <c r="CPR707" s="187"/>
      <c r="CPS707" s="187"/>
      <c r="CPT707" s="187"/>
      <c r="CPU707" s="187"/>
      <c r="CPV707" s="187"/>
      <c r="CPW707" s="187"/>
      <c r="CPX707" s="187"/>
      <c r="CPY707" s="187"/>
      <c r="CPZ707" s="187"/>
      <c r="CQA707" s="187"/>
      <c r="CQB707" s="187"/>
      <c r="CQC707" s="187"/>
      <c r="CQD707" s="187"/>
      <c r="CQE707" s="187"/>
      <c r="CQF707" s="187"/>
      <c r="CQG707" s="187"/>
      <c r="CQH707" s="187"/>
      <c r="CQI707" s="187"/>
      <c r="CQJ707" s="187"/>
      <c r="CQK707" s="187"/>
      <c r="CQL707" s="187"/>
      <c r="CQM707" s="187"/>
      <c r="CQN707" s="187"/>
      <c r="CQO707" s="187"/>
      <c r="CQP707" s="187"/>
      <c r="CQQ707" s="187"/>
      <c r="CQR707" s="187"/>
      <c r="CQS707" s="187"/>
      <c r="CQT707" s="187"/>
      <c r="CQU707" s="187"/>
      <c r="CQV707" s="187"/>
      <c r="CQW707" s="187"/>
      <c r="CQX707" s="187"/>
      <c r="CQY707" s="187"/>
      <c r="CQZ707" s="187"/>
      <c r="CRA707" s="187"/>
      <c r="CRB707" s="187"/>
      <c r="CRC707" s="187"/>
      <c r="CRD707" s="187"/>
      <c r="CRE707" s="187"/>
      <c r="CRF707" s="187"/>
      <c r="CRG707" s="187"/>
      <c r="CRH707" s="187"/>
      <c r="CRI707" s="187"/>
      <c r="CRJ707" s="187"/>
      <c r="CRK707" s="187"/>
      <c r="CRL707" s="187"/>
      <c r="CRM707" s="187"/>
      <c r="CRN707" s="187"/>
      <c r="CRO707" s="187"/>
      <c r="CRP707" s="187"/>
      <c r="CRQ707" s="187"/>
      <c r="CRR707" s="187"/>
      <c r="CRS707" s="187"/>
      <c r="CRT707" s="187"/>
      <c r="CRU707" s="187"/>
      <c r="CRV707" s="187"/>
      <c r="CRW707" s="187"/>
      <c r="CRX707" s="187"/>
      <c r="CRY707" s="187"/>
      <c r="CRZ707" s="187"/>
      <c r="CSA707" s="187"/>
      <c r="CSB707" s="187"/>
      <c r="CSC707" s="187"/>
      <c r="CSD707" s="187"/>
      <c r="CSE707" s="187"/>
      <c r="CSF707" s="187"/>
      <c r="CSG707" s="187"/>
      <c r="CSH707" s="187"/>
      <c r="CSI707" s="187"/>
      <c r="CSJ707" s="187"/>
      <c r="CSK707" s="187"/>
      <c r="CSL707" s="187"/>
      <c r="CSM707" s="187"/>
      <c r="CSN707" s="187"/>
      <c r="CSO707" s="187"/>
      <c r="CSP707" s="187"/>
      <c r="CSQ707" s="187"/>
      <c r="CSR707" s="187"/>
      <c r="CSS707" s="187"/>
      <c r="CST707" s="187"/>
      <c r="CSU707" s="187"/>
      <c r="CSV707" s="187"/>
      <c r="CSW707" s="187"/>
      <c r="CSX707" s="187"/>
      <c r="CSY707" s="187"/>
      <c r="CSZ707" s="187"/>
      <c r="CTA707" s="187"/>
      <c r="CTB707" s="187"/>
      <c r="CTC707" s="187"/>
      <c r="CTD707" s="187"/>
      <c r="CTE707" s="187"/>
      <c r="CTF707" s="187"/>
      <c r="CTG707" s="187"/>
      <c r="CTH707" s="187"/>
      <c r="CTI707" s="187"/>
      <c r="CTJ707" s="187"/>
      <c r="CTK707" s="187"/>
      <c r="CTL707" s="187"/>
      <c r="CTM707" s="187"/>
      <c r="CTN707" s="187"/>
      <c r="CTO707" s="187"/>
      <c r="CTP707" s="187"/>
      <c r="CTQ707" s="187"/>
      <c r="CTR707" s="187"/>
      <c r="CTS707" s="187"/>
      <c r="CTT707" s="187"/>
      <c r="CTU707" s="187"/>
      <c r="CTV707" s="187"/>
      <c r="CTW707" s="187"/>
      <c r="CTX707" s="187"/>
      <c r="CTY707" s="187"/>
      <c r="CTZ707" s="187"/>
      <c r="CUA707" s="187"/>
      <c r="CUB707" s="187"/>
      <c r="CUC707" s="187"/>
      <c r="CUD707" s="187"/>
      <c r="CUE707" s="187"/>
      <c r="CUF707" s="187"/>
      <c r="CUG707" s="187"/>
      <c r="CUH707" s="187"/>
      <c r="CUI707" s="187"/>
      <c r="CUJ707" s="187"/>
      <c r="CUK707" s="187"/>
      <c r="CUL707" s="187"/>
      <c r="CUM707" s="187"/>
      <c r="CUN707" s="187"/>
      <c r="CUO707" s="187"/>
      <c r="CUP707" s="187"/>
      <c r="CUQ707" s="187"/>
      <c r="CUR707" s="187"/>
      <c r="CUS707" s="187"/>
      <c r="CUT707" s="187"/>
      <c r="CUU707" s="187"/>
      <c r="CUV707" s="187"/>
      <c r="CUW707" s="187"/>
      <c r="CUX707" s="187"/>
      <c r="CUY707" s="187"/>
      <c r="CUZ707" s="187"/>
      <c r="CVA707" s="187"/>
      <c r="CVB707" s="187"/>
      <c r="CVC707" s="187"/>
      <c r="CVD707" s="187"/>
      <c r="CVE707" s="187"/>
      <c r="CVF707" s="187"/>
      <c r="CVG707" s="187"/>
      <c r="CVH707" s="187"/>
      <c r="CVI707" s="187"/>
      <c r="CVJ707" s="187"/>
      <c r="CVK707" s="187"/>
      <c r="CVL707" s="187"/>
      <c r="CVM707" s="187"/>
      <c r="CVN707" s="187"/>
      <c r="CVO707" s="187"/>
      <c r="CVP707" s="187"/>
      <c r="CVQ707" s="187"/>
      <c r="CVR707" s="187"/>
      <c r="CVS707" s="187"/>
      <c r="CVT707" s="187"/>
      <c r="CVU707" s="187"/>
      <c r="CVV707" s="187"/>
      <c r="CVW707" s="187"/>
      <c r="CVX707" s="187"/>
      <c r="CVY707" s="187"/>
      <c r="CVZ707" s="187"/>
      <c r="CWA707" s="187"/>
      <c r="CWB707" s="187"/>
      <c r="CWC707" s="187"/>
      <c r="CWD707" s="187"/>
      <c r="CWE707" s="187"/>
      <c r="CWF707" s="187"/>
      <c r="CWG707" s="187"/>
      <c r="CWH707" s="187"/>
      <c r="CWI707" s="187"/>
      <c r="CWJ707" s="187"/>
      <c r="CWK707" s="187"/>
      <c r="CWL707" s="187"/>
      <c r="CWM707" s="187"/>
      <c r="CWN707" s="187"/>
      <c r="CWO707" s="187"/>
      <c r="CWP707" s="187"/>
      <c r="CWQ707" s="187"/>
      <c r="CWR707" s="187"/>
      <c r="CWS707" s="187"/>
      <c r="CWT707" s="187"/>
      <c r="CWU707" s="187"/>
      <c r="CWV707" s="187"/>
      <c r="CWW707" s="187"/>
      <c r="CWX707" s="187"/>
      <c r="CWY707" s="187"/>
      <c r="CWZ707" s="187"/>
      <c r="CXA707" s="187"/>
      <c r="CXB707" s="187"/>
      <c r="CXC707" s="187"/>
      <c r="CXD707" s="187"/>
      <c r="CXE707" s="187"/>
      <c r="CXF707" s="187"/>
      <c r="CXG707" s="187"/>
      <c r="CXH707" s="187"/>
      <c r="CXI707" s="187"/>
      <c r="CXJ707" s="187"/>
      <c r="CXK707" s="187"/>
      <c r="CXL707" s="187"/>
      <c r="CXM707" s="187"/>
      <c r="CXN707" s="187"/>
      <c r="CXO707" s="187"/>
      <c r="CXP707" s="187"/>
      <c r="CXQ707" s="187"/>
      <c r="CXR707" s="187"/>
      <c r="CXS707" s="187"/>
      <c r="CXT707" s="187"/>
      <c r="CXU707" s="187"/>
      <c r="CXV707" s="187"/>
      <c r="CXW707" s="187"/>
      <c r="CXX707" s="187"/>
      <c r="CXY707" s="187"/>
      <c r="CXZ707" s="187"/>
      <c r="CYA707" s="187"/>
      <c r="CYB707" s="187"/>
      <c r="CYC707" s="187"/>
      <c r="CYD707" s="187"/>
      <c r="CYE707" s="187"/>
      <c r="CYF707" s="187"/>
      <c r="CYG707" s="187"/>
      <c r="CYH707" s="187"/>
      <c r="CYI707" s="187"/>
      <c r="CYJ707" s="187"/>
      <c r="CYK707" s="187"/>
      <c r="CYL707" s="187"/>
      <c r="CYM707" s="187"/>
      <c r="CYN707" s="187"/>
      <c r="CYO707" s="187"/>
      <c r="CYP707" s="187"/>
      <c r="CYQ707" s="187"/>
      <c r="CYR707" s="187"/>
      <c r="CYS707" s="187"/>
      <c r="CYT707" s="187"/>
      <c r="CYU707" s="187"/>
      <c r="CYV707" s="187"/>
      <c r="CYW707" s="187"/>
      <c r="CYX707" s="187"/>
      <c r="CYY707" s="187"/>
      <c r="CYZ707" s="187"/>
      <c r="CZA707" s="187"/>
      <c r="CZB707" s="187"/>
      <c r="CZC707" s="187"/>
      <c r="CZD707" s="187"/>
      <c r="CZE707" s="187"/>
      <c r="CZF707" s="187"/>
      <c r="CZG707" s="187"/>
      <c r="CZH707" s="187"/>
      <c r="CZI707" s="187"/>
      <c r="CZJ707" s="187"/>
      <c r="CZK707" s="187"/>
      <c r="CZL707" s="187"/>
      <c r="CZM707" s="187"/>
      <c r="CZN707" s="187"/>
      <c r="CZO707" s="187"/>
      <c r="CZP707" s="187"/>
      <c r="CZQ707" s="187"/>
      <c r="CZR707" s="187"/>
      <c r="CZS707" s="187"/>
      <c r="CZT707" s="187"/>
      <c r="CZU707" s="187"/>
      <c r="CZV707" s="187"/>
      <c r="CZW707" s="187"/>
      <c r="CZX707" s="187"/>
      <c r="CZY707" s="187"/>
      <c r="CZZ707" s="187"/>
      <c r="DAA707" s="187"/>
      <c r="DAB707" s="187"/>
      <c r="DAC707" s="187"/>
      <c r="DAD707" s="187"/>
      <c r="DAE707" s="187"/>
      <c r="DAF707" s="187"/>
      <c r="DAG707" s="187"/>
      <c r="DAH707" s="187"/>
      <c r="DAI707" s="187"/>
      <c r="DAJ707" s="187"/>
      <c r="DAK707" s="187"/>
      <c r="DAL707" s="187"/>
      <c r="DAM707" s="187"/>
      <c r="DAN707" s="187"/>
      <c r="DAO707" s="187"/>
      <c r="DAP707" s="187"/>
      <c r="DAQ707" s="187"/>
      <c r="DAR707" s="187"/>
      <c r="DAS707" s="187"/>
      <c r="DAT707" s="187"/>
      <c r="DAU707" s="187"/>
      <c r="DAV707" s="187"/>
      <c r="DAW707" s="187"/>
      <c r="DAX707" s="187"/>
      <c r="DAY707" s="187"/>
      <c r="DAZ707" s="187"/>
      <c r="DBA707" s="187"/>
      <c r="DBB707" s="187"/>
      <c r="DBC707" s="187"/>
      <c r="DBD707" s="187"/>
      <c r="DBE707" s="187"/>
      <c r="DBF707" s="187"/>
      <c r="DBG707" s="187"/>
      <c r="DBH707" s="187"/>
      <c r="DBI707" s="187"/>
      <c r="DBJ707" s="187"/>
      <c r="DBK707" s="187"/>
      <c r="DBL707" s="187"/>
      <c r="DBM707" s="187"/>
      <c r="DBN707" s="187"/>
      <c r="DBO707" s="187"/>
      <c r="DBP707" s="187"/>
      <c r="DBQ707" s="187"/>
      <c r="DBR707" s="187"/>
      <c r="DBS707" s="187"/>
      <c r="DBT707" s="187"/>
      <c r="DBU707" s="187"/>
      <c r="DBV707" s="187"/>
      <c r="DBW707" s="187"/>
      <c r="DBX707" s="187"/>
      <c r="DBY707" s="187"/>
      <c r="DBZ707" s="187"/>
      <c r="DCA707" s="187"/>
      <c r="DCB707" s="187"/>
      <c r="DCC707" s="187"/>
      <c r="DCD707" s="187"/>
      <c r="DCE707" s="187"/>
      <c r="DCF707" s="187"/>
      <c r="DCG707" s="187"/>
      <c r="DCH707" s="187"/>
      <c r="DCI707" s="187"/>
      <c r="DCJ707" s="187"/>
      <c r="DCK707" s="187"/>
      <c r="DCL707" s="187"/>
      <c r="DCM707" s="187"/>
      <c r="DCN707" s="187"/>
      <c r="DCO707" s="187"/>
      <c r="DCP707" s="187"/>
      <c r="DCQ707" s="187"/>
      <c r="DCR707" s="187"/>
      <c r="DCS707" s="187"/>
      <c r="DCT707" s="187"/>
      <c r="DCU707" s="187"/>
      <c r="DCV707" s="187"/>
      <c r="DCW707" s="187"/>
      <c r="DCX707" s="187"/>
      <c r="DCY707" s="187"/>
      <c r="DCZ707" s="187"/>
      <c r="DDA707" s="187"/>
      <c r="DDB707" s="187"/>
      <c r="DDC707" s="187"/>
      <c r="DDD707" s="187"/>
      <c r="DDE707" s="187"/>
      <c r="DDF707" s="187"/>
      <c r="DDG707" s="187"/>
      <c r="DDH707" s="187"/>
      <c r="DDI707" s="187"/>
      <c r="DDJ707" s="187"/>
      <c r="DDK707" s="187"/>
      <c r="DDL707" s="187"/>
      <c r="DDM707" s="187"/>
      <c r="DDN707" s="187"/>
      <c r="DDO707" s="187"/>
      <c r="DDP707" s="187"/>
      <c r="DDQ707" s="187"/>
      <c r="DDR707" s="187"/>
      <c r="DDS707" s="187"/>
      <c r="DDT707" s="187"/>
      <c r="DDU707" s="187"/>
      <c r="DDV707" s="187"/>
      <c r="DDW707" s="187"/>
      <c r="DDX707" s="187"/>
      <c r="DDY707" s="187"/>
      <c r="DDZ707" s="187"/>
      <c r="DEA707" s="187"/>
      <c r="DEB707" s="187"/>
      <c r="DEC707" s="187"/>
      <c r="DED707" s="187"/>
      <c r="DEE707" s="187"/>
      <c r="DEF707" s="187"/>
      <c r="DEG707" s="187"/>
      <c r="DEH707" s="187"/>
      <c r="DEI707" s="187"/>
      <c r="DEJ707" s="187"/>
      <c r="DEK707" s="187"/>
      <c r="DEL707" s="187"/>
      <c r="DEM707" s="187"/>
      <c r="DEN707" s="187"/>
      <c r="DEO707" s="187"/>
      <c r="DEP707" s="187"/>
      <c r="DEQ707" s="187"/>
      <c r="DER707" s="187"/>
      <c r="DES707" s="187"/>
      <c r="DET707" s="187"/>
      <c r="DEU707" s="187"/>
      <c r="DEV707" s="187"/>
      <c r="DEW707" s="187"/>
      <c r="DEX707" s="187"/>
      <c r="DEY707" s="187"/>
      <c r="DEZ707" s="187"/>
      <c r="DFA707" s="187"/>
      <c r="DFB707" s="187"/>
      <c r="DFC707" s="187"/>
      <c r="DFD707" s="187"/>
      <c r="DFE707" s="187"/>
      <c r="DFF707" s="187"/>
      <c r="DFG707" s="187"/>
      <c r="DFH707" s="187"/>
      <c r="DFI707" s="187"/>
      <c r="DFJ707" s="187"/>
      <c r="DFK707" s="187"/>
      <c r="DFL707" s="187"/>
      <c r="DFM707" s="187"/>
      <c r="DFN707" s="187"/>
      <c r="DFO707" s="187"/>
      <c r="DFP707" s="187"/>
      <c r="DFQ707" s="187"/>
      <c r="DFR707" s="187"/>
      <c r="DFS707" s="187"/>
      <c r="DFT707" s="187"/>
      <c r="DFU707" s="187"/>
      <c r="DFV707" s="187"/>
      <c r="DFW707" s="187"/>
      <c r="DFX707" s="187"/>
      <c r="DFY707" s="187"/>
      <c r="DFZ707" s="187"/>
      <c r="DGA707" s="187"/>
      <c r="DGB707" s="187"/>
      <c r="DGC707" s="187"/>
      <c r="DGD707" s="187"/>
      <c r="DGE707" s="187"/>
      <c r="DGF707" s="187"/>
      <c r="DGG707" s="187"/>
      <c r="DGH707" s="187"/>
      <c r="DGI707" s="187"/>
      <c r="DGJ707" s="187"/>
      <c r="DGK707" s="187"/>
      <c r="DGL707" s="187"/>
      <c r="DGM707" s="187"/>
      <c r="DGN707" s="187"/>
      <c r="DGO707" s="187"/>
      <c r="DGP707" s="187"/>
      <c r="DGQ707" s="187"/>
      <c r="DGR707" s="187"/>
      <c r="DGS707" s="187"/>
      <c r="DGT707" s="187"/>
      <c r="DGU707" s="187"/>
      <c r="DGV707" s="187"/>
      <c r="DGW707" s="187"/>
      <c r="DGX707" s="187"/>
      <c r="DGY707" s="187"/>
      <c r="DGZ707" s="187"/>
      <c r="DHA707" s="187"/>
      <c r="DHB707" s="187"/>
      <c r="DHC707" s="187"/>
      <c r="DHD707" s="187"/>
      <c r="DHE707" s="187"/>
      <c r="DHF707" s="187"/>
      <c r="DHG707" s="187"/>
      <c r="DHH707" s="187"/>
      <c r="DHI707" s="187"/>
      <c r="DHJ707" s="187"/>
      <c r="DHK707" s="187"/>
      <c r="DHL707" s="187"/>
      <c r="DHM707" s="187"/>
      <c r="DHN707" s="187"/>
      <c r="DHO707" s="187"/>
      <c r="DHP707" s="187"/>
      <c r="DHQ707" s="187"/>
      <c r="DHR707" s="187"/>
      <c r="DHS707" s="187"/>
      <c r="DHT707" s="187"/>
      <c r="DHU707" s="187"/>
      <c r="DHV707" s="187"/>
      <c r="DHW707" s="187"/>
      <c r="DHX707" s="187"/>
      <c r="DHY707" s="187"/>
      <c r="DHZ707" s="187"/>
      <c r="DIA707" s="187"/>
      <c r="DIB707" s="187"/>
      <c r="DIC707" s="187"/>
      <c r="DID707" s="187"/>
      <c r="DIE707" s="187"/>
      <c r="DIF707" s="187"/>
      <c r="DIG707" s="187"/>
      <c r="DIH707" s="187"/>
      <c r="DII707" s="187"/>
      <c r="DIJ707" s="187"/>
      <c r="DIK707" s="187"/>
      <c r="DIL707" s="187"/>
      <c r="DIM707" s="187"/>
      <c r="DIN707" s="187"/>
      <c r="DIO707" s="187"/>
      <c r="DIP707" s="187"/>
      <c r="DIQ707" s="187"/>
      <c r="DIR707" s="187"/>
      <c r="DIS707" s="187"/>
      <c r="DIT707" s="187"/>
      <c r="DIU707" s="187"/>
      <c r="DIV707" s="187"/>
      <c r="DIW707" s="187"/>
      <c r="DIX707" s="187"/>
      <c r="DIY707" s="187"/>
      <c r="DIZ707" s="187"/>
      <c r="DJA707" s="187"/>
      <c r="DJB707" s="187"/>
      <c r="DJC707" s="187"/>
      <c r="DJD707" s="187"/>
      <c r="DJE707" s="187"/>
      <c r="DJF707" s="187"/>
      <c r="DJG707" s="187"/>
      <c r="DJH707" s="187"/>
      <c r="DJI707" s="187"/>
      <c r="DJJ707" s="187"/>
      <c r="DJK707" s="187"/>
      <c r="DJL707" s="187"/>
      <c r="DJM707" s="187"/>
      <c r="DJN707" s="187"/>
      <c r="DJO707" s="187"/>
      <c r="DJP707" s="187"/>
      <c r="DJQ707" s="187"/>
      <c r="DJR707" s="187"/>
      <c r="DJS707" s="187"/>
      <c r="DJT707" s="187"/>
      <c r="DJU707" s="187"/>
      <c r="DJV707" s="187"/>
      <c r="DJW707" s="187"/>
      <c r="DJX707" s="187"/>
      <c r="DJY707" s="187"/>
      <c r="DJZ707" s="187"/>
      <c r="DKA707" s="187"/>
      <c r="DKB707" s="187"/>
      <c r="DKC707" s="187"/>
      <c r="DKD707" s="187"/>
      <c r="DKE707" s="187"/>
      <c r="DKF707" s="187"/>
      <c r="DKG707" s="187"/>
      <c r="DKH707" s="187"/>
      <c r="DKI707" s="187"/>
      <c r="DKJ707" s="187"/>
      <c r="DKK707" s="187"/>
      <c r="DKL707" s="187"/>
      <c r="DKM707" s="187"/>
      <c r="DKN707" s="187"/>
      <c r="DKO707" s="187"/>
      <c r="DKP707" s="187"/>
      <c r="DKQ707" s="187"/>
      <c r="DKR707" s="187"/>
      <c r="DKS707" s="187"/>
      <c r="DKT707" s="187"/>
      <c r="DKU707" s="187"/>
      <c r="DKV707" s="187"/>
      <c r="DKW707" s="187"/>
      <c r="DKX707" s="187"/>
      <c r="DKY707" s="187"/>
      <c r="DKZ707" s="187"/>
      <c r="DLA707" s="187"/>
      <c r="DLB707" s="187"/>
      <c r="DLC707" s="187"/>
      <c r="DLD707" s="187"/>
      <c r="DLE707" s="187"/>
      <c r="DLF707" s="187"/>
      <c r="DLG707" s="187"/>
      <c r="DLH707" s="187"/>
      <c r="DLI707" s="187"/>
      <c r="DLJ707" s="187"/>
      <c r="DLK707" s="187"/>
      <c r="DLL707" s="187"/>
      <c r="DLM707" s="187"/>
      <c r="DLN707" s="187"/>
      <c r="DLO707" s="187"/>
      <c r="DLP707" s="187"/>
      <c r="DLQ707" s="187"/>
      <c r="DLR707" s="187"/>
      <c r="DLS707" s="187"/>
      <c r="DLT707" s="187"/>
      <c r="DLU707" s="187"/>
      <c r="DLV707" s="187"/>
      <c r="DLW707" s="187"/>
      <c r="DLX707" s="187"/>
      <c r="DLY707" s="187"/>
      <c r="DLZ707" s="187"/>
      <c r="DMA707" s="187"/>
      <c r="DMB707" s="187"/>
      <c r="DMC707" s="187"/>
      <c r="DMD707" s="187"/>
      <c r="DME707" s="187"/>
      <c r="DMF707" s="187"/>
      <c r="DMG707" s="187"/>
      <c r="DMH707" s="187"/>
      <c r="DMI707" s="187"/>
      <c r="DMJ707" s="187"/>
      <c r="DMK707" s="187"/>
      <c r="DML707" s="187"/>
      <c r="DMM707" s="187"/>
      <c r="DMN707" s="187"/>
      <c r="DMO707" s="187"/>
      <c r="DMP707" s="187"/>
      <c r="DMQ707" s="187"/>
      <c r="DMR707" s="187"/>
      <c r="DMS707" s="187"/>
      <c r="DMT707" s="187"/>
      <c r="DMU707" s="187"/>
      <c r="DMV707" s="187"/>
      <c r="DMW707" s="187"/>
      <c r="DMX707" s="187"/>
      <c r="DMY707" s="187"/>
      <c r="DMZ707" s="187"/>
      <c r="DNA707" s="187"/>
      <c r="DNB707" s="187"/>
      <c r="DNC707" s="187"/>
      <c r="DND707" s="187"/>
      <c r="DNE707" s="187"/>
      <c r="DNF707" s="187"/>
      <c r="DNG707" s="187"/>
      <c r="DNH707" s="187"/>
      <c r="DNI707" s="187"/>
      <c r="DNJ707" s="187"/>
      <c r="DNK707" s="187"/>
      <c r="DNL707" s="187"/>
      <c r="DNM707" s="187"/>
      <c r="DNN707" s="187"/>
      <c r="DNO707" s="187"/>
      <c r="DNP707" s="187"/>
      <c r="DNQ707" s="187"/>
      <c r="DNR707" s="187"/>
      <c r="DNS707" s="187"/>
      <c r="DNT707" s="187"/>
      <c r="DNU707" s="187"/>
      <c r="DNV707" s="187"/>
      <c r="DNW707" s="187"/>
      <c r="DNX707" s="187"/>
      <c r="DNY707" s="187"/>
      <c r="DNZ707" s="187"/>
      <c r="DOA707" s="187"/>
      <c r="DOB707" s="187"/>
      <c r="DOC707" s="187"/>
      <c r="DOD707" s="187"/>
      <c r="DOE707" s="187"/>
      <c r="DOF707" s="187"/>
      <c r="DOG707" s="187"/>
      <c r="DOH707" s="187"/>
      <c r="DOI707" s="187"/>
      <c r="DOJ707" s="187"/>
      <c r="DOK707" s="187"/>
      <c r="DOL707" s="187"/>
      <c r="DOM707" s="187"/>
      <c r="DON707" s="187"/>
      <c r="DOO707" s="187"/>
      <c r="DOP707" s="187"/>
      <c r="DOQ707" s="187"/>
      <c r="DOR707" s="187"/>
      <c r="DOS707" s="187"/>
      <c r="DOT707" s="187"/>
      <c r="DOU707" s="187"/>
      <c r="DOV707" s="187"/>
      <c r="DOW707" s="187"/>
      <c r="DOX707" s="187"/>
      <c r="DOY707" s="187"/>
      <c r="DOZ707" s="187"/>
      <c r="DPA707" s="187"/>
      <c r="DPB707" s="187"/>
      <c r="DPC707" s="187"/>
      <c r="DPD707" s="187"/>
      <c r="DPE707" s="187"/>
      <c r="DPF707" s="187"/>
      <c r="DPG707" s="187"/>
      <c r="DPH707" s="187"/>
      <c r="DPI707" s="187"/>
      <c r="DPJ707" s="187"/>
      <c r="DPK707" s="187"/>
      <c r="DPL707" s="187"/>
      <c r="DPM707" s="187"/>
      <c r="DPN707" s="187"/>
      <c r="DPO707" s="187"/>
      <c r="DPP707" s="187"/>
      <c r="DPQ707" s="187"/>
      <c r="DPR707" s="187"/>
      <c r="DPS707" s="187"/>
      <c r="DPT707" s="187"/>
      <c r="DPU707" s="187"/>
      <c r="DPV707" s="187"/>
      <c r="DPW707" s="187"/>
      <c r="DPX707" s="187"/>
      <c r="DPY707" s="187"/>
      <c r="DPZ707" s="187"/>
      <c r="DQA707" s="187"/>
      <c r="DQB707" s="187"/>
      <c r="DQC707" s="187"/>
      <c r="DQD707" s="187"/>
      <c r="DQE707" s="187"/>
      <c r="DQF707" s="187"/>
      <c r="DQG707" s="187"/>
      <c r="DQH707" s="187"/>
      <c r="DQI707" s="187"/>
      <c r="DQJ707" s="187"/>
      <c r="DQK707" s="187"/>
      <c r="DQL707" s="187"/>
      <c r="DQM707" s="187"/>
      <c r="DQN707" s="187"/>
      <c r="DQO707" s="187"/>
      <c r="DQP707" s="187"/>
      <c r="DQQ707" s="187"/>
      <c r="DQR707" s="187"/>
      <c r="DQS707" s="187"/>
      <c r="DQT707" s="187"/>
      <c r="DQU707" s="187"/>
      <c r="DQV707" s="187"/>
      <c r="DQW707" s="187"/>
      <c r="DQX707" s="187"/>
      <c r="DQY707" s="187"/>
      <c r="DQZ707" s="187"/>
      <c r="DRA707" s="187"/>
      <c r="DRB707" s="187"/>
      <c r="DRC707" s="187"/>
      <c r="DRD707" s="187"/>
      <c r="DRE707" s="187"/>
      <c r="DRF707" s="187"/>
      <c r="DRG707" s="187"/>
      <c r="DRH707" s="187"/>
      <c r="DRI707" s="187"/>
      <c r="DRJ707" s="187"/>
      <c r="DRK707" s="187"/>
      <c r="DRL707" s="187"/>
      <c r="DRM707" s="187"/>
      <c r="DRN707" s="187"/>
      <c r="DRO707" s="187"/>
      <c r="DRP707" s="187"/>
      <c r="DRQ707" s="187"/>
      <c r="DRR707" s="187"/>
      <c r="DRS707" s="187"/>
      <c r="DRT707" s="187"/>
      <c r="DRU707" s="187"/>
      <c r="DRV707" s="187"/>
      <c r="DRW707" s="187"/>
      <c r="DRX707" s="187"/>
      <c r="DRY707" s="187"/>
      <c r="DRZ707" s="187"/>
      <c r="DSA707" s="187"/>
      <c r="DSB707" s="187"/>
      <c r="DSC707" s="187"/>
      <c r="DSD707" s="187"/>
      <c r="DSE707" s="187"/>
      <c r="DSF707" s="187"/>
      <c r="DSG707" s="187"/>
      <c r="DSH707" s="187"/>
      <c r="DSI707" s="187"/>
      <c r="DSJ707" s="187"/>
      <c r="DSK707" s="187"/>
      <c r="DSL707" s="187"/>
      <c r="DSM707" s="187"/>
      <c r="DSN707" s="187"/>
      <c r="DSO707" s="187"/>
      <c r="DSP707" s="187"/>
      <c r="DSQ707" s="187"/>
      <c r="DSR707" s="187"/>
      <c r="DSS707" s="187"/>
      <c r="DST707" s="187"/>
      <c r="DSU707" s="187"/>
      <c r="DSV707" s="187"/>
      <c r="DSW707" s="187"/>
      <c r="DSX707" s="187"/>
      <c r="DSY707" s="187"/>
      <c r="DSZ707" s="187"/>
      <c r="DTA707" s="187"/>
      <c r="DTB707" s="187"/>
      <c r="DTC707" s="187"/>
      <c r="DTD707" s="187"/>
      <c r="DTE707" s="187"/>
      <c r="DTF707" s="187"/>
      <c r="DTG707" s="187"/>
      <c r="DTH707" s="187"/>
      <c r="DTI707" s="187"/>
      <c r="DTJ707" s="187"/>
      <c r="DTK707" s="187"/>
      <c r="DTL707" s="187"/>
      <c r="DTM707" s="187"/>
      <c r="DTN707" s="187"/>
      <c r="DTO707" s="187"/>
      <c r="DTP707" s="187"/>
      <c r="DTQ707" s="187"/>
      <c r="DTR707" s="187"/>
      <c r="DTS707" s="187"/>
      <c r="DTT707" s="187"/>
      <c r="DTU707" s="187"/>
      <c r="DTV707" s="187"/>
      <c r="DTW707" s="187"/>
      <c r="DTX707" s="187"/>
      <c r="DTY707" s="187"/>
      <c r="DTZ707" s="187"/>
      <c r="DUA707" s="187"/>
      <c r="DUB707" s="187"/>
      <c r="DUC707" s="187"/>
      <c r="DUD707" s="187"/>
      <c r="DUE707" s="187"/>
      <c r="DUF707" s="187"/>
      <c r="DUG707" s="187"/>
      <c r="DUH707" s="187"/>
      <c r="DUI707" s="187"/>
      <c r="DUJ707" s="187"/>
      <c r="DUK707" s="187"/>
      <c r="DUL707" s="187"/>
      <c r="DUM707" s="187"/>
      <c r="DUN707" s="187"/>
      <c r="DUO707" s="187"/>
      <c r="DUP707" s="187"/>
      <c r="DUQ707" s="187"/>
      <c r="DUR707" s="187"/>
      <c r="DUS707" s="187"/>
      <c r="DUT707" s="187"/>
      <c r="DUU707" s="187"/>
      <c r="DUV707" s="187"/>
      <c r="DUW707" s="187"/>
      <c r="DUX707" s="187"/>
      <c r="DUY707" s="187"/>
      <c r="DUZ707" s="187"/>
      <c r="DVA707" s="187"/>
      <c r="DVB707" s="187"/>
      <c r="DVC707" s="187"/>
      <c r="DVD707" s="187"/>
      <c r="DVE707" s="187"/>
      <c r="DVF707" s="187"/>
      <c r="DVG707" s="187"/>
      <c r="DVH707" s="187"/>
      <c r="DVI707" s="187"/>
      <c r="DVJ707" s="187"/>
      <c r="DVK707" s="187"/>
      <c r="DVL707" s="187"/>
      <c r="DVM707" s="187"/>
      <c r="DVN707" s="187"/>
      <c r="DVO707" s="187"/>
      <c r="DVP707" s="187"/>
      <c r="DVQ707" s="187"/>
      <c r="DVR707" s="187"/>
      <c r="DVS707" s="187"/>
      <c r="DVT707" s="187"/>
      <c r="DVU707" s="187"/>
      <c r="DVV707" s="187"/>
      <c r="DVW707" s="187"/>
      <c r="DVX707" s="187"/>
      <c r="DVY707" s="187"/>
      <c r="DVZ707" s="187"/>
      <c r="DWA707" s="187"/>
      <c r="DWB707" s="187"/>
      <c r="DWC707" s="187"/>
      <c r="DWD707" s="187"/>
      <c r="DWE707" s="187"/>
      <c r="DWF707" s="187"/>
      <c r="DWG707" s="187"/>
      <c r="DWH707" s="187"/>
      <c r="DWI707" s="187"/>
      <c r="DWJ707" s="187"/>
      <c r="DWK707" s="187"/>
      <c r="DWL707" s="187"/>
      <c r="DWM707" s="187"/>
      <c r="DWN707" s="187"/>
      <c r="DWO707" s="187"/>
      <c r="DWP707" s="187"/>
      <c r="DWQ707" s="187"/>
      <c r="DWR707" s="187"/>
      <c r="DWS707" s="187"/>
      <c r="DWT707" s="187"/>
      <c r="DWU707" s="187"/>
      <c r="DWV707" s="187"/>
      <c r="DWW707" s="187"/>
      <c r="DWX707" s="187"/>
      <c r="DWY707" s="187"/>
      <c r="DWZ707" s="187"/>
      <c r="DXA707" s="187"/>
      <c r="DXB707" s="187"/>
      <c r="DXC707" s="187"/>
      <c r="DXD707" s="187"/>
      <c r="DXE707" s="187"/>
      <c r="DXF707" s="187"/>
      <c r="DXG707" s="187"/>
      <c r="DXH707" s="187"/>
      <c r="DXI707" s="187"/>
      <c r="DXJ707" s="187"/>
      <c r="DXK707" s="187"/>
      <c r="DXL707" s="187"/>
      <c r="DXM707" s="187"/>
      <c r="DXN707" s="187"/>
      <c r="DXO707" s="187"/>
      <c r="DXP707" s="187"/>
      <c r="DXQ707" s="187"/>
      <c r="DXR707" s="187"/>
      <c r="DXS707" s="187"/>
      <c r="DXT707" s="187"/>
      <c r="DXU707" s="187"/>
      <c r="DXV707" s="187"/>
      <c r="DXW707" s="187"/>
      <c r="DXX707" s="187"/>
      <c r="DXY707" s="187"/>
      <c r="DXZ707" s="187"/>
      <c r="DYA707" s="187"/>
      <c r="DYB707" s="187"/>
      <c r="DYC707" s="187"/>
      <c r="DYD707" s="187"/>
      <c r="DYE707" s="187"/>
      <c r="DYF707" s="187"/>
      <c r="DYG707" s="187"/>
      <c r="DYH707" s="187"/>
      <c r="DYI707" s="187"/>
      <c r="DYJ707" s="187"/>
      <c r="DYK707" s="187"/>
      <c r="DYL707" s="187"/>
      <c r="DYM707" s="187"/>
      <c r="DYN707" s="187"/>
      <c r="DYO707" s="187"/>
      <c r="DYP707" s="187"/>
      <c r="DYQ707" s="187"/>
      <c r="DYR707" s="187"/>
      <c r="DYS707" s="187"/>
      <c r="DYT707" s="187"/>
      <c r="DYU707" s="187"/>
      <c r="DYV707" s="187"/>
      <c r="DYW707" s="187"/>
      <c r="DYX707" s="187"/>
      <c r="DYY707" s="187"/>
      <c r="DYZ707" s="187"/>
      <c r="DZA707" s="187"/>
      <c r="DZB707" s="187"/>
      <c r="DZC707" s="187"/>
      <c r="DZD707" s="187"/>
      <c r="DZE707" s="187"/>
      <c r="DZF707" s="187"/>
      <c r="DZG707" s="187"/>
      <c r="DZH707" s="187"/>
      <c r="DZI707" s="187"/>
      <c r="DZJ707" s="187"/>
      <c r="DZK707" s="187"/>
      <c r="DZL707" s="187"/>
      <c r="DZM707" s="187"/>
      <c r="DZN707" s="187"/>
      <c r="DZO707" s="187"/>
      <c r="DZP707" s="187"/>
      <c r="DZQ707" s="187"/>
      <c r="DZR707" s="187"/>
      <c r="DZS707" s="187"/>
      <c r="DZT707" s="187"/>
      <c r="DZU707" s="187"/>
      <c r="DZV707" s="187"/>
      <c r="DZW707" s="187"/>
      <c r="DZX707" s="187"/>
      <c r="DZY707" s="187"/>
      <c r="DZZ707" s="187"/>
      <c r="EAA707" s="187"/>
      <c r="EAB707" s="187"/>
      <c r="EAC707" s="187"/>
      <c r="EAD707" s="187"/>
      <c r="EAE707" s="187"/>
      <c r="EAF707" s="187"/>
      <c r="EAG707" s="187"/>
      <c r="EAH707" s="187"/>
      <c r="EAI707" s="187"/>
      <c r="EAJ707" s="187"/>
      <c r="EAK707" s="187"/>
      <c r="EAL707" s="187"/>
      <c r="EAM707" s="187"/>
      <c r="EAN707" s="187"/>
      <c r="EAO707" s="187"/>
      <c r="EAP707" s="187"/>
      <c r="EAQ707" s="187"/>
      <c r="EAR707" s="187"/>
      <c r="EAS707" s="187"/>
      <c r="EAT707" s="187"/>
      <c r="EAU707" s="187"/>
      <c r="EAV707" s="187"/>
      <c r="EAW707" s="187"/>
      <c r="EAX707" s="187"/>
      <c r="EAY707" s="187"/>
      <c r="EAZ707" s="187"/>
      <c r="EBA707" s="187"/>
      <c r="EBB707" s="187"/>
      <c r="EBC707" s="187"/>
      <c r="EBD707" s="187"/>
      <c r="EBE707" s="187"/>
      <c r="EBF707" s="187"/>
      <c r="EBG707" s="187"/>
      <c r="EBH707" s="187"/>
      <c r="EBI707" s="187"/>
      <c r="EBJ707" s="187"/>
      <c r="EBK707" s="187"/>
      <c r="EBL707" s="187"/>
      <c r="EBM707" s="187"/>
      <c r="EBN707" s="187"/>
      <c r="EBO707" s="187"/>
      <c r="EBP707" s="187"/>
      <c r="EBQ707" s="187"/>
      <c r="EBR707" s="187"/>
      <c r="EBS707" s="187"/>
      <c r="EBT707" s="187"/>
      <c r="EBU707" s="187"/>
      <c r="EBV707" s="187"/>
      <c r="EBW707" s="187"/>
      <c r="EBX707" s="187"/>
      <c r="EBY707" s="187"/>
      <c r="EBZ707" s="187"/>
      <c r="ECA707" s="187"/>
      <c r="ECB707" s="187"/>
      <c r="ECC707" s="187"/>
      <c r="ECD707" s="187"/>
      <c r="ECE707" s="187"/>
      <c r="ECF707" s="187"/>
      <c r="ECG707" s="187"/>
      <c r="ECH707" s="187"/>
      <c r="ECI707" s="187"/>
      <c r="ECJ707" s="187"/>
      <c r="ECK707" s="187"/>
      <c r="ECL707" s="187"/>
      <c r="ECM707" s="187"/>
      <c r="ECN707" s="187"/>
      <c r="ECO707" s="187"/>
      <c r="ECP707" s="187"/>
      <c r="ECQ707" s="187"/>
      <c r="ECR707" s="187"/>
      <c r="ECS707" s="187"/>
      <c r="ECT707" s="187"/>
      <c r="ECU707" s="187"/>
      <c r="ECV707" s="187"/>
      <c r="ECW707" s="187"/>
      <c r="ECX707" s="187"/>
      <c r="ECY707" s="187"/>
      <c r="ECZ707" s="187"/>
      <c r="EDA707" s="187"/>
      <c r="EDB707" s="187"/>
      <c r="EDC707" s="187"/>
      <c r="EDD707" s="187"/>
      <c r="EDE707" s="187"/>
      <c r="EDF707" s="187"/>
      <c r="EDG707" s="187"/>
      <c r="EDH707" s="187"/>
      <c r="EDI707" s="187"/>
      <c r="EDJ707" s="187"/>
      <c r="EDK707" s="187"/>
      <c r="EDL707" s="187"/>
      <c r="EDM707" s="187"/>
      <c r="EDN707" s="187"/>
      <c r="EDO707" s="187"/>
      <c r="EDP707" s="187"/>
      <c r="EDQ707" s="187"/>
      <c r="EDR707" s="187"/>
      <c r="EDS707" s="187"/>
      <c r="EDT707" s="187"/>
      <c r="EDU707" s="187"/>
      <c r="EDV707" s="187"/>
      <c r="EDW707" s="187"/>
      <c r="EDX707" s="187"/>
      <c r="EDY707" s="187"/>
      <c r="EDZ707" s="187"/>
      <c r="EEA707" s="187"/>
      <c r="EEB707" s="187"/>
      <c r="EEC707" s="187"/>
      <c r="EED707" s="187"/>
      <c r="EEE707" s="187"/>
      <c r="EEF707" s="187"/>
      <c r="EEG707" s="187"/>
      <c r="EEH707" s="187"/>
      <c r="EEI707" s="187"/>
      <c r="EEJ707" s="187"/>
      <c r="EEK707" s="187"/>
      <c r="EEL707" s="187"/>
      <c r="EEM707" s="187"/>
      <c r="EEN707" s="187"/>
      <c r="EEO707" s="187"/>
      <c r="EEP707" s="187"/>
      <c r="EEQ707" s="187"/>
      <c r="EER707" s="187"/>
      <c r="EES707" s="187"/>
      <c r="EET707" s="187"/>
      <c r="EEU707" s="187"/>
      <c r="EEV707" s="187"/>
      <c r="EEW707" s="187"/>
      <c r="EEX707" s="187"/>
      <c r="EEY707" s="187"/>
      <c r="EEZ707" s="187"/>
      <c r="EFA707" s="187"/>
      <c r="EFB707" s="187"/>
      <c r="EFC707" s="187"/>
      <c r="EFD707" s="187"/>
      <c r="EFE707" s="187"/>
      <c r="EFF707" s="187"/>
      <c r="EFG707" s="187"/>
      <c r="EFH707" s="187"/>
      <c r="EFI707" s="187"/>
      <c r="EFJ707" s="187"/>
      <c r="EFK707" s="187"/>
      <c r="EFL707" s="187"/>
      <c r="EFM707" s="187"/>
      <c r="EFN707" s="187"/>
      <c r="EFO707" s="187"/>
      <c r="EFP707" s="187"/>
      <c r="EFQ707" s="187"/>
      <c r="EFR707" s="187"/>
      <c r="EFS707" s="187"/>
      <c r="EFT707" s="187"/>
      <c r="EFU707" s="187"/>
      <c r="EFV707" s="187"/>
      <c r="EFW707" s="187"/>
      <c r="EFX707" s="187"/>
      <c r="EFY707" s="187"/>
      <c r="EFZ707" s="187"/>
      <c r="EGA707" s="187"/>
      <c r="EGB707" s="187"/>
      <c r="EGC707" s="187"/>
      <c r="EGD707" s="187"/>
      <c r="EGE707" s="187"/>
      <c r="EGF707" s="187"/>
      <c r="EGG707" s="187"/>
      <c r="EGH707" s="187"/>
      <c r="EGI707" s="187"/>
      <c r="EGJ707" s="187"/>
      <c r="EGK707" s="187"/>
      <c r="EGL707" s="187"/>
      <c r="EGM707" s="187"/>
      <c r="EGN707" s="187"/>
      <c r="EGO707" s="187"/>
      <c r="EGP707" s="187"/>
      <c r="EGQ707" s="187"/>
      <c r="EGR707" s="187"/>
      <c r="EGS707" s="187"/>
      <c r="EGT707" s="187"/>
      <c r="EGU707" s="187"/>
      <c r="EGV707" s="187"/>
      <c r="EGW707" s="187"/>
      <c r="EGX707" s="187"/>
      <c r="EGY707" s="187"/>
      <c r="EGZ707" s="187"/>
      <c r="EHA707" s="187"/>
      <c r="EHB707" s="187"/>
      <c r="EHC707" s="187"/>
      <c r="EHD707" s="187"/>
      <c r="EHE707" s="187"/>
      <c r="EHF707" s="187"/>
      <c r="EHG707" s="187"/>
      <c r="EHH707" s="187"/>
      <c r="EHI707" s="187"/>
      <c r="EHJ707" s="187"/>
      <c r="EHK707" s="187"/>
      <c r="EHL707" s="187"/>
      <c r="EHM707" s="187"/>
      <c r="EHN707" s="187"/>
      <c r="EHO707" s="187"/>
      <c r="EHP707" s="187"/>
      <c r="EHQ707" s="187"/>
      <c r="EHR707" s="187"/>
      <c r="EHS707" s="187"/>
      <c r="EHT707" s="187"/>
      <c r="EHU707" s="187"/>
      <c r="EHV707" s="187"/>
      <c r="EHW707" s="187"/>
      <c r="EHX707" s="187"/>
      <c r="EHY707" s="187"/>
      <c r="EHZ707" s="187"/>
      <c r="EIA707" s="187"/>
      <c r="EIB707" s="187"/>
      <c r="EIC707" s="187"/>
      <c r="EID707" s="187"/>
      <c r="EIE707" s="187"/>
      <c r="EIF707" s="187"/>
      <c r="EIG707" s="187"/>
      <c r="EIH707" s="187"/>
      <c r="EII707" s="187"/>
      <c r="EIJ707" s="187"/>
      <c r="EIK707" s="187"/>
      <c r="EIL707" s="187"/>
      <c r="EIM707" s="187"/>
      <c r="EIN707" s="187"/>
      <c r="EIO707" s="187"/>
      <c r="EIP707" s="187"/>
      <c r="EIQ707" s="187"/>
      <c r="EIR707" s="187"/>
      <c r="EIS707" s="187"/>
      <c r="EIT707" s="187"/>
      <c r="EIU707" s="187"/>
      <c r="EIV707" s="187"/>
      <c r="EIW707" s="187"/>
      <c r="EIX707" s="187"/>
      <c r="EIY707" s="187"/>
      <c r="EIZ707" s="187"/>
      <c r="EJA707" s="187"/>
      <c r="EJB707" s="187"/>
      <c r="EJC707" s="187"/>
      <c r="EJD707" s="187"/>
      <c r="EJE707" s="187"/>
      <c r="EJF707" s="187"/>
      <c r="EJG707" s="187"/>
      <c r="EJH707" s="187"/>
      <c r="EJI707" s="187"/>
      <c r="EJJ707" s="187"/>
      <c r="EJK707" s="187"/>
      <c r="EJL707" s="187"/>
      <c r="EJM707" s="187"/>
      <c r="EJN707" s="187"/>
      <c r="EJO707" s="187"/>
      <c r="EJP707" s="187"/>
      <c r="EJQ707" s="187"/>
      <c r="EJR707" s="187"/>
      <c r="EJS707" s="187"/>
      <c r="EJT707" s="187"/>
      <c r="EJU707" s="187"/>
      <c r="EJV707" s="187"/>
      <c r="EJW707" s="187"/>
      <c r="EJX707" s="187"/>
      <c r="EJY707" s="187"/>
      <c r="EJZ707" s="187"/>
      <c r="EKA707" s="187"/>
      <c r="EKB707" s="187"/>
      <c r="EKC707" s="187"/>
      <c r="EKD707" s="187"/>
      <c r="EKE707" s="187"/>
      <c r="EKF707" s="187"/>
      <c r="EKG707" s="187"/>
      <c r="EKH707" s="187"/>
      <c r="EKI707" s="187"/>
      <c r="EKJ707" s="187"/>
      <c r="EKK707" s="187"/>
      <c r="EKL707" s="187"/>
      <c r="EKM707" s="187"/>
      <c r="EKN707" s="187"/>
      <c r="EKO707" s="187"/>
      <c r="EKP707" s="187"/>
      <c r="EKQ707" s="187"/>
      <c r="EKR707" s="187"/>
      <c r="EKS707" s="187"/>
      <c r="EKT707" s="187"/>
      <c r="EKU707" s="187"/>
      <c r="EKV707" s="187"/>
      <c r="EKW707" s="187"/>
      <c r="EKX707" s="187"/>
      <c r="EKY707" s="187"/>
      <c r="EKZ707" s="187"/>
      <c r="ELA707" s="187"/>
      <c r="ELB707" s="187"/>
      <c r="ELC707" s="187"/>
      <c r="ELD707" s="187"/>
      <c r="ELE707" s="187"/>
      <c r="ELF707" s="187"/>
      <c r="ELG707" s="187"/>
      <c r="ELH707" s="187"/>
      <c r="ELI707" s="187"/>
      <c r="ELJ707" s="187"/>
      <c r="ELK707" s="187"/>
      <c r="ELL707" s="187"/>
      <c r="ELM707" s="187"/>
      <c r="ELN707" s="187"/>
      <c r="ELO707" s="187"/>
      <c r="ELP707" s="187"/>
      <c r="ELQ707" s="187"/>
      <c r="ELR707" s="187"/>
      <c r="ELS707" s="187"/>
      <c r="ELT707" s="187"/>
      <c r="ELU707" s="187"/>
      <c r="ELV707" s="187"/>
      <c r="ELW707" s="187"/>
      <c r="ELX707" s="187"/>
      <c r="ELY707" s="187"/>
      <c r="ELZ707" s="187"/>
      <c r="EMA707" s="187"/>
      <c r="EMB707" s="187"/>
      <c r="EMC707" s="187"/>
      <c r="EMD707" s="187"/>
      <c r="EME707" s="187"/>
      <c r="EMF707" s="187"/>
      <c r="EMG707" s="187"/>
      <c r="EMH707" s="187"/>
      <c r="EMI707" s="187"/>
      <c r="EMJ707" s="187"/>
      <c r="EMK707" s="187"/>
      <c r="EML707" s="187"/>
      <c r="EMM707" s="187"/>
      <c r="EMN707" s="187"/>
      <c r="EMO707" s="187"/>
      <c r="EMP707" s="187"/>
      <c r="EMQ707" s="187"/>
      <c r="EMR707" s="187"/>
      <c r="EMS707" s="187"/>
      <c r="EMT707" s="187"/>
      <c r="EMU707" s="187"/>
      <c r="EMV707" s="187"/>
      <c r="EMW707" s="187"/>
      <c r="EMX707" s="187"/>
      <c r="EMY707" s="187"/>
      <c r="EMZ707" s="187"/>
      <c r="ENA707" s="187"/>
      <c r="ENB707" s="187"/>
      <c r="ENC707" s="187"/>
      <c r="END707" s="187"/>
      <c r="ENE707" s="187"/>
      <c r="ENF707" s="187"/>
      <c r="ENG707" s="187"/>
      <c r="ENH707" s="187"/>
      <c r="ENI707" s="187"/>
      <c r="ENJ707" s="187"/>
      <c r="ENK707" s="187"/>
      <c r="ENL707" s="187"/>
      <c r="ENM707" s="187"/>
      <c r="ENN707" s="187"/>
      <c r="ENO707" s="187"/>
      <c r="ENP707" s="187"/>
      <c r="ENQ707" s="187"/>
      <c r="ENR707" s="187"/>
      <c r="ENS707" s="187"/>
      <c r="ENT707" s="187"/>
      <c r="ENU707" s="187"/>
      <c r="ENV707" s="187"/>
      <c r="ENW707" s="187"/>
      <c r="ENX707" s="187"/>
      <c r="ENY707" s="187"/>
      <c r="ENZ707" s="187"/>
      <c r="EOA707" s="187"/>
      <c r="EOB707" s="187"/>
      <c r="EOC707" s="187"/>
      <c r="EOD707" s="187"/>
      <c r="EOE707" s="187"/>
      <c r="EOF707" s="187"/>
      <c r="EOG707" s="187"/>
      <c r="EOH707" s="187"/>
      <c r="EOI707" s="187"/>
      <c r="EOJ707" s="187"/>
      <c r="EOK707" s="187"/>
      <c r="EOL707" s="187"/>
      <c r="EOM707" s="187"/>
      <c r="EON707" s="187"/>
      <c r="EOO707" s="187"/>
      <c r="EOP707" s="187"/>
      <c r="EOQ707" s="187"/>
      <c r="EOR707" s="187"/>
      <c r="EOS707" s="187"/>
      <c r="EOT707" s="187"/>
      <c r="EOU707" s="187"/>
      <c r="EOV707" s="187"/>
      <c r="EOW707" s="187"/>
      <c r="EOX707" s="187"/>
      <c r="EOY707" s="187"/>
      <c r="EOZ707" s="187"/>
      <c r="EPA707" s="187"/>
      <c r="EPB707" s="187"/>
      <c r="EPC707" s="187"/>
      <c r="EPD707" s="187"/>
      <c r="EPE707" s="187"/>
      <c r="EPF707" s="187"/>
      <c r="EPG707" s="187"/>
      <c r="EPH707" s="187"/>
      <c r="EPI707" s="187"/>
      <c r="EPJ707" s="187"/>
      <c r="EPK707" s="187"/>
      <c r="EPL707" s="187"/>
      <c r="EPM707" s="187"/>
      <c r="EPN707" s="187"/>
      <c r="EPO707" s="187"/>
      <c r="EPP707" s="187"/>
      <c r="EPQ707" s="187"/>
      <c r="EPR707" s="187"/>
      <c r="EPS707" s="187"/>
      <c r="EPT707" s="187"/>
      <c r="EPU707" s="187"/>
      <c r="EPV707" s="187"/>
      <c r="EPW707" s="187"/>
      <c r="EPX707" s="187"/>
      <c r="EPY707" s="187"/>
      <c r="EPZ707" s="187"/>
      <c r="EQA707" s="187"/>
      <c r="EQB707" s="187"/>
      <c r="EQC707" s="187"/>
      <c r="EQD707" s="187"/>
      <c r="EQE707" s="187"/>
      <c r="EQF707" s="187"/>
      <c r="EQG707" s="187"/>
      <c r="EQH707" s="187"/>
      <c r="EQI707" s="187"/>
      <c r="EQJ707" s="187"/>
      <c r="EQK707" s="187"/>
      <c r="EQL707" s="187"/>
      <c r="EQM707" s="187"/>
      <c r="EQN707" s="187"/>
      <c r="EQO707" s="187"/>
      <c r="EQP707" s="187"/>
      <c r="EQQ707" s="187"/>
      <c r="EQR707" s="187"/>
      <c r="EQS707" s="187"/>
      <c r="EQT707" s="187"/>
      <c r="EQU707" s="187"/>
      <c r="EQV707" s="187"/>
      <c r="EQW707" s="187"/>
      <c r="EQX707" s="187"/>
      <c r="EQY707" s="187"/>
      <c r="EQZ707" s="187"/>
      <c r="ERA707" s="187"/>
      <c r="ERB707" s="187"/>
      <c r="ERC707" s="187"/>
      <c r="ERD707" s="187"/>
      <c r="ERE707" s="187"/>
      <c r="ERF707" s="187"/>
      <c r="ERG707" s="187"/>
      <c r="ERH707" s="187"/>
      <c r="ERI707" s="187"/>
      <c r="ERJ707" s="187"/>
      <c r="ERK707" s="187"/>
      <c r="ERL707" s="187"/>
      <c r="ERM707" s="187"/>
      <c r="ERN707" s="187"/>
      <c r="ERO707" s="187"/>
      <c r="ERP707" s="187"/>
      <c r="ERQ707" s="187"/>
      <c r="ERR707" s="187"/>
      <c r="ERS707" s="187"/>
      <c r="ERT707" s="187"/>
      <c r="ERU707" s="187"/>
      <c r="ERV707" s="187"/>
      <c r="ERW707" s="187"/>
      <c r="ERX707" s="187"/>
      <c r="ERY707" s="187"/>
      <c r="ERZ707" s="187"/>
      <c r="ESA707" s="187"/>
      <c r="ESB707" s="187"/>
      <c r="ESC707" s="187"/>
      <c r="ESD707" s="187"/>
      <c r="ESE707" s="187"/>
      <c r="ESF707" s="187"/>
      <c r="ESG707" s="187"/>
      <c r="ESH707" s="187"/>
      <c r="ESI707" s="187"/>
      <c r="ESJ707" s="187"/>
      <c r="ESK707" s="187"/>
      <c r="ESL707" s="187"/>
      <c r="ESM707" s="187"/>
      <c r="ESN707" s="187"/>
      <c r="ESO707" s="187"/>
      <c r="ESP707" s="187"/>
      <c r="ESQ707" s="187"/>
      <c r="ESR707" s="187"/>
      <c r="ESS707" s="187"/>
      <c r="EST707" s="187"/>
      <c r="ESU707" s="187"/>
      <c r="ESV707" s="187"/>
      <c r="ESW707" s="187"/>
      <c r="ESX707" s="187"/>
      <c r="ESY707" s="187"/>
      <c r="ESZ707" s="187"/>
      <c r="ETA707" s="187"/>
      <c r="ETB707" s="187"/>
      <c r="ETC707" s="187"/>
      <c r="ETD707" s="187"/>
      <c r="ETE707" s="187"/>
      <c r="ETF707" s="187"/>
      <c r="ETG707" s="187"/>
      <c r="ETH707" s="187"/>
      <c r="ETI707" s="187"/>
      <c r="ETJ707" s="187"/>
      <c r="ETK707" s="187"/>
      <c r="ETL707" s="187"/>
      <c r="ETM707" s="187"/>
      <c r="ETN707" s="187"/>
      <c r="ETO707" s="187"/>
      <c r="ETP707" s="187"/>
      <c r="ETQ707" s="187"/>
      <c r="ETR707" s="187"/>
      <c r="ETS707" s="187"/>
      <c r="ETT707" s="187"/>
      <c r="ETU707" s="187"/>
      <c r="ETV707" s="187"/>
      <c r="ETW707" s="187"/>
      <c r="ETX707" s="187"/>
      <c r="ETY707" s="187"/>
      <c r="ETZ707" s="187"/>
      <c r="EUA707" s="187"/>
      <c r="EUB707" s="187"/>
      <c r="EUC707" s="187"/>
      <c r="EUD707" s="187"/>
      <c r="EUE707" s="187"/>
      <c r="EUF707" s="187"/>
      <c r="EUG707" s="187"/>
      <c r="EUH707" s="187"/>
      <c r="EUI707" s="187"/>
      <c r="EUJ707" s="187"/>
      <c r="EUK707" s="187"/>
      <c r="EUL707" s="187"/>
      <c r="EUM707" s="187"/>
      <c r="EUN707" s="187"/>
      <c r="EUO707" s="187"/>
      <c r="EUP707" s="187"/>
      <c r="EUQ707" s="187"/>
      <c r="EUR707" s="187"/>
      <c r="EUS707" s="187"/>
      <c r="EUT707" s="187"/>
      <c r="EUU707" s="187"/>
      <c r="EUV707" s="187"/>
      <c r="EUW707" s="187"/>
      <c r="EUX707" s="187"/>
      <c r="EUY707" s="187"/>
      <c r="EUZ707" s="187"/>
      <c r="EVA707" s="187"/>
      <c r="EVB707" s="187"/>
      <c r="EVC707" s="187"/>
      <c r="EVD707" s="187"/>
      <c r="EVE707" s="187"/>
      <c r="EVF707" s="187"/>
      <c r="EVG707" s="187"/>
      <c r="EVH707" s="187"/>
      <c r="EVI707" s="187"/>
      <c r="EVJ707" s="187"/>
      <c r="EVK707" s="187"/>
      <c r="EVL707" s="187"/>
      <c r="EVM707" s="187"/>
      <c r="EVN707" s="187"/>
      <c r="EVO707" s="187"/>
      <c r="EVP707" s="187"/>
      <c r="EVQ707" s="187"/>
      <c r="EVR707" s="187"/>
      <c r="EVS707" s="187"/>
      <c r="EVT707" s="187"/>
      <c r="EVU707" s="187"/>
      <c r="EVV707" s="187"/>
      <c r="EVW707" s="187"/>
      <c r="EVX707" s="187"/>
      <c r="EVY707" s="187"/>
      <c r="EVZ707" s="187"/>
      <c r="EWA707" s="187"/>
      <c r="EWB707" s="187"/>
      <c r="EWC707" s="187"/>
      <c r="EWD707" s="187"/>
      <c r="EWE707" s="187"/>
      <c r="EWF707" s="187"/>
      <c r="EWG707" s="187"/>
      <c r="EWH707" s="187"/>
      <c r="EWI707" s="187"/>
      <c r="EWJ707" s="187"/>
      <c r="EWK707" s="187"/>
      <c r="EWL707" s="187"/>
      <c r="EWM707" s="187"/>
      <c r="EWN707" s="187"/>
      <c r="EWO707" s="187"/>
      <c r="EWP707" s="187"/>
      <c r="EWQ707" s="187"/>
      <c r="EWR707" s="187"/>
      <c r="EWS707" s="187"/>
      <c r="EWT707" s="187"/>
      <c r="EWU707" s="187"/>
      <c r="EWV707" s="187"/>
      <c r="EWW707" s="187"/>
      <c r="EWX707" s="187"/>
      <c r="EWY707" s="187"/>
      <c r="EWZ707" s="187"/>
      <c r="EXA707" s="187"/>
      <c r="EXB707" s="187"/>
      <c r="EXC707" s="187"/>
      <c r="EXD707" s="187"/>
      <c r="EXE707" s="187"/>
      <c r="EXF707" s="187"/>
      <c r="EXG707" s="187"/>
      <c r="EXH707" s="187"/>
      <c r="EXI707" s="187"/>
      <c r="EXJ707" s="187"/>
      <c r="EXK707" s="187"/>
      <c r="EXL707" s="187"/>
      <c r="EXM707" s="187"/>
      <c r="EXN707" s="187"/>
      <c r="EXO707" s="187"/>
      <c r="EXP707" s="187"/>
      <c r="EXQ707" s="187"/>
      <c r="EXR707" s="187"/>
      <c r="EXS707" s="187"/>
      <c r="EXT707" s="187"/>
      <c r="EXU707" s="187"/>
      <c r="EXV707" s="187"/>
      <c r="EXW707" s="187"/>
      <c r="EXX707" s="187"/>
      <c r="EXY707" s="187"/>
      <c r="EXZ707" s="187"/>
      <c r="EYA707" s="187"/>
      <c r="EYB707" s="187"/>
      <c r="EYC707" s="187"/>
      <c r="EYD707" s="187"/>
      <c r="EYE707" s="187"/>
      <c r="EYF707" s="187"/>
      <c r="EYG707" s="187"/>
      <c r="EYH707" s="187"/>
      <c r="EYI707" s="187"/>
      <c r="EYJ707" s="187"/>
      <c r="EYK707" s="187"/>
      <c r="EYL707" s="187"/>
      <c r="EYM707" s="187"/>
      <c r="EYN707" s="187"/>
      <c r="EYO707" s="187"/>
      <c r="EYP707" s="187"/>
      <c r="EYQ707" s="187"/>
      <c r="EYR707" s="187"/>
      <c r="EYS707" s="187"/>
      <c r="EYT707" s="187"/>
      <c r="EYU707" s="187"/>
      <c r="EYV707" s="187"/>
      <c r="EYW707" s="187"/>
      <c r="EYX707" s="187"/>
      <c r="EYY707" s="187"/>
      <c r="EYZ707" s="187"/>
      <c r="EZA707" s="187"/>
      <c r="EZB707" s="187"/>
      <c r="EZC707" s="187"/>
      <c r="EZD707" s="187"/>
      <c r="EZE707" s="187"/>
      <c r="EZF707" s="187"/>
      <c r="EZG707" s="187"/>
      <c r="EZH707" s="187"/>
      <c r="EZI707" s="187"/>
      <c r="EZJ707" s="187"/>
      <c r="EZK707" s="187"/>
      <c r="EZL707" s="187"/>
      <c r="EZM707" s="187"/>
      <c r="EZN707" s="187"/>
      <c r="EZO707" s="187"/>
      <c r="EZP707" s="187"/>
      <c r="EZQ707" s="187"/>
      <c r="EZR707" s="187"/>
      <c r="EZS707" s="187"/>
      <c r="EZT707" s="187"/>
      <c r="EZU707" s="187"/>
      <c r="EZV707" s="187"/>
      <c r="EZW707" s="187"/>
      <c r="EZX707" s="187"/>
      <c r="EZY707" s="187"/>
      <c r="EZZ707" s="187"/>
      <c r="FAA707" s="187"/>
      <c r="FAB707" s="187"/>
      <c r="FAC707" s="187"/>
      <c r="FAD707" s="187"/>
      <c r="FAE707" s="187"/>
      <c r="FAF707" s="187"/>
      <c r="FAG707" s="187"/>
      <c r="FAH707" s="187"/>
      <c r="FAI707" s="187"/>
      <c r="FAJ707" s="187"/>
      <c r="FAK707" s="187"/>
      <c r="FAL707" s="187"/>
      <c r="FAM707" s="187"/>
      <c r="FAN707" s="187"/>
      <c r="FAO707" s="187"/>
      <c r="FAP707" s="187"/>
      <c r="FAQ707" s="187"/>
      <c r="FAR707" s="187"/>
      <c r="FAS707" s="187"/>
      <c r="FAT707" s="187"/>
      <c r="FAU707" s="187"/>
      <c r="FAV707" s="187"/>
      <c r="FAW707" s="187"/>
      <c r="FAX707" s="187"/>
      <c r="FAY707" s="187"/>
      <c r="FAZ707" s="187"/>
      <c r="FBA707" s="187"/>
      <c r="FBB707" s="187"/>
      <c r="FBC707" s="187"/>
      <c r="FBD707" s="187"/>
      <c r="FBE707" s="187"/>
      <c r="FBF707" s="187"/>
      <c r="FBG707" s="187"/>
      <c r="FBH707" s="187"/>
      <c r="FBI707" s="187"/>
      <c r="FBJ707" s="187"/>
      <c r="FBK707" s="187"/>
      <c r="FBL707" s="187"/>
      <c r="FBM707" s="187"/>
      <c r="FBN707" s="187"/>
      <c r="FBO707" s="187"/>
      <c r="FBP707" s="187"/>
      <c r="FBQ707" s="187"/>
      <c r="FBR707" s="187"/>
      <c r="FBS707" s="187"/>
      <c r="FBT707" s="187"/>
      <c r="FBU707" s="187"/>
      <c r="FBV707" s="187"/>
      <c r="FBW707" s="187"/>
      <c r="FBX707" s="187"/>
      <c r="FBY707" s="187"/>
      <c r="FBZ707" s="187"/>
      <c r="FCA707" s="187"/>
      <c r="FCB707" s="187"/>
      <c r="FCC707" s="187"/>
      <c r="FCD707" s="187"/>
      <c r="FCE707" s="187"/>
      <c r="FCF707" s="187"/>
      <c r="FCG707" s="187"/>
      <c r="FCH707" s="187"/>
      <c r="FCI707" s="187"/>
      <c r="FCJ707" s="187"/>
      <c r="FCK707" s="187"/>
      <c r="FCL707" s="187"/>
      <c r="FCM707" s="187"/>
      <c r="FCN707" s="187"/>
      <c r="FCO707" s="187"/>
      <c r="FCP707" s="187"/>
      <c r="FCQ707" s="187"/>
      <c r="FCR707" s="187"/>
      <c r="FCS707" s="187"/>
      <c r="FCT707" s="187"/>
      <c r="FCU707" s="187"/>
      <c r="FCV707" s="187"/>
      <c r="FCW707" s="187"/>
      <c r="FCX707" s="187"/>
      <c r="FCY707" s="187"/>
      <c r="FCZ707" s="187"/>
      <c r="FDA707" s="187"/>
      <c r="FDB707" s="187"/>
      <c r="FDC707" s="187"/>
      <c r="FDD707" s="187"/>
      <c r="FDE707" s="187"/>
      <c r="FDF707" s="187"/>
      <c r="FDG707" s="187"/>
      <c r="FDH707" s="187"/>
      <c r="FDI707" s="187"/>
      <c r="FDJ707" s="187"/>
      <c r="FDK707" s="187"/>
      <c r="FDL707" s="187"/>
      <c r="FDM707" s="187"/>
      <c r="FDN707" s="187"/>
      <c r="FDO707" s="187"/>
      <c r="FDP707" s="187"/>
      <c r="FDQ707" s="187"/>
      <c r="FDR707" s="187"/>
      <c r="FDS707" s="187"/>
      <c r="FDT707" s="187"/>
      <c r="FDU707" s="187"/>
      <c r="FDV707" s="187"/>
      <c r="FDW707" s="187"/>
      <c r="FDX707" s="187"/>
      <c r="FDY707" s="187"/>
      <c r="FDZ707" s="187"/>
      <c r="FEA707" s="187"/>
      <c r="FEB707" s="187"/>
      <c r="FEC707" s="187"/>
      <c r="FED707" s="187"/>
      <c r="FEE707" s="187"/>
      <c r="FEF707" s="187"/>
      <c r="FEG707" s="187"/>
      <c r="FEH707" s="187"/>
      <c r="FEI707" s="187"/>
      <c r="FEJ707" s="187"/>
      <c r="FEK707" s="187"/>
      <c r="FEL707" s="187"/>
      <c r="FEM707" s="187"/>
      <c r="FEN707" s="187"/>
      <c r="FEO707" s="187"/>
      <c r="FEP707" s="187"/>
      <c r="FEQ707" s="187"/>
      <c r="FER707" s="187"/>
      <c r="FES707" s="187"/>
      <c r="FET707" s="187"/>
      <c r="FEU707" s="187"/>
      <c r="FEV707" s="187"/>
      <c r="FEW707" s="187"/>
      <c r="FEX707" s="187"/>
      <c r="FEY707" s="187"/>
      <c r="FEZ707" s="187"/>
      <c r="FFA707" s="187"/>
      <c r="FFB707" s="187"/>
      <c r="FFC707" s="187"/>
      <c r="FFD707" s="187"/>
      <c r="FFE707" s="187"/>
      <c r="FFF707" s="187"/>
      <c r="FFG707" s="187"/>
      <c r="FFH707" s="187"/>
      <c r="FFI707" s="187"/>
      <c r="FFJ707" s="187"/>
      <c r="FFK707" s="187"/>
      <c r="FFL707" s="187"/>
      <c r="FFM707" s="187"/>
      <c r="FFN707" s="187"/>
      <c r="FFO707" s="187"/>
      <c r="FFP707" s="187"/>
      <c r="FFQ707" s="187"/>
      <c r="FFR707" s="187"/>
      <c r="FFS707" s="187"/>
      <c r="FFT707" s="187"/>
      <c r="FFU707" s="187"/>
      <c r="FFV707" s="187"/>
      <c r="FFW707" s="187"/>
      <c r="FFX707" s="187"/>
      <c r="FFY707" s="187"/>
      <c r="FFZ707" s="187"/>
      <c r="FGA707" s="187"/>
      <c r="FGB707" s="187"/>
      <c r="FGC707" s="187"/>
      <c r="FGD707" s="187"/>
      <c r="FGE707" s="187"/>
      <c r="FGF707" s="187"/>
      <c r="FGG707" s="187"/>
      <c r="FGH707" s="187"/>
      <c r="FGI707" s="187"/>
      <c r="FGJ707" s="187"/>
      <c r="FGK707" s="187"/>
      <c r="FGL707" s="187"/>
      <c r="FGM707" s="187"/>
      <c r="FGN707" s="187"/>
      <c r="FGO707" s="187"/>
      <c r="FGP707" s="187"/>
      <c r="FGQ707" s="187"/>
      <c r="FGR707" s="187"/>
      <c r="FGS707" s="187"/>
      <c r="FGT707" s="187"/>
      <c r="FGU707" s="187"/>
      <c r="FGV707" s="187"/>
      <c r="FGW707" s="187"/>
      <c r="FGX707" s="187"/>
      <c r="FGY707" s="187"/>
      <c r="FGZ707" s="187"/>
      <c r="FHA707" s="187"/>
      <c r="FHB707" s="187"/>
      <c r="FHC707" s="187"/>
      <c r="FHD707" s="187"/>
      <c r="FHE707" s="187"/>
      <c r="FHF707" s="187"/>
      <c r="FHG707" s="187"/>
      <c r="FHH707" s="187"/>
      <c r="FHI707" s="187"/>
      <c r="FHJ707" s="187"/>
      <c r="FHK707" s="187"/>
      <c r="FHL707" s="187"/>
      <c r="FHM707" s="187"/>
      <c r="FHN707" s="187"/>
      <c r="FHO707" s="187"/>
      <c r="FHP707" s="187"/>
      <c r="FHQ707" s="187"/>
      <c r="FHR707" s="187"/>
      <c r="FHS707" s="187"/>
      <c r="FHT707" s="187"/>
      <c r="FHU707" s="187"/>
      <c r="FHV707" s="187"/>
      <c r="FHW707" s="187"/>
      <c r="FHX707" s="187"/>
      <c r="FHY707" s="187"/>
      <c r="FHZ707" s="187"/>
      <c r="FIA707" s="187"/>
      <c r="FIB707" s="187"/>
      <c r="FIC707" s="187"/>
      <c r="FID707" s="187"/>
      <c r="FIE707" s="187"/>
      <c r="FIF707" s="187"/>
      <c r="FIG707" s="187"/>
      <c r="FIH707" s="187"/>
      <c r="FII707" s="187"/>
      <c r="FIJ707" s="187"/>
      <c r="FIK707" s="187"/>
      <c r="FIL707" s="187"/>
      <c r="FIM707" s="187"/>
      <c r="FIN707" s="187"/>
      <c r="FIO707" s="187"/>
      <c r="FIP707" s="187"/>
      <c r="FIQ707" s="187"/>
      <c r="FIR707" s="187"/>
      <c r="FIS707" s="187"/>
      <c r="FIT707" s="187"/>
      <c r="FIU707" s="187"/>
      <c r="FIV707" s="187"/>
      <c r="FIW707" s="187"/>
      <c r="FIX707" s="187"/>
      <c r="FIY707" s="187"/>
      <c r="FIZ707" s="187"/>
      <c r="FJA707" s="187"/>
      <c r="FJB707" s="187"/>
      <c r="FJC707" s="187"/>
      <c r="FJD707" s="187"/>
      <c r="FJE707" s="187"/>
      <c r="FJF707" s="187"/>
      <c r="FJG707" s="187"/>
      <c r="FJH707" s="187"/>
      <c r="FJI707" s="187"/>
      <c r="FJJ707" s="187"/>
      <c r="FJK707" s="187"/>
      <c r="FJL707" s="187"/>
      <c r="FJM707" s="187"/>
      <c r="FJN707" s="187"/>
      <c r="FJO707" s="187"/>
      <c r="FJP707" s="187"/>
      <c r="FJQ707" s="187"/>
      <c r="FJR707" s="187"/>
      <c r="FJS707" s="187"/>
      <c r="FJT707" s="187"/>
      <c r="FJU707" s="187"/>
      <c r="FJV707" s="187"/>
      <c r="FJW707" s="187"/>
      <c r="FJX707" s="187"/>
      <c r="FJY707" s="187"/>
      <c r="FJZ707" s="187"/>
      <c r="FKA707" s="187"/>
      <c r="FKB707" s="187"/>
      <c r="FKC707" s="187"/>
      <c r="FKD707" s="187"/>
      <c r="FKE707" s="187"/>
      <c r="FKF707" s="187"/>
      <c r="FKG707" s="187"/>
      <c r="FKH707" s="187"/>
      <c r="FKI707" s="187"/>
      <c r="FKJ707" s="187"/>
      <c r="FKK707" s="187"/>
      <c r="FKL707" s="187"/>
      <c r="FKM707" s="187"/>
      <c r="FKN707" s="187"/>
      <c r="FKO707" s="187"/>
      <c r="FKP707" s="187"/>
      <c r="FKQ707" s="187"/>
      <c r="FKR707" s="187"/>
      <c r="FKS707" s="187"/>
      <c r="FKT707" s="187"/>
      <c r="FKU707" s="187"/>
      <c r="FKV707" s="187"/>
      <c r="FKW707" s="187"/>
      <c r="FKX707" s="187"/>
      <c r="FKY707" s="187"/>
      <c r="FKZ707" s="187"/>
      <c r="FLA707" s="187"/>
      <c r="FLB707" s="187"/>
      <c r="FLC707" s="187"/>
      <c r="FLD707" s="187"/>
      <c r="FLE707" s="187"/>
      <c r="FLF707" s="187"/>
      <c r="FLG707" s="187"/>
      <c r="FLH707" s="187"/>
      <c r="FLI707" s="187"/>
      <c r="FLJ707" s="187"/>
      <c r="FLK707" s="187"/>
      <c r="FLL707" s="187"/>
      <c r="FLM707" s="187"/>
      <c r="FLN707" s="187"/>
      <c r="FLO707" s="187"/>
      <c r="FLP707" s="187"/>
      <c r="FLQ707" s="187"/>
      <c r="FLR707" s="187"/>
      <c r="FLS707" s="187"/>
      <c r="FLT707" s="187"/>
      <c r="FLU707" s="187"/>
      <c r="FLV707" s="187"/>
      <c r="FLW707" s="187"/>
      <c r="FLX707" s="187"/>
      <c r="FLY707" s="187"/>
      <c r="FLZ707" s="187"/>
      <c r="FMA707" s="187"/>
      <c r="FMB707" s="187"/>
      <c r="FMC707" s="187"/>
      <c r="FMD707" s="187"/>
      <c r="FME707" s="187"/>
      <c r="FMF707" s="187"/>
      <c r="FMG707" s="187"/>
      <c r="FMH707" s="187"/>
      <c r="FMI707" s="187"/>
      <c r="FMJ707" s="187"/>
      <c r="FMK707" s="187"/>
      <c r="FML707" s="187"/>
      <c r="FMM707" s="187"/>
      <c r="FMN707" s="187"/>
      <c r="FMO707" s="187"/>
      <c r="FMP707" s="187"/>
      <c r="FMQ707" s="187"/>
      <c r="FMR707" s="187"/>
      <c r="FMS707" s="187"/>
      <c r="FMT707" s="187"/>
      <c r="FMU707" s="187"/>
      <c r="FMV707" s="187"/>
      <c r="FMW707" s="187"/>
      <c r="FMX707" s="187"/>
      <c r="FMY707" s="187"/>
      <c r="FMZ707" s="187"/>
      <c r="FNA707" s="187"/>
      <c r="FNB707" s="187"/>
      <c r="FNC707" s="187"/>
      <c r="FND707" s="187"/>
      <c r="FNE707" s="187"/>
      <c r="FNF707" s="187"/>
      <c r="FNG707" s="187"/>
      <c r="FNH707" s="187"/>
      <c r="FNI707" s="187"/>
      <c r="FNJ707" s="187"/>
      <c r="FNK707" s="187"/>
      <c r="FNL707" s="187"/>
      <c r="FNM707" s="187"/>
      <c r="FNN707" s="187"/>
      <c r="FNO707" s="187"/>
      <c r="FNP707" s="187"/>
      <c r="FNQ707" s="187"/>
      <c r="FNR707" s="187"/>
      <c r="FNS707" s="187"/>
      <c r="FNT707" s="187"/>
      <c r="FNU707" s="187"/>
      <c r="FNV707" s="187"/>
      <c r="FNW707" s="187"/>
      <c r="FNX707" s="187"/>
      <c r="FNY707" s="187"/>
      <c r="FNZ707" s="187"/>
      <c r="FOA707" s="187"/>
      <c r="FOB707" s="187"/>
      <c r="FOC707" s="187"/>
      <c r="FOD707" s="187"/>
      <c r="FOE707" s="187"/>
      <c r="FOF707" s="187"/>
      <c r="FOG707" s="187"/>
      <c r="FOH707" s="187"/>
      <c r="FOI707" s="187"/>
      <c r="FOJ707" s="187"/>
      <c r="FOK707" s="187"/>
      <c r="FOL707" s="187"/>
      <c r="FOM707" s="187"/>
      <c r="FON707" s="187"/>
      <c r="FOO707" s="187"/>
      <c r="FOP707" s="187"/>
      <c r="FOQ707" s="187"/>
      <c r="FOR707" s="187"/>
      <c r="FOS707" s="187"/>
      <c r="FOT707" s="187"/>
      <c r="FOU707" s="187"/>
      <c r="FOV707" s="187"/>
      <c r="FOW707" s="187"/>
      <c r="FOX707" s="187"/>
      <c r="FOY707" s="187"/>
      <c r="FOZ707" s="187"/>
      <c r="FPA707" s="187"/>
      <c r="FPB707" s="187"/>
      <c r="FPC707" s="187"/>
      <c r="FPD707" s="187"/>
      <c r="FPE707" s="187"/>
      <c r="FPF707" s="187"/>
      <c r="FPG707" s="187"/>
      <c r="FPH707" s="187"/>
      <c r="FPI707" s="187"/>
      <c r="FPJ707" s="187"/>
      <c r="FPK707" s="187"/>
      <c r="FPL707" s="187"/>
      <c r="FPM707" s="187"/>
      <c r="FPN707" s="187"/>
      <c r="FPO707" s="187"/>
      <c r="FPP707" s="187"/>
      <c r="FPQ707" s="187"/>
      <c r="FPR707" s="187"/>
      <c r="FPS707" s="187"/>
      <c r="FPT707" s="187"/>
      <c r="FPU707" s="187"/>
      <c r="FPV707" s="187"/>
      <c r="FPW707" s="187"/>
      <c r="FPX707" s="187"/>
      <c r="FPY707" s="187"/>
      <c r="FPZ707" s="187"/>
      <c r="FQA707" s="187"/>
      <c r="FQB707" s="187"/>
      <c r="FQC707" s="187"/>
      <c r="FQD707" s="187"/>
      <c r="FQE707" s="187"/>
      <c r="FQF707" s="187"/>
      <c r="FQG707" s="187"/>
      <c r="FQH707" s="187"/>
      <c r="FQI707" s="187"/>
      <c r="FQJ707" s="187"/>
      <c r="FQK707" s="187"/>
      <c r="FQL707" s="187"/>
      <c r="FQM707" s="187"/>
      <c r="FQN707" s="187"/>
      <c r="FQO707" s="187"/>
      <c r="FQP707" s="187"/>
      <c r="FQQ707" s="187"/>
      <c r="FQR707" s="187"/>
      <c r="FQS707" s="187"/>
      <c r="FQT707" s="187"/>
      <c r="FQU707" s="187"/>
      <c r="FQV707" s="187"/>
      <c r="FQW707" s="187"/>
      <c r="FQX707" s="187"/>
      <c r="FQY707" s="187"/>
      <c r="FQZ707" s="187"/>
      <c r="FRA707" s="187"/>
      <c r="FRB707" s="187"/>
      <c r="FRC707" s="187"/>
      <c r="FRD707" s="187"/>
      <c r="FRE707" s="187"/>
      <c r="FRF707" s="187"/>
      <c r="FRG707" s="187"/>
      <c r="FRH707" s="187"/>
      <c r="FRI707" s="187"/>
      <c r="FRJ707" s="187"/>
      <c r="FRK707" s="187"/>
      <c r="FRL707" s="187"/>
      <c r="FRM707" s="187"/>
      <c r="FRN707" s="187"/>
      <c r="FRO707" s="187"/>
      <c r="FRP707" s="187"/>
      <c r="FRQ707" s="187"/>
      <c r="FRR707" s="187"/>
      <c r="FRS707" s="187"/>
      <c r="FRT707" s="187"/>
      <c r="FRU707" s="187"/>
      <c r="FRV707" s="187"/>
      <c r="FRW707" s="187"/>
      <c r="FRX707" s="187"/>
      <c r="FRY707" s="187"/>
      <c r="FRZ707" s="187"/>
      <c r="FSA707" s="187"/>
      <c r="FSB707" s="187"/>
      <c r="FSC707" s="187"/>
      <c r="FSD707" s="187"/>
      <c r="FSE707" s="187"/>
      <c r="FSF707" s="187"/>
      <c r="FSG707" s="187"/>
      <c r="FSH707" s="187"/>
      <c r="FSI707" s="187"/>
      <c r="FSJ707" s="187"/>
      <c r="FSK707" s="187"/>
      <c r="FSL707" s="187"/>
      <c r="FSM707" s="187"/>
      <c r="FSN707" s="187"/>
      <c r="FSO707" s="187"/>
      <c r="FSP707" s="187"/>
      <c r="FSQ707" s="187"/>
      <c r="FSR707" s="187"/>
      <c r="FSS707" s="187"/>
      <c r="FST707" s="187"/>
      <c r="FSU707" s="187"/>
      <c r="FSV707" s="187"/>
      <c r="FSW707" s="187"/>
      <c r="FSX707" s="187"/>
      <c r="FSY707" s="187"/>
      <c r="FSZ707" s="187"/>
      <c r="FTA707" s="187"/>
      <c r="FTB707" s="187"/>
      <c r="FTC707" s="187"/>
      <c r="FTD707" s="187"/>
      <c r="FTE707" s="187"/>
      <c r="FTF707" s="187"/>
      <c r="FTG707" s="187"/>
      <c r="FTH707" s="187"/>
      <c r="FTI707" s="187"/>
      <c r="FTJ707" s="187"/>
      <c r="FTK707" s="187"/>
      <c r="FTL707" s="187"/>
      <c r="FTM707" s="187"/>
      <c r="FTN707" s="187"/>
      <c r="FTO707" s="187"/>
      <c r="FTP707" s="187"/>
      <c r="FTQ707" s="187"/>
      <c r="FTR707" s="187"/>
      <c r="FTS707" s="187"/>
      <c r="FTT707" s="187"/>
      <c r="FTU707" s="187"/>
      <c r="FTV707" s="187"/>
      <c r="FTW707" s="187"/>
      <c r="FTX707" s="187"/>
      <c r="FTY707" s="187"/>
      <c r="FTZ707" s="187"/>
      <c r="FUA707" s="187"/>
      <c r="FUB707" s="187"/>
      <c r="FUC707" s="187"/>
      <c r="FUD707" s="187"/>
      <c r="FUE707" s="187"/>
      <c r="FUF707" s="187"/>
      <c r="FUG707" s="187"/>
      <c r="FUH707" s="187"/>
      <c r="FUI707" s="187"/>
      <c r="FUJ707" s="187"/>
      <c r="FUK707" s="187"/>
      <c r="FUL707" s="187"/>
      <c r="FUM707" s="187"/>
      <c r="FUN707" s="187"/>
      <c r="FUO707" s="187"/>
      <c r="FUP707" s="187"/>
      <c r="FUQ707" s="187"/>
      <c r="FUR707" s="187"/>
      <c r="FUS707" s="187"/>
      <c r="FUT707" s="187"/>
      <c r="FUU707" s="187"/>
      <c r="FUV707" s="187"/>
      <c r="FUW707" s="187"/>
      <c r="FUX707" s="187"/>
      <c r="FUY707" s="187"/>
      <c r="FUZ707" s="187"/>
      <c r="FVA707" s="187"/>
      <c r="FVB707" s="187"/>
      <c r="FVC707" s="187"/>
      <c r="FVD707" s="187"/>
      <c r="FVE707" s="187"/>
      <c r="FVF707" s="187"/>
      <c r="FVG707" s="187"/>
      <c r="FVH707" s="187"/>
      <c r="FVI707" s="187"/>
      <c r="FVJ707" s="187"/>
      <c r="FVK707" s="187"/>
      <c r="FVL707" s="187"/>
      <c r="FVM707" s="187"/>
      <c r="FVN707" s="187"/>
      <c r="FVO707" s="187"/>
      <c r="FVP707" s="187"/>
      <c r="FVQ707" s="187"/>
      <c r="FVR707" s="187"/>
      <c r="FVS707" s="187"/>
      <c r="FVT707" s="187"/>
      <c r="FVU707" s="187"/>
      <c r="FVV707" s="187"/>
      <c r="FVW707" s="187"/>
      <c r="FVX707" s="187"/>
      <c r="FVY707" s="187"/>
      <c r="FVZ707" s="187"/>
      <c r="FWA707" s="187"/>
      <c r="FWB707" s="187"/>
      <c r="FWC707" s="187"/>
      <c r="FWD707" s="187"/>
      <c r="FWE707" s="187"/>
      <c r="FWF707" s="187"/>
      <c r="FWG707" s="187"/>
      <c r="FWH707" s="187"/>
      <c r="FWI707" s="187"/>
      <c r="FWJ707" s="187"/>
      <c r="FWK707" s="187"/>
      <c r="FWL707" s="187"/>
      <c r="FWM707" s="187"/>
      <c r="FWN707" s="187"/>
      <c r="FWO707" s="187"/>
      <c r="FWP707" s="187"/>
      <c r="FWQ707" s="187"/>
      <c r="FWR707" s="187"/>
      <c r="FWS707" s="187"/>
      <c r="FWT707" s="187"/>
      <c r="FWU707" s="187"/>
      <c r="FWV707" s="187"/>
      <c r="FWW707" s="187"/>
      <c r="FWX707" s="187"/>
      <c r="FWY707" s="187"/>
      <c r="FWZ707" s="187"/>
      <c r="FXA707" s="187"/>
      <c r="FXB707" s="187"/>
      <c r="FXC707" s="187"/>
      <c r="FXD707" s="187"/>
      <c r="FXE707" s="187"/>
      <c r="FXF707" s="187"/>
      <c r="FXG707" s="187"/>
      <c r="FXH707" s="187"/>
      <c r="FXI707" s="187"/>
      <c r="FXJ707" s="187"/>
      <c r="FXK707" s="187"/>
      <c r="FXL707" s="187"/>
      <c r="FXM707" s="187"/>
      <c r="FXN707" s="187"/>
      <c r="FXO707" s="187"/>
      <c r="FXP707" s="187"/>
      <c r="FXQ707" s="187"/>
      <c r="FXR707" s="187"/>
      <c r="FXS707" s="187"/>
      <c r="FXT707" s="187"/>
      <c r="FXU707" s="187"/>
      <c r="FXV707" s="187"/>
      <c r="FXW707" s="187"/>
      <c r="FXX707" s="187"/>
      <c r="FXY707" s="187"/>
      <c r="FXZ707" s="187"/>
      <c r="FYA707" s="187"/>
      <c r="FYB707" s="187"/>
      <c r="FYC707" s="187"/>
      <c r="FYD707" s="187"/>
      <c r="FYE707" s="187"/>
      <c r="FYF707" s="187"/>
      <c r="FYG707" s="187"/>
      <c r="FYH707" s="187"/>
      <c r="FYI707" s="187"/>
      <c r="FYJ707" s="187"/>
      <c r="FYK707" s="187"/>
      <c r="FYL707" s="187"/>
      <c r="FYM707" s="187"/>
      <c r="FYN707" s="187"/>
      <c r="FYO707" s="187"/>
      <c r="FYP707" s="187"/>
      <c r="FYQ707" s="187"/>
      <c r="FYR707" s="187"/>
      <c r="FYS707" s="187"/>
      <c r="FYT707" s="187"/>
      <c r="FYU707" s="187"/>
      <c r="FYV707" s="187"/>
      <c r="FYW707" s="187"/>
      <c r="FYX707" s="187"/>
      <c r="FYY707" s="187"/>
      <c r="FYZ707" s="187"/>
      <c r="FZA707" s="187"/>
      <c r="FZB707" s="187"/>
      <c r="FZC707" s="187"/>
      <c r="FZD707" s="187"/>
      <c r="FZE707" s="187"/>
      <c r="FZF707" s="187"/>
      <c r="FZG707" s="187"/>
      <c r="FZH707" s="187"/>
      <c r="FZI707" s="187"/>
      <c r="FZJ707" s="187"/>
      <c r="FZK707" s="187"/>
      <c r="FZL707" s="187"/>
      <c r="FZM707" s="187"/>
      <c r="FZN707" s="187"/>
      <c r="FZO707" s="187"/>
      <c r="FZP707" s="187"/>
      <c r="FZQ707" s="187"/>
      <c r="FZR707" s="187"/>
      <c r="FZS707" s="187"/>
      <c r="FZT707" s="187"/>
      <c r="FZU707" s="187"/>
      <c r="FZV707" s="187"/>
      <c r="FZW707" s="187"/>
      <c r="FZX707" s="187"/>
      <c r="FZY707" s="187"/>
      <c r="FZZ707" s="187"/>
      <c r="GAA707" s="187"/>
      <c r="GAB707" s="187"/>
      <c r="GAC707" s="187"/>
      <c r="GAD707" s="187"/>
      <c r="GAE707" s="187"/>
      <c r="GAF707" s="187"/>
      <c r="GAG707" s="187"/>
      <c r="GAH707" s="187"/>
      <c r="GAI707" s="187"/>
      <c r="GAJ707" s="187"/>
      <c r="GAK707" s="187"/>
      <c r="GAL707" s="187"/>
      <c r="GAM707" s="187"/>
      <c r="GAN707" s="187"/>
      <c r="GAO707" s="187"/>
      <c r="GAP707" s="187"/>
      <c r="GAQ707" s="187"/>
      <c r="GAR707" s="187"/>
      <c r="GAS707" s="187"/>
      <c r="GAT707" s="187"/>
      <c r="GAU707" s="187"/>
      <c r="GAV707" s="187"/>
      <c r="GAW707" s="187"/>
      <c r="GAX707" s="187"/>
      <c r="GAY707" s="187"/>
      <c r="GAZ707" s="187"/>
      <c r="GBA707" s="187"/>
      <c r="GBB707" s="187"/>
      <c r="GBC707" s="187"/>
      <c r="GBD707" s="187"/>
      <c r="GBE707" s="187"/>
      <c r="GBF707" s="187"/>
      <c r="GBG707" s="187"/>
      <c r="GBH707" s="187"/>
      <c r="GBI707" s="187"/>
      <c r="GBJ707" s="187"/>
      <c r="GBK707" s="187"/>
      <c r="GBL707" s="187"/>
      <c r="GBM707" s="187"/>
      <c r="GBN707" s="187"/>
      <c r="GBO707" s="187"/>
      <c r="GBP707" s="187"/>
      <c r="GBQ707" s="187"/>
      <c r="GBR707" s="187"/>
      <c r="GBS707" s="187"/>
      <c r="GBT707" s="187"/>
      <c r="GBU707" s="187"/>
      <c r="GBV707" s="187"/>
      <c r="GBW707" s="187"/>
      <c r="GBX707" s="187"/>
      <c r="GBY707" s="187"/>
      <c r="GBZ707" s="187"/>
      <c r="GCA707" s="187"/>
      <c r="GCB707" s="187"/>
      <c r="GCC707" s="187"/>
      <c r="GCD707" s="187"/>
      <c r="GCE707" s="187"/>
      <c r="GCF707" s="187"/>
      <c r="GCG707" s="187"/>
      <c r="GCH707" s="187"/>
      <c r="GCI707" s="187"/>
      <c r="GCJ707" s="187"/>
      <c r="GCK707" s="187"/>
      <c r="GCL707" s="187"/>
      <c r="GCM707" s="187"/>
      <c r="GCN707" s="187"/>
      <c r="GCO707" s="187"/>
      <c r="GCP707" s="187"/>
      <c r="GCQ707" s="187"/>
      <c r="GCR707" s="187"/>
      <c r="GCS707" s="187"/>
      <c r="GCT707" s="187"/>
      <c r="GCU707" s="187"/>
      <c r="GCV707" s="187"/>
      <c r="GCW707" s="187"/>
      <c r="GCX707" s="187"/>
      <c r="GCY707" s="187"/>
      <c r="GCZ707" s="187"/>
      <c r="GDA707" s="187"/>
      <c r="GDB707" s="187"/>
      <c r="GDC707" s="187"/>
      <c r="GDD707" s="187"/>
      <c r="GDE707" s="187"/>
      <c r="GDF707" s="187"/>
      <c r="GDG707" s="187"/>
      <c r="GDH707" s="187"/>
      <c r="GDI707" s="187"/>
      <c r="GDJ707" s="187"/>
      <c r="GDK707" s="187"/>
      <c r="GDL707" s="187"/>
      <c r="GDM707" s="187"/>
      <c r="GDN707" s="187"/>
      <c r="GDO707" s="187"/>
      <c r="GDP707" s="187"/>
      <c r="GDQ707" s="187"/>
      <c r="GDR707" s="187"/>
      <c r="GDS707" s="187"/>
      <c r="GDT707" s="187"/>
      <c r="GDU707" s="187"/>
      <c r="GDV707" s="187"/>
      <c r="GDW707" s="187"/>
      <c r="GDX707" s="187"/>
      <c r="GDY707" s="187"/>
      <c r="GDZ707" s="187"/>
      <c r="GEA707" s="187"/>
      <c r="GEB707" s="187"/>
      <c r="GEC707" s="187"/>
      <c r="GED707" s="187"/>
      <c r="GEE707" s="187"/>
      <c r="GEF707" s="187"/>
      <c r="GEG707" s="187"/>
      <c r="GEH707" s="187"/>
      <c r="GEI707" s="187"/>
      <c r="GEJ707" s="187"/>
      <c r="GEK707" s="187"/>
      <c r="GEL707" s="187"/>
      <c r="GEM707" s="187"/>
      <c r="GEN707" s="187"/>
      <c r="GEO707" s="187"/>
      <c r="GEP707" s="187"/>
      <c r="GEQ707" s="187"/>
      <c r="GER707" s="187"/>
      <c r="GES707" s="187"/>
      <c r="GET707" s="187"/>
      <c r="GEU707" s="187"/>
      <c r="GEV707" s="187"/>
      <c r="GEW707" s="187"/>
      <c r="GEX707" s="187"/>
      <c r="GEY707" s="187"/>
      <c r="GEZ707" s="187"/>
      <c r="GFA707" s="187"/>
      <c r="GFB707" s="187"/>
      <c r="GFC707" s="187"/>
      <c r="GFD707" s="187"/>
      <c r="GFE707" s="187"/>
      <c r="GFF707" s="187"/>
      <c r="GFG707" s="187"/>
      <c r="GFH707" s="187"/>
      <c r="GFI707" s="187"/>
      <c r="GFJ707" s="187"/>
      <c r="GFK707" s="187"/>
      <c r="GFL707" s="187"/>
      <c r="GFM707" s="187"/>
      <c r="GFN707" s="187"/>
      <c r="GFO707" s="187"/>
      <c r="GFP707" s="187"/>
      <c r="GFQ707" s="187"/>
      <c r="GFR707" s="187"/>
      <c r="GFS707" s="187"/>
      <c r="GFT707" s="187"/>
      <c r="GFU707" s="187"/>
      <c r="GFV707" s="187"/>
      <c r="GFW707" s="187"/>
      <c r="GFX707" s="187"/>
      <c r="GFY707" s="187"/>
      <c r="GFZ707" s="187"/>
      <c r="GGA707" s="187"/>
      <c r="GGB707" s="187"/>
      <c r="GGC707" s="187"/>
      <c r="GGD707" s="187"/>
      <c r="GGE707" s="187"/>
      <c r="GGF707" s="187"/>
      <c r="GGG707" s="187"/>
      <c r="GGH707" s="187"/>
      <c r="GGI707" s="187"/>
      <c r="GGJ707" s="187"/>
      <c r="GGK707" s="187"/>
      <c r="GGL707" s="187"/>
      <c r="GGM707" s="187"/>
      <c r="GGN707" s="187"/>
      <c r="GGO707" s="187"/>
      <c r="GGP707" s="187"/>
      <c r="GGQ707" s="187"/>
      <c r="GGR707" s="187"/>
      <c r="GGS707" s="187"/>
      <c r="GGT707" s="187"/>
      <c r="GGU707" s="187"/>
      <c r="GGV707" s="187"/>
      <c r="GGW707" s="187"/>
      <c r="GGX707" s="187"/>
      <c r="GGY707" s="187"/>
      <c r="GGZ707" s="187"/>
      <c r="GHA707" s="187"/>
      <c r="GHB707" s="187"/>
      <c r="GHC707" s="187"/>
      <c r="GHD707" s="187"/>
      <c r="GHE707" s="187"/>
      <c r="GHF707" s="187"/>
      <c r="GHG707" s="187"/>
      <c r="GHH707" s="187"/>
      <c r="GHI707" s="187"/>
      <c r="GHJ707" s="187"/>
      <c r="GHK707" s="187"/>
      <c r="GHL707" s="187"/>
      <c r="GHM707" s="187"/>
      <c r="GHN707" s="187"/>
      <c r="GHO707" s="187"/>
      <c r="GHP707" s="187"/>
      <c r="GHQ707" s="187"/>
      <c r="GHR707" s="187"/>
      <c r="GHS707" s="187"/>
      <c r="GHT707" s="187"/>
      <c r="GHU707" s="187"/>
      <c r="GHV707" s="187"/>
      <c r="GHW707" s="187"/>
      <c r="GHX707" s="187"/>
      <c r="GHY707" s="187"/>
      <c r="GHZ707" s="187"/>
      <c r="GIA707" s="187"/>
      <c r="GIB707" s="187"/>
      <c r="GIC707" s="187"/>
      <c r="GID707" s="187"/>
      <c r="GIE707" s="187"/>
      <c r="GIF707" s="187"/>
      <c r="GIG707" s="187"/>
      <c r="GIH707" s="187"/>
      <c r="GII707" s="187"/>
      <c r="GIJ707" s="187"/>
      <c r="GIK707" s="187"/>
      <c r="GIL707" s="187"/>
      <c r="GIM707" s="187"/>
      <c r="GIN707" s="187"/>
      <c r="GIO707" s="187"/>
      <c r="GIP707" s="187"/>
      <c r="GIQ707" s="187"/>
      <c r="GIR707" s="187"/>
      <c r="GIS707" s="187"/>
      <c r="GIT707" s="187"/>
      <c r="GIU707" s="187"/>
      <c r="GIV707" s="187"/>
      <c r="GIW707" s="187"/>
      <c r="GIX707" s="187"/>
      <c r="GIY707" s="187"/>
      <c r="GIZ707" s="187"/>
      <c r="GJA707" s="187"/>
      <c r="GJB707" s="187"/>
      <c r="GJC707" s="187"/>
      <c r="GJD707" s="187"/>
      <c r="GJE707" s="187"/>
      <c r="GJF707" s="187"/>
      <c r="GJG707" s="187"/>
      <c r="GJH707" s="187"/>
      <c r="GJI707" s="187"/>
      <c r="GJJ707" s="187"/>
      <c r="GJK707" s="187"/>
      <c r="GJL707" s="187"/>
      <c r="GJM707" s="187"/>
      <c r="GJN707" s="187"/>
      <c r="GJO707" s="187"/>
      <c r="GJP707" s="187"/>
      <c r="GJQ707" s="187"/>
      <c r="GJR707" s="187"/>
      <c r="GJS707" s="187"/>
      <c r="GJT707" s="187"/>
      <c r="GJU707" s="187"/>
      <c r="GJV707" s="187"/>
      <c r="GJW707" s="187"/>
      <c r="GJX707" s="187"/>
      <c r="GJY707" s="187"/>
      <c r="GJZ707" s="187"/>
      <c r="GKA707" s="187"/>
      <c r="GKB707" s="187"/>
      <c r="GKC707" s="187"/>
      <c r="GKD707" s="187"/>
      <c r="GKE707" s="187"/>
      <c r="GKF707" s="187"/>
      <c r="GKG707" s="187"/>
      <c r="GKH707" s="187"/>
      <c r="GKI707" s="187"/>
      <c r="GKJ707" s="187"/>
      <c r="GKK707" s="187"/>
      <c r="GKL707" s="187"/>
      <c r="GKM707" s="187"/>
      <c r="GKN707" s="187"/>
      <c r="GKO707" s="187"/>
      <c r="GKP707" s="187"/>
      <c r="GKQ707" s="187"/>
      <c r="GKR707" s="187"/>
      <c r="GKS707" s="187"/>
      <c r="GKT707" s="187"/>
      <c r="GKU707" s="187"/>
      <c r="GKV707" s="187"/>
      <c r="GKW707" s="187"/>
      <c r="GKX707" s="187"/>
      <c r="GKY707" s="187"/>
      <c r="GKZ707" s="187"/>
      <c r="GLA707" s="187"/>
      <c r="GLB707" s="187"/>
      <c r="GLC707" s="187"/>
      <c r="GLD707" s="187"/>
      <c r="GLE707" s="187"/>
      <c r="GLF707" s="187"/>
      <c r="GLG707" s="187"/>
      <c r="GLH707" s="187"/>
      <c r="GLI707" s="187"/>
      <c r="GLJ707" s="187"/>
      <c r="GLK707" s="187"/>
      <c r="GLL707" s="187"/>
      <c r="GLM707" s="187"/>
      <c r="GLN707" s="187"/>
      <c r="GLO707" s="187"/>
      <c r="GLP707" s="187"/>
      <c r="GLQ707" s="187"/>
      <c r="GLR707" s="187"/>
      <c r="GLS707" s="187"/>
      <c r="GLT707" s="187"/>
      <c r="GLU707" s="187"/>
      <c r="GLV707" s="187"/>
      <c r="GLW707" s="187"/>
      <c r="GLX707" s="187"/>
      <c r="GLY707" s="187"/>
      <c r="GLZ707" s="187"/>
      <c r="GMA707" s="187"/>
      <c r="GMB707" s="187"/>
      <c r="GMC707" s="187"/>
      <c r="GMD707" s="187"/>
      <c r="GME707" s="187"/>
      <c r="GMF707" s="187"/>
      <c r="GMG707" s="187"/>
      <c r="GMH707" s="187"/>
      <c r="GMI707" s="187"/>
      <c r="GMJ707" s="187"/>
      <c r="GMK707" s="187"/>
      <c r="GML707" s="187"/>
      <c r="GMM707" s="187"/>
      <c r="GMN707" s="187"/>
      <c r="GMO707" s="187"/>
      <c r="GMP707" s="187"/>
      <c r="GMQ707" s="187"/>
      <c r="GMR707" s="187"/>
      <c r="GMS707" s="187"/>
      <c r="GMT707" s="187"/>
      <c r="GMU707" s="187"/>
      <c r="GMV707" s="187"/>
      <c r="GMW707" s="187"/>
      <c r="GMX707" s="187"/>
      <c r="GMY707" s="187"/>
      <c r="GMZ707" s="187"/>
      <c r="GNA707" s="187"/>
      <c r="GNB707" s="187"/>
      <c r="GNC707" s="187"/>
      <c r="GND707" s="187"/>
      <c r="GNE707" s="187"/>
      <c r="GNF707" s="187"/>
      <c r="GNG707" s="187"/>
      <c r="GNH707" s="187"/>
      <c r="GNI707" s="187"/>
      <c r="GNJ707" s="187"/>
      <c r="GNK707" s="187"/>
      <c r="GNL707" s="187"/>
      <c r="GNM707" s="187"/>
      <c r="GNN707" s="187"/>
      <c r="GNO707" s="187"/>
      <c r="GNP707" s="187"/>
      <c r="GNQ707" s="187"/>
      <c r="GNR707" s="187"/>
      <c r="GNS707" s="187"/>
      <c r="GNT707" s="187"/>
      <c r="GNU707" s="187"/>
      <c r="GNV707" s="187"/>
      <c r="GNW707" s="187"/>
      <c r="GNX707" s="187"/>
      <c r="GNY707" s="187"/>
      <c r="GNZ707" s="187"/>
      <c r="GOA707" s="187"/>
      <c r="GOB707" s="187"/>
      <c r="GOC707" s="187"/>
      <c r="GOD707" s="187"/>
      <c r="GOE707" s="187"/>
      <c r="GOF707" s="187"/>
      <c r="GOG707" s="187"/>
      <c r="GOH707" s="187"/>
      <c r="GOI707" s="187"/>
      <c r="GOJ707" s="187"/>
      <c r="GOK707" s="187"/>
      <c r="GOL707" s="187"/>
      <c r="GOM707" s="187"/>
      <c r="GON707" s="187"/>
      <c r="GOO707" s="187"/>
      <c r="GOP707" s="187"/>
      <c r="GOQ707" s="187"/>
      <c r="GOR707" s="187"/>
      <c r="GOS707" s="187"/>
      <c r="GOT707" s="187"/>
      <c r="GOU707" s="187"/>
      <c r="GOV707" s="187"/>
      <c r="GOW707" s="187"/>
      <c r="GOX707" s="187"/>
      <c r="GOY707" s="187"/>
      <c r="GOZ707" s="187"/>
      <c r="GPA707" s="187"/>
      <c r="GPB707" s="187"/>
      <c r="GPC707" s="187"/>
      <c r="GPD707" s="187"/>
      <c r="GPE707" s="187"/>
      <c r="GPF707" s="187"/>
      <c r="GPG707" s="187"/>
      <c r="GPH707" s="187"/>
      <c r="GPI707" s="187"/>
      <c r="GPJ707" s="187"/>
      <c r="GPK707" s="187"/>
      <c r="GPL707" s="187"/>
      <c r="GPM707" s="187"/>
      <c r="GPN707" s="187"/>
      <c r="GPO707" s="187"/>
      <c r="GPP707" s="187"/>
      <c r="GPQ707" s="187"/>
      <c r="GPR707" s="187"/>
      <c r="GPS707" s="187"/>
      <c r="GPT707" s="187"/>
      <c r="GPU707" s="187"/>
      <c r="GPV707" s="187"/>
      <c r="GPW707" s="187"/>
      <c r="GPX707" s="187"/>
      <c r="GPY707" s="187"/>
      <c r="GPZ707" s="187"/>
      <c r="GQA707" s="187"/>
      <c r="GQB707" s="187"/>
      <c r="GQC707" s="187"/>
      <c r="GQD707" s="187"/>
      <c r="GQE707" s="187"/>
      <c r="GQF707" s="187"/>
      <c r="GQG707" s="187"/>
      <c r="GQH707" s="187"/>
      <c r="GQI707" s="187"/>
      <c r="GQJ707" s="187"/>
      <c r="GQK707" s="187"/>
      <c r="GQL707" s="187"/>
      <c r="GQM707" s="187"/>
      <c r="GQN707" s="187"/>
      <c r="GQO707" s="187"/>
      <c r="GQP707" s="187"/>
      <c r="GQQ707" s="187"/>
      <c r="GQR707" s="187"/>
      <c r="GQS707" s="187"/>
      <c r="GQT707" s="187"/>
      <c r="GQU707" s="187"/>
      <c r="GQV707" s="187"/>
      <c r="GQW707" s="187"/>
      <c r="GQX707" s="187"/>
      <c r="GQY707" s="187"/>
      <c r="GQZ707" s="187"/>
      <c r="GRA707" s="187"/>
      <c r="GRB707" s="187"/>
      <c r="GRC707" s="187"/>
      <c r="GRD707" s="187"/>
      <c r="GRE707" s="187"/>
      <c r="GRF707" s="187"/>
      <c r="GRG707" s="187"/>
      <c r="GRH707" s="187"/>
      <c r="GRI707" s="187"/>
      <c r="GRJ707" s="187"/>
      <c r="GRK707" s="187"/>
      <c r="GRL707" s="187"/>
      <c r="GRM707" s="187"/>
      <c r="GRN707" s="187"/>
      <c r="GRO707" s="187"/>
      <c r="GRP707" s="187"/>
      <c r="GRQ707" s="187"/>
      <c r="GRR707" s="187"/>
      <c r="GRS707" s="187"/>
      <c r="GRT707" s="187"/>
      <c r="GRU707" s="187"/>
      <c r="GRV707" s="187"/>
      <c r="GRW707" s="187"/>
      <c r="GRX707" s="187"/>
      <c r="GRY707" s="187"/>
      <c r="GRZ707" s="187"/>
      <c r="GSA707" s="187"/>
      <c r="GSB707" s="187"/>
      <c r="GSC707" s="187"/>
      <c r="GSD707" s="187"/>
      <c r="GSE707" s="187"/>
      <c r="GSF707" s="187"/>
      <c r="GSG707" s="187"/>
      <c r="GSH707" s="187"/>
      <c r="GSI707" s="187"/>
      <c r="GSJ707" s="187"/>
      <c r="GSK707" s="187"/>
      <c r="GSL707" s="187"/>
      <c r="GSM707" s="187"/>
      <c r="GSN707" s="187"/>
      <c r="GSO707" s="187"/>
      <c r="GSP707" s="187"/>
      <c r="GSQ707" s="187"/>
      <c r="GSR707" s="187"/>
      <c r="GSS707" s="187"/>
      <c r="GST707" s="187"/>
      <c r="GSU707" s="187"/>
      <c r="GSV707" s="187"/>
      <c r="GSW707" s="187"/>
      <c r="GSX707" s="187"/>
      <c r="GSY707" s="187"/>
      <c r="GSZ707" s="187"/>
      <c r="GTA707" s="187"/>
      <c r="GTB707" s="187"/>
      <c r="GTC707" s="187"/>
      <c r="GTD707" s="187"/>
      <c r="GTE707" s="187"/>
      <c r="GTF707" s="187"/>
      <c r="GTG707" s="187"/>
      <c r="GTH707" s="187"/>
      <c r="GTI707" s="187"/>
      <c r="GTJ707" s="187"/>
      <c r="GTK707" s="187"/>
      <c r="GTL707" s="187"/>
      <c r="GTM707" s="187"/>
      <c r="GTN707" s="187"/>
      <c r="GTO707" s="187"/>
      <c r="GTP707" s="187"/>
      <c r="GTQ707" s="187"/>
      <c r="GTR707" s="187"/>
      <c r="GTS707" s="187"/>
      <c r="GTT707" s="187"/>
      <c r="GTU707" s="187"/>
      <c r="GTV707" s="187"/>
      <c r="GTW707" s="187"/>
      <c r="GTX707" s="187"/>
      <c r="GTY707" s="187"/>
      <c r="GTZ707" s="187"/>
      <c r="GUA707" s="187"/>
      <c r="GUB707" s="187"/>
      <c r="GUC707" s="187"/>
      <c r="GUD707" s="187"/>
      <c r="GUE707" s="187"/>
      <c r="GUF707" s="187"/>
      <c r="GUG707" s="187"/>
      <c r="GUH707" s="187"/>
      <c r="GUI707" s="187"/>
      <c r="GUJ707" s="187"/>
      <c r="GUK707" s="187"/>
      <c r="GUL707" s="187"/>
      <c r="GUM707" s="187"/>
      <c r="GUN707" s="187"/>
      <c r="GUO707" s="187"/>
      <c r="GUP707" s="187"/>
      <c r="GUQ707" s="187"/>
      <c r="GUR707" s="187"/>
      <c r="GUS707" s="187"/>
      <c r="GUT707" s="187"/>
      <c r="GUU707" s="187"/>
      <c r="GUV707" s="187"/>
      <c r="GUW707" s="187"/>
      <c r="GUX707" s="187"/>
      <c r="GUY707" s="187"/>
      <c r="GUZ707" s="187"/>
      <c r="GVA707" s="187"/>
      <c r="GVB707" s="187"/>
      <c r="GVC707" s="187"/>
      <c r="GVD707" s="187"/>
      <c r="GVE707" s="187"/>
      <c r="GVF707" s="187"/>
      <c r="GVG707" s="187"/>
      <c r="GVH707" s="187"/>
      <c r="GVI707" s="187"/>
      <c r="GVJ707" s="187"/>
      <c r="GVK707" s="187"/>
      <c r="GVL707" s="187"/>
      <c r="GVM707" s="187"/>
      <c r="GVN707" s="187"/>
      <c r="GVO707" s="187"/>
      <c r="GVP707" s="187"/>
      <c r="GVQ707" s="187"/>
      <c r="GVR707" s="187"/>
      <c r="GVS707" s="187"/>
      <c r="GVT707" s="187"/>
      <c r="GVU707" s="187"/>
      <c r="GVV707" s="187"/>
      <c r="GVW707" s="187"/>
      <c r="GVX707" s="187"/>
      <c r="GVY707" s="187"/>
      <c r="GVZ707" s="187"/>
      <c r="GWA707" s="187"/>
      <c r="GWB707" s="187"/>
      <c r="GWC707" s="187"/>
      <c r="GWD707" s="187"/>
      <c r="GWE707" s="187"/>
      <c r="GWF707" s="187"/>
      <c r="GWG707" s="187"/>
      <c r="GWH707" s="187"/>
      <c r="GWI707" s="187"/>
      <c r="GWJ707" s="187"/>
      <c r="GWK707" s="187"/>
      <c r="GWL707" s="187"/>
      <c r="GWM707" s="187"/>
      <c r="GWN707" s="187"/>
      <c r="GWO707" s="187"/>
      <c r="GWP707" s="187"/>
      <c r="GWQ707" s="187"/>
      <c r="GWR707" s="187"/>
      <c r="GWS707" s="187"/>
      <c r="GWT707" s="187"/>
      <c r="GWU707" s="187"/>
      <c r="GWV707" s="187"/>
      <c r="GWW707" s="187"/>
      <c r="GWX707" s="187"/>
      <c r="GWY707" s="187"/>
      <c r="GWZ707" s="187"/>
      <c r="GXA707" s="187"/>
      <c r="GXB707" s="187"/>
      <c r="GXC707" s="187"/>
      <c r="GXD707" s="187"/>
      <c r="GXE707" s="187"/>
      <c r="GXF707" s="187"/>
      <c r="GXG707" s="187"/>
      <c r="GXH707" s="187"/>
      <c r="GXI707" s="187"/>
      <c r="GXJ707" s="187"/>
      <c r="GXK707" s="187"/>
      <c r="GXL707" s="187"/>
      <c r="GXM707" s="187"/>
      <c r="GXN707" s="187"/>
      <c r="GXO707" s="187"/>
      <c r="GXP707" s="187"/>
      <c r="GXQ707" s="187"/>
      <c r="GXR707" s="187"/>
      <c r="GXS707" s="187"/>
      <c r="GXT707" s="187"/>
      <c r="GXU707" s="187"/>
      <c r="GXV707" s="187"/>
      <c r="GXW707" s="187"/>
      <c r="GXX707" s="187"/>
      <c r="GXY707" s="187"/>
      <c r="GXZ707" s="187"/>
      <c r="GYA707" s="187"/>
      <c r="GYB707" s="187"/>
      <c r="GYC707" s="187"/>
      <c r="GYD707" s="187"/>
      <c r="GYE707" s="187"/>
      <c r="GYF707" s="187"/>
      <c r="GYG707" s="187"/>
      <c r="GYH707" s="187"/>
      <c r="GYI707" s="187"/>
      <c r="GYJ707" s="187"/>
      <c r="GYK707" s="187"/>
      <c r="GYL707" s="187"/>
      <c r="GYM707" s="187"/>
      <c r="GYN707" s="187"/>
      <c r="GYO707" s="187"/>
      <c r="GYP707" s="187"/>
      <c r="GYQ707" s="187"/>
      <c r="GYR707" s="187"/>
      <c r="GYS707" s="187"/>
      <c r="GYT707" s="187"/>
      <c r="GYU707" s="187"/>
      <c r="GYV707" s="187"/>
      <c r="GYW707" s="187"/>
      <c r="GYX707" s="187"/>
      <c r="GYY707" s="187"/>
      <c r="GYZ707" s="187"/>
      <c r="GZA707" s="187"/>
      <c r="GZB707" s="187"/>
      <c r="GZC707" s="187"/>
      <c r="GZD707" s="187"/>
      <c r="GZE707" s="187"/>
      <c r="GZF707" s="187"/>
      <c r="GZG707" s="187"/>
      <c r="GZH707" s="187"/>
      <c r="GZI707" s="187"/>
      <c r="GZJ707" s="187"/>
      <c r="GZK707" s="187"/>
      <c r="GZL707" s="187"/>
      <c r="GZM707" s="187"/>
      <c r="GZN707" s="187"/>
      <c r="GZO707" s="187"/>
      <c r="GZP707" s="187"/>
      <c r="GZQ707" s="187"/>
      <c r="GZR707" s="187"/>
      <c r="GZS707" s="187"/>
      <c r="GZT707" s="187"/>
      <c r="GZU707" s="187"/>
      <c r="GZV707" s="187"/>
      <c r="GZW707" s="187"/>
      <c r="GZX707" s="187"/>
      <c r="GZY707" s="187"/>
      <c r="GZZ707" s="187"/>
      <c r="HAA707" s="187"/>
      <c r="HAB707" s="187"/>
      <c r="HAC707" s="187"/>
      <c r="HAD707" s="187"/>
      <c r="HAE707" s="187"/>
      <c r="HAF707" s="187"/>
      <c r="HAG707" s="187"/>
      <c r="HAH707" s="187"/>
      <c r="HAI707" s="187"/>
      <c r="HAJ707" s="187"/>
      <c r="HAK707" s="187"/>
      <c r="HAL707" s="187"/>
      <c r="HAM707" s="187"/>
      <c r="HAN707" s="187"/>
      <c r="HAO707" s="187"/>
      <c r="HAP707" s="187"/>
      <c r="HAQ707" s="187"/>
      <c r="HAR707" s="187"/>
      <c r="HAS707" s="187"/>
      <c r="HAT707" s="187"/>
      <c r="HAU707" s="187"/>
      <c r="HAV707" s="187"/>
      <c r="HAW707" s="187"/>
      <c r="HAX707" s="187"/>
      <c r="HAY707" s="187"/>
      <c r="HAZ707" s="187"/>
      <c r="HBA707" s="187"/>
      <c r="HBB707" s="187"/>
      <c r="HBC707" s="187"/>
      <c r="HBD707" s="187"/>
      <c r="HBE707" s="187"/>
      <c r="HBF707" s="187"/>
      <c r="HBG707" s="187"/>
      <c r="HBH707" s="187"/>
      <c r="HBI707" s="187"/>
      <c r="HBJ707" s="187"/>
      <c r="HBK707" s="187"/>
      <c r="HBL707" s="187"/>
      <c r="HBM707" s="187"/>
      <c r="HBN707" s="187"/>
      <c r="HBO707" s="187"/>
      <c r="HBP707" s="187"/>
      <c r="HBQ707" s="187"/>
      <c r="HBR707" s="187"/>
      <c r="HBS707" s="187"/>
      <c r="HBT707" s="187"/>
      <c r="HBU707" s="187"/>
      <c r="HBV707" s="187"/>
      <c r="HBW707" s="187"/>
      <c r="HBX707" s="187"/>
      <c r="HBY707" s="187"/>
      <c r="HBZ707" s="187"/>
      <c r="HCA707" s="187"/>
      <c r="HCB707" s="187"/>
      <c r="HCC707" s="187"/>
      <c r="HCD707" s="187"/>
      <c r="HCE707" s="187"/>
      <c r="HCF707" s="187"/>
      <c r="HCG707" s="187"/>
      <c r="HCH707" s="187"/>
      <c r="HCI707" s="187"/>
      <c r="HCJ707" s="187"/>
      <c r="HCK707" s="187"/>
      <c r="HCL707" s="187"/>
      <c r="HCM707" s="187"/>
      <c r="HCN707" s="187"/>
      <c r="HCO707" s="187"/>
      <c r="HCP707" s="187"/>
      <c r="HCQ707" s="187"/>
      <c r="HCR707" s="187"/>
      <c r="HCS707" s="187"/>
      <c r="HCT707" s="187"/>
      <c r="HCU707" s="187"/>
      <c r="HCV707" s="187"/>
      <c r="HCW707" s="187"/>
      <c r="HCX707" s="187"/>
      <c r="HCY707" s="187"/>
      <c r="HCZ707" s="187"/>
      <c r="HDA707" s="187"/>
      <c r="HDB707" s="187"/>
      <c r="HDC707" s="187"/>
      <c r="HDD707" s="187"/>
      <c r="HDE707" s="187"/>
      <c r="HDF707" s="187"/>
      <c r="HDG707" s="187"/>
      <c r="HDH707" s="187"/>
      <c r="HDI707" s="187"/>
      <c r="HDJ707" s="187"/>
      <c r="HDK707" s="187"/>
      <c r="HDL707" s="187"/>
      <c r="HDM707" s="187"/>
      <c r="HDN707" s="187"/>
      <c r="HDO707" s="187"/>
      <c r="HDP707" s="187"/>
      <c r="HDQ707" s="187"/>
      <c r="HDR707" s="187"/>
      <c r="HDS707" s="187"/>
      <c r="HDT707" s="187"/>
      <c r="HDU707" s="187"/>
      <c r="HDV707" s="187"/>
      <c r="HDW707" s="187"/>
      <c r="HDX707" s="187"/>
      <c r="HDY707" s="187"/>
      <c r="HDZ707" s="187"/>
      <c r="HEA707" s="187"/>
      <c r="HEB707" s="187"/>
      <c r="HEC707" s="187"/>
      <c r="HED707" s="187"/>
      <c r="HEE707" s="187"/>
      <c r="HEF707" s="187"/>
      <c r="HEG707" s="187"/>
      <c r="HEH707" s="187"/>
      <c r="HEI707" s="187"/>
      <c r="HEJ707" s="187"/>
      <c r="HEK707" s="187"/>
      <c r="HEL707" s="187"/>
      <c r="HEM707" s="187"/>
      <c r="HEN707" s="187"/>
      <c r="HEO707" s="187"/>
      <c r="HEP707" s="187"/>
      <c r="HEQ707" s="187"/>
      <c r="HER707" s="187"/>
      <c r="HES707" s="187"/>
      <c r="HET707" s="187"/>
      <c r="HEU707" s="187"/>
      <c r="HEV707" s="187"/>
      <c r="HEW707" s="187"/>
      <c r="HEX707" s="187"/>
      <c r="HEY707" s="187"/>
      <c r="HEZ707" s="187"/>
      <c r="HFA707" s="187"/>
      <c r="HFB707" s="187"/>
      <c r="HFC707" s="187"/>
      <c r="HFD707" s="187"/>
      <c r="HFE707" s="187"/>
      <c r="HFF707" s="187"/>
      <c r="HFG707" s="187"/>
      <c r="HFH707" s="187"/>
      <c r="HFI707" s="187"/>
      <c r="HFJ707" s="187"/>
      <c r="HFK707" s="187"/>
      <c r="HFL707" s="187"/>
      <c r="HFM707" s="187"/>
      <c r="HFN707" s="187"/>
      <c r="HFO707" s="187"/>
      <c r="HFP707" s="187"/>
      <c r="HFQ707" s="187"/>
      <c r="HFR707" s="187"/>
      <c r="HFS707" s="187"/>
      <c r="HFT707" s="187"/>
      <c r="HFU707" s="187"/>
      <c r="HFV707" s="187"/>
      <c r="HFW707" s="187"/>
      <c r="HFX707" s="187"/>
      <c r="HFY707" s="187"/>
      <c r="HFZ707" s="187"/>
      <c r="HGA707" s="187"/>
      <c r="HGB707" s="187"/>
      <c r="HGC707" s="187"/>
      <c r="HGD707" s="187"/>
      <c r="HGE707" s="187"/>
      <c r="HGF707" s="187"/>
      <c r="HGG707" s="187"/>
      <c r="HGH707" s="187"/>
      <c r="HGI707" s="187"/>
      <c r="HGJ707" s="187"/>
      <c r="HGK707" s="187"/>
      <c r="HGL707" s="187"/>
      <c r="HGM707" s="187"/>
      <c r="HGN707" s="187"/>
      <c r="HGO707" s="187"/>
      <c r="HGP707" s="187"/>
      <c r="HGQ707" s="187"/>
      <c r="HGR707" s="187"/>
      <c r="HGS707" s="187"/>
      <c r="HGT707" s="187"/>
      <c r="HGU707" s="187"/>
      <c r="HGV707" s="187"/>
      <c r="HGW707" s="187"/>
      <c r="HGX707" s="187"/>
      <c r="HGY707" s="187"/>
      <c r="HGZ707" s="187"/>
      <c r="HHA707" s="187"/>
      <c r="HHB707" s="187"/>
      <c r="HHC707" s="187"/>
      <c r="HHD707" s="187"/>
      <c r="HHE707" s="187"/>
      <c r="HHF707" s="187"/>
      <c r="HHG707" s="187"/>
      <c r="HHH707" s="187"/>
      <c r="HHI707" s="187"/>
      <c r="HHJ707" s="187"/>
      <c r="HHK707" s="187"/>
      <c r="HHL707" s="187"/>
      <c r="HHM707" s="187"/>
      <c r="HHN707" s="187"/>
      <c r="HHO707" s="187"/>
      <c r="HHP707" s="187"/>
      <c r="HHQ707" s="187"/>
      <c r="HHR707" s="187"/>
      <c r="HHS707" s="187"/>
      <c r="HHT707" s="187"/>
      <c r="HHU707" s="187"/>
      <c r="HHV707" s="187"/>
      <c r="HHW707" s="187"/>
      <c r="HHX707" s="187"/>
      <c r="HHY707" s="187"/>
      <c r="HHZ707" s="187"/>
      <c r="HIA707" s="187"/>
      <c r="HIB707" s="187"/>
      <c r="HIC707" s="187"/>
      <c r="HID707" s="187"/>
      <c r="HIE707" s="187"/>
      <c r="HIF707" s="187"/>
      <c r="HIG707" s="187"/>
      <c r="HIH707" s="187"/>
      <c r="HII707" s="187"/>
      <c r="HIJ707" s="187"/>
      <c r="HIK707" s="187"/>
      <c r="HIL707" s="187"/>
      <c r="HIM707" s="187"/>
      <c r="HIN707" s="187"/>
      <c r="HIO707" s="187"/>
      <c r="HIP707" s="187"/>
      <c r="HIQ707" s="187"/>
      <c r="HIR707" s="187"/>
      <c r="HIS707" s="187"/>
      <c r="HIT707" s="187"/>
      <c r="HIU707" s="187"/>
      <c r="HIV707" s="187"/>
      <c r="HIW707" s="187"/>
      <c r="HIX707" s="187"/>
      <c r="HIY707" s="187"/>
      <c r="HIZ707" s="187"/>
      <c r="HJA707" s="187"/>
      <c r="HJB707" s="187"/>
      <c r="HJC707" s="187"/>
      <c r="HJD707" s="187"/>
      <c r="HJE707" s="187"/>
      <c r="HJF707" s="187"/>
      <c r="HJG707" s="187"/>
      <c r="HJH707" s="187"/>
      <c r="HJI707" s="187"/>
      <c r="HJJ707" s="187"/>
      <c r="HJK707" s="187"/>
      <c r="HJL707" s="187"/>
      <c r="HJM707" s="187"/>
      <c r="HJN707" s="187"/>
      <c r="HJO707" s="187"/>
      <c r="HJP707" s="187"/>
      <c r="HJQ707" s="187"/>
      <c r="HJR707" s="187"/>
      <c r="HJS707" s="187"/>
      <c r="HJT707" s="187"/>
      <c r="HJU707" s="187"/>
      <c r="HJV707" s="187"/>
      <c r="HJW707" s="187"/>
      <c r="HJX707" s="187"/>
      <c r="HJY707" s="187"/>
      <c r="HJZ707" s="187"/>
      <c r="HKA707" s="187"/>
      <c r="HKB707" s="187"/>
      <c r="HKC707" s="187"/>
      <c r="HKD707" s="187"/>
      <c r="HKE707" s="187"/>
      <c r="HKF707" s="187"/>
      <c r="HKG707" s="187"/>
      <c r="HKH707" s="187"/>
      <c r="HKI707" s="187"/>
      <c r="HKJ707" s="187"/>
      <c r="HKK707" s="187"/>
      <c r="HKL707" s="187"/>
      <c r="HKM707" s="187"/>
      <c r="HKN707" s="187"/>
      <c r="HKO707" s="187"/>
      <c r="HKP707" s="187"/>
      <c r="HKQ707" s="187"/>
      <c r="HKR707" s="187"/>
      <c r="HKS707" s="187"/>
      <c r="HKT707" s="187"/>
      <c r="HKU707" s="187"/>
      <c r="HKV707" s="187"/>
      <c r="HKW707" s="187"/>
      <c r="HKX707" s="187"/>
      <c r="HKY707" s="187"/>
      <c r="HKZ707" s="187"/>
      <c r="HLA707" s="187"/>
      <c r="HLB707" s="187"/>
      <c r="HLC707" s="187"/>
      <c r="HLD707" s="187"/>
      <c r="HLE707" s="187"/>
      <c r="HLF707" s="187"/>
      <c r="HLG707" s="187"/>
      <c r="HLH707" s="187"/>
      <c r="HLI707" s="187"/>
      <c r="HLJ707" s="187"/>
      <c r="HLK707" s="187"/>
      <c r="HLL707" s="187"/>
      <c r="HLM707" s="187"/>
      <c r="HLN707" s="187"/>
      <c r="HLO707" s="187"/>
      <c r="HLP707" s="187"/>
      <c r="HLQ707" s="187"/>
      <c r="HLR707" s="187"/>
      <c r="HLS707" s="187"/>
      <c r="HLT707" s="187"/>
      <c r="HLU707" s="187"/>
      <c r="HLV707" s="187"/>
      <c r="HLW707" s="187"/>
      <c r="HLX707" s="187"/>
      <c r="HLY707" s="187"/>
      <c r="HLZ707" s="187"/>
      <c r="HMA707" s="187"/>
      <c r="HMB707" s="187"/>
      <c r="HMC707" s="187"/>
      <c r="HMD707" s="187"/>
      <c r="HME707" s="187"/>
      <c r="HMF707" s="187"/>
      <c r="HMG707" s="187"/>
      <c r="HMH707" s="187"/>
      <c r="HMI707" s="187"/>
      <c r="HMJ707" s="187"/>
      <c r="HMK707" s="187"/>
      <c r="HML707" s="187"/>
      <c r="HMM707" s="187"/>
      <c r="HMN707" s="187"/>
      <c r="HMO707" s="187"/>
      <c r="HMP707" s="187"/>
      <c r="HMQ707" s="187"/>
      <c r="HMR707" s="187"/>
      <c r="HMS707" s="187"/>
      <c r="HMT707" s="187"/>
      <c r="HMU707" s="187"/>
      <c r="HMV707" s="187"/>
      <c r="HMW707" s="187"/>
      <c r="HMX707" s="187"/>
      <c r="HMY707" s="187"/>
      <c r="HMZ707" s="187"/>
      <c r="HNA707" s="187"/>
      <c r="HNB707" s="187"/>
      <c r="HNC707" s="187"/>
      <c r="HND707" s="187"/>
      <c r="HNE707" s="187"/>
      <c r="HNF707" s="187"/>
      <c r="HNG707" s="187"/>
      <c r="HNH707" s="187"/>
      <c r="HNI707" s="187"/>
      <c r="HNJ707" s="187"/>
      <c r="HNK707" s="187"/>
      <c r="HNL707" s="187"/>
      <c r="HNM707" s="187"/>
      <c r="HNN707" s="187"/>
      <c r="HNO707" s="187"/>
      <c r="HNP707" s="187"/>
      <c r="HNQ707" s="187"/>
      <c r="HNR707" s="187"/>
      <c r="HNS707" s="187"/>
      <c r="HNT707" s="187"/>
      <c r="HNU707" s="187"/>
      <c r="HNV707" s="187"/>
      <c r="HNW707" s="187"/>
      <c r="HNX707" s="187"/>
      <c r="HNY707" s="187"/>
      <c r="HNZ707" s="187"/>
      <c r="HOA707" s="187"/>
      <c r="HOB707" s="187"/>
      <c r="HOC707" s="187"/>
      <c r="HOD707" s="187"/>
      <c r="HOE707" s="187"/>
      <c r="HOF707" s="187"/>
      <c r="HOG707" s="187"/>
      <c r="HOH707" s="187"/>
      <c r="HOI707" s="187"/>
      <c r="HOJ707" s="187"/>
      <c r="HOK707" s="187"/>
      <c r="HOL707" s="187"/>
      <c r="HOM707" s="187"/>
      <c r="HON707" s="187"/>
      <c r="HOO707" s="187"/>
      <c r="HOP707" s="187"/>
      <c r="HOQ707" s="187"/>
      <c r="HOR707" s="187"/>
      <c r="HOS707" s="187"/>
      <c r="HOT707" s="187"/>
      <c r="HOU707" s="187"/>
      <c r="HOV707" s="187"/>
      <c r="HOW707" s="187"/>
      <c r="HOX707" s="187"/>
      <c r="HOY707" s="187"/>
      <c r="HOZ707" s="187"/>
      <c r="HPA707" s="187"/>
      <c r="HPB707" s="187"/>
      <c r="HPC707" s="187"/>
      <c r="HPD707" s="187"/>
      <c r="HPE707" s="187"/>
      <c r="HPF707" s="187"/>
      <c r="HPG707" s="187"/>
      <c r="HPH707" s="187"/>
      <c r="HPI707" s="187"/>
      <c r="HPJ707" s="187"/>
      <c r="HPK707" s="187"/>
      <c r="HPL707" s="187"/>
      <c r="HPM707" s="187"/>
      <c r="HPN707" s="187"/>
      <c r="HPO707" s="187"/>
      <c r="HPP707" s="187"/>
      <c r="HPQ707" s="187"/>
      <c r="HPR707" s="187"/>
      <c r="HPS707" s="187"/>
      <c r="HPT707" s="187"/>
      <c r="HPU707" s="187"/>
      <c r="HPV707" s="187"/>
      <c r="HPW707" s="187"/>
      <c r="HPX707" s="187"/>
      <c r="HPY707" s="187"/>
      <c r="HPZ707" s="187"/>
      <c r="HQA707" s="187"/>
      <c r="HQB707" s="187"/>
      <c r="HQC707" s="187"/>
      <c r="HQD707" s="187"/>
      <c r="HQE707" s="187"/>
      <c r="HQF707" s="187"/>
      <c r="HQG707" s="187"/>
      <c r="HQH707" s="187"/>
      <c r="HQI707" s="187"/>
      <c r="HQJ707" s="187"/>
      <c r="HQK707" s="187"/>
      <c r="HQL707" s="187"/>
      <c r="HQM707" s="187"/>
      <c r="HQN707" s="187"/>
      <c r="HQO707" s="187"/>
      <c r="HQP707" s="187"/>
      <c r="HQQ707" s="187"/>
      <c r="HQR707" s="187"/>
      <c r="HQS707" s="187"/>
      <c r="HQT707" s="187"/>
      <c r="HQU707" s="187"/>
      <c r="HQV707" s="187"/>
      <c r="HQW707" s="187"/>
      <c r="HQX707" s="187"/>
      <c r="HQY707" s="187"/>
      <c r="HQZ707" s="187"/>
      <c r="HRA707" s="187"/>
      <c r="HRB707" s="187"/>
      <c r="HRC707" s="187"/>
      <c r="HRD707" s="187"/>
      <c r="HRE707" s="187"/>
      <c r="HRF707" s="187"/>
      <c r="HRG707" s="187"/>
      <c r="HRH707" s="187"/>
      <c r="HRI707" s="187"/>
      <c r="HRJ707" s="187"/>
      <c r="HRK707" s="187"/>
      <c r="HRL707" s="187"/>
      <c r="HRM707" s="187"/>
      <c r="HRN707" s="187"/>
      <c r="HRO707" s="187"/>
      <c r="HRP707" s="187"/>
      <c r="HRQ707" s="187"/>
      <c r="HRR707" s="187"/>
      <c r="HRS707" s="187"/>
      <c r="HRT707" s="187"/>
      <c r="HRU707" s="187"/>
      <c r="HRV707" s="187"/>
      <c r="HRW707" s="187"/>
      <c r="HRX707" s="187"/>
      <c r="HRY707" s="187"/>
      <c r="HRZ707" s="187"/>
      <c r="HSA707" s="187"/>
      <c r="HSB707" s="187"/>
      <c r="HSC707" s="187"/>
      <c r="HSD707" s="187"/>
      <c r="HSE707" s="187"/>
      <c r="HSF707" s="187"/>
      <c r="HSG707" s="187"/>
      <c r="HSH707" s="187"/>
      <c r="HSI707" s="187"/>
      <c r="HSJ707" s="187"/>
      <c r="HSK707" s="187"/>
      <c r="HSL707" s="187"/>
      <c r="HSM707" s="187"/>
      <c r="HSN707" s="187"/>
      <c r="HSO707" s="187"/>
      <c r="HSP707" s="187"/>
      <c r="HSQ707" s="187"/>
      <c r="HSR707" s="187"/>
      <c r="HSS707" s="187"/>
      <c r="HST707" s="187"/>
      <c r="HSU707" s="187"/>
      <c r="HSV707" s="187"/>
      <c r="HSW707" s="187"/>
      <c r="HSX707" s="187"/>
      <c r="HSY707" s="187"/>
      <c r="HSZ707" s="187"/>
      <c r="HTA707" s="187"/>
      <c r="HTB707" s="187"/>
      <c r="HTC707" s="187"/>
      <c r="HTD707" s="187"/>
      <c r="HTE707" s="187"/>
      <c r="HTF707" s="187"/>
      <c r="HTG707" s="187"/>
      <c r="HTH707" s="187"/>
      <c r="HTI707" s="187"/>
      <c r="HTJ707" s="187"/>
      <c r="HTK707" s="187"/>
      <c r="HTL707" s="187"/>
      <c r="HTM707" s="187"/>
      <c r="HTN707" s="187"/>
      <c r="HTO707" s="187"/>
      <c r="HTP707" s="187"/>
      <c r="HTQ707" s="187"/>
      <c r="HTR707" s="187"/>
      <c r="HTS707" s="187"/>
      <c r="HTT707" s="187"/>
      <c r="HTU707" s="187"/>
      <c r="HTV707" s="187"/>
      <c r="HTW707" s="187"/>
      <c r="HTX707" s="187"/>
      <c r="HTY707" s="187"/>
      <c r="HTZ707" s="187"/>
      <c r="HUA707" s="187"/>
      <c r="HUB707" s="187"/>
      <c r="HUC707" s="187"/>
      <c r="HUD707" s="187"/>
      <c r="HUE707" s="187"/>
      <c r="HUF707" s="187"/>
      <c r="HUG707" s="187"/>
      <c r="HUH707" s="187"/>
      <c r="HUI707" s="187"/>
      <c r="HUJ707" s="187"/>
      <c r="HUK707" s="187"/>
      <c r="HUL707" s="187"/>
      <c r="HUM707" s="187"/>
      <c r="HUN707" s="187"/>
      <c r="HUO707" s="187"/>
      <c r="HUP707" s="187"/>
      <c r="HUQ707" s="187"/>
      <c r="HUR707" s="187"/>
      <c r="HUS707" s="187"/>
      <c r="HUT707" s="187"/>
      <c r="HUU707" s="187"/>
      <c r="HUV707" s="187"/>
      <c r="HUW707" s="187"/>
      <c r="HUX707" s="187"/>
      <c r="HUY707" s="187"/>
      <c r="HUZ707" s="187"/>
      <c r="HVA707" s="187"/>
      <c r="HVB707" s="187"/>
      <c r="HVC707" s="187"/>
      <c r="HVD707" s="187"/>
      <c r="HVE707" s="187"/>
      <c r="HVF707" s="187"/>
      <c r="HVG707" s="187"/>
      <c r="HVH707" s="187"/>
      <c r="HVI707" s="187"/>
      <c r="HVJ707" s="187"/>
      <c r="HVK707" s="187"/>
      <c r="HVL707" s="187"/>
      <c r="HVM707" s="187"/>
      <c r="HVN707" s="187"/>
      <c r="HVO707" s="187"/>
      <c r="HVP707" s="187"/>
      <c r="HVQ707" s="187"/>
      <c r="HVR707" s="187"/>
      <c r="HVS707" s="187"/>
      <c r="HVT707" s="187"/>
      <c r="HVU707" s="187"/>
      <c r="HVV707" s="187"/>
      <c r="HVW707" s="187"/>
      <c r="HVX707" s="187"/>
      <c r="HVY707" s="187"/>
      <c r="HVZ707" s="187"/>
      <c r="HWA707" s="187"/>
      <c r="HWB707" s="187"/>
      <c r="HWC707" s="187"/>
      <c r="HWD707" s="187"/>
      <c r="HWE707" s="187"/>
      <c r="HWF707" s="187"/>
      <c r="HWG707" s="187"/>
      <c r="HWH707" s="187"/>
      <c r="HWI707" s="187"/>
      <c r="HWJ707" s="187"/>
      <c r="HWK707" s="187"/>
      <c r="HWL707" s="187"/>
      <c r="HWM707" s="187"/>
      <c r="HWN707" s="187"/>
      <c r="HWO707" s="187"/>
      <c r="HWP707" s="187"/>
      <c r="HWQ707" s="187"/>
      <c r="HWR707" s="187"/>
      <c r="HWS707" s="187"/>
      <c r="HWT707" s="187"/>
      <c r="HWU707" s="187"/>
      <c r="HWV707" s="187"/>
      <c r="HWW707" s="187"/>
      <c r="HWX707" s="187"/>
      <c r="HWY707" s="187"/>
      <c r="HWZ707" s="187"/>
      <c r="HXA707" s="187"/>
      <c r="HXB707" s="187"/>
      <c r="HXC707" s="187"/>
      <c r="HXD707" s="187"/>
      <c r="HXE707" s="187"/>
      <c r="HXF707" s="187"/>
      <c r="HXG707" s="187"/>
      <c r="HXH707" s="187"/>
      <c r="HXI707" s="187"/>
      <c r="HXJ707" s="187"/>
      <c r="HXK707" s="187"/>
      <c r="HXL707" s="187"/>
      <c r="HXM707" s="187"/>
      <c r="HXN707" s="187"/>
      <c r="HXO707" s="187"/>
      <c r="HXP707" s="187"/>
      <c r="HXQ707" s="187"/>
      <c r="HXR707" s="187"/>
      <c r="HXS707" s="187"/>
      <c r="HXT707" s="187"/>
      <c r="HXU707" s="187"/>
      <c r="HXV707" s="187"/>
      <c r="HXW707" s="187"/>
      <c r="HXX707" s="187"/>
      <c r="HXY707" s="187"/>
      <c r="HXZ707" s="187"/>
      <c r="HYA707" s="187"/>
      <c r="HYB707" s="187"/>
      <c r="HYC707" s="187"/>
      <c r="HYD707" s="187"/>
      <c r="HYE707" s="187"/>
      <c r="HYF707" s="187"/>
      <c r="HYG707" s="187"/>
      <c r="HYH707" s="187"/>
      <c r="HYI707" s="187"/>
      <c r="HYJ707" s="187"/>
      <c r="HYK707" s="187"/>
      <c r="HYL707" s="187"/>
      <c r="HYM707" s="187"/>
      <c r="HYN707" s="187"/>
      <c r="HYO707" s="187"/>
      <c r="HYP707" s="187"/>
      <c r="HYQ707" s="187"/>
      <c r="HYR707" s="187"/>
      <c r="HYS707" s="187"/>
      <c r="HYT707" s="187"/>
      <c r="HYU707" s="187"/>
      <c r="HYV707" s="187"/>
      <c r="HYW707" s="187"/>
      <c r="HYX707" s="187"/>
      <c r="HYY707" s="187"/>
      <c r="HYZ707" s="187"/>
      <c r="HZA707" s="187"/>
      <c r="HZB707" s="187"/>
      <c r="HZC707" s="187"/>
      <c r="HZD707" s="187"/>
      <c r="HZE707" s="187"/>
      <c r="HZF707" s="187"/>
      <c r="HZG707" s="187"/>
      <c r="HZH707" s="187"/>
      <c r="HZI707" s="187"/>
      <c r="HZJ707" s="187"/>
      <c r="HZK707" s="187"/>
      <c r="HZL707" s="187"/>
      <c r="HZM707" s="187"/>
      <c r="HZN707" s="187"/>
      <c r="HZO707" s="187"/>
      <c r="HZP707" s="187"/>
      <c r="HZQ707" s="187"/>
      <c r="HZR707" s="187"/>
      <c r="HZS707" s="187"/>
      <c r="HZT707" s="187"/>
      <c r="HZU707" s="187"/>
      <c r="HZV707" s="187"/>
      <c r="HZW707" s="187"/>
      <c r="HZX707" s="187"/>
      <c r="HZY707" s="187"/>
      <c r="HZZ707" s="187"/>
      <c r="IAA707" s="187"/>
      <c r="IAB707" s="187"/>
      <c r="IAC707" s="187"/>
      <c r="IAD707" s="187"/>
      <c r="IAE707" s="187"/>
      <c r="IAF707" s="187"/>
      <c r="IAG707" s="187"/>
      <c r="IAH707" s="187"/>
      <c r="IAI707" s="187"/>
      <c r="IAJ707" s="187"/>
      <c r="IAK707" s="187"/>
      <c r="IAL707" s="187"/>
      <c r="IAM707" s="187"/>
      <c r="IAN707" s="187"/>
      <c r="IAO707" s="187"/>
      <c r="IAP707" s="187"/>
      <c r="IAQ707" s="187"/>
      <c r="IAR707" s="187"/>
      <c r="IAS707" s="187"/>
      <c r="IAT707" s="187"/>
      <c r="IAU707" s="187"/>
      <c r="IAV707" s="187"/>
      <c r="IAW707" s="187"/>
      <c r="IAX707" s="187"/>
      <c r="IAY707" s="187"/>
      <c r="IAZ707" s="187"/>
      <c r="IBA707" s="187"/>
      <c r="IBB707" s="187"/>
      <c r="IBC707" s="187"/>
      <c r="IBD707" s="187"/>
      <c r="IBE707" s="187"/>
      <c r="IBF707" s="187"/>
      <c r="IBG707" s="187"/>
      <c r="IBH707" s="187"/>
      <c r="IBI707" s="187"/>
      <c r="IBJ707" s="187"/>
      <c r="IBK707" s="187"/>
      <c r="IBL707" s="187"/>
      <c r="IBM707" s="187"/>
      <c r="IBN707" s="187"/>
      <c r="IBO707" s="187"/>
      <c r="IBP707" s="187"/>
      <c r="IBQ707" s="187"/>
      <c r="IBR707" s="187"/>
      <c r="IBS707" s="187"/>
      <c r="IBT707" s="187"/>
      <c r="IBU707" s="187"/>
      <c r="IBV707" s="187"/>
      <c r="IBW707" s="187"/>
      <c r="IBX707" s="187"/>
      <c r="IBY707" s="187"/>
      <c r="IBZ707" s="187"/>
      <c r="ICA707" s="187"/>
      <c r="ICB707" s="187"/>
      <c r="ICC707" s="187"/>
      <c r="ICD707" s="187"/>
      <c r="ICE707" s="187"/>
      <c r="ICF707" s="187"/>
      <c r="ICG707" s="187"/>
      <c r="ICH707" s="187"/>
      <c r="ICI707" s="187"/>
      <c r="ICJ707" s="187"/>
      <c r="ICK707" s="187"/>
      <c r="ICL707" s="187"/>
      <c r="ICM707" s="187"/>
      <c r="ICN707" s="187"/>
      <c r="ICO707" s="187"/>
      <c r="ICP707" s="187"/>
      <c r="ICQ707" s="187"/>
      <c r="ICR707" s="187"/>
      <c r="ICS707" s="187"/>
      <c r="ICT707" s="187"/>
      <c r="ICU707" s="187"/>
      <c r="ICV707" s="187"/>
      <c r="ICW707" s="187"/>
      <c r="ICX707" s="187"/>
      <c r="ICY707" s="187"/>
      <c r="ICZ707" s="187"/>
      <c r="IDA707" s="187"/>
      <c r="IDB707" s="187"/>
      <c r="IDC707" s="187"/>
      <c r="IDD707" s="187"/>
      <c r="IDE707" s="187"/>
      <c r="IDF707" s="187"/>
      <c r="IDG707" s="187"/>
      <c r="IDH707" s="187"/>
      <c r="IDI707" s="187"/>
      <c r="IDJ707" s="187"/>
      <c r="IDK707" s="187"/>
      <c r="IDL707" s="187"/>
      <c r="IDM707" s="187"/>
      <c r="IDN707" s="187"/>
      <c r="IDO707" s="187"/>
      <c r="IDP707" s="187"/>
      <c r="IDQ707" s="187"/>
      <c r="IDR707" s="187"/>
      <c r="IDS707" s="187"/>
      <c r="IDT707" s="187"/>
      <c r="IDU707" s="187"/>
      <c r="IDV707" s="187"/>
      <c r="IDW707" s="187"/>
      <c r="IDX707" s="187"/>
      <c r="IDY707" s="187"/>
      <c r="IDZ707" s="187"/>
      <c r="IEA707" s="187"/>
      <c r="IEB707" s="187"/>
      <c r="IEC707" s="187"/>
      <c r="IED707" s="187"/>
      <c r="IEE707" s="187"/>
      <c r="IEF707" s="187"/>
      <c r="IEG707" s="187"/>
      <c r="IEH707" s="187"/>
      <c r="IEI707" s="187"/>
      <c r="IEJ707" s="187"/>
      <c r="IEK707" s="187"/>
      <c r="IEL707" s="187"/>
      <c r="IEM707" s="187"/>
      <c r="IEN707" s="187"/>
      <c r="IEO707" s="187"/>
      <c r="IEP707" s="187"/>
      <c r="IEQ707" s="187"/>
      <c r="IER707" s="187"/>
      <c r="IES707" s="187"/>
      <c r="IET707" s="187"/>
      <c r="IEU707" s="187"/>
      <c r="IEV707" s="187"/>
      <c r="IEW707" s="187"/>
      <c r="IEX707" s="187"/>
      <c r="IEY707" s="187"/>
      <c r="IEZ707" s="187"/>
      <c r="IFA707" s="187"/>
      <c r="IFB707" s="187"/>
      <c r="IFC707" s="187"/>
      <c r="IFD707" s="187"/>
      <c r="IFE707" s="187"/>
      <c r="IFF707" s="187"/>
      <c r="IFG707" s="187"/>
      <c r="IFH707" s="187"/>
      <c r="IFI707" s="187"/>
      <c r="IFJ707" s="187"/>
      <c r="IFK707" s="187"/>
      <c r="IFL707" s="187"/>
      <c r="IFM707" s="187"/>
      <c r="IFN707" s="187"/>
      <c r="IFO707" s="187"/>
      <c r="IFP707" s="187"/>
      <c r="IFQ707" s="187"/>
      <c r="IFR707" s="187"/>
      <c r="IFS707" s="187"/>
      <c r="IFT707" s="187"/>
      <c r="IFU707" s="187"/>
      <c r="IFV707" s="187"/>
      <c r="IFW707" s="187"/>
      <c r="IFX707" s="187"/>
      <c r="IFY707" s="187"/>
      <c r="IFZ707" s="187"/>
      <c r="IGA707" s="187"/>
      <c r="IGB707" s="187"/>
      <c r="IGC707" s="187"/>
      <c r="IGD707" s="187"/>
      <c r="IGE707" s="187"/>
      <c r="IGF707" s="187"/>
      <c r="IGG707" s="187"/>
      <c r="IGH707" s="187"/>
      <c r="IGI707" s="187"/>
      <c r="IGJ707" s="187"/>
      <c r="IGK707" s="187"/>
      <c r="IGL707" s="187"/>
      <c r="IGM707" s="187"/>
      <c r="IGN707" s="187"/>
      <c r="IGO707" s="187"/>
      <c r="IGP707" s="187"/>
      <c r="IGQ707" s="187"/>
      <c r="IGR707" s="187"/>
      <c r="IGS707" s="187"/>
      <c r="IGT707" s="187"/>
      <c r="IGU707" s="187"/>
      <c r="IGV707" s="187"/>
      <c r="IGW707" s="187"/>
      <c r="IGX707" s="187"/>
      <c r="IGY707" s="187"/>
      <c r="IGZ707" s="187"/>
      <c r="IHA707" s="187"/>
      <c r="IHB707" s="187"/>
      <c r="IHC707" s="187"/>
      <c r="IHD707" s="187"/>
      <c r="IHE707" s="187"/>
      <c r="IHF707" s="187"/>
      <c r="IHG707" s="187"/>
      <c r="IHH707" s="187"/>
      <c r="IHI707" s="187"/>
      <c r="IHJ707" s="187"/>
      <c r="IHK707" s="187"/>
      <c r="IHL707" s="187"/>
      <c r="IHM707" s="187"/>
      <c r="IHN707" s="187"/>
      <c r="IHO707" s="187"/>
      <c r="IHP707" s="187"/>
      <c r="IHQ707" s="187"/>
      <c r="IHR707" s="187"/>
      <c r="IHS707" s="187"/>
      <c r="IHT707" s="187"/>
      <c r="IHU707" s="187"/>
      <c r="IHV707" s="187"/>
      <c r="IHW707" s="187"/>
      <c r="IHX707" s="187"/>
      <c r="IHY707" s="187"/>
      <c r="IHZ707" s="187"/>
      <c r="IIA707" s="187"/>
      <c r="IIB707" s="187"/>
      <c r="IIC707" s="187"/>
      <c r="IID707" s="187"/>
      <c r="IIE707" s="187"/>
      <c r="IIF707" s="187"/>
      <c r="IIG707" s="187"/>
      <c r="IIH707" s="187"/>
      <c r="III707" s="187"/>
      <c r="IIJ707" s="187"/>
      <c r="IIK707" s="187"/>
      <c r="IIL707" s="187"/>
      <c r="IIM707" s="187"/>
      <c r="IIN707" s="187"/>
      <c r="IIO707" s="187"/>
      <c r="IIP707" s="187"/>
      <c r="IIQ707" s="187"/>
      <c r="IIR707" s="187"/>
      <c r="IIS707" s="187"/>
      <c r="IIT707" s="187"/>
      <c r="IIU707" s="187"/>
      <c r="IIV707" s="187"/>
      <c r="IIW707" s="187"/>
      <c r="IIX707" s="187"/>
      <c r="IIY707" s="187"/>
      <c r="IIZ707" s="187"/>
      <c r="IJA707" s="187"/>
      <c r="IJB707" s="187"/>
      <c r="IJC707" s="187"/>
      <c r="IJD707" s="187"/>
      <c r="IJE707" s="187"/>
      <c r="IJF707" s="187"/>
      <c r="IJG707" s="187"/>
      <c r="IJH707" s="187"/>
      <c r="IJI707" s="187"/>
      <c r="IJJ707" s="187"/>
      <c r="IJK707" s="187"/>
      <c r="IJL707" s="187"/>
      <c r="IJM707" s="187"/>
      <c r="IJN707" s="187"/>
      <c r="IJO707" s="187"/>
      <c r="IJP707" s="187"/>
      <c r="IJQ707" s="187"/>
      <c r="IJR707" s="187"/>
      <c r="IJS707" s="187"/>
      <c r="IJT707" s="187"/>
      <c r="IJU707" s="187"/>
      <c r="IJV707" s="187"/>
      <c r="IJW707" s="187"/>
      <c r="IJX707" s="187"/>
      <c r="IJY707" s="187"/>
      <c r="IJZ707" s="187"/>
      <c r="IKA707" s="187"/>
      <c r="IKB707" s="187"/>
      <c r="IKC707" s="187"/>
      <c r="IKD707" s="187"/>
      <c r="IKE707" s="187"/>
      <c r="IKF707" s="187"/>
      <c r="IKG707" s="187"/>
      <c r="IKH707" s="187"/>
      <c r="IKI707" s="187"/>
      <c r="IKJ707" s="187"/>
      <c r="IKK707" s="187"/>
      <c r="IKL707" s="187"/>
      <c r="IKM707" s="187"/>
      <c r="IKN707" s="187"/>
      <c r="IKO707" s="187"/>
      <c r="IKP707" s="187"/>
      <c r="IKQ707" s="187"/>
      <c r="IKR707" s="187"/>
      <c r="IKS707" s="187"/>
      <c r="IKT707" s="187"/>
      <c r="IKU707" s="187"/>
      <c r="IKV707" s="187"/>
      <c r="IKW707" s="187"/>
      <c r="IKX707" s="187"/>
      <c r="IKY707" s="187"/>
      <c r="IKZ707" s="187"/>
      <c r="ILA707" s="187"/>
      <c r="ILB707" s="187"/>
      <c r="ILC707" s="187"/>
      <c r="ILD707" s="187"/>
      <c r="ILE707" s="187"/>
      <c r="ILF707" s="187"/>
      <c r="ILG707" s="187"/>
      <c r="ILH707" s="187"/>
      <c r="ILI707" s="187"/>
      <c r="ILJ707" s="187"/>
      <c r="ILK707" s="187"/>
      <c r="ILL707" s="187"/>
      <c r="ILM707" s="187"/>
      <c r="ILN707" s="187"/>
      <c r="ILO707" s="187"/>
      <c r="ILP707" s="187"/>
      <c r="ILQ707" s="187"/>
      <c r="ILR707" s="187"/>
      <c r="ILS707" s="187"/>
      <c r="ILT707" s="187"/>
      <c r="ILU707" s="187"/>
      <c r="ILV707" s="187"/>
      <c r="ILW707" s="187"/>
      <c r="ILX707" s="187"/>
      <c r="ILY707" s="187"/>
      <c r="ILZ707" s="187"/>
      <c r="IMA707" s="187"/>
      <c r="IMB707" s="187"/>
      <c r="IMC707" s="187"/>
      <c r="IMD707" s="187"/>
      <c r="IME707" s="187"/>
      <c r="IMF707" s="187"/>
      <c r="IMG707" s="187"/>
      <c r="IMH707" s="187"/>
      <c r="IMI707" s="187"/>
      <c r="IMJ707" s="187"/>
      <c r="IMK707" s="187"/>
      <c r="IML707" s="187"/>
      <c r="IMM707" s="187"/>
      <c r="IMN707" s="187"/>
      <c r="IMO707" s="187"/>
      <c r="IMP707" s="187"/>
      <c r="IMQ707" s="187"/>
      <c r="IMR707" s="187"/>
      <c r="IMS707" s="187"/>
      <c r="IMT707" s="187"/>
      <c r="IMU707" s="187"/>
      <c r="IMV707" s="187"/>
      <c r="IMW707" s="187"/>
      <c r="IMX707" s="187"/>
      <c r="IMY707" s="187"/>
      <c r="IMZ707" s="187"/>
      <c r="INA707" s="187"/>
      <c r="INB707" s="187"/>
      <c r="INC707" s="187"/>
      <c r="IND707" s="187"/>
      <c r="INE707" s="187"/>
      <c r="INF707" s="187"/>
      <c r="ING707" s="187"/>
      <c r="INH707" s="187"/>
      <c r="INI707" s="187"/>
      <c r="INJ707" s="187"/>
      <c r="INK707" s="187"/>
      <c r="INL707" s="187"/>
      <c r="INM707" s="187"/>
      <c r="INN707" s="187"/>
      <c r="INO707" s="187"/>
      <c r="INP707" s="187"/>
      <c r="INQ707" s="187"/>
      <c r="INR707" s="187"/>
      <c r="INS707" s="187"/>
      <c r="INT707" s="187"/>
      <c r="INU707" s="187"/>
      <c r="INV707" s="187"/>
      <c r="INW707" s="187"/>
      <c r="INX707" s="187"/>
      <c r="INY707" s="187"/>
      <c r="INZ707" s="187"/>
      <c r="IOA707" s="187"/>
      <c r="IOB707" s="187"/>
      <c r="IOC707" s="187"/>
      <c r="IOD707" s="187"/>
      <c r="IOE707" s="187"/>
      <c r="IOF707" s="187"/>
      <c r="IOG707" s="187"/>
      <c r="IOH707" s="187"/>
      <c r="IOI707" s="187"/>
      <c r="IOJ707" s="187"/>
      <c r="IOK707" s="187"/>
      <c r="IOL707" s="187"/>
      <c r="IOM707" s="187"/>
      <c r="ION707" s="187"/>
      <c r="IOO707" s="187"/>
      <c r="IOP707" s="187"/>
      <c r="IOQ707" s="187"/>
      <c r="IOR707" s="187"/>
      <c r="IOS707" s="187"/>
      <c r="IOT707" s="187"/>
      <c r="IOU707" s="187"/>
      <c r="IOV707" s="187"/>
      <c r="IOW707" s="187"/>
      <c r="IOX707" s="187"/>
      <c r="IOY707" s="187"/>
      <c r="IOZ707" s="187"/>
      <c r="IPA707" s="187"/>
      <c r="IPB707" s="187"/>
      <c r="IPC707" s="187"/>
      <c r="IPD707" s="187"/>
      <c r="IPE707" s="187"/>
      <c r="IPF707" s="187"/>
      <c r="IPG707" s="187"/>
      <c r="IPH707" s="187"/>
      <c r="IPI707" s="187"/>
      <c r="IPJ707" s="187"/>
      <c r="IPK707" s="187"/>
      <c r="IPL707" s="187"/>
      <c r="IPM707" s="187"/>
      <c r="IPN707" s="187"/>
      <c r="IPO707" s="187"/>
      <c r="IPP707" s="187"/>
      <c r="IPQ707" s="187"/>
      <c r="IPR707" s="187"/>
      <c r="IPS707" s="187"/>
      <c r="IPT707" s="187"/>
      <c r="IPU707" s="187"/>
      <c r="IPV707" s="187"/>
      <c r="IPW707" s="187"/>
      <c r="IPX707" s="187"/>
      <c r="IPY707" s="187"/>
      <c r="IPZ707" s="187"/>
      <c r="IQA707" s="187"/>
      <c r="IQB707" s="187"/>
      <c r="IQC707" s="187"/>
      <c r="IQD707" s="187"/>
      <c r="IQE707" s="187"/>
      <c r="IQF707" s="187"/>
      <c r="IQG707" s="187"/>
      <c r="IQH707" s="187"/>
      <c r="IQI707" s="187"/>
      <c r="IQJ707" s="187"/>
      <c r="IQK707" s="187"/>
      <c r="IQL707" s="187"/>
      <c r="IQM707" s="187"/>
      <c r="IQN707" s="187"/>
      <c r="IQO707" s="187"/>
      <c r="IQP707" s="187"/>
      <c r="IQQ707" s="187"/>
      <c r="IQR707" s="187"/>
      <c r="IQS707" s="187"/>
      <c r="IQT707" s="187"/>
      <c r="IQU707" s="187"/>
      <c r="IQV707" s="187"/>
      <c r="IQW707" s="187"/>
      <c r="IQX707" s="187"/>
      <c r="IQY707" s="187"/>
      <c r="IQZ707" s="187"/>
      <c r="IRA707" s="187"/>
      <c r="IRB707" s="187"/>
      <c r="IRC707" s="187"/>
      <c r="IRD707" s="187"/>
      <c r="IRE707" s="187"/>
      <c r="IRF707" s="187"/>
      <c r="IRG707" s="187"/>
      <c r="IRH707" s="187"/>
      <c r="IRI707" s="187"/>
      <c r="IRJ707" s="187"/>
      <c r="IRK707" s="187"/>
      <c r="IRL707" s="187"/>
      <c r="IRM707" s="187"/>
      <c r="IRN707" s="187"/>
      <c r="IRO707" s="187"/>
      <c r="IRP707" s="187"/>
      <c r="IRQ707" s="187"/>
      <c r="IRR707" s="187"/>
      <c r="IRS707" s="187"/>
      <c r="IRT707" s="187"/>
      <c r="IRU707" s="187"/>
      <c r="IRV707" s="187"/>
      <c r="IRW707" s="187"/>
      <c r="IRX707" s="187"/>
      <c r="IRY707" s="187"/>
      <c r="IRZ707" s="187"/>
      <c r="ISA707" s="187"/>
      <c r="ISB707" s="187"/>
      <c r="ISC707" s="187"/>
      <c r="ISD707" s="187"/>
      <c r="ISE707" s="187"/>
      <c r="ISF707" s="187"/>
      <c r="ISG707" s="187"/>
      <c r="ISH707" s="187"/>
      <c r="ISI707" s="187"/>
      <c r="ISJ707" s="187"/>
      <c r="ISK707" s="187"/>
      <c r="ISL707" s="187"/>
      <c r="ISM707" s="187"/>
      <c r="ISN707" s="187"/>
      <c r="ISO707" s="187"/>
      <c r="ISP707" s="187"/>
      <c r="ISQ707" s="187"/>
      <c r="ISR707" s="187"/>
      <c r="ISS707" s="187"/>
      <c r="IST707" s="187"/>
      <c r="ISU707" s="187"/>
      <c r="ISV707" s="187"/>
      <c r="ISW707" s="187"/>
      <c r="ISX707" s="187"/>
      <c r="ISY707" s="187"/>
      <c r="ISZ707" s="187"/>
      <c r="ITA707" s="187"/>
      <c r="ITB707" s="187"/>
      <c r="ITC707" s="187"/>
      <c r="ITD707" s="187"/>
      <c r="ITE707" s="187"/>
      <c r="ITF707" s="187"/>
      <c r="ITG707" s="187"/>
      <c r="ITH707" s="187"/>
      <c r="ITI707" s="187"/>
      <c r="ITJ707" s="187"/>
      <c r="ITK707" s="187"/>
      <c r="ITL707" s="187"/>
      <c r="ITM707" s="187"/>
      <c r="ITN707" s="187"/>
      <c r="ITO707" s="187"/>
      <c r="ITP707" s="187"/>
      <c r="ITQ707" s="187"/>
      <c r="ITR707" s="187"/>
      <c r="ITS707" s="187"/>
      <c r="ITT707" s="187"/>
      <c r="ITU707" s="187"/>
      <c r="ITV707" s="187"/>
      <c r="ITW707" s="187"/>
      <c r="ITX707" s="187"/>
      <c r="ITY707" s="187"/>
      <c r="ITZ707" s="187"/>
      <c r="IUA707" s="187"/>
      <c r="IUB707" s="187"/>
      <c r="IUC707" s="187"/>
      <c r="IUD707" s="187"/>
      <c r="IUE707" s="187"/>
      <c r="IUF707" s="187"/>
      <c r="IUG707" s="187"/>
      <c r="IUH707" s="187"/>
      <c r="IUI707" s="187"/>
      <c r="IUJ707" s="187"/>
      <c r="IUK707" s="187"/>
      <c r="IUL707" s="187"/>
      <c r="IUM707" s="187"/>
      <c r="IUN707" s="187"/>
      <c r="IUO707" s="187"/>
      <c r="IUP707" s="187"/>
      <c r="IUQ707" s="187"/>
      <c r="IUR707" s="187"/>
      <c r="IUS707" s="187"/>
      <c r="IUT707" s="187"/>
      <c r="IUU707" s="187"/>
      <c r="IUV707" s="187"/>
      <c r="IUW707" s="187"/>
      <c r="IUX707" s="187"/>
      <c r="IUY707" s="187"/>
      <c r="IUZ707" s="187"/>
      <c r="IVA707" s="187"/>
      <c r="IVB707" s="187"/>
      <c r="IVC707" s="187"/>
      <c r="IVD707" s="187"/>
      <c r="IVE707" s="187"/>
      <c r="IVF707" s="187"/>
      <c r="IVG707" s="187"/>
      <c r="IVH707" s="187"/>
      <c r="IVI707" s="187"/>
      <c r="IVJ707" s="187"/>
      <c r="IVK707" s="187"/>
      <c r="IVL707" s="187"/>
      <c r="IVM707" s="187"/>
      <c r="IVN707" s="187"/>
      <c r="IVO707" s="187"/>
      <c r="IVP707" s="187"/>
      <c r="IVQ707" s="187"/>
      <c r="IVR707" s="187"/>
      <c r="IVS707" s="187"/>
      <c r="IVT707" s="187"/>
      <c r="IVU707" s="187"/>
      <c r="IVV707" s="187"/>
      <c r="IVW707" s="187"/>
      <c r="IVX707" s="187"/>
      <c r="IVY707" s="187"/>
      <c r="IVZ707" s="187"/>
      <c r="IWA707" s="187"/>
      <c r="IWB707" s="187"/>
      <c r="IWC707" s="187"/>
      <c r="IWD707" s="187"/>
      <c r="IWE707" s="187"/>
      <c r="IWF707" s="187"/>
      <c r="IWG707" s="187"/>
      <c r="IWH707" s="187"/>
      <c r="IWI707" s="187"/>
      <c r="IWJ707" s="187"/>
      <c r="IWK707" s="187"/>
      <c r="IWL707" s="187"/>
      <c r="IWM707" s="187"/>
      <c r="IWN707" s="187"/>
      <c r="IWO707" s="187"/>
      <c r="IWP707" s="187"/>
      <c r="IWQ707" s="187"/>
      <c r="IWR707" s="187"/>
      <c r="IWS707" s="187"/>
      <c r="IWT707" s="187"/>
      <c r="IWU707" s="187"/>
      <c r="IWV707" s="187"/>
      <c r="IWW707" s="187"/>
      <c r="IWX707" s="187"/>
      <c r="IWY707" s="187"/>
      <c r="IWZ707" s="187"/>
      <c r="IXA707" s="187"/>
      <c r="IXB707" s="187"/>
      <c r="IXC707" s="187"/>
      <c r="IXD707" s="187"/>
      <c r="IXE707" s="187"/>
      <c r="IXF707" s="187"/>
      <c r="IXG707" s="187"/>
      <c r="IXH707" s="187"/>
      <c r="IXI707" s="187"/>
      <c r="IXJ707" s="187"/>
      <c r="IXK707" s="187"/>
      <c r="IXL707" s="187"/>
      <c r="IXM707" s="187"/>
      <c r="IXN707" s="187"/>
      <c r="IXO707" s="187"/>
      <c r="IXP707" s="187"/>
      <c r="IXQ707" s="187"/>
      <c r="IXR707" s="187"/>
      <c r="IXS707" s="187"/>
      <c r="IXT707" s="187"/>
      <c r="IXU707" s="187"/>
      <c r="IXV707" s="187"/>
      <c r="IXW707" s="187"/>
      <c r="IXX707" s="187"/>
      <c r="IXY707" s="187"/>
      <c r="IXZ707" s="187"/>
      <c r="IYA707" s="187"/>
      <c r="IYB707" s="187"/>
      <c r="IYC707" s="187"/>
      <c r="IYD707" s="187"/>
      <c r="IYE707" s="187"/>
      <c r="IYF707" s="187"/>
      <c r="IYG707" s="187"/>
      <c r="IYH707" s="187"/>
      <c r="IYI707" s="187"/>
      <c r="IYJ707" s="187"/>
      <c r="IYK707" s="187"/>
      <c r="IYL707" s="187"/>
      <c r="IYM707" s="187"/>
      <c r="IYN707" s="187"/>
      <c r="IYO707" s="187"/>
      <c r="IYP707" s="187"/>
      <c r="IYQ707" s="187"/>
      <c r="IYR707" s="187"/>
      <c r="IYS707" s="187"/>
      <c r="IYT707" s="187"/>
      <c r="IYU707" s="187"/>
      <c r="IYV707" s="187"/>
      <c r="IYW707" s="187"/>
      <c r="IYX707" s="187"/>
      <c r="IYY707" s="187"/>
      <c r="IYZ707" s="187"/>
      <c r="IZA707" s="187"/>
      <c r="IZB707" s="187"/>
      <c r="IZC707" s="187"/>
      <c r="IZD707" s="187"/>
      <c r="IZE707" s="187"/>
      <c r="IZF707" s="187"/>
      <c r="IZG707" s="187"/>
      <c r="IZH707" s="187"/>
      <c r="IZI707" s="187"/>
      <c r="IZJ707" s="187"/>
      <c r="IZK707" s="187"/>
      <c r="IZL707" s="187"/>
      <c r="IZM707" s="187"/>
      <c r="IZN707" s="187"/>
      <c r="IZO707" s="187"/>
      <c r="IZP707" s="187"/>
      <c r="IZQ707" s="187"/>
      <c r="IZR707" s="187"/>
      <c r="IZS707" s="187"/>
      <c r="IZT707" s="187"/>
      <c r="IZU707" s="187"/>
      <c r="IZV707" s="187"/>
      <c r="IZW707" s="187"/>
      <c r="IZX707" s="187"/>
      <c r="IZY707" s="187"/>
      <c r="IZZ707" s="187"/>
      <c r="JAA707" s="187"/>
      <c r="JAB707" s="187"/>
      <c r="JAC707" s="187"/>
      <c r="JAD707" s="187"/>
      <c r="JAE707" s="187"/>
      <c r="JAF707" s="187"/>
      <c r="JAG707" s="187"/>
      <c r="JAH707" s="187"/>
      <c r="JAI707" s="187"/>
      <c r="JAJ707" s="187"/>
      <c r="JAK707" s="187"/>
      <c r="JAL707" s="187"/>
      <c r="JAM707" s="187"/>
      <c r="JAN707" s="187"/>
      <c r="JAO707" s="187"/>
      <c r="JAP707" s="187"/>
      <c r="JAQ707" s="187"/>
      <c r="JAR707" s="187"/>
      <c r="JAS707" s="187"/>
      <c r="JAT707" s="187"/>
      <c r="JAU707" s="187"/>
      <c r="JAV707" s="187"/>
      <c r="JAW707" s="187"/>
      <c r="JAX707" s="187"/>
      <c r="JAY707" s="187"/>
      <c r="JAZ707" s="187"/>
      <c r="JBA707" s="187"/>
      <c r="JBB707" s="187"/>
      <c r="JBC707" s="187"/>
      <c r="JBD707" s="187"/>
      <c r="JBE707" s="187"/>
      <c r="JBF707" s="187"/>
      <c r="JBG707" s="187"/>
      <c r="JBH707" s="187"/>
      <c r="JBI707" s="187"/>
      <c r="JBJ707" s="187"/>
      <c r="JBK707" s="187"/>
      <c r="JBL707" s="187"/>
      <c r="JBM707" s="187"/>
      <c r="JBN707" s="187"/>
      <c r="JBO707" s="187"/>
      <c r="JBP707" s="187"/>
      <c r="JBQ707" s="187"/>
      <c r="JBR707" s="187"/>
      <c r="JBS707" s="187"/>
      <c r="JBT707" s="187"/>
      <c r="JBU707" s="187"/>
      <c r="JBV707" s="187"/>
      <c r="JBW707" s="187"/>
      <c r="JBX707" s="187"/>
      <c r="JBY707" s="187"/>
      <c r="JBZ707" s="187"/>
      <c r="JCA707" s="187"/>
      <c r="JCB707" s="187"/>
      <c r="JCC707" s="187"/>
      <c r="JCD707" s="187"/>
      <c r="JCE707" s="187"/>
      <c r="JCF707" s="187"/>
      <c r="JCG707" s="187"/>
      <c r="JCH707" s="187"/>
      <c r="JCI707" s="187"/>
      <c r="JCJ707" s="187"/>
      <c r="JCK707" s="187"/>
      <c r="JCL707" s="187"/>
      <c r="JCM707" s="187"/>
      <c r="JCN707" s="187"/>
      <c r="JCO707" s="187"/>
      <c r="JCP707" s="187"/>
      <c r="JCQ707" s="187"/>
      <c r="JCR707" s="187"/>
      <c r="JCS707" s="187"/>
      <c r="JCT707" s="187"/>
      <c r="JCU707" s="187"/>
      <c r="JCV707" s="187"/>
      <c r="JCW707" s="187"/>
      <c r="JCX707" s="187"/>
      <c r="JCY707" s="187"/>
      <c r="JCZ707" s="187"/>
      <c r="JDA707" s="187"/>
      <c r="JDB707" s="187"/>
      <c r="JDC707" s="187"/>
      <c r="JDD707" s="187"/>
      <c r="JDE707" s="187"/>
      <c r="JDF707" s="187"/>
      <c r="JDG707" s="187"/>
      <c r="JDH707" s="187"/>
      <c r="JDI707" s="187"/>
      <c r="JDJ707" s="187"/>
      <c r="JDK707" s="187"/>
      <c r="JDL707" s="187"/>
      <c r="JDM707" s="187"/>
      <c r="JDN707" s="187"/>
      <c r="JDO707" s="187"/>
      <c r="JDP707" s="187"/>
      <c r="JDQ707" s="187"/>
      <c r="JDR707" s="187"/>
      <c r="JDS707" s="187"/>
      <c r="JDT707" s="187"/>
      <c r="JDU707" s="187"/>
      <c r="JDV707" s="187"/>
      <c r="JDW707" s="187"/>
      <c r="JDX707" s="187"/>
      <c r="JDY707" s="187"/>
      <c r="JDZ707" s="187"/>
      <c r="JEA707" s="187"/>
      <c r="JEB707" s="187"/>
      <c r="JEC707" s="187"/>
      <c r="JED707" s="187"/>
      <c r="JEE707" s="187"/>
      <c r="JEF707" s="187"/>
      <c r="JEG707" s="187"/>
      <c r="JEH707" s="187"/>
      <c r="JEI707" s="187"/>
      <c r="JEJ707" s="187"/>
      <c r="JEK707" s="187"/>
      <c r="JEL707" s="187"/>
      <c r="JEM707" s="187"/>
      <c r="JEN707" s="187"/>
      <c r="JEO707" s="187"/>
      <c r="JEP707" s="187"/>
      <c r="JEQ707" s="187"/>
      <c r="JER707" s="187"/>
      <c r="JES707" s="187"/>
      <c r="JET707" s="187"/>
      <c r="JEU707" s="187"/>
      <c r="JEV707" s="187"/>
      <c r="JEW707" s="187"/>
      <c r="JEX707" s="187"/>
      <c r="JEY707" s="187"/>
      <c r="JEZ707" s="187"/>
      <c r="JFA707" s="187"/>
      <c r="JFB707" s="187"/>
      <c r="JFC707" s="187"/>
      <c r="JFD707" s="187"/>
      <c r="JFE707" s="187"/>
      <c r="JFF707" s="187"/>
      <c r="JFG707" s="187"/>
      <c r="JFH707" s="187"/>
      <c r="JFI707" s="187"/>
      <c r="JFJ707" s="187"/>
      <c r="JFK707" s="187"/>
      <c r="JFL707" s="187"/>
      <c r="JFM707" s="187"/>
      <c r="JFN707" s="187"/>
      <c r="JFO707" s="187"/>
      <c r="JFP707" s="187"/>
      <c r="JFQ707" s="187"/>
      <c r="JFR707" s="187"/>
      <c r="JFS707" s="187"/>
      <c r="JFT707" s="187"/>
      <c r="JFU707" s="187"/>
      <c r="JFV707" s="187"/>
      <c r="JFW707" s="187"/>
      <c r="JFX707" s="187"/>
      <c r="JFY707" s="187"/>
      <c r="JFZ707" s="187"/>
      <c r="JGA707" s="187"/>
      <c r="JGB707" s="187"/>
      <c r="JGC707" s="187"/>
      <c r="JGD707" s="187"/>
      <c r="JGE707" s="187"/>
      <c r="JGF707" s="187"/>
      <c r="JGG707" s="187"/>
      <c r="JGH707" s="187"/>
      <c r="JGI707" s="187"/>
      <c r="JGJ707" s="187"/>
      <c r="JGK707" s="187"/>
      <c r="JGL707" s="187"/>
      <c r="JGM707" s="187"/>
      <c r="JGN707" s="187"/>
      <c r="JGO707" s="187"/>
      <c r="JGP707" s="187"/>
      <c r="JGQ707" s="187"/>
      <c r="JGR707" s="187"/>
      <c r="JGS707" s="187"/>
      <c r="JGT707" s="187"/>
      <c r="JGU707" s="187"/>
      <c r="JGV707" s="187"/>
      <c r="JGW707" s="187"/>
      <c r="JGX707" s="187"/>
      <c r="JGY707" s="187"/>
      <c r="JGZ707" s="187"/>
      <c r="JHA707" s="187"/>
      <c r="JHB707" s="187"/>
      <c r="JHC707" s="187"/>
      <c r="JHD707" s="187"/>
      <c r="JHE707" s="187"/>
      <c r="JHF707" s="187"/>
      <c r="JHG707" s="187"/>
      <c r="JHH707" s="187"/>
      <c r="JHI707" s="187"/>
      <c r="JHJ707" s="187"/>
      <c r="JHK707" s="187"/>
      <c r="JHL707" s="187"/>
      <c r="JHM707" s="187"/>
      <c r="JHN707" s="187"/>
      <c r="JHO707" s="187"/>
      <c r="JHP707" s="187"/>
      <c r="JHQ707" s="187"/>
      <c r="JHR707" s="187"/>
      <c r="JHS707" s="187"/>
      <c r="JHT707" s="187"/>
      <c r="JHU707" s="187"/>
      <c r="JHV707" s="187"/>
      <c r="JHW707" s="187"/>
      <c r="JHX707" s="187"/>
      <c r="JHY707" s="187"/>
      <c r="JHZ707" s="187"/>
      <c r="JIA707" s="187"/>
      <c r="JIB707" s="187"/>
      <c r="JIC707" s="187"/>
      <c r="JID707" s="187"/>
      <c r="JIE707" s="187"/>
      <c r="JIF707" s="187"/>
      <c r="JIG707" s="187"/>
      <c r="JIH707" s="187"/>
      <c r="JII707" s="187"/>
      <c r="JIJ707" s="187"/>
      <c r="JIK707" s="187"/>
      <c r="JIL707" s="187"/>
      <c r="JIM707" s="187"/>
      <c r="JIN707" s="187"/>
      <c r="JIO707" s="187"/>
      <c r="JIP707" s="187"/>
      <c r="JIQ707" s="187"/>
      <c r="JIR707" s="187"/>
      <c r="JIS707" s="187"/>
      <c r="JIT707" s="187"/>
      <c r="JIU707" s="187"/>
      <c r="JIV707" s="187"/>
      <c r="JIW707" s="187"/>
      <c r="JIX707" s="187"/>
      <c r="JIY707" s="187"/>
      <c r="JIZ707" s="187"/>
      <c r="JJA707" s="187"/>
      <c r="JJB707" s="187"/>
      <c r="JJC707" s="187"/>
      <c r="JJD707" s="187"/>
      <c r="JJE707" s="187"/>
      <c r="JJF707" s="187"/>
      <c r="JJG707" s="187"/>
      <c r="JJH707" s="187"/>
      <c r="JJI707" s="187"/>
      <c r="JJJ707" s="187"/>
      <c r="JJK707" s="187"/>
      <c r="JJL707" s="187"/>
      <c r="JJM707" s="187"/>
      <c r="JJN707" s="187"/>
      <c r="JJO707" s="187"/>
      <c r="JJP707" s="187"/>
      <c r="JJQ707" s="187"/>
      <c r="JJR707" s="187"/>
      <c r="JJS707" s="187"/>
      <c r="JJT707" s="187"/>
      <c r="JJU707" s="187"/>
      <c r="JJV707" s="187"/>
      <c r="JJW707" s="187"/>
      <c r="JJX707" s="187"/>
      <c r="JJY707" s="187"/>
      <c r="JJZ707" s="187"/>
      <c r="JKA707" s="187"/>
      <c r="JKB707" s="187"/>
      <c r="JKC707" s="187"/>
      <c r="JKD707" s="187"/>
      <c r="JKE707" s="187"/>
      <c r="JKF707" s="187"/>
      <c r="JKG707" s="187"/>
      <c r="JKH707" s="187"/>
      <c r="JKI707" s="187"/>
      <c r="JKJ707" s="187"/>
      <c r="JKK707" s="187"/>
      <c r="JKL707" s="187"/>
      <c r="JKM707" s="187"/>
      <c r="JKN707" s="187"/>
      <c r="JKO707" s="187"/>
      <c r="JKP707" s="187"/>
      <c r="JKQ707" s="187"/>
      <c r="JKR707" s="187"/>
      <c r="JKS707" s="187"/>
      <c r="JKT707" s="187"/>
      <c r="JKU707" s="187"/>
      <c r="JKV707" s="187"/>
      <c r="JKW707" s="187"/>
      <c r="JKX707" s="187"/>
      <c r="JKY707" s="187"/>
      <c r="JKZ707" s="187"/>
      <c r="JLA707" s="187"/>
      <c r="JLB707" s="187"/>
      <c r="JLC707" s="187"/>
      <c r="JLD707" s="187"/>
      <c r="JLE707" s="187"/>
      <c r="JLF707" s="187"/>
      <c r="JLG707" s="187"/>
      <c r="JLH707" s="187"/>
      <c r="JLI707" s="187"/>
      <c r="JLJ707" s="187"/>
      <c r="JLK707" s="187"/>
      <c r="JLL707" s="187"/>
      <c r="JLM707" s="187"/>
      <c r="JLN707" s="187"/>
      <c r="JLO707" s="187"/>
      <c r="JLP707" s="187"/>
      <c r="JLQ707" s="187"/>
      <c r="JLR707" s="187"/>
      <c r="JLS707" s="187"/>
      <c r="JLT707" s="187"/>
      <c r="JLU707" s="187"/>
      <c r="JLV707" s="187"/>
      <c r="JLW707" s="187"/>
      <c r="JLX707" s="187"/>
      <c r="JLY707" s="187"/>
      <c r="JLZ707" s="187"/>
      <c r="JMA707" s="187"/>
      <c r="JMB707" s="187"/>
      <c r="JMC707" s="187"/>
      <c r="JMD707" s="187"/>
      <c r="JME707" s="187"/>
      <c r="JMF707" s="187"/>
      <c r="JMG707" s="187"/>
      <c r="JMH707" s="187"/>
      <c r="JMI707" s="187"/>
      <c r="JMJ707" s="187"/>
      <c r="JMK707" s="187"/>
      <c r="JML707" s="187"/>
      <c r="JMM707" s="187"/>
      <c r="JMN707" s="187"/>
      <c r="JMO707" s="187"/>
      <c r="JMP707" s="187"/>
      <c r="JMQ707" s="187"/>
      <c r="JMR707" s="187"/>
      <c r="JMS707" s="187"/>
      <c r="JMT707" s="187"/>
      <c r="JMU707" s="187"/>
      <c r="JMV707" s="187"/>
      <c r="JMW707" s="187"/>
      <c r="JMX707" s="187"/>
      <c r="JMY707" s="187"/>
      <c r="JMZ707" s="187"/>
      <c r="JNA707" s="187"/>
      <c r="JNB707" s="187"/>
      <c r="JNC707" s="187"/>
      <c r="JND707" s="187"/>
      <c r="JNE707" s="187"/>
      <c r="JNF707" s="187"/>
      <c r="JNG707" s="187"/>
      <c r="JNH707" s="187"/>
      <c r="JNI707" s="187"/>
      <c r="JNJ707" s="187"/>
      <c r="JNK707" s="187"/>
      <c r="JNL707" s="187"/>
      <c r="JNM707" s="187"/>
      <c r="JNN707" s="187"/>
      <c r="JNO707" s="187"/>
      <c r="JNP707" s="187"/>
      <c r="JNQ707" s="187"/>
      <c r="JNR707" s="187"/>
      <c r="JNS707" s="187"/>
      <c r="JNT707" s="187"/>
      <c r="JNU707" s="187"/>
      <c r="JNV707" s="187"/>
      <c r="JNW707" s="187"/>
      <c r="JNX707" s="187"/>
      <c r="JNY707" s="187"/>
      <c r="JNZ707" s="187"/>
      <c r="JOA707" s="187"/>
      <c r="JOB707" s="187"/>
      <c r="JOC707" s="187"/>
      <c r="JOD707" s="187"/>
      <c r="JOE707" s="187"/>
      <c r="JOF707" s="187"/>
      <c r="JOG707" s="187"/>
      <c r="JOH707" s="187"/>
      <c r="JOI707" s="187"/>
      <c r="JOJ707" s="187"/>
      <c r="JOK707" s="187"/>
      <c r="JOL707" s="187"/>
      <c r="JOM707" s="187"/>
      <c r="JON707" s="187"/>
      <c r="JOO707" s="187"/>
      <c r="JOP707" s="187"/>
      <c r="JOQ707" s="187"/>
      <c r="JOR707" s="187"/>
      <c r="JOS707" s="187"/>
      <c r="JOT707" s="187"/>
      <c r="JOU707" s="187"/>
      <c r="JOV707" s="187"/>
      <c r="JOW707" s="187"/>
      <c r="JOX707" s="187"/>
      <c r="JOY707" s="187"/>
      <c r="JOZ707" s="187"/>
      <c r="JPA707" s="187"/>
      <c r="JPB707" s="187"/>
      <c r="JPC707" s="187"/>
      <c r="JPD707" s="187"/>
      <c r="JPE707" s="187"/>
      <c r="JPF707" s="187"/>
      <c r="JPG707" s="187"/>
      <c r="JPH707" s="187"/>
      <c r="JPI707" s="187"/>
      <c r="JPJ707" s="187"/>
      <c r="JPK707" s="187"/>
      <c r="JPL707" s="187"/>
      <c r="JPM707" s="187"/>
      <c r="JPN707" s="187"/>
      <c r="JPO707" s="187"/>
      <c r="JPP707" s="187"/>
      <c r="JPQ707" s="187"/>
      <c r="JPR707" s="187"/>
      <c r="JPS707" s="187"/>
      <c r="JPT707" s="187"/>
      <c r="JPU707" s="187"/>
      <c r="JPV707" s="187"/>
      <c r="JPW707" s="187"/>
      <c r="JPX707" s="187"/>
      <c r="JPY707" s="187"/>
      <c r="JPZ707" s="187"/>
      <c r="JQA707" s="187"/>
      <c r="JQB707" s="187"/>
      <c r="JQC707" s="187"/>
      <c r="JQD707" s="187"/>
      <c r="JQE707" s="187"/>
      <c r="JQF707" s="187"/>
      <c r="JQG707" s="187"/>
      <c r="JQH707" s="187"/>
      <c r="JQI707" s="187"/>
      <c r="JQJ707" s="187"/>
      <c r="JQK707" s="187"/>
      <c r="JQL707" s="187"/>
      <c r="JQM707" s="187"/>
      <c r="JQN707" s="187"/>
      <c r="JQO707" s="187"/>
      <c r="JQP707" s="187"/>
      <c r="JQQ707" s="187"/>
      <c r="JQR707" s="187"/>
      <c r="JQS707" s="187"/>
      <c r="JQT707" s="187"/>
      <c r="JQU707" s="187"/>
      <c r="JQV707" s="187"/>
      <c r="JQW707" s="187"/>
      <c r="JQX707" s="187"/>
      <c r="JQY707" s="187"/>
      <c r="JQZ707" s="187"/>
      <c r="JRA707" s="187"/>
      <c r="JRB707" s="187"/>
      <c r="JRC707" s="187"/>
      <c r="JRD707" s="187"/>
      <c r="JRE707" s="187"/>
      <c r="JRF707" s="187"/>
      <c r="JRG707" s="187"/>
      <c r="JRH707" s="187"/>
      <c r="JRI707" s="187"/>
      <c r="JRJ707" s="187"/>
      <c r="JRK707" s="187"/>
      <c r="JRL707" s="187"/>
      <c r="JRM707" s="187"/>
      <c r="JRN707" s="187"/>
      <c r="JRO707" s="187"/>
      <c r="JRP707" s="187"/>
      <c r="JRQ707" s="187"/>
      <c r="JRR707" s="187"/>
      <c r="JRS707" s="187"/>
      <c r="JRT707" s="187"/>
      <c r="JRU707" s="187"/>
      <c r="JRV707" s="187"/>
      <c r="JRW707" s="187"/>
      <c r="JRX707" s="187"/>
      <c r="JRY707" s="187"/>
      <c r="JRZ707" s="187"/>
      <c r="JSA707" s="187"/>
      <c r="JSB707" s="187"/>
      <c r="JSC707" s="187"/>
      <c r="JSD707" s="187"/>
      <c r="JSE707" s="187"/>
      <c r="JSF707" s="187"/>
      <c r="JSG707" s="187"/>
      <c r="JSH707" s="187"/>
      <c r="JSI707" s="187"/>
      <c r="JSJ707" s="187"/>
      <c r="JSK707" s="187"/>
      <c r="JSL707" s="187"/>
      <c r="JSM707" s="187"/>
      <c r="JSN707" s="187"/>
      <c r="JSO707" s="187"/>
      <c r="JSP707" s="187"/>
      <c r="JSQ707" s="187"/>
      <c r="JSR707" s="187"/>
      <c r="JSS707" s="187"/>
      <c r="JST707" s="187"/>
      <c r="JSU707" s="187"/>
      <c r="JSV707" s="187"/>
      <c r="JSW707" s="187"/>
      <c r="JSX707" s="187"/>
      <c r="JSY707" s="187"/>
      <c r="JSZ707" s="187"/>
      <c r="JTA707" s="187"/>
      <c r="JTB707" s="187"/>
      <c r="JTC707" s="187"/>
      <c r="JTD707" s="187"/>
      <c r="JTE707" s="187"/>
      <c r="JTF707" s="187"/>
      <c r="JTG707" s="187"/>
      <c r="JTH707" s="187"/>
      <c r="JTI707" s="187"/>
      <c r="JTJ707" s="187"/>
      <c r="JTK707" s="187"/>
      <c r="JTL707" s="187"/>
      <c r="JTM707" s="187"/>
      <c r="JTN707" s="187"/>
      <c r="JTO707" s="187"/>
      <c r="JTP707" s="187"/>
      <c r="JTQ707" s="187"/>
      <c r="JTR707" s="187"/>
      <c r="JTS707" s="187"/>
      <c r="JTT707" s="187"/>
      <c r="JTU707" s="187"/>
      <c r="JTV707" s="187"/>
      <c r="JTW707" s="187"/>
      <c r="JTX707" s="187"/>
      <c r="JTY707" s="187"/>
      <c r="JTZ707" s="187"/>
      <c r="JUA707" s="187"/>
      <c r="JUB707" s="187"/>
      <c r="JUC707" s="187"/>
      <c r="JUD707" s="187"/>
      <c r="JUE707" s="187"/>
      <c r="JUF707" s="187"/>
      <c r="JUG707" s="187"/>
      <c r="JUH707" s="187"/>
      <c r="JUI707" s="187"/>
      <c r="JUJ707" s="187"/>
      <c r="JUK707" s="187"/>
      <c r="JUL707" s="187"/>
      <c r="JUM707" s="187"/>
      <c r="JUN707" s="187"/>
      <c r="JUO707" s="187"/>
      <c r="JUP707" s="187"/>
      <c r="JUQ707" s="187"/>
      <c r="JUR707" s="187"/>
      <c r="JUS707" s="187"/>
      <c r="JUT707" s="187"/>
      <c r="JUU707" s="187"/>
      <c r="JUV707" s="187"/>
      <c r="JUW707" s="187"/>
      <c r="JUX707" s="187"/>
      <c r="JUY707" s="187"/>
      <c r="JUZ707" s="187"/>
      <c r="JVA707" s="187"/>
      <c r="JVB707" s="187"/>
      <c r="JVC707" s="187"/>
      <c r="JVD707" s="187"/>
      <c r="JVE707" s="187"/>
      <c r="JVF707" s="187"/>
      <c r="JVG707" s="187"/>
      <c r="JVH707" s="187"/>
      <c r="JVI707" s="187"/>
      <c r="JVJ707" s="187"/>
      <c r="JVK707" s="187"/>
      <c r="JVL707" s="187"/>
      <c r="JVM707" s="187"/>
      <c r="JVN707" s="187"/>
      <c r="JVO707" s="187"/>
      <c r="JVP707" s="187"/>
      <c r="JVQ707" s="187"/>
      <c r="JVR707" s="187"/>
      <c r="JVS707" s="187"/>
      <c r="JVT707" s="187"/>
      <c r="JVU707" s="187"/>
      <c r="JVV707" s="187"/>
      <c r="JVW707" s="187"/>
      <c r="JVX707" s="187"/>
      <c r="JVY707" s="187"/>
      <c r="JVZ707" s="187"/>
      <c r="JWA707" s="187"/>
      <c r="JWB707" s="187"/>
      <c r="JWC707" s="187"/>
      <c r="JWD707" s="187"/>
      <c r="JWE707" s="187"/>
      <c r="JWF707" s="187"/>
      <c r="JWG707" s="187"/>
      <c r="JWH707" s="187"/>
      <c r="JWI707" s="187"/>
      <c r="JWJ707" s="187"/>
      <c r="JWK707" s="187"/>
      <c r="JWL707" s="187"/>
      <c r="JWM707" s="187"/>
      <c r="JWN707" s="187"/>
      <c r="JWO707" s="187"/>
      <c r="JWP707" s="187"/>
      <c r="JWQ707" s="187"/>
      <c r="JWR707" s="187"/>
      <c r="JWS707" s="187"/>
      <c r="JWT707" s="187"/>
      <c r="JWU707" s="187"/>
      <c r="JWV707" s="187"/>
      <c r="JWW707" s="187"/>
      <c r="JWX707" s="187"/>
      <c r="JWY707" s="187"/>
      <c r="JWZ707" s="187"/>
      <c r="JXA707" s="187"/>
      <c r="JXB707" s="187"/>
      <c r="JXC707" s="187"/>
      <c r="JXD707" s="187"/>
      <c r="JXE707" s="187"/>
      <c r="JXF707" s="187"/>
      <c r="JXG707" s="187"/>
      <c r="JXH707" s="187"/>
      <c r="JXI707" s="187"/>
      <c r="JXJ707" s="187"/>
      <c r="JXK707" s="187"/>
      <c r="JXL707" s="187"/>
      <c r="JXM707" s="187"/>
      <c r="JXN707" s="187"/>
      <c r="JXO707" s="187"/>
      <c r="JXP707" s="187"/>
      <c r="JXQ707" s="187"/>
      <c r="JXR707" s="187"/>
      <c r="JXS707" s="187"/>
      <c r="JXT707" s="187"/>
      <c r="JXU707" s="187"/>
      <c r="JXV707" s="187"/>
      <c r="JXW707" s="187"/>
      <c r="JXX707" s="187"/>
      <c r="JXY707" s="187"/>
      <c r="JXZ707" s="187"/>
      <c r="JYA707" s="187"/>
      <c r="JYB707" s="187"/>
      <c r="JYC707" s="187"/>
      <c r="JYD707" s="187"/>
      <c r="JYE707" s="187"/>
      <c r="JYF707" s="187"/>
      <c r="JYG707" s="187"/>
      <c r="JYH707" s="187"/>
      <c r="JYI707" s="187"/>
      <c r="JYJ707" s="187"/>
      <c r="JYK707" s="187"/>
      <c r="JYL707" s="187"/>
      <c r="JYM707" s="187"/>
      <c r="JYN707" s="187"/>
      <c r="JYO707" s="187"/>
      <c r="JYP707" s="187"/>
      <c r="JYQ707" s="187"/>
      <c r="JYR707" s="187"/>
      <c r="JYS707" s="187"/>
      <c r="JYT707" s="187"/>
      <c r="JYU707" s="187"/>
      <c r="JYV707" s="187"/>
      <c r="JYW707" s="187"/>
      <c r="JYX707" s="187"/>
      <c r="JYY707" s="187"/>
      <c r="JYZ707" s="187"/>
      <c r="JZA707" s="187"/>
      <c r="JZB707" s="187"/>
      <c r="JZC707" s="187"/>
      <c r="JZD707" s="187"/>
      <c r="JZE707" s="187"/>
      <c r="JZF707" s="187"/>
      <c r="JZG707" s="187"/>
      <c r="JZH707" s="187"/>
      <c r="JZI707" s="187"/>
      <c r="JZJ707" s="187"/>
      <c r="JZK707" s="187"/>
      <c r="JZL707" s="187"/>
      <c r="JZM707" s="187"/>
      <c r="JZN707" s="187"/>
      <c r="JZO707" s="187"/>
      <c r="JZP707" s="187"/>
      <c r="JZQ707" s="187"/>
      <c r="JZR707" s="187"/>
      <c r="JZS707" s="187"/>
      <c r="JZT707" s="187"/>
      <c r="JZU707" s="187"/>
      <c r="JZV707" s="187"/>
      <c r="JZW707" s="187"/>
      <c r="JZX707" s="187"/>
      <c r="JZY707" s="187"/>
      <c r="JZZ707" s="187"/>
      <c r="KAA707" s="187"/>
      <c r="KAB707" s="187"/>
      <c r="KAC707" s="187"/>
      <c r="KAD707" s="187"/>
      <c r="KAE707" s="187"/>
      <c r="KAF707" s="187"/>
      <c r="KAG707" s="187"/>
      <c r="KAH707" s="187"/>
      <c r="KAI707" s="187"/>
      <c r="KAJ707" s="187"/>
      <c r="KAK707" s="187"/>
      <c r="KAL707" s="187"/>
      <c r="KAM707" s="187"/>
      <c r="KAN707" s="187"/>
      <c r="KAO707" s="187"/>
      <c r="KAP707" s="187"/>
      <c r="KAQ707" s="187"/>
      <c r="KAR707" s="187"/>
      <c r="KAS707" s="187"/>
      <c r="KAT707" s="187"/>
      <c r="KAU707" s="187"/>
      <c r="KAV707" s="187"/>
      <c r="KAW707" s="187"/>
      <c r="KAX707" s="187"/>
      <c r="KAY707" s="187"/>
      <c r="KAZ707" s="187"/>
      <c r="KBA707" s="187"/>
      <c r="KBB707" s="187"/>
      <c r="KBC707" s="187"/>
      <c r="KBD707" s="187"/>
      <c r="KBE707" s="187"/>
      <c r="KBF707" s="187"/>
      <c r="KBG707" s="187"/>
      <c r="KBH707" s="187"/>
      <c r="KBI707" s="187"/>
      <c r="KBJ707" s="187"/>
      <c r="KBK707" s="187"/>
      <c r="KBL707" s="187"/>
      <c r="KBM707" s="187"/>
      <c r="KBN707" s="187"/>
      <c r="KBO707" s="187"/>
      <c r="KBP707" s="187"/>
      <c r="KBQ707" s="187"/>
      <c r="KBR707" s="187"/>
      <c r="KBS707" s="187"/>
      <c r="KBT707" s="187"/>
      <c r="KBU707" s="187"/>
      <c r="KBV707" s="187"/>
      <c r="KBW707" s="187"/>
      <c r="KBX707" s="187"/>
      <c r="KBY707" s="187"/>
      <c r="KBZ707" s="187"/>
      <c r="KCA707" s="187"/>
      <c r="KCB707" s="187"/>
      <c r="KCC707" s="187"/>
      <c r="KCD707" s="187"/>
      <c r="KCE707" s="187"/>
      <c r="KCF707" s="187"/>
      <c r="KCG707" s="187"/>
      <c r="KCH707" s="187"/>
      <c r="KCI707" s="187"/>
      <c r="KCJ707" s="187"/>
      <c r="KCK707" s="187"/>
      <c r="KCL707" s="187"/>
      <c r="KCM707" s="187"/>
      <c r="KCN707" s="187"/>
      <c r="KCO707" s="187"/>
      <c r="KCP707" s="187"/>
      <c r="KCQ707" s="187"/>
      <c r="KCR707" s="187"/>
      <c r="KCS707" s="187"/>
      <c r="KCT707" s="187"/>
      <c r="KCU707" s="187"/>
      <c r="KCV707" s="187"/>
      <c r="KCW707" s="187"/>
      <c r="KCX707" s="187"/>
      <c r="KCY707" s="187"/>
      <c r="KCZ707" s="187"/>
      <c r="KDA707" s="187"/>
      <c r="KDB707" s="187"/>
      <c r="KDC707" s="187"/>
      <c r="KDD707" s="187"/>
      <c r="KDE707" s="187"/>
      <c r="KDF707" s="187"/>
      <c r="KDG707" s="187"/>
      <c r="KDH707" s="187"/>
      <c r="KDI707" s="187"/>
      <c r="KDJ707" s="187"/>
      <c r="KDK707" s="187"/>
      <c r="KDL707" s="187"/>
      <c r="KDM707" s="187"/>
      <c r="KDN707" s="187"/>
      <c r="KDO707" s="187"/>
      <c r="KDP707" s="187"/>
      <c r="KDQ707" s="187"/>
      <c r="KDR707" s="187"/>
      <c r="KDS707" s="187"/>
      <c r="KDT707" s="187"/>
      <c r="KDU707" s="187"/>
      <c r="KDV707" s="187"/>
      <c r="KDW707" s="187"/>
      <c r="KDX707" s="187"/>
      <c r="KDY707" s="187"/>
      <c r="KDZ707" s="187"/>
      <c r="KEA707" s="187"/>
      <c r="KEB707" s="187"/>
      <c r="KEC707" s="187"/>
      <c r="KED707" s="187"/>
      <c r="KEE707" s="187"/>
      <c r="KEF707" s="187"/>
      <c r="KEG707" s="187"/>
      <c r="KEH707" s="187"/>
      <c r="KEI707" s="187"/>
      <c r="KEJ707" s="187"/>
      <c r="KEK707" s="187"/>
      <c r="KEL707" s="187"/>
      <c r="KEM707" s="187"/>
      <c r="KEN707" s="187"/>
      <c r="KEO707" s="187"/>
      <c r="KEP707" s="187"/>
      <c r="KEQ707" s="187"/>
      <c r="KER707" s="187"/>
      <c r="KES707" s="187"/>
      <c r="KET707" s="187"/>
      <c r="KEU707" s="187"/>
      <c r="KEV707" s="187"/>
      <c r="KEW707" s="187"/>
      <c r="KEX707" s="187"/>
      <c r="KEY707" s="187"/>
      <c r="KEZ707" s="187"/>
      <c r="KFA707" s="187"/>
      <c r="KFB707" s="187"/>
      <c r="KFC707" s="187"/>
      <c r="KFD707" s="187"/>
      <c r="KFE707" s="187"/>
      <c r="KFF707" s="187"/>
      <c r="KFG707" s="187"/>
      <c r="KFH707" s="187"/>
      <c r="KFI707" s="187"/>
      <c r="KFJ707" s="187"/>
      <c r="KFK707" s="187"/>
      <c r="KFL707" s="187"/>
      <c r="KFM707" s="187"/>
      <c r="KFN707" s="187"/>
      <c r="KFO707" s="187"/>
      <c r="KFP707" s="187"/>
      <c r="KFQ707" s="187"/>
      <c r="KFR707" s="187"/>
      <c r="KFS707" s="187"/>
      <c r="KFT707" s="187"/>
      <c r="KFU707" s="187"/>
      <c r="KFV707" s="187"/>
      <c r="KFW707" s="187"/>
      <c r="KFX707" s="187"/>
      <c r="KFY707" s="187"/>
      <c r="KFZ707" s="187"/>
      <c r="KGA707" s="187"/>
      <c r="KGB707" s="187"/>
      <c r="KGC707" s="187"/>
      <c r="KGD707" s="187"/>
      <c r="KGE707" s="187"/>
      <c r="KGF707" s="187"/>
      <c r="KGG707" s="187"/>
      <c r="KGH707" s="187"/>
      <c r="KGI707" s="187"/>
      <c r="KGJ707" s="187"/>
      <c r="KGK707" s="187"/>
      <c r="KGL707" s="187"/>
      <c r="KGM707" s="187"/>
      <c r="KGN707" s="187"/>
      <c r="KGO707" s="187"/>
      <c r="KGP707" s="187"/>
      <c r="KGQ707" s="187"/>
      <c r="KGR707" s="187"/>
      <c r="KGS707" s="187"/>
      <c r="KGT707" s="187"/>
      <c r="KGU707" s="187"/>
      <c r="KGV707" s="187"/>
      <c r="KGW707" s="187"/>
      <c r="KGX707" s="187"/>
      <c r="KGY707" s="187"/>
      <c r="KGZ707" s="187"/>
      <c r="KHA707" s="187"/>
      <c r="KHB707" s="187"/>
      <c r="KHC707" s="187"/>
      <c r="KHD707" s="187"/>
      <c r="KHE707" s="187"/>
      <c r="KHF707" s="187"/>
      <c r="KHG707" s="187"/>
      <c r="KHH707" s="187"/>
      <c r="KHI707" s="187"/>
      <c r="KHJ707" s="187"/>
      <c r="KHK707" s="187"/>
      <c r="KHL707" s="187"/>
      <c r="KHM707" s="187"/>
      <c r="KHN707" s="187"/>
      <c r="KHO707" s="187"/>
      <c r="KHP707" s="187"/>
      <c r="KHQ707" s="187"/>
      <c r="KHR707" s="187"/>
      <c r="KHS707" s="187"/>
      <c r="KHT707" s="187"/>
      <c r="KHU707" s="187"/>
      <c r="KHV707" s="187"/>
      <c r="KHW707" s="187"/>
      <c r="KHX707" s="187"/>
      <c r="KHY707" s="187"/>
      <c r="KHZ707" s="187"/>
      <c r="KIA707" s="187"/>
      <c r="KIB707" s="187"/>
      <c r="KIC707" s="187"/>
      <c r="KID707" s="187"/>
      <c r="KIE707" s="187"/>
      <c r="KIF707" s="187"/>
      <c r="KIG707" s="187"/>
      <c r="KIH707" s="187"/>
      <c r="KII707" s="187"/>
      <c r="KIJ707" s="187"/>
      <c r="KIK707" s="187"/>
      <c r="KIL707" s="187"/>
      <c r="KIM707" s="187"/>
      <c r="KIN707" s="187"/>
      <c r="KIO707" s="187"/>
      <c r="KIP707" s="187"/>
      <c r="KIQ707" s="187"/>
      <c r="KIR707" s="187"/>
      <c r="KIS707" s="187"/>
      <c r="KIT707" s="187"/>
      <c r="KIU707" s="187"/>
      <c r="KIV707" s="187"/>
      <c r="KIW707" s="187"/>
      <c r="KIX707" s="187"/>
      <c r="KIY707" s="187"/>
      <c r="KIZ707" s="187"/>
      <c r="KJA707" s="187"/>
      <c r="KJB707" s="187"/>
      <c r="KJC707" s="187"/>
      <c r="KJD707" s="187"/>
      <c r="KJE707" s="187"/>
      <c r="KJF707" s="187"/>
      <c r="KJG707" s="187"/>
      <c r="KJH707" s="187"/>
      <c r="KJI707" s="187"/>
      <c r="KJJ707" s="187"/>
      <c r="KJK707" s="187"/>
      <c r="KJL707" s="187"/>
      <c r="KJM707" s="187"/>
      <c r="KJN707" s="187"/>
      <c r="KJO707" s="187"/>
      <c r="KJP707" s="187"/>
      <c r="KJQ707" s="187"/>
      <c r="KJR707" s="187"/>
      <c r="KJS707" s="187"/>
      <c r="KJT707" s="187"/>
      <c r="KJU707" s="187"/>
      <c r="KJV707" s="187"/>
      <c r="KJW707" s="187"/>
      <c r="KJX707" s="187"/>
      <c r="KJY707" s="187"/>
      <c r="KJZ707" s="187"/>
      <c r="KKA707" s="187"/>
      <c r="KKB707" s="187"/>
      <c r="KKC707" s="187"/>
      <c r="KKD707" s="187"/>
      <c r="KKE707" s="187"/>
      <c r="KKF707" s="187"/>
      <c r="KKG707" s="187"/>
      <c r="KKH707" s="187"/>
      <c r="KKI707" s="187"/>
      <c r="KKJ707" s="187"/>
      <c r="KKK707" s="187"/>
      <c r="KKL707" s="187"/>
      <c r="KKM707" s="187"/>
      <c r="KKN707" s="187"/>
      <c r="KKO707" s="187"/>
      <c r="KKP707" s="187"/>
      <c r="KKQ707" s="187"/>
      <c r="KKR707" s="187"/>
      <c r="KKS707" s="187"/>
      <c r="KKT707" s="187"/>
      <c r="KKU707" s="187"/>
      <c r="KKV707" s="187"/>
      <c r="KKW707" s="187"/>
      <c r="KKX707" s="187"/>
      <c r="KKY707" s="187"/>
      <c r="KKZ707" s="187"/>
      <c r="KLA707" s="187"/>
      <c r="KLB707" s="187"/>
      <c r="KLC707" s="187"/>
      <c r="KLD707" s="187"/>
      <c r="KLE707" s="187"/>
      <c r="KLF707" s="187"/>
      <c r="KLG707" s="187"/>
      <c r="KLH707" s="187"/>
      <c r="KLI707" s="187"/>
      <c r="KLJ707" s="187"/>
      <c r="KLK707" s="187"/>
      <c r="KLL707" s="187"/>
      <c r="KLM707" s="187"/>
      <c r="KLN707" s="187"/>
      <c r="KLO707" s="187"/>
      <c r="KLP707" s="187"/>
      <c r="KLQ707" s="187"/>
      <c r="KLR707" s="187"/>
      <c r="KLS707" s="187"/>
      <c r="KLT707" s="187"/>
      <c r="KLU707" s="187"/>
      <c r="KLV707" s="187"/>
      <c r="KLW707" s="187"/>
      <c r="KLX707" s="187"/>
      <c r="KLY707" s="187"/>
      <c r="KLZ707" s="187"/>
      <c r="KMA707" s="187"/>
      <c r="KMB707" s="187"/>
      <c r="KMC707" s="187"/>
      <c r="KMD707" s="187"/>
      <c r="KME707" s="187"/>
      <c r="KMF707" s="187"/>
      <c r="KMG707" s="187"/>
      <c r="KMH707" s="187"/>
      <c r="KMI707" s="187"/>
      <c r="KMJ707" s="187"/>
      <c r="KMK707" s="187"/>
      <c r="KML707" s="187"/>
      <c r="KMM707" s="187"/>
      <c r="KMN707" s="187"/>
      <c r="KMO707" s="187"/>
      <c r="KMP707" s="187"/>
      <c r="KMQ707" s="187"/>
      <c r="KMR707" s="187"/>
      <c r="KMS707" s="187"/>
      <c r="KMT707" s="187"/>
      <c r="KMU707" s="187"/>
      <c r="KMV707" s="187"/>
      <c r="KMW707" s="187"/>
      <c r="KMX707" s="187"/>
      <c r="KMY707" s="187"/>
      <c r="KMZ707" s="187"/>
      <c r="KNA707" s="187"/>
      <c r="KNB707" s="187"/>
      <c r="KNC707" s="187"/>
      <c r="KND707" s="187"/>
      <c r="KNE707" s="187"/>
      <c r="KNF707" s="187"/>
      <c r="KNG707" s="187"/>
      <c r="KNH707" s="187"/>
      <c r="KNI707" s="187"/>
      <c r="KNJ707" s="187"/>
      <c r="KNK707" s="187"/>
      <c r="KNL707" s="187"/>
      <c r="KNM707" s="187"/>
      <c r="KNN707" s="187"/>
      <c r="KNO707" s="187"/>
      <c r="KNP707" s="187"/>
      <c r="KNQ707" s="187"/>
      <c r="KNR707" s="187"/>
      <c r="KNS707" s="187"/>
      <c r="KNT707" s="187"/>
      <c r="KNU707" s="187"/>
      <c r="KNV707" s="187"/>
      <c r="KNW707" s="187"/>
      <c r="KNX707" s="187"/>
      <c r="KNY707" s="187"/>
      <c r="KNZ707" s="187"/>
      <c r="KOA707" s="187"/>
      <c r="KOB707" s="187"/>
      <c r="KOC707" s="187"/>
      <c r="KOD707" s="187"/>
      <c r="KOE707" s="187"/>
      <c r="KOF707" s="187"/>
      <c r="KOG707" s="187"/>
      <c r="KOH707" s="187"/>
      <c r="KOI707" s="187"/>
      <c r="KOJ707" s="187"/>
      <c r="KOK707" s="187"/>
      <c r="KOL707" s="187"/>
      <c r="KOM707" s="187"/>
      <c r="KON707" s="187"/>
      <c r="KOO707" s="187"/>
      <c r="KOP707" s="187"/>
      <c r="KOQ707" s="187"/>
      <c r="KOR707" s="187"/>
      <c r="KOS707" s="187"/>
      <c r="KOT707" s="187"/>
      <c r="KOU707" s="187"/>
      <c r="KOV707" s="187"/>
      <c r="KOW707" s="187"/>
      <c r="KOX707" s="187"/>
      <c r="KOY707" s="187"/>
      <c r="KOZ707" s="187"/>
      <c r="KPA707" s="187"/>
      <c r="KPB707" s="187"/>
      <c r="KPC707" s="187"/>
      <c r="KPD707" s="187"/>
      <c r="KPE707" s="187"/>
      <c r="KPF707" s="187"/>
      <c r="KPG707" s="187"/>
      <c r="KPH707" s="187"/>
      <c r="KPI707" s="187"/>
      <c r="KPJ707" s="187"/>
      <c r="KPK707" s="187"/>
      <c r="KPL707" s="187"/>
      <c r="KPM707" s="187"/>
      <c r="KPN707" s="187"/>
      <c r="KPO707" s="187"/>
      <c r="KPP707" s="187"/>
      <c r="KPQ707" s="187"/>
      <c r="KPR707" s="187"/>
      <c r="KPS707" s="187"/>
      <c r="KPT707" s="187"/>
      <c r="KPU707" s="187"/>
      <c r="KPV707" s="187"/>
      <c r="KPW707" s="187"/>
      <c r="KPX707" s="187"/>
      <c r="KPY707" s="187"/>
      <c r="KPZ707" s="187"/>
      <c r="KQA707" s="187"/>
      <c r="KQB707" s="187"/>
      <c r="KQC707" s="187"/>
      <c r="KQD707" s="187"/>
      <c r="KQE707" s="187"/>
      <c r="KQF707" s="187"/>
      <c r="KQG707" s="187"/>
      <c r="KQH707" s="187"/>
      <c r="KQI707" s="187"/>
      <c r="KQJ707" s="187"/>
      <c r="KQK707" s="187"/>
      <c r="KQL707" s="187"/>
      <c r="KQM707" s="187"/>
      <c r="KQN707" s="187"/>
      <c r="KQO707" s="187"/>
      <c r="KQP707" s="187"/>
      <c r="KQQ707" s="187"/>
      <c r="KQR707" s="187"/>
      <c r="KQS707" s="187"/>
      <c r="KQT707" s="187"/>
      <c r="KQU707" s="187"/>
      <c r="KQV707" s="187"/>
      <c r="KQW707" s="187"/>
      <c r="KQX707" s="187"/>
      <c r="KQY707" s="187"/>
      <c r="KQZ707" s="187"/>
      <c r="KRA707" s="187"/>
      <c r="KRB707" s="187"/>
      <c r="KRC707" s="187"/>
      <c r="KRD707" s="187"/>
      <c r="KRE707" s="187"/>
      <c r="KRF707" s="187"/>
      <c r="KRG707" s="187"/>
      <c r="KRH707" s="187"/>
      <c r="KRI707" s="187"/>
      <c r="KRJ707" s="187"/>
      <c r="KRK707" s="187"/>
      <c r="KRL707" s="187"/>
      <c r="KRM707" s="187"/>
      <c r="KRN707" s="187"/>
      <c r="KRO707" s="187"/>
      <c r="KRP707" s="187"/>
      <c r="KRQ707" s="187"/>
      <c r="KRR707" s="187"/>
      <c r="KRS707" s="187"/>
      <c r="KRT707" s="187"/>
      <c r="KRU707" s="187"/>
      <c r="KRV707" s="187"/>
      <c r="KRW707" s="187"/>
      <c r="KRX707" s="187"/>
      <c r="KRY707" s="187"/>
      <c r="KRZ707" s="187"/>
      <c r="KSA707" s="187"/>
      <c r="KSB707" s="187"/>
      <c r="KSC707" s="187"/>
      <c r="KSD707" s="187"/>
      <c r="KSE707" s="187"/>
      <c r="KSF707" s="187"/>
      <c r="KSG707" s="187"/>
      <c r="KSH707" s="187"/>
      <c r="KSI707" s="187"/>
      <c r="KSJ707" s="187"/>
      <c r="KSK707" s="187"/>
      <c r="KSL707" s="187"/>
      <c r="KSM707" s="187"/>
      <c r="KSN707" s="187"/>
      <c r="KSO707" s="187"/>
      <c r="KSP707" s="187"/>
      <c r="KSQ707" s="187"/>
      <c r="KSR707" s="187"/>
      <c r="KSS707" s="187"/>
      <c r="KST707" s="187"/>
      <c r="KSU707" s="187"/>
      <c r="KSV707" s="187"/>
      <c r="KSW707" s="187"/>
      <c r="KSX707" s="187"/>
      <c r="KSY707" s="187"/>
      <c r="KSZ707" s="187"/>
      <c r="KTA707" s="187"/>
      <c r="KTB707" s="187"/>
      <c r="KTC707" s="187"/>
      <c r="KTD707" s="187"/>
      <c r="KTE707" s="187"/>
      <c r="KTF707" s="187"/>
      <c r="KTG707" s="187"/>
      <c r="KTH707" s="187"/>
      <c r="KTI707" s="187"/>
      <c r="KTJ707" s="187"/>
      <c r="KTK707" s="187"/>
      <c r="KTL707" s="187"/>
      <c r="KTM707" s="187"/>
      <c r="KTN707" s="187"/>
      <c r="KTO707" s="187"/>
      <c r="KTP707" s="187"/>
      <c r="KTQ707" s="187"/>
      <c r="KTR707" s="187"/>
      <c r="KTS707" s="187"/>
      <c r="KTT707" s="187"/>
      <c r="KTU707" s="187"/>
      <c r="KTV707" s="187"/>
      <c r="KTW707" s="187"/>
      <c r="KTX707" s="187"/>
      <c r="KTY707" s="187"/>
      <c r="KTZ707" s="187"/>
      <c r="KUA707" s="187"/>
      <c r="KUB707" s="187"/>
      <c r="KUC707" s="187"/>
      <c r="KUD707" s="187"/>
      <c r="KUE707" s="187"/>
      <c r="KUF707" s="187"/>
      <c r="KUG707" s="187"/>
      <c r="KUH707" s="187"/>
      <c r="KUI707" s="187"/>
      <c r="KUJ707" s="187"/>
      <c r="KUK707" s="187"/>
      <c r="KUL707" s="187"/>
      <c r="KUM707" s="187"/>
      <c r="KUN707" s="187"/>
      <c r="KUO707" s="187"/>
      <c r="KUP707" s="187"/>
      <c r="KUQ707" s="187"/>
      <c r="KUR707" s="187"/>
      <c r="KUS707" s="187"/>
      <c r="KUT707" s="187"/>
      <c r="KUU707" s="187"/>
      <c r="KUV707" s="187"/>
      <c r="KUW707" s="187"/>
      <c r="KUX707" s="187"/>
      <c r="KUY707" s="187"/>
      <c r="KUZ707" s="187"/>
      <c r="KVA707" s="187"/>
      <c r="KVB707" s="187"/>
      <c r="KVC707" s="187"/>
      <c r="KVD707" s="187"/>
      <c r="KVE707" s="187"/>
      <c r="KVF707" s="187"/>
      <c r="KVG707" s="187"/>
      <c r="KVH707" s="187"/>
      <c r="KVI707" s="187"/>
      <c r="KVJ707" s="187"/>
      <c r="KVK707" s="187"/>
      <c r="KVL707" s="187"/>
      <c r="KVM707" s="187"/>
      <c r="KVN707" s="187"/>
      <c r="KVO707" s="187"/>
      <c r="KVP707" s="187"/>
      <c r="KVQ707" s="187"/>
      <c r="KVR707" s="187"/>
      <c r="KVS707" s="187"/>
      <c r="KVT707" s="187"/>
      <c r="KVU707" s="187"/>
      <c r="KVV707" s="187"/>
      <c r="KVW707" s="187"/>
      <c r="KVX707" s="187"/>
      <c r="KVY707" s="187"/>
      <c r="KVZ707" s="187"/>
      <c r="KWA707" s="187"/>
      <c r="KWB707" s="187"/>
      <c r="KWC707" s="187"/>
      <c r="KWD707" s="187"/>
      <c r="KWE707" s="187"/>
      <c r="KWF707" s="187"/>
      <c r="KWG707" s="187"/>
      <c r="KWH707" s="187"/>
      <c r="KWI707" s="187"/>
      <c r="KWJ707" s="187"/>
      <c r="KWK707" s="187"/>
      <c r="KWL707" s="187"/>
      <c r="KWM707" s="187"/>
      <c r="KWN707" s="187"/>
      <c r="KWO707" s="187"/>
      <c r="KWP707" s="187"/>
      <c r="KWQ707" s="187"/>
      <c r="KWR707" s="187"/>
      <c r="KWS707" s="187"/>
      <c r="KWT707" s="187"/>
      <c r="KWU707" s="187"/>
      <c r="KWV707" s="187"/>
      <c r="KWW707" s="187"/>
      <c r="KWX707" s="187"/>
      <c r="KWY707" s="187"/>
      <c r="KWZ707" s="187"/>
      <c r="KXA707" s="187"/>
      <c r="KXB707" s="187"/>
      <c r="KXC707" s="187"/>
      <c r="KXD707" s="187"/>
      <c r="KXE707" s="187"/>
      <c r="KXF707" s="187"/>
      <c r="KXG707" s="187"/>
      <c r="KXH707" s="187"/>
      <c r="KXI707" s="187"/>
      <c r="KXJ707" s="187"/>
      <c r="KXK707" s="187"/>
      <c r="KXL707" s="187"/>
      <c r="KXM707" s="187"/>
      <c r="KXN707" s="187"/>
      <c r="KXO707" s="187"/>
      <c r="KXP707" s="187"/>
      <c r="KXQ707" s="187"/>
      <c r="KXR707" s="187"/>
      <c r="KXS707" s="187"/>
      <c r="KXT707" s="187"/>
      <c r="KXU707" s="187"/>
      <c r="KXV707" s="187"/>
      <c r="KXW707" s="187"/>
      <c r="KXX707" s="187"/>
      <c r="KXY707" s="187"/>
      <c r="KXZ707" s="187"/>
      <c r="KYA707" s="187"/>
      <c r="KYB707" s="187"/>
      <c r="KYC707" s="187"/>
      <c r="KYD707" s="187"/>
      <c r="KYE707" s="187"/>
      <c r="KYF707" s="187"/>
      <c r="KYG707" s="187"/>
      <c r="KYH707" s="187"/>
      <c r="KYI707" s="187"/>
      <c r="KYJ707" s="187"/>
      <c r="KYK707" s="187"/>
      <c r="KYL707" s="187"/>
      <c r="KYM707" s="187"/>
      <c r="KYN707" s="187"/>
      <c r="KYO707" s="187"/>
      <c r="KYP707" s="187"/>
      <c r="KYQ707" s="187"/>
      <c r="KYR707" s="187"/>
      <c r="KYS707" s="187"/>
      <c r="KYT707" s="187"/>
      <c r="KYU707" s="187"/>
      <c r="KYV707" s="187"/>
      <c r="KYW707" s="187"/>
      <c r="KYX707" s="187"/>
      <c r="KYY707" s="187"/>
      <c r="KYZ707" s="187"/>
      <c r="KZA707" s="187"/>
      <c r="KZB707" s="187"/>
      <c r="KZC707" s="187"/>
      <c r="KZD707" s="187"/>
      <c r="KZE707" s="187"/>
      <c r="KZF707" s="187"/>
      <c r="KZG707" s="187"/>
      <c r="KZH707" s="187"/>
      <c r="KZI707" s="187"/>
      <c r="KZJ707" s="187"/>
      <c r="KZK707" s="187"/>
      <c r="KZL707" s="187"/>
      <c r="KZM707" s="187"/>
      <c r="KZN707" s="187"/>
      <c r="KZO707" s="187"/>
      <c r="KZP707" s="187"/>
      <c r="KZQ707" s="187"/>
      <c r="KZR707" s="187"/>
      <c r="KZS707" s="187"/>
      <c r="KZT707" s="187"/>
      <c r="KZU707" s="187"/>
      <c r="KZV707" s="187"/>
      <c r="KZW707" s="187"/>
      <c r="KZX707" s="187"/>
      <c r="KZY707" s="187"/>
      <c r="KZZ707" s="187"/>
      <c r="LAA707" s="187"/>
      <c r="LAB707" s="187"/>
      <c r="LAC707" s="187"/>
      <c r="LAD707" s="187"/>
      <c r="LAE707" s="187"/>
      <c r="LAF707" s="187"/>
      <c r="LAG707" s="187"/>
      <c r="LAH707" s="187"/>
      <c r="LAI707" s="187"/>
      <c r="LAJ707" s="187"/>
      <c r="LAK707" s="187"/>
      <c r="LAL707" s="187"/>
      <c r="LAM707" s="187"/>
      <c r="LAN707" s="187"/>
      <c r="LAO707" s="187"/>
      <c r="LAP707" s="187"/>
      <c r="LAQ707" s="187"/>
      <c r="LAR707" s="187"/>
      <c r="LAS707" s="187"/>
      <c r="LAT707" s="187"/>
      <c r="LAU707" s="187"/>
      <c r="LAV707" s="187"/>
      <c r="LAW707" s="187"/>
      <c r="LAX707" s="187"/>
      <c r="LAY707" s="187"/>
      <c r="LAZ707" s="187"/>
      <c r="LBA707" s="187"/>
      <c r="LBB707" s="187"/>
      <c r="LBC707" s="187"/>
      <c r="LBD707" s="187"/>
      <c r="LBE707" s="187"/>
      <c r="LBF707" s="187"/>
      <c r="LBG707" s="187"/>
      <c r="LBH707" s="187"/>
      <c r="LBI707" s="187"/>
      <c r="LBJ707" s="187"/>
      <c r="LBK707" s="187"/>
      <c r="LBL707" s="187"/>
      <c r="LBM707" s="187"/>
      <c r="LBN707" s="187"/>
      <c r="LBO707" s="187"/>
      <c r="LBP707" s="187"/>
      <c r="LBQ707" s="187"/>
      <c r="LBR707" s="187"/>
      <c r="LBS707" s="187"/>
      <c r="LBT707" s="187"/>
      <c r="LBU707" s="187"/>
      <c r="LBV707" s="187"/>
      <c r="LBW707" s="187"/>
      <c r="LBX707" s="187"/>
      <c r="LBY707" s="187"/>
      <c r="LBZ707" s="187"/>
      <c r="LCA707" s="187"/>
      <c r="LCB707" s="187"/>
      <c r="LCC707" s="187"/>
      <c r="LCD707" s="187"/>
      <c r="LCE707" s="187"/>
      <c r="LCF707" s="187"/>
      <c r="LCG707" s="187"/>
      <c r="LCH707" s="187"/>
      <c r="LCI707" s="187"/>
      <c r="LCJ707" s="187"/>
      <c r="LCK707" s="187"/>
      <c r="LCL707" s="187"/>
      <c r="LCM707" s="187"/>
      <c r="LCN707" s="187"/>
      <c r="LCO707" s="187"/>
      <c r="LCP707" s="187"/>
      <c r="LCQ707" s="187"/>
      <c r="LCR707" s="187"/>
      <c r="LCS707" s="187"/>
      <c r="LCT707" s="187"/>
      <c r="LCU707" s="187"/>
      <c r="LCV707" s="187"/>
      <c r="LCW707" s="187"/>
      <c r="LCX707" s="187"/>
      <c r="LCY707" s="187"/>
      <c r="LCZ707" s="187"/>
      <c r="LDA707" s="187"/>
      <c r="LDB707" s="187"/>
      <c r="LDC707" s="187"/>
      <c r="LDD707" s="187"/>
      <c r="LDE707" s="187"/>
      <c r="LDF707" s="187"/>
      <c r="LDG707" s="187"/>
      <c r="LDH707" s="187"/>
      <c r="LDI707" s="187"/>
      <c r="LDJ707" s="187"/>
      <c r="LDK707" s="187"/>
      <c r="LDL707" s="187"/>
      <c r="LDM707" s="187"/>
      <c r="LDN707" s="187"/>
      <c r="LDO707" s="187"/>
      <c r="LDP707" s="187"/>
      <c r="LDQ707" s="187"/>
      <c r="LDR707" s="187"/>
      <c r="LDS707" s="187"/>
      <c r="LDT707" s="187"/>
      <c r="LDU707" s="187"/>
      <c r="LDV707" s="187"/>
      <c r="LDW707" s="187"/>
      <c r="LDX707" s="187"/>
      <c r="LDY707" s="187"/>
      <c r="LDZ707" s="187"/>
      <c r="LEA707" s="187"/>
      <c r="LEB707" s="187"/>
      <c r="LEC707" s="187"/>
      <c r="LED707" s="187"/>
      <c r="LEE707" s="187"/>
      <c r="LEF707" s="187"/>
      <c r="LEG707" s="187"/>
      <c r="LEH707" s="187"/>
      <c r="LEI707" s="187"/>
      <c r="LEJ707" s="187"/>
      <c r="LEK707" s="187"/>
      <c r="LEL707" s="187"/>
      <c r="LEM707" s="187"/>
      <c r="LEN707" s="187"/>
      <c r="LEO707" s="187"/>
      <c r="LEP707" s="187"/>
      <c r="LEQ707" s="187"/>
      <c r="LER707" s="187"/>
      <c r="LES707" s="187"/>
      <c r="LET707" s="187"/>
      <c r="LEU707" s="187"/>
      <c r="LEV707" s="187"/>
      <c r="LEW707" s="187"/>
      <c r="LEX707" s="187"/>
      <c r="LEY707" s="187"/>
      <c r="LEZ707" s="187"/>
      <c r="LFA707" s="187"/>
      <c r="LFB707" s="187"/>
      <c r="LFC707" s="187"/>
      <c r="LFD707" s="187"/>
      <c r="LFE707" s="187"/>
      <c r="LFF707" s="187"/>
      <c r="LFG707" s="187"/>
      <c r="LFH707" s="187"/>
      <c r="LFI707" s="187"/>
      <c r="LFJ707" s="187"/>
      <c r="LFK707" s="187"/>
      <c r="LFL707" s="187"/>
      <c r="LFM707" s="187"/>
      <c r="LFN707" s="187"/>
      <c r="LFO707" s="187"/>
      <c r="LFP707" s="187"/>
      <c r="LFQ707" s="187"/>
      <c r="LFR707" s="187"/>
      <c r="LFS707" s="187"/>
      <c r="LFT707" s="187"/>
      <c r="LFU707" s="187"/>
      <c r="LFV707" s="187"/>
      <c r="LFW707" s="187"/>
      <c r="LFX707" s="187"/>
      <c r="LFY707" s="187"/>
      <c r="LFZ707" s="187"/>
      <c r="LGA707" s="187"/>
      <c r="LGB707" s="187"/>
      <c r="LGC707" s="187"/>
      <c r="LGD707" s="187"/>
      <c r="LGE707" s="187"/>
      <c r="LGF707" s="187"/>
      <c r="LGG707" s="187"/>
      <c r="LGH707" s="187"/>
      <c r="LGI707" s="187"/>
      <c r="LGJ707" s="187"/>
      <c r="LGK707" s="187"/>
      <c r="LGL707" s="187"/>
      <c r="LGM707" s="187"/>
      <c r="LGN707" s="187"/>
      <c r="LGO707" s="187"/>
      <c r="LGP707" s="187"/>
      <c r="LGQ707" s="187"/>
      <c r="LGR707" s="187"/>
      <c r="LGS707" s="187"/>
      <c r="LGT707" s="187"/>
      <c r="LGU707" s="187"/>
      <c r="LGV707" s="187"/>
      <c r="LGW707" s="187"/>
      <c r="LGX707" s="187"/>
      <c r="LGY707" s="187"/>
      <c r="LGZ707" s="187"/>
      <c r="LHA707" s="187"/>
      <c r="LHB707" s="187"/>
      <c r="LHC707" s="187"/>
      <c r="LHD707" s="187"/>
      <c r="LHE707" s="187"/>
      <c r="LHF707" s="187"/>
      <c r="LHG707" s="187"/>
      <c r="LHH707" s="187"/>
      <c r="LHI707" s="187"/>
      <c r="LHJ707" s="187"/>
      <c r="LHK707" s="187"/>
      <c r="LHL707" s="187"/>
      <c r="LHM707" s="187"/>
      <c r="LHN707" s="187"/>
      <c r="LHO707" s="187"/>
      <c r="LHP707" s="187"/>
      <c r="LHQ707" s="187"/>
      <c r="LHR707" s="187"/>
      <c r="LHS707" s="187"/>
      <c r="LHT707" s="187"/>
      <c r="LHU707" s="187"/>
      <c r="LHV707" s="187"/>
      <c r="LHW707" s="187"/>
      <c r="LHX707" s="187"/>
      <c r="LHY707" s="187"/>
      <c r="LHZ707" s="187"/>
      <c r="LIA707" s="187"/>
      <c r="LIB707" s="187"/>
      <c r="LIC707" s="187"/>
      <c r="LID707" s="187"/>
      <c r="LIE707" s="187"/>
      <c r="LIF707" s="187"/>
      <c r="LIG707" s="187"/>
      <c r="LIH707" s="187"/>
      <c r="LII707" s="187"/>
      <c r="LIJ707" s="187"/>
      <c r="LIK707" s="187"/>
      <c r="LIL707" s="187"/>
      <c r="LIM707" s="187"/>
      <c r="LIN707" s="187"/>
      <c r="LIO707" s="187"/>
      <c r="LIP707" s="187"/>
      <c r="LIQ707" s="187"/>
      <c r="LIR707" s="187"/>
      <c r="LIS707" s="187"/>
      <c r="LIT707" s="187"/>
      <c r="LIU707" s="187"/>
      <c r="LIV707" s="187"/>
      <c r="LIW707" s="187"/>
      <c r="LIX707" s="187"/>
      <c r="LIY707" s="187"/>
      <c r="LIZ707" s="187"/>
      <c r="LJA707" s="187"/>
      <c r="LJB707" s="187"/>
      <c r="LJC707" s="187"/>
      <c r="LJD707" s="187"/>
      <c r="LJE707" s="187"/>
      <c r="LJF707" s="187"/>
      <c r="LJG707" s="187"/>
      <c r="LJH707" s="187"/>
      <c r="LJI707" s="187"/>
      <c r="LJJ707" s="187"/>
      <c r="LJK707" s="187"/>
      <c r="LJL707" s="187"/>
      <c r="LJM707" s="187"/>
      <c r="LJN707" s="187"/>
      <c r="LJO707" s="187"/>
      <c r="LJP707" s="187"/>
      <c r="LJQ707" s="187"/>
      <c r="LJR707" s="187"/>
      <c r="LJS707" s="187"/>
      <c r="LJT707" s="187"/>
      <c r="LJU707" s="187"/>
      <c r="LJV707" s="187"/>
      <c r="LJW707" s="187"/>
      <c r="LJX707" s="187"/>
      <c r="LJY707" s="187"/>
      <c r="LJZ707" s="187"/>
      <c r="LKA707" s="187"/>
      <c r="LKB707" s="187"/>
      <c r="LKC707" s="187"/>
      <c r="LKD707" s="187"/>
      <c r="LKE707" s="187"/>
      <c r="LKF707" s="187"/>
      <c r="LKG707" s="187"/>
      <c r="LKH707" s="187"/>
      <c r="LKI707" s="187"/>
      <c r="LKJ707" s="187"/>
      <c r="LKK707" s="187"/>
      <c r="LKL707" s="187"/>
      <c r="LKM707" s="187"/>
      <c r="LKN707" s="187"/>
      <c r="LKO707" s="187"/>
      <c r="LKP707" s="187"/>
      <c r="LKQ707" s="187"/>
      <c r="LKR707" s="187"/>
      <c r="LKS707" s="187"/>
      <c r="LKT707" s="187"/>
      <c r="LKU707" s="187"/>
      <c r="LKV707" s="187"/>
      <c r="LKW707" s="187"/>
      <c r="LKX707" s="187"/>
      <c r="LKY707" s="187"/>
      <c r="LKZ707" s="187"/>
      <c r="LLA707" s="187"/>
      <c r="LLB707" s="187"/>
      <c r="LLC707" s="187"/>
      <c r="LLD707" s="187"/>
      <c r="LLE707" s="187"/>
      <c r="LLF707" s="187"/>
      <c r="LLG707" s="187"/>
      <c r="LLH707" s="187"/>
      <c r="LLI707" s="187"/>
      <c r="LLJ707" s="187"/>
      <c r="LLK707" s="187"/>
      <c r="LLL707" s="187"/>
      <c r="LLM707" s="187"/>
      <c r="LLN707" s="187"/>
      <c r="LLO707" s="187"/>
      <c r="LLP707" s="187"/>
      <c r="LLQ707" s="187"/>
      <c r="LLR707" s="187"/>
      <c r="LLS707" s="187"/>
      <c r="LLT707" s="187"/>
      <c r="LLU707" s="187"/>
      <c r="LLV707" s="187"/>
      <c r="LLW707" s="187"/>
      <c r="LLX707" s="187"/>
      <c r="LLY707" s="187"/>
      <c r="LLZ707" s="187"/>
      <c r="LMA707" s="187"/>
      <c r="LMB707" s="187"/>
      <c r="LMC707" s="187"/>
      <c r="LMD707" s="187"/>
      <c r="LME707" s="187"/>
      <c r="LMF707" s="187"/>
      <c r="LMG707" s="187"/>
      <c r="LMH707" s="187"/>
      <c r="LMI707" s="187"/>
      <c r="LMJ707" s="187"/>
      <c r="LMK707" s="187"/>
      <c r="LML707" s="187"/>
      <c r="LMM707" s="187"/>
      <c r="LMN707" s="187"/>
      <c r="LMO707" s="187"/>
      <c r="LMP707" s="187"/>
      <c r="LMQ707" s="187"/>
      <c r="LMR707" s="187"/>
      <c r="LMS707" s="187"/>
      <c r="LMT707" s="187"/>
      <c r="LMU707" s="187"/>
      <c r="LMV707" s="187"/>
      <c r="LMW707" s="187"/>
      <c r="LMX707" s="187"/>
      <c r="LMY707" s="187"/>
      <c r="LMZ707" s="187"/>
      <c r="LNA707" s="187"/>
      <c r="LNB707" s="187"/>
      <c r="LNC707" s="187"/>
      <c r="LND707" s="187"/>
      <c r="LNE707" s="187"/>
      <c r="LNF707" s="187"/>
      <c r="LNG707" s="187"/>
      <c r="LNH707" s="187"/>
      <c r="LNI707" s="187"/>
      <c r="LNJ707" s="187"/>
      <c r="LNK707" s="187"/>
      <c r="LNL707" s="187"/>
      <c r="LNM707" s="187"/>
      <c r="LNN707" s="187"/>
      <c r="LNO707" s="187"/>
      <c r="LNP707" s="187"/>
      <c r="LNQ707" s="187"/>
      <c r="LNR707" s="187"/>
      <c r="LNS707" s="187"/>
      <c r="LNT707" s="187"/>
      <c r="LNU707" s="187"/>
      <c r="LNV707" s="187"/>
      <c r="LNW707" s="187"/>
      <c r="LNX707" s="187"/>
      <c r="LNY707" s="187"/>
      <c r="LNZ707" s="187"/>
      <c r="LOA707" s="187"/>
      <c r="LOB707" s="187"/>
      <c r="LOC707" s="187"/>
      <c r="LOD707" s="187"/>
      <c r="LOE707" s="187"/>
      <c r="LOF707" s="187"/>
      <c r="LOG707" s="187"/>
      <c r="LOH707" s="187"/>
      <c r="LOI707" s="187"/>
      <c r="LOJ707" s="187"/>
      <c r="LOK707" s="187"/>
      <c r="LOL707" s="187"/>
      <c r="LOM707" s="187"/>
      <c r="LON707" s="187"/>
      <c r="LOO707" s="187"/>
      <c r="LOP707" s="187"/>
      <c r="LOQ707" s="187"/>
      <c r="LOR707" s="187"/>
      <c r="LOS707" s="187"/>
      <c r="LOT707" s="187"/>
      <c r="LOU707" s="187"/>
      <c r="LOV707" s="187"/>
      <c r="LOW707" s="187"/>
      <c r="LOX707" s="187"/>
      <c r="LOY707" s="187"/>
      <c r="LOZ707" s="187"/>
      <c r="LPA707" s="187"/>
      <c r="LPB707" s="187"/>
      <c r="LPC707" s="187"/>
      <c r="LPD707" s="187"/>
      <c r="LPE707" s="187"/>
      <c r="LPF707" s="187"/>
      <c r="LPG707" s="187"/>
      <c r="LPH707" s="187"/>
      <c r="LPI707" s="187"/>
      <c r="LPJ707" s="187"/>
      <c r="LPK707" s="187"/>
      <c r="LPL707" s="187"/>
      <c r="LPM707" s="187"/>
      <c r="LPN707" s="187"/>
      <c r="LPO707" s="187"/>
      <c r="LPP707" s="187"/>
      <c r="LPQ707" s="187"/>
      <c r="LPR707" s="187"/>
      <c r="LPS707" s="187"/>
      <c r="LPT707" s="187"/>
      <c r="LPU707" s="187"/>
      <c r="LPV707" s="187"/>
      <c r="LPW707" s="187"/>
      <c r="LPX707" s="187"/>
      <c r="LPY707" s="187"/>
      <c r="LPZ707" s="187"/>
      <c r="LQA707" s="187"/>
      <c r="LQB707" s="187"/>
      <c r="LQC707" s="187"/>
      <c r="LQD707" s="187"/>
      <c r="LQE707" s="187"/>
      <c r="LQF707" s="187"/>
      <c r="LQG707" s="187"/>
      <c r="LQH707" s="187"/>
      <c r="LQI707" s="187"/>
      <c r="LQJ707" s="187"/>
      <c r="LQK707" s="187"/>
      <c r="LQL707" s="187"/>
      <c r="LQM707" s="187"/>
      <c r="LQN707" s="187"/>
      <c r="LQO707" s="187"/>
      <c r="LQP707" s="187"/>
      <c r="LQQ707" s="187"/>
      <c r="LQR707" s="187"/>
      <c r="LQS707" s="187"/>
      <c r="LQT707" s="187"/>
      <c r="LQU707" s="187"/>
      <c r="LQV707" s="187"/>
      <c r="LQW707" s="187"/>
      <c r="LQX707" s="187"/>
      <c r="LQY707" s="187"/>
      <c r="LQZ707" s="187"/>
      <c r="LRA707" s="187"/>
      <c r="LRB707" s="187"/>
      <c r="LRC707" s="187"/>
      <c r="LRD707" s="187"/>
      <c r="LRE707" s="187"/>
      <c r="LRF707" s="187"/>
      <c r="LRG707" s="187"/>
      <c r="LRH707" s="187"/>
      <c r="LRI707" s="187"/>
      <c r="LRJ707" s="187"/>
      <c r="LRK707" s="187"/>
      <c r="LRL707" s="187"/>
      <c r="LRM707" s="187"/>
      <c r="LRN707" s="187"/>
      <c r="LRO707" s="187"/>
      <c r="LRP707" s="187"/>
      <c r="LRQ707" s="187"/>
      <c r="LRR707" s="187"/>
      <c r="LRS707" s="187"/>
      <c r="LRT707" s="187"/>
      <c r="LRU707" s="187"/>
      <c r="LRV707" s="187"/>
      <c r="LRW707" s="187"/>
      <c r="LRX707" s="187"/>
      <c r="LRY707" s="187"/>
      <c r="LRZ707" s="187"/>
      <c r="LSA707" s="187"/>
      <c r="LSB707" s="187"/>
      <c r="LSC707" s="187"/>
      <c r="LSD707" s="187"/>
      <c r="LSE707" s="187"/>
      <c r="LSF707" s="187"/>
      <c r="LSG707" s="187"/>
      <c r="LSH707" s="187"/>
      <c r="LSI707" s="187"/>
      <c r="LSJ707" s="187"/>
      <c r="LSK707" s="187"/>
      <c r="LSL707" s="187"/>
      <c r="LSM707" s="187"/>
      <c r="LSN707" s="187"/>
      <c r="LSO707" s="187"/>
      <c r="LSP707" s="187"/>
      <c r="LSQ707" s="187"/>
      <c r="LSR707" s="187"/>
      <c r="LSS707" s="187"/>
      <c r="LST707" s="187"/>
      <c r="LSU707" s="187"/>
      <c r="LSV707" s="187"/>
      <c r="LSW707" s="187"/>
      <c r="LSX707" s="187"/>
      <c r="LSY707" s="187"/>
      <c r="LSZ707" s="187"/>
      <c r="LTA707" s="187"/>
      <c r="LTB707" s="187"/>
      <c r="LTC707" s="187"/>
      <c r="LTD707" s="187"/>
      <c r="LTE707" s="187"/>
      <c r="LTF707" s="187"/>
      <c r="LTG707" s="187"/>
      <c r="LTH707" s="187"/>
      <c r="LTI707" s="187"/>
      <c r="LTJ707" s="187"/>
      <c r="LTK707" s="187"/>
      <c r="LTL707" s="187"/>
      <c r="LTM707" s="187"/>
      <c r="LTN707" s="187"/>
      <c r="LTO707" s="187"/>
      <c r="LTP707" s="187"/>
      <c r="LTQ707" s="187"/>
      <c r="LTR707" s="187"/>
      <c r="LTS707" s="187"/>
      <c r="LTT707" s="187"/>
      <c r="LTU707" s="187"/>
      <c r="LTV707" s="187"/>
      <c r="LTW707" s="187"/>
      <c r="LTX707" s="187"/>
      <c r="LTY707" s="187"/>
      <c r="LTZ707" s="187"/>
      <c r="LUA707" s="187"/>
      <c r="LUB707" s="187"/>
      <c r="LUC707" s="187"/>
      <c r="LUD707" s="187"/>
      <c r="LUE707" s="187"/>
      <c r="LUF707" s="187"/>
      <c r="LUG707" s="187"/>
      <c r="LUH707" s="187"/>
      <c r="LUI707" s="187"/>
      <c r="LUJ707" s="187"/>
      <c r="LUK707" s="187"/>
      <c r="LUL707" s="187"/>
      <c r="LUM707" s="187"/>
      <c r="LUN707" s="187"/>
      <c r="LUO707" s="187"/>
      <c r="LUP707" s="187"/>
      <c r="LUQ707" s="187"/>
      <c r="LUR707" s="187"/>
      <c r="LUS707" s="187"/>
      <c r="LUT707" s="187"/>
      <c r="LUU707" s="187"/>
      <c r="LUV707" s="187"/>
      <c r="LUW707" s="187"/>
      <c r="LUX707" s="187"/>
      <c r="LUY707" s="187"/>
      <c r="LUZ707" s="187"/>
      <c r="LVA707" s="187"/>
      <c r="LVB707" s="187"/>
      <c r="LVC707" s="187"/>
      <c r="LVD707" s="187"/>
      <c r="LVE707" s="187"/>
      <c r="LVF707" s="187"/>
      <c r="LVG707" s="187"/>
      <c r="LVH707" s="187"/>
      <c r="LVI707" s="187"/>
      <c r="LVJ707" s="187"/>
      <c r="LVK707" s="187"/>
      <c r="LVL707" s="187"/>
      <c r="LVM707" s="187"/>
      <c r="LVN707" s="187"/>
      <c r="LVO707" s="187"/>
      <c r="LVP707" s="187"/>
      <c r="LVQ707" s="187"/>
      <c r="LVR707" s="187"/>
      <c r="LVS707" s="187"/>
      <c r="LVT707" s="187"/>
      <c r="LVU707" s="187"/>
      <c r="LVV707" s="187"/>
      <c r="LVW707" s="187"/>
      <c r="LVX707" s="187"/>
      <c r="LVY707" s="187"/>
      <c r="LVZ707" s="187"/>
      <c r="LWA707" s="187"/>
      <c r="LWB707" s="187"/>
      <c r="LWC707" s="187"/>
      <c r="LWD707" s="187"/>
      <c r="LWE707" s="187"/>
      <c r="LWF707" s="187"/>
      <c r="LWG707" s="187"/>
      <c r="LWH707" s="187"/>
      <c r="LWI707" s="187"/>
      <c r="LWJ707" s="187"/>
      <c r="LWK707" s="187"/>
      <c r="LWL707" s="187"/>
      <c r="LWM707" s="187"/>
      <c r="LWN707" s="187"/>
      <c r="LWO707" s="187"/>
      <c r="LWP707" s="187"/>
      <c r="LWQ707" s="187"/>
      <c r="LWR707" s="187"/>
      <c r="LWS707" s="187"/>
      <c r="LWT707" s="187"/>
      <c r="LWU707" s="187"/>
      <c r="LWV707" s="187"/>
      <c r="LWW707" s="187"/>
      <c r="LWX707" s="187"/>
      <c r="LWY707" s="187"/>
      <c r="LWZ707" s="187"/>
      <c r="LXA707" s="187"/>
      <c r="LXB707" s="187"/>
      <c r="LXC707" s="187"/>
      <c r="LXD707" s="187"/>
      <c r="LXE707" s="187"/>
      <c r="LXF707" s="187"/>
      <c r="LXG707" s="187"/>
      <c r="LXH707" s="187"/>
      <c r="LXI707" s="187"/>
      <c r="LXJ707" s="187"/>
      <c r="LXK707" s="187"/>
      <c r="LXL707" s="187"/>
      <c r="LXM707" s="187"/>
      <c r="LXN707" s="187"/>
      <c r="LXO707" s="187"/>
      <c r="LXP707" s="187"/>
      <c r="LXQ707" s="187"/>
      <c r="LXR707" s="187"/>
      <c r="LXS707" s="187"/>
      <c r="LXT707" s="187"/>
      <c r="LXU707" s="187"/>
      <c r="LXV707" s="187"/>
      <c r="LXW707" s="187"/>
      <c r="LXX707" s="187"/>
      <c r="LXY707" s="187"/>
      <c r="LXZ707" s="187"/>
      <c r="LYA707" s="187"/>
      <c r="LYB707" s="187"/>
      <c r="LYC707" s="187"/>
      <c r="LYD707" s="187"/>
      <c r="LYE707" s="187"/>
      <c r="LYF707" s="187"/>
      <c r="LYG707" s="187"/>
      <c r="LYH707" s="187"/>
      <c r="LYI707" s="187"/>
      <c r="LYJ707" s="187"/>
      <c r="LYK707" s="187"/>
      <c r="LYL707" s="187"/>
      <c r="LYM707" s="187"/>
      <c r="LYN707" s="187"/>
      <c r="LYO707" s="187"/>
      <c r="LYP707" s="187"/>
      <c r="LYQ707" s="187"/>
      <c r="LYR707" s="187"/>
      <c r="LYS707" s="187"/>
      <c r="LYT707" s="187"/>
      <c r="LYU707" s="187"/>
      <c r="LYV707" s="187"/>
      <c r="LYW707" s="187"/>
      <c r="LYX707" s="187"/>
      <c r="LYY707" s="187"/>
      <c r="LYZ707" s="187"/>
      <c r="LZA707" s="187"/>
      <c r="LZB707" s="187"/>
      <c r="LZC707" s="187"/>
      <c r="LZD707" s="187"/>
      <c r="LZE707" s="187"/>
      <c r="LZF707" s="187"/>
      <c r="LZG707" s="187"/>
      <c r="LZH707" s="187"/>
      <c r="LZI707" s="187"/>
      <c r="LZJ707" s="187"/>
      <c r="LZK707" s="187"/>
      <c r="LZL707" s="187"/>
      <c r="LZM707" s="187"/>
      <c r="LZN707" s="187"/>
      <c r="LZO707" s="187"/>
      <c r="LZP707" s="187"/>
      <c r="LZQ707" s="187"/>
      <c r="LZR707" s="187"/>
      <c r="LZS707" s="187"/>
      <c r="LZT707" s="187"/>
      <c r="LZU707" s="187"/>
      <c r="LZV707" s="187"/>
      <c r="LZW707" s="187"/>
      <c r="LZX707" s="187"/>
      <c r="LZY707" s="187"/>
      <c r="LZZ707" s="187"/>
      <c r="MAA707" s="187"/>
      <c r="MAB707" s="187"/>
      <c r="MAC707" s="187"/>
      <c r="MAD707" s="187"/>
      <c r="MAE707" s="187"/>
      <c r="MAF707" s="187"/>
      <c r="MAG707" s="187"/>
      <c r="MAH707" s="187"/>
      <c r="MAI707" s="187"/>
      <c r="MAJ707" s="187"/>
      <c r="MAK707" s="187"/>
      <c r="MAL707" s="187"/>
      <c r="MAM707" s="187"/>
      <c r="MAN707" s="187"/>
      <c r="MAO707" s="187"/>
      <c r="MAP707" s="187"/>
      <c r="MAQ707" s="187"/>
      <c r="MAR707" s="187"/>
      <c r="MAS707" s="187"/>
      <c r="MAT707" s="187"/>
      <c r="MAU707" s="187"/>
      <c r="MAV707" s="187"/>
      <c r="MAW707" s="187"/>
      <c r="MAX707" s="187"/>
      <c r="MAY707" s="187"/>
      <c r="MAZ707" s="187"/>
      <c r="MBA707" s="187"/>
      <c r="MBB707" s="187"/>
      <c r="MBC707" s="187"/>
      <c r="MBD707" s="187"/>
      <c r="MBE707" s="187"/>
      <c r="MBF707" s="187"/>
      <c r="MBG707" s="187"/>
      <c r="MBH707" s="187"/>
      <c r="MBI707" s="187"/>
      <c r="MBJ707" s="187"/>
      <c r="MBK707" s="187"/>
      <c r="MBL707" s="187"/>
      <c r="MBM707" s="187"/>
      <c r="MBN707" s="187"/>
      <c r="MBO707" s="187"/>
      <c r="MBP707" s="187"/>
      <c r="MBQ707" s="187"/>
      <c r="MBR707" s="187"/>
      <c r="MBS707" s="187"/>
      <c r="MBT707" s="187"/>
      <c r="MBU707" s="187"/>
      <c r="MBV707" s="187"/>
      <c r="MBW707" s="187"/>
      <c r="MBX707" s="187"/>
      <c r="MBY707" s="187"/>
      <c r="MBZ707" s="187"/>
      <c r="MCA707" s="187"/>
      <c r="MCB707" s="187"/>
      <c r="MCC707" s="187"/>
      <c r="MCD707" s="187"/>
      <c r="MCE707" s="187"/>
      <c r="MCF707" s="187"/>
      <c r="MCG707" s="187"/>
      <c r="MCH707" s="187"/>
      <c r="MCI707" s="187"/>
      <c r="MCJ707" s="187"/>
      <c r="MCK707" s="187"/>
      <c r="MCL707" s="187"/>
      <c r="MCM707" s="187"/>
      <c r="MCN707" s="187"/>
      <c r="MCO707" s="187"/>
      <c r="MCP707" s="187"/>
      <c r="MCQ707" s="187"/>
      <c r="MCR707" s="187"/>
      <c r="MCS707" s="187"/>
      <c r="MCT707" s="187"/>
      <c r="MCU707" s="187"/>
      <c r="MCV707" s="187"/>
      <c r="MCW707" s="187"/>
      <c r="MCX707" s="187"/>
      <c r="MCY707" s="187"/>
      <c r="MCZ707" s="187"/>
      <c r="MDA707" s="187"/>
      <c r="MDB707" s="187"/>
      <c r="MDC707" s="187"/>
      <c r="MDD707" s="187"/>
      <c r="MDE707" s="187"/>
      <c r="MDF707" s="187"/>
      <c r="MDG707" s="187"/>
      <c r="MDH707" s="187"/>
      <c r="MDI707" s="187"/>
      <c r="MDJ707" s="187"/>
      <c r="MDK707" s="187"/>
      <c r="MDL707" s="187"/>
      <c r="MDM707" s="187"/>
      <c r="MDN707" s="187"/>
      <c r="MDO707" s="187"/>
      <c r="MDP707" s="187"/>
      <c r="MDQ707" s="187"/>
      <c r="MDR707" s="187"/>
      <c r="MDS707" s="187"/>
      <c r="MDT707" s="187"/>
      <c r="MDU707" s="187"/>
      <c r="MDV707" s="187"/>
      <c r="MDW707" s="187"/>
      <c r="MDX707" s="187"/>
      <c r="MDY707" s="187"/>
      <c r="MDZ707" s="187"/>
      <c r="MEA707" s="187"/>
      <c r="MEB707" s="187"/>
      <c r="MEC707" s="187"/>
      <c r="MED707" s="187"/>
      <c r="MEE707" s="187"/>
      <c r="MEF707" s="187"/>
      <c r="MEG707" s="187"/>
      <c r="MEH707" s="187"/>
      <c r="MEI707" s="187"/>
      <c r="MEJ707" s="187"/>
      <c r="MEK707" s="187"/>
      <c r="MEL707" s="187"/>
      <c r="MEM707" s="187"/>
      <c r="MEN707" s="187"/>
      <c r="MEO707" s="187"/>
      <c r="MEP707" s="187"/>
      <c r="MEQ707" s="187"/>
      <c r="MER707" s="187"/>
      <c r="MES707" s="187"/>
      <c r="MET707" s="187"/>
      <c r="MEU707" s="187"/>
      <c r="MEV707" s="187"/>
      <c r="MEW707" s="187"/>
      <c r="MEX707" s="187"/>
      <c r="MEY707" s="187"/>
      <c r="MEZ707" s="187"/>
      <c r="MFA707" s="187"/>
      <c r="MFB707" s="187"/>
      <c r="MFC707" s="187"/>
      <c r="MFD707" s="187"/>
      <c r="MFE707" s="187"/>
      <c r="MFF707" s="187"/>
      <c r="MFG707" s="187"/>
      <c r="MFH707" s="187"/>
      <c r="MFI707" s="187"/>
      <c r="MFJ707" s="187"/>
      <c r="MFK707" s="187"/>
      <c r="MFL707" s="187"/>
      <c r="MFM707" s="187"/>
      <c r="MFN707" s="187"/>
      <c r="MFO707" s="187"/>
      <c r="MFP707" s="187"/>
      <c r="MFQ707" s="187"/>
      <c r="MFR707" s="187"/>
      <c r="MFS707" s="187"/>
      <c r="MFT707" s="187"/>
      <c r="MFU707" s="187"/>
      <c r="MFV707" s="187"/>
      <c r="MFW707" s="187"/>
      <c r="MFX707" s="187"/>
      <c r="MFY707" s="187"/>
      <c r="MFZ707" s="187"/>
      <c r="MGA707" s="187"/>
      <c r="MGB707" s="187"/>
      <c r="MGC707" s="187"/>
      <c r="MGD707" s="187"/>
      <c r="MGE707" s="187"/>
      <c r="MGF707" s="187"/>
      <c r="MGG707" s="187"/>
      <c r="MGH707" s="187"/>
      <c r="MGI707" s="187"/>
      <c r="MGJ707" s="187"/>
      <c r="MGK707" s="187"/>
      <c r="MGL707" s="187"/>
      <c r="MGM707" s="187"/>
      <c r="MGN707" s="187"/>
      <c r="MGO707" s="187"/>
      <c r="MGP707" s="187"/>
      <c r="MGQ707" s="187"/>
      <c r="MGR707" s="187"/>
      <c r="MGS707" s="187"/>
      <c r="MGT707" s="187"/>
      <c r="MGU707" s="187"/>
      <c r="MGV707" s="187"/>
      <c r="MGW707" s="187"/>
      <c r="MGX707" s="187"/>
      <c r="MGY707" s="187"/>
      <c r="MGZ707" s="187"/>
      <c r="MHA707" s="187"/>
      <c r="MHB707" s="187"/>
      <c r="MHC707" s="187"/>
      <c r="MHD707" s="187"/>
      <c r="MHE707" s="187"/>
      <c r="MHF707" s="187"/>
      <c r="MHG707" s="187"/>
      <c r="MHH707" s="187"/>
      <c r="MHI707" s="187"/>
      <c r="MHJ707" s="187"/>
      <c r="MHK707" s="187"/>
      <c r="MHL707" s="187"/>
      <c r="MHM707" s="187"/>
      <c r="MHN707" s="187"/>
      <c r="MHO707" s="187"/>
      <c r="MHP707" s="187"/>
      <c r="MHQ707" s="187"/>
      <c r="MHR707" s="187"/>
      <c r="MHS707" s="187"/>
      <c r="MHT707" s="187"/>
      <c r="MHU707" s="187"/>
      <c r="MHV707" s="187"/>
      <c r="MHW707" s="187"/>
      <c r="MHX707" s="187"/>
      <c r="MHY707" s="187"/>
      <c r="MHZ707" s="187"/>
      <c r="MIA707" s="187"/>
      <c r="MIB707" s="187"/>
      <c r="MIC707" s="187"/>
      <c r="MID707" s="187"/>
      <c r="MIE707" s="187"/>
      <c r="MIF707" s="187"/>
      <c r="MIG707" s="187"/>
      <c r="MIH707" s="187"/>
      <c r="MII707" s="187"/>
      <c r="MIJ707" s="187"/>
      <c r="MIK707" s="187"/>
      <c r="MIL707" s="187"/>
      <c r="MIM707" s="187"/>
      <c r="MIN707" s="187"/>
      <c r="MIO707" s="187"/>
      <c r="MIP707" s="187"/>
      <c r="MIQ707" s="187"/>
      <c r="MIR707" s="187"/>
      <c r="MIS707" s="187"/>
      <c r="MIT707" s="187"/>
      <c r="MIU707" s="187"/>
      <c r="MIV707" s="187"/>
      <c r="MIW707" s="187"/>
      <c r="MIX707" s="187"/>
      <c r="MIY707" s="187"/>
      <c r="MIZ707" s="187"/>
      <c r="MJA707" s="187"/>
      <c r="MJB707" s="187"/>
      <c r="MJC707" s="187"/>
      <c r="MJD707" s="187"/>
      <c r="MJE707" s="187"/>
      <c r="MJF707" s="187"/>
      <c r="MJG707" s="187"/>
      <c r="MJH707" s="187"/>
      <c r="MJI707" s="187"/>
      <c r="MJJ707" s="187"/>
      <c r="MJK707" s="187"/>
      <c r="MJL707" s="187"/>
      <c r="MJM707" s="187"/>
      <c r="MJN707" s="187"/>
      <c r="MJO707" s="187"/>
      <c r="MJP707" s="187"/>
      <c r="MJQ707" s="187"/>
      <c r="MJR707" s="187"/>
      <c r="MJS707" s="187"/>
      <c r="MJT707" s="187"/>
      <c r="MJU707" s="187"/>
      <c r="MJV707" s="187"/>
      <c r="MJW707" s="187"/>
      <c r="MJX707" s="187"/>
      <c r="MJY707" s="187"/>
      <c r="MJZ707" s="187"/>
      <c r="MKA707" s="187"/>
      <c r="MKB707" s="187"/>
      <c r="MKC707" s="187"/>
      <c r="MKD707" s="187"/>
      <c r="MKE707" s="187"/>
      <c r="MKF707" s="187"/>
      <c r="MKG707" s="187"/>
      <c r="MKH707" s="187"/>
      <c r="MKI707" s="187"/>
      <c r="MKJ707" s="187"/>
      <c r="MKK707" s="187"/>
      <c r="MKL707" s="187"/>
      <c r="MKM707" s="187"/>
      <c r="MKN707" s="187"/>
      <c r="MKO707" s="187"/>
      <c r="MKP707" s="187"/>
      <c r="MKQ707" s="187"/>
      <c r="MKR707" s="187"/>
      <c r="MKS707" s="187"/>
      <c r="MKT707" s="187"/>
      <c r="MKU707" s="187"/>
      <c r="MKV707" s="187"/>
      <c r="MKW707" s="187"/>
      <c r="MKX707" s="187"/>
      <c r="MKY707" s="187"/>
      <c r="MKZ707" s="187"/>
      <c r="MLA707" s="187"/>
      <c r="MLB707" s="187"/>
      <c r="MLC707" s="187"/>
      <c r="MLD707" s="187"/>
      <c r="MLE707" s="187"/>
      <c r="MLF707" s="187"/>
      <c r="MLG707" s="187"/>
      <c r="MLH707" s="187"/>
      <c r="MLI707" s="187"/>
      <c r="MLJ707" s="187"/>
      <c r="MLK707" s="187"/>
      <c r="MLL707" s="187"/>
      <c r="MLM707" s="187"/>
      <c r="MLN707" s="187"/>
      <c r="MLO707" s="187"/>
      <c r="MLP707" s="187"/>
      <c r="MLQ707" s="187"/>
      <c r="MLR707" s="187"/>
      <c r="MLS707" s="187"/>
      <c r="MLT707" s="187"/>
      <c r="MLU707" s="187"/>
      <c r="MLV707" s="187"/>
      <c r="MLW707" s="187"/>
      <c r="MLX707" s="187"/>
      <c r="MLY707" s="187"/>
      <c r="MLZ707" s="187"/>
      <c r="MMA707" s="187"/>
      <c r="MMB707" s="187"/>
      <c r="MMC707" s="187"/>
      <c r="MMD707" s="187"/>
      <c r="MME707" s="187"/>
      <c r="MMF707" s="187"/>
      <c r="MMG707" s="187"/>
      <c r="MMH707" s="187"/>
      <c r="MMI707" s="187"/>
      <c r="MMJ707" s="187"/>
      <c r="MMK707" s="187"/>
      <c r="MML707" s="187"/>
      <c r="MMM707" s="187"/>
      <c r="MMN707" s="187"/>
      <c r="MMO707" s="187"/>
      <c r="MMP707" s="187"/>
      <c r="MMQ707" s="187"/>
      <c r="MMR707" s="187"/>
      <c r="MMS707" s="187"/>
      <c r="MMT707" s="187"/>
      <c r="MMU707" s="187"/>
      <c r="MMV707" s="187"/>
      <c r="MMW707" s="187"/>
      <c r="MMX707" s="187"/>
      <c r="MMY707" s="187"/>
      <c r="MMZ707" s="187"/>
      <c r="MNA707" s="187"/>
      <c r="MNB707" s="187"/>
      <c r="MNC707" s="187"/>
      <c r="MND707" s="187"/>
      <c r="MNE707" s="187"/>
      <c r="MNF707" s="187"/>
      <c r="MNG707" s="187"/>
      <c r="MNH707" s="187"/>
      <c r="MNI707" s="187"/>
      <c r="MNJ707" s="187"/>
      <c r="MNK707" s="187"/>
      <c r="MNL707" s="187"/>
      <c r="MNM707" s="187"/>
      <c r="MNN707" s="187"/>
      <c r="MNO707" s="187"/>
      <c r="MNP707" s="187"/>
      <c r="MNQ707" s="187"/>
      <c r="MNR707" s="187"/>
      <c r="MNS707" s="187"/>
      <c r="MNT707" s="187"/>
      <c r="MNU707" s="187"/>
      <c r="MNV707" s="187"/>
      <c r="MNW707" s="187"/>
      <c r="MNX707" s="187"/>
      <c r="MNY707" s="187"/>
      <c r="MNZ707" s="187"/>
      <c r="MOA707" s="187"/>
      <c r="MOB707" s="187"/>
      <c r="MOC707" s="187"/>
      <c r="MOD707" s="187"/>
      <c r="MOE707" s="187"/>
      <c r="MOF707" s="187"/>
      <c r="MOG707" s="187"/>
      <c r="MOH707" s="187"/>
      <c r="MOI707" s="187"/>
      <c r="MOJ707" s="187"/>
      <c r="MOK707" s="187"/>
      <c r="MOL707" s="187"/>
      <c r="MOM707" s="187"/>
      <c r="MON707" s="187"/>
      <c r="MOO707" s="187"/>
      <c r="MOP707" s="187"/>
      <c r="MOQ707" s="187"/>
      <c r="MOR707" s="187"/>
      <c r="MOS707" s="187"/>
      <c r="MOT707" s="187"/>
      <c r="MOU707" s="187"/>
      <c r="MOV707" s="187"/>
      <c r="MOW707" s="187"/>
      <c r="MOX707" s="187"/>
      <c r="MOY707" s="187"/>
      <c r="MOZ707" s="187"/>
      <c r="MPA707" s="187"/>
      <c r="MPB707" s="187"/>
      <c r="MPC707" s="187"/>
      <c r="MPD707" s="187"/>
      <c r="MPE707" s="187"/>
      <c r="MPF707" s="187"/>
      <c r="MPG707" s="187"/>
      <c r="MPH707" s="187"/>
      <c r="MPI707" s="187"/>
      <c r="MPJ707" s="187"/>
      <c r="MPK707" s="187"/>
      <c r="MPL707" s="187"/>
      <c r="MPM707" s="187"/>
      <c r="MPN707" s="187"/>
      <c r="MPO707" s="187"/>
      <c r="MPP707" s="187"/>
      <c r="MPQ707" s="187"/>
      <c r="MPR707" s="187"/>
      <c r="MPS707" s="187"/>
      <c r="MPT707" s="187"/>
      <c r="MPU707" s="187"/>
      <c r="MPV707" s="187"/>
      <c r="MPW707" s="187"/>
      <c r="MPX707" s="187"/>
      <c r="MPY707" s="187"/>
      <c r="MPZ707" s="187"/>
      <c r="MQA707" s="187"/>
      <c r="MQB707" s="187"/>
      <c r="MQC707" s="187"/>
      <c r="MQD707" s="187"/>
      <c r="MQE707" s="187"/>
      <c r="MQF707" s="187"/>
      <c r="MQG707" s="187"/>
      <c r="MQH707" s="187"/>
      <c r="MQI707" s="187"/>
      <c r="MQJ707" s="187"/>
      <c r="MQK707" s="187"/>
      <c r="MQL707" s="187"/>
      <c r="MQM707" s="187"/>
      <c r="MQN707" s="187"/>
      <c r="MQO707" s="187"/>
      <c r="MQP707" s="187"/>
      <c r="MQQ707" s="187"/>
      <c r="MQR707" s="187"/>
      <c r="MQS707" s="187"/>
      <c r="MQT707" s="187"/>
      <c r="MQU707" s="187"/>
      <c r="MQV707" s="187"/>
      <c r="MQW707" s="187"/>
      <c r="MQX707" s="187"/>
      <c r="MQY707" s="187"/>
      <c r="MQZ707" s="187"/>
      <c r="MRA707" s="187"/>
      <c r="MRB707" s="187"/>
      <c r="MRC707" s="187"/>
      <c r="MRD707" s="187"/>
      <c r="MRE707" s="187"/>
      <c r="MRF707" s="187"/>
      <c r="MRG707" s="187"/>
      <c r="MRH707" s="187"/>
      <c r="MRI707" s="187"/>
      <c r="MRJ707" s="187"/>
      <c r="MRK707" s="187"/>
      <c r="MRL707" s="187"/>
      <c r="MRM707" s="187"/>
      <c r="MRN707" s="187"/>
      <c r="MRO707" s="187"/>
      <c r="MRP707" s="187"/>
      <c r="MRQ707" s="187"/>
      <c r="MRR707" s="187"/>
      <c r="MRS707" s="187"/>
      <c r="MRT707" s="187"/>
      <c r="MRU707" s="187"/>
      <c r="MRV707" s="187"/>
      <c r="MRW707" s="187"/>
      <c r="MRX707" s="187"/>
      <c r="MRY707" s="187"/>
      <c r="MRZ707" s="187"/>
      <c r="MSA707" s="187"/>
      <c r="MSB707" s="187"/>
      <c r="MSC707" s="187"/>
      <c r="MSD707" s="187"/>
      <c r="MSE707" s="187"/>
      <c r="MSF707" s="187"/>
      <c r="MSG707" s="187"/>
      <c r="MSH707" s="187"/>
      <c r="MSI707" s="187"/>
      <c r="MSJ707" s="187"/>
      <c r="MSK707" s="187"/>
      <c r="MSL707" s="187"/>
      <c r="MSM707" s="187"/>
      <c r="MSN707" s="187"/>
      <c r="MSO707" s="187"/>
      <c r="MSP707" s="187"/>
      <c r="MSQ707" s="187"/>
      <c r="MSR707" s="187"/>
      <c r="MSS707" s="187"/>
      <c r="MST707" s="187"/>
      <c r="MSU707" s="187"/>
      <c r="MSV707" s="187"/>
      <c r="MSW707" s="187"/>
      <c r="MSX707" s="187"/>
      <c r="MSY707" s="187"/>
      <c r="MSZ707" s="187"/>
      <c r="MTA707" s="187"/>
      <c r="MTB707" s="187"/>
      <c r="MTC707" s="187"/>
      <c r="MTD707" s="187"/>
      <c r="MTE707" s="187"/>
      <c r="MTF707" s="187"/>
      <c r="MTG707" s="187"/>
      <c r="MTH707" s="187"/>
      <c r="MTI707" s="187"/>
      <c r="MTJ707" s="187"/>
      <c r="MTK707" s="187"/>
      <c r="MTL707" s="187"/>
      <c r="MTM707" s="187"/>
      <c r="MTN707" s="187"/>
      <c r="MTO707" s="187"/>
      <c r="MTP707" s="187"/>
      <c r="MTQ707" s="187"/>
      <c r="MTR707" s="187"/>
      <c r="MTS707" s="187"/>
      <c r="MTT707" s="187"/>
      <c r="MTU707" s="187"/>
      <c r="MTV707" s="187"/>
      <c r="MTW707" s="187"/>
      <c r="MTX707" s="187"/>
      <c r="MTY707" s="187"/>
      <c r="MTZ707" s="187"/>
      <c r="MUA707" s="187"/>
      <c r="MUB707" s="187"/>
      <c r="MUC707" s="187"/>
      <c r="MUD707" s="187"/>
      <c r="MUE707" s="187"/>
      <c r="MUF707" s="187"/>
      <c r="MUG707" s="187"/>
      <c r="MUH707" s="187"/>
      <c r="MUI707" s="187"/>
      <c r="MUJ707" s="187"/>
      <c r="MUK707" s="187"/>
      <c r="MUL707" s="187"/>
      <c r="MUM707" s="187"/>
      <c r="MUN707" s="187"/>
      <c r="MUO707" s="187"/>
      <c r="MUP707" s="187"/>
      <c r="MUQ707" s="187"/>
      <c r="MUR707" s="187"/>
      <c r="MUS707" s="187"/>
      <c r="MUT707" s="187"/>
      <c r="MUU707" s="187"/>
      <c r="MUV707" s="187"/>
      <c r="MUW707" s="187"/>
      <c r="MUX707" s="187"/>
      <c r="MUY707" s="187"/>
      <c r="MUZ707" s="187"/>
      <c r="MVA707" s="187"/>
      <c r="MVB707" s="187"/>
      <c r="MVC707" s="187"/>
      <c r="MVD707" s="187"/>
      <c r="MVE707" s="187"/>
      <c r="MVF707" s="187"/>
      <c r="MVG707" s="187"/>
      <c r="MVH707" s="187"/>
      <c r="MVI707" s="187"/>
      <c r="MVJ707" s="187"/>
      <c r="MVK707" s="187"/>
      <c r="MVL707" s="187"/>
      <c r="MVM707" s="187"/>
      <c r="MVN707" s="187"/>
      <c r="MVO707" s="187"/>
      <c r="MVP707" s="187"/>
      <c r="MVQ707" s="187"/>
      <c r="MVR707" s="187"/>
      <c r="MVS707" s="187"/>
      <c r="MVT707" s="187"/>
      <c r="MVU707" s="187"/>
      <c r="MVV707" s="187"/>
      <c r="MVW707" s="187"/>
      <c r="MVX707" s="187"/>
      <c r="MVY707" s="187"/>
      <c r="MVZ707" s="187"/>
      <c r="MWA707" s="187"/>
      <c r="MWB707" s="187"/>
      <c r="MWC707" s="187"/>
      <c r="MWD707" s="187"/>
      <c r="MWE707" s="187"/>
      <c r="MWF707" s="187"/>
      <c r="MWG707" s="187"/>
      <c r="MWH707" s="187"/>
      <c r="MWI707" s="187"/>
      <c r="MWJ707" s="187"/>
      <c r="MWK707" s="187"/>
      <c r="MWL707" s="187"/>
      <c r="MWM707" s="187"/>
      <c r="MWN707" s="187"/>
      <c r="MWO707" s="187"/>
      <c r="MWP707" s="187"/>
      <c r="MWQ707" s="187"/>
      <c r="MWR707" s="187"/>
      <c r="MWS707" s="187"/>
      <c r="MWT707" s="187"/>
      <c r="MWU707" s="187"/>
      <c r="MWV707" s="187"/>
      <c r="MWW707" s="187"/>
      <c r="MWX707" s="187"/>
      <c r="MWY707" s="187"/>
      <c r="MWZ707" s="187"/>
      <c r="MXA707" s="187"/>
      <c r="MXB707" s="187"/>
      <c r="MXC707" s="187"/>
      <c r="MXD707" s="187"/>
      <c r="MXE707" s="187"/>
      <c r="MXF707" s="187"/>
      <c r="MXG707" s="187"/>
      <c r="MXH707" s="187"/>
      <c r="MXI707" s="187"/>
      <c r="MXJ707" s="187"/>
      <c r="MXK707" s="187"/>
      <c r="MXL707" s="187"/>
      <c r="MXM707" s="187"/>
      <c r="MXN707" s="187"/>
      <c r="MXO707" s="187"/>
      <c r="MXP707" s="187"/>
      <c r="MXQ707" s="187"/>
      <c r="MXR707" s="187"/>
      <c r="MXS707" s="187"/>
      <c r="MXT707" s="187"/>
      <c r="MXU707" s="187"/>
      <c r="MXV707" s="187"/>
      <c r="MXW707" s="187"/>
      <c r="MXX707" s="187"/>
      <c r="MXY707" s="187"/>
      <c r="MXZ707" s="187"/>
      <c r="MYA707" s="187"/>
      <c r="MYB707" s="187"/>
      <c r="MYC707" s="187"/>
      <c r="MYD707" s="187"/>
      <c r="MYE707" s="187"/>
      <c r="MYF707" s="187"/>
      <c r="MYG707" s="187"/>
      <c r="MYH707" s="187"/>
      <c r="MYI707" s="187"/>
      <c r="MYJ707" s="187"/>
      <c r="MYK707" s="187"/>
      <c r="MYL707" s="187"/>
      <c r="MYM707" s="187"/>
      <c r="MYN707" s="187"/>
      <c r="MYO707" s="187"/>
      <c r="MYP707" s="187"/>
      <c r="MYQ707" s="187"/>
      <c r="MYR707" s="187"/>
      <c r="MYS707" s="187"/>
      <c r="MYT707" s="187"/>
      <c r="MYU707" s="187"/>
      <c r="MYV707" s="187"/>
      <c r="MYW707" s="187"/>
      <c r="MYX707" s="187"/>
      <c r="MYY707" s="187"/>
      <c r="MYZ707" s="187"/>
      <c r="MZA707" s="187"/>
      <c r="MZB707" s="187"/>
      <c r="MZC707" s="187"/>
      <c r="MZD707" s="187"/>
      <c r="MZE707" s="187"/>
      <c r="MZF707" s="187"/>
      <c r="MZG707" s="187"/>
      <c r="MZH707" s="187"/>
      <c r="MZI707" s="187"/>
      <c r="MZJ707" s="187"/>
      <c r="MZK707" s="187"/>
      <c r="MZL707" s="187"/>
      <c r="MZM707" s="187"/>
      <c r="MZN707" s="187"/>
      <c r="MZO707" s="187"/>
      <c r="MZP707" s="187"/>
      <c r="MZQ707" s="187"/>
      <c r="MZR707" s="187"/>
      <c r="MZS707" s="187"/>
      <c r="MZT707" s="187"/>
      <c r="MZU707" s="187"/>
      <c r="MZV707" s="187"/>
      <c r="MZW707" s="187"/>
      <c r="MZX707" s="187"/>
      <c r="MZY707" s="187"/>
      <c r="MZZ707" s="187"/>
      <c r="NAA707" s="187"/>
      <c r="NAB707" s="187"/>
      <c r="NAC707" s="187"/>
      <c r="NAD707" s="187"/>
      <c r="NAE707" s="187"/>
      <c r="NAF707" s="187"/>
      <c r="NAG707" s="187"/>
      <c r="NAH707" s="187"/>
      <c r="NAI707" s="187"/>
      <c r="NAJ707" s="187"/>
      <c r="NAK707" s="187"/>
      <c r="NAL707" s="187"/>
      <c r="NAM707" s="187"/>
      <c r="NAN707" s="187"/>
      <c r="NAO707" s="187"/>
      <c r="NAP707" s="187"/>
      <c r="NAQ707" s="187"/>
      <c r="NAR707" s="187"/>
      <c r="NAS707" s="187"/>
      <c r="NAT707" s="187"/>
      <c r="NAU707" s="187"/>
      <c r="NAV707" s="187"/>
      <c r="NAW707" s="187"/>
      <c r="NAX707" s="187"/>
      <c r="NAY707" s="187"/>
      <c r="NAZ707" s="187"/>
      <c r="NBA707" s="187"/>
      <c r="NBB707" s="187"/>
      <c r="NBC707" s="187"/>
      <c r="NBD707" s="187"/>
      <c r="NBE707" s="187"/>
      <c r="NBF707" s="187"/>
      <c r="NBG707" s="187"/>
      <c r="NBH707" s="187"/>
      <c r="NBI707" s="187"/>
      <c r="NBJ707" s="187"/>
      <c r="NBK707" s="187"/>
      <c r="NBL707" s="187"/>
      <c r="NBM707" s="187"/>
      <c r="NBN707" s="187"/>
      <c r="NBO707" s="187"/>
      <c r="NBP707" s="187"/>
      <c r="NBQ707" s="187"/>
      <c r="NBR707" s="187"/>
      <c r="NBS707" s="187"/>
      <c r="NBT707" s="187"/>
      <c r="NBU707" s="187"/>
      <c r="NBV707" s="187"/>
      <c r="NBW707" s="187"/>
      <c r="NBX707" s="187"/>
      <c r="NBY707" s="187"/>
      <c r="NBZ707" s="187"/>
      <c r="NCA707" s="187"/>
      <c r="NCB707" s="187"/>
      <c r="NCC707" s="187"/>
      <c r="NCD707" s="187"/>
      <c r="NCE707" s="187"/>
      <c r="NCF707" s="187"/>
      <c r="NCG707" s="187"/>
      <c r="NCH707" s="187"/>
      <c r="NCI707" s="187"/>
      <c r="NCJ707" s="187"/>
      <c r="NCK707" s="187"/>
      <c r="NCL707" s="187"/>
      <c r="NCM707" s="187"/>
      <c r="NCN707" s="187"/>
      <c r="NCO707" s="187"/>
      <c r="NCP707" s="187"/>
      <c r="NCQ707" s="187"/>
      <c r="NCR707" s="187"/>
      <c r="NCS707" s="187"/>
      <c r="NCT707" s="187"/>
      <c r="NCU707" s="187"/>
      <c r="NCV707" s="187"/>
      <c r="NCW707" s="187"/>
      <c r="NCX707" s="187"/>
      <c r="NCY707" s="187"/>
      <c r="NCZ707" s="187"/>
      <c r="NDA707" s="187"/>
      <c r="NDB707" s="187"/>
      <c r="NDC707" s="187"/>
      <c r="NDD707" s="187"/>
      <c r="NDE707" s="187"/>
      <c r="NDF707" s="187"/>
      <c r="NDG707" s="187"/>
      <c r="NDH707" s="187"/>
      <c r="NDI707" s="187"/>
      <c r="NDJ707" s="187"/>
      <c r="NDK707" s="187"/>
      <c r="NDL707" s="187"/>
      <c r="NDM707" s="187"/>
      <c r="NDN707" s="187"/>
      <c r="NDO707" s="187"/>
      <c r="NDP707" s="187"/>
      <c r="NDQ707" s="187"/>
      <c r="NDR707" s="187"/>
      <c r="NDS707" s="187"/>
      <c r="NDT707" s="187"/>
      <c r="NDU707" s="187"/>
      <c r="NDV707" s="187"/>
      <c r="NDW707" s="187"/>
      <c r="NDX707" s="187"/>
      <c r="NDY707" s="187"/>
      <c r="NDZ707" s="187"/>
      <c r="NEA707" s="187"/>
      <c r="NEB707" s="187"/>
      <c r="NEC707" s="187"/>
      <c r="NED707" s="187"/>
      <c r="NEE707" s="187"/>
      <c r="NEF707" s="187"/>
      <c r="NEG707" s="187"/>
      <c r="NEH707" s="187"/>
      <c r="NEI707" s="187"/>
      <c r="NEJ707" s="187"/>
      <c r="NEK707" s="187"/>
      <c r="NEL707" s="187"/>
      <c r="NEM707" s="187"/>
      <c r="NEN707" s="187"/>
      <c r="NEO707" s="187"/>
      <c r="NEP707" s="187"/>
      <c r="NEQ707" s="187"/>
      <c r="NER707" s="187"/>
      <c r="NES707" s="187"/>
      <c r="NET707" s="187"/>
      <c r="NEU707" s="187"/>
      <c r="NEV707" s="187"/>
      <c r="NEW707" s="187"/>
      <c r="NEX707" s="187"/>
      <c r="NEY707" s="187"/>
      <c r="NEZ707" s="187"/>
      <c r="NFA707" s="187"/>
      <c r="NFB707" s="187"/>
      <c r="NFC707" s="187"/>
      <c r="NFD707" s="187"/>
      <c r="NFE707" s="187"/>
      <c r="NFF707" s="187"/>
      <c r="NFG707" s="187"/>
      <c r="NFH707" s="187"/>
      <c r="NFI707" s="187"/>
      <c r="NFJ707" s="187"/>
      <c r="NFK707" s="187"/>
      <c r="NFL707" s="187"/>
      <c r="NFM707" s="187"/>
      <c r="NFN707" s="187"/>
      <c r="NFO707" s="187"/>
      <c r="NFP707" s="187"/>
      <c r="NFQ707" s="187"/>
      <c r="NFR707" s="187"/>
      <c r="NFS707" s="187"/>
      <c r="NFT707" s="187"/>
      <c r="NFU707" s="187"/>
      <c r="NFV707" s="187"/>
      <c r="NFW707" s="187"/>
      <c r="NFX707" s="187"/>
      <c r="NFY707" s="187"/>
      <c r="NFZ707" s="187"/>
      <c r="NGA707" s="187"/>
      <c r="NGB707" s="187"/>
      <c r="NGC707" s="187"/>
      <c r="NGD707" s="187"/>
      <c r="NGE707" s="187"/>
      <c r="NGF707" s="187"/>
      <c r="NGG707" s="187"/>
      <c r="NGH707" s="187"/>
      <c r="NGI707" s="187"/>
      <c r="NGJ707" s="187"/>
      <c r="NGK707" s="187"/>
      <c r="NGL707" s="187"/>
      <c r="NGM707" s="187"/>
      <c r="NGN707" s="187"/>
      <c r="NGO707" s="187"/>
      <c r="NGP707" s="187"/>
      <c r="NGQ707" s="187"/>
      <c r="NGR707" s="187"/>
      <c r="NGS707" s="187"/>
      <c r="NGT707" s="187"/>
      <c r="NGU707" s="187"/>
      <c r="NGV707" s="187"/>
      <c r="NGW707" s="187"/>
      <c r="NGX707" s="187"/>
      <c r="NGY707" s="187"/>
      <c r="NGZ707" s="187"/>
      <c r="NHA707" s="187"/>
      <c r="NHB707" s="187"/>
      <c r="NHC707" s="187"/>
      <c r="NHD707" s="187"/>
      <c r="NHE707" s="187"/>
      <c r="NHF707" s="187"/>
      <c r="NHG707" s="187"/>
      <c r="NHH707" s="187"/>
      <c r="NHI707" s="187"/>
      <c r="NHJ707" s="187"/>
      <c r="NHK707" s="187"/>
      <c r="NHL707" s="187"/>
      <c r="NHM707" s="187"/>
      <c r="NHN707" s="187"/>
      <c r="NHO707" s="187"/>
      <c r="NHP707" s="187"/>
      <c r="NHQ707" s="187"/>
      <c r="NHR707" s="187"/>
      <c r="NHS707" s="187"/>
      <c r="NHT707" s="187"/>
      <c r="NHU707" s="187"/>
      <c r="NHV707" s="187"/>
      <c r="NHW707" s="187"/>
      <c r="NHX707" s="187"/>
      <c r="NHY707" s="187"/>
      <c r="NHZ707" s="187"/>
      <c r="NIA707" s="187"/>
      <c r="NIB707" s="187"/>
      <c r="NIC707" s="187"/>
      <c r="NID707" s="187"/>
      <c r="NIE707" s="187"/>
      <c r="NIF707" s="187"/>
      <c r="NIG707" s="187"/>
      <c r="NIH707" s="187"/>
      <c r="NII707" s="187"/>
      <c r="NIJ707" s="187"/>
      <c r="NIK707" s="187"/>
      <c r="NIL707" s="187"/>
      <c r="NIM707" s="187"/>
      <c r="NIN707" s="187"/>
      <c r="NIO707" s="187"/>
      <c r="NIP707" s="187"/>
      <c r="NIQ707" s="187"/>
      <c r="NIR707" s="187"/>
      <c r="NIS707" s="187"/>
      <c r="NIT707" s="187"/>
      <c r="NIU707" s="187"/>
      <c r="NIV707" s="187"/>
      <c r="NIW707" s="187"/>
      <c r="NIX707" s="187"/>
      <c r="NIY707" s="187"/>
      <c r="NIZ707" s="187"/>
      <c r="NJA707" s="187"/>
      <c r="NJB707" s="187"/>
      <c r="NJC707" s="187"/>
      <c r="NJD707" s="187"/>
      <c r="NJE707" s="187"/>
      <c r="NJF707" s="187"/>
      <c r="NJG707" s="187"/>
      <c r="NJH707" s="187"/>
      <c r="NJI707" s="187"/>
      <c r="NJJ707" s="187"/>
      <c r="NJK707" s="187"/>
      <c r="NJL707" s="187"/>
      <c r="NJM707" s="187"/>
      <c r="NJN707" s="187"/>
      <c r="NJO707" s="187"/>
      <c r="NJP707" s="187"/>
      <c r="NJQ707" s="187"/>
      <c r="NJR707" s="187"/>
      <c r="NJS707" s="187"/>
      <c r="NJT707" s="187"/>
      <c r="NJU707" s="187"/>
      <c r="NJV707" s="187"/>
      <c r="NJW707" s="187"/>
      <c r="NJX707" s="187"/>
      <c r="NJY707" s="187"/>
      <c r="NJZ707" s="187"/>
      <c r="NKA707" s="187"/>
      <c r="NKB707" s="187"/>
      <c r="NKC707" s="187"/>
      <c r="NKD707" s="187"/>
      <c r="NKE707" s="187"/>
      <c r="NKF707" s="187"/>
      <c r="NKG707" s="187"/>
      <c r="NKH707" s="187"/>
      <c r="NKI707" s="187"/>
      <c r="NKJ707" s="187"/>
      <c r="NKK707" s="187"/>
      <c r="NKL707" s="187"/>
      <c r="NKM707" s="187"/>
      <c r="NKN707" s="187"/>
      <c r="NKO707" s="187"/>
      <c r="NKP707" s="187"/>
      <c r="NKQ707" s="187"/>
      <c r="NKR707" s="187"/>
      <c r="NKS707" s="187"/>
      <c r="NKT707" s="187"/>
      <c r="NKU707" s="187"/>
      <c r="NKV707" s="187"/>
      <c r="NKW707" s="187"/>
      <c r="NKX707" s="187"/>
      <c r="NKY707" s="187"/>
      <c r="NKZ707" s="187"/>
      <c r="NLA707" s="187"/>
      <c r="NLB707" s="187"/>
      <c r="NLC707" s="187"/>
      <c r="NLD707" s="187"/>
      <c r="NLE707" s="187"/>
      <c r="NLF707" s="187"/>
      <c r="NLG707" s="187"/>
      <c r="NLH707" s="187"/>
      <c r="NLI707" s="187"/>
      <c r="NLJ707" s="187"/>
      <c r="NLK707" s="187"/>
      <c r="NLL707" s="187"/>
      <c r="NLM707" s="187"/>
      <c r="NLN707" s="187"/>
      <c r="NLO707" s="187"/>
      <c r="NLP707" s="187"/>
      <c r="NLQ707" s="187"/>
      <c r="NLR707" s="187"/>
      <c r="NLS707" s="187"/>
      <c r="NLT707" s="187"/>
      <c r="NLU707" s="187"/>
      <c r="NLV707" s="187"/>
      <c r="NLW707" s="187"/>
      <c r="NLX707" s="187"/>
      <c r="NLY707" s="187"/>
      <c r="NLZ707" s="187"/>
      <c r="NMA707" s="187"/>
      <c r="NMB707" s="187"/>
      <c r="NMC707" s="187"/>
      <c r="NMD707" s="187"/>
      <c r="NME707" s="187"/>
      <c r="NMF707" s="187"/>
      <c r="NMG707" s="187"/>
      <c r="NMH707" s="187"/>
      <c r="NMI707" s="187"/>
      <c r="NMJ707" s="187"/>
      <c r="NMK707" s="187"/>
      <c r="NML707" s="187"/>
      <c r="NMM707" s="187"/>
      <c r="NMN707" s="187"/>
      <c r="NMO707" s="187"/>
      <c r="NMP707" s="187"/>
      <c r="NMQ707" s="187"/>
      <c r="NMR707" s="187"/>
      <c r="NMS707" s="187"/>
      <c r="NMT707" s="187"/>
      <c r="NMU707" s="187"/>
      <c r="NMV707" s="187"/>
      <c r="NMW707" s="187"/>
      <c r="NMX707" s="187"/>
      <c r="NMY707" s="187"/>
      <c r="NMZ707" s="187"/>
      <c r="NNA707" s="187"/>
      <c r="NNB707" s="187"/>
      <c r="NNC707" s="187"/>
      <c r="NND707" s="187"/>
      <c r="NNE707" s="187"/>
      <c r="NNF707" s="187"/>
      <c r="NNG707" s="187"/>
      <c r="NNH707" s="187"/>
      <c r="NNI707" s="187"/>
      <c r="NNJ707" s="187"/>
      <c r="NNK707" s="187"/>
      <c r="NNL707" s="187"/>
      <c r="NNM707" s="187"/>
      <c r="NNN707" s="187"/>
      <c r="NNO707" s="187"/>
      <c r="NNP707" s="187"/>
      <c r="NNQ707" s="187"/>
      <c r="NNR707" s="187"/>
      <c r="NNS707" s="187"/>
      <c r="NNT707" s="187"/>
      <c r="NNU707" s="187"/>
      <c r="NNV707" s="187"/>
      <c r="NNW707" s="187"/>
      <c r="NNX707" s="187"/>
      <c r="NNY707" s="187"/>
      <c r="NNZ707" s="187"/>
      <c r="NOA707" s="187"/>
      <c r="NOB707" s="187"/>
      <c r="NOC707" s="187"/>
      <c r="NOD707" s="187"/>
      <c r="NOE707" s="187"/>
      <c r="NOF707" s="187"/>
      <c r="NOG707" s="187"/>
      <c r="NOH707" s="187"/>
      <c r="NOI707" s="187"/>
      <c r="NOJ707" s="187"/>
      <c r="NOK707" s="187"/>
      <c r="NOL707" s="187"/>
      <c r="NOM707" s="187"/>
      <c r="NON707" s="187"/>
      <c r="NOO707" s="187"/>
      <c r="NOP707" s="187"/>
      <c r="NOQ707" s="187"/>
      <c r="NOR707" s="187"/>
      <c r="NOS707" s="187"/>
      <c r="NOT707" s="187"/>
      <c r="NOU707" s="187"/>
      <c r="NOV707" s="187"/>
      <c r="NOW707" s="187"/>
      <c r="NOX707" s="187"/>
      <c r="NOY707" s="187"/>
      <c r="NOZ707" s="187"/>
      <c r="NPA707" s="187"/>
      <c r="NPB707" s="187"/>
      <c r="NPC707" s="187"/>
      <c r="NPD707" s="187"/>
      <c r="NPE707" s="187"/>
      <c r="NPF707" s="187"/>
      <c r="NPG707" s="187"/>
      <c r="NPH707" s="187"/>
      <c r="NPI707" s="187"/>
      <c r="NPJ707" s="187"/>
      <c r="NPK707" s="187"/>
      <c r="NPL707" s="187"/>
      <c r="NPM707" s="187"/>
      <c r="NPN707" s="187"/>
      <c r="NPO707" s="187"/>
      <c r="NPP707" s="187"/>
      <c r="NPQ707" s="187"/>
      <c r="NPR707" s="187"/>
      <c r="NPS707" s="187"/>
      <c r="NPT707" s="187"/>
      <c r="NPU707" s="187"/>
      <c r="NPV707" s="187"/>
      <c r="NPW707" s="187"/>
      <c r="NPX707" s="187"/>
      <c r="NPY707" s="187"/>
      <c r="NPZ707" s="187"/>
      <c r="NQA707" s="187"/>
      <c r="NQB707" s="187"/>
      <c r="NQC707" s="187"/>
      <c r="NQD707" s="187"/>
      <c r="NQE707" s="187"/>
      <c r="NQF707" s="187"/>
      <c r="NQG707" s="187"/>
      <c r="NQH707" s="187"/>
      <c r="NQI707" s="187"/>
      <c r="NQJ707" s="187"/>
      <c r="NQK707" s="187"/>
      <c r="NQL707" s="187"/>
      <c r="NQM707" s="187"/>
      <c r="NQN707" s="187"/>
      <c r="NQO707" s="187"/>
      <c r="NQP707" s="187"/>
      <c r="NQQ707" s="187"/>
      <c r="NQR707" s="187"/>
      <c r="NQS707" s="187"/>
      <c r="NQT707" s="187"/>
      <c r="NQU707" s="187"/>
      <c r="NQV707" s="187"/>
      <c r="NQW707" s="187"/>
      <c r="NQX707" s="187"/>
      <c r="NQY707" s="187"/>
      <c r="NQZ707" s="187"/>
      <c r="NRA707" s="187"/>
      <c r="NRB707" s="187"/>
      <c r="NRC707" s="187"/>
      <c r="NRD707" s="187"/>
      <c r="NRE707" s="187"/>
      <c r="NRF707" s="187"/>
      <c r="NRG707" s="187"/>
      <c r="NRH707" s="187"/>
      <c r="NRI707" s="187"/>
      <c r="NRJ707" s="187"/>
      <c r="NRK707" s="187"/>
      <c r="NRL707" s="187"/>
      <c r="NRM707" s="187"/>
      <c r="NRN707" s="187"/>
      <c r="NRO707" s="187"/>
      <c r="NRP707" s="187"/>
      <c r="NRQ707" s="187"/>
      <c r="NRR707" s="187"/>
      <c r="NRS707" s="187"/>
      <c r="NRT707" s="187"/>
      <c r="NRU707" s="187"/>
      <c r="NRV707" s="187"/>
      <c r="NRW707" s="187"/>
      <c r="NRX707" s="187"/>
      <c r="NRY707" s="187"/>
      <c r="NRZ707" s="187"/>
      <c r="NSA707" s="187"/>
      <c r="NSB707" s="187"/>
      <c r="NSC707" s="187"/>
      <c r="NSD707" s="187"/>
      <c r="NSE707" s="187"/>
      <c r="NSF707" s="187"/>
      <c r="NSG707" s="187"/>
      <c r="NSH707" s="187"/>
      <c r="NSI707" s="187"/>
      <c r="NSJ707" s="187"/>
      <c r="NSK707" s="187"/>
      <c r="NSL707" s="187"/>
      <c r="NSM707" s="187"/>
      <c r="NSN707" s="187"/>
      <c r="NSO707" s="187"/>
      <c r="NSP707" s="187"/>
      <c r="NSQ707" s="187"/>
      <c r="NSR707" s="187"/>
      <c r="NSS707" s="187"/>
      <c r="NST707" s="187"/>
      <c r="NSU707" s="187"/>
      <c r="NSV707" s="187"/>
      <c r="NSW707" s="187"/>
      <c r="NSX707" s="187"/>
      <c r="NSY707" s="187"/>
      <c r="NSZ707" s="187"/>
      <c r="NTA707" s="187"/>
      <c r="NTB707" s="187"/>
      <c r="NTC707" s="187"/>
      <c r="NTD707" s="187"/>
      <c r="NTE707" s="187"/>
      <c r="NTF707" s="187"/>
      <c r="NTG707" s="187"/>
      <c r="NTH707" s="187"/>
      <c r="NTI707" s="187"/>
      <c r="NTJ707" s="187"/>
      <c r="NTK707" s="187"/>
      <c r="NTL707" s="187"/>
      <c r="NTM707" s="187"/>
      <c r="NTN707" s="187"/>
      <c r="NTO707" s="187"/>
      <c r="NTP707" s="187"/>
      <c r="NTQ707" s="187"/>
      <c r="NTR707" s="187"/>
      <c r="NTS707" s="187"/>
      <c r="NTT707" s="187"/>
      <c r="NTU707" s="187"/>
      <c r="NTV707" s="187"/>
      <c r="NTW707" s="187"/>
      <c r="NTX707" s="187"/>
      <c r="NTY707" s="187"/>
      <c r="NTZ707" s="187"/>
      <c r="NUA707" s="187"/>
      <c r="NUB707" s="187"/>
      <c r="NUC707" s="187"/>
      <c r="NUD707" s="187"/>
      <c r="NUE707" s="187"/>
      <c r="NUF707" s="187"/>
      <c r="NUG707" s="187"/>
      <c r="NUH707" s="187"/>
      <c r="NUI707" s="187"/>
      <c r="NUJ707" s="187"/>
      <c r="NUK707" s="187"/>
      <c r="NUL707" s="187"/>
      <c r="NUM707" s="187"/>
      <c r="NUN707" s="187"/>
      <c r="NUO707" s="187"/>
      <c r="NUP707" s="187"/>
      <c r="NUQ707" s="187"/>
      <c r="NUR707" s="187"/>
      <c r="NUS707" s="187"/>
      <c r="NUT707" s="187"/>
      <c r="NUU707" s="187"/>
      <c r="NUV707" s="187"/>
      <c r="NUW707" s="187"/>
      <c r="NUX707" s="187"/>
      <c r="NUY707" s="187"/>
      <c r="NUZ707" s="187"/>
      <c r="NVA707" s="187"/>
      <c r="NVB707" s="187"/>
      <c r="NVC707" s="187"/>
      <c r="NVD707" s="187"/>
      <c r="NVE707" s="187"/>
      <c r="NVF707" s="187"/>
      <c r="NVG707" s="187"/>
      <c r="NVH707" s="187"/>
      <c r="NVI707" s="187"/>
      <c r="NVJ707" s="187"/>
      <c r="NVK707" s="187"/>
      <c r="NVL707" s="187"/>
      <c r="NVM707" s="187"/>
      <c r="NVN707" s="187"/>
      <c r="NVO707" s="187"/>
      <c r="NVP707" s="187"/>
      <c r="NVQ707" s="187"/>
      <c r="NVR707" s="187"/>
      <c r="NVS707" s="187"/>
      <c r="NVT707" s="187"/>
      <c r="NVU707" s="187"/>
      <c r="NVV707" s="187"/>
      <c r="NVW707" s="187"/>
      <c r="NVX707" s="187"/>
      <c r="NVY707" s="187"/>
      <c r="NVZ707" s="187"/>
      <c r="NWA707" s="187"/>
      <c r="NWB707" s="187"/>
      <c r="NWC707" s="187"/>
      <c r="NWD707" s="187"/>
      <c r="NWE707" s="187"/>
      <c r="NWF707" s="187"/>
      <c r="NWG707" s="187"/>
      <c r="NWH707" s="187"/>
      <c r="NWI707" s="187"/>
      <c r="NWJ707" s="187"/>
      <c r="NWK707" s="187"/>
      <c r="NWL707" s="187"/>
      <c r="NWM707" s="187"/>
      <c r="NWN707" s="187"/>
      <c r="NWO707" s="187"/>
      <c r="NWP707" s="187"/>
      <c r="NWQ707" s="187"/>
      <c r="NWR707" s="187"/>
      <c r="NWS707" s="187"/>
      <c r="NWT707" s="187"/>
      <c r="NWU707" s="187"/>
      <c r="NWV707" s="187"/>
      <c r="NWW707" s="187"/>
      <c r="NWX707" s="187"/>
      <c r="NWY707" s="187"/>
      <c r="NWZ707" s="187"/>
      <c r="NXA707" s="187"/>
      <c r="NXB707" s="187"/>
      <c r="NXC707" s="187"/>
      <c r="NXD707" s="187"/>
      <c r="NXE707" s="187"/>
      <c r="NXF707" s="187"/>
      <c r="NXG707" s="187"/>
      <c r="NXH707" s="187"/>
      <c r="NXI707" s="187"/>
      <c r="NXJ707" s="187"/>
      <c r="NXK707" s="187"/>
      <c r="NXL707" s="187"/>
      <c r="NXM707" s="187"/>
      <c r="NXN707" s="187"/>
      <c r="NXO707" s="187"/>
      <c r="NXP707" s="187"/>
      <c r="NXQ707" s="187"/>
      <c r="NXR707" s="187"/>
      <c r="NXS707" s="187"/>
      <c r="NXT707" s="187"/>
      <c r="NXU707" s="187"/>
      <c r="NXV707" s="187"/>
      <c r="NXW707" s="187"/>
      <c r="NXX707" s="187"/>
      <c r="NXY707" s="187"/>
      <c r="NXZ707" s="187"/>
      <c r="NYA707" s="187"/>
      <c r="NYB707" s="187"/>
      <c r="NYC707" s="187"/>
      <c r="NYD707" s="187"/>
      <c r="NYE707" s="187"/>
      <c r="NYF707" s="187"/>
      <c r="NYG707" s="187"/>
      <c r="NYH707" s="187"/>
      <c r="NYI707" s="187"/>
      <c r="NYJ707" s="187"/>
      <c r="NYK707" s="187"/>
      <c r="NYL707" s="187"/>
      <c r="NYM707" s="187"/>
      <c r="NYN707" s="187"/>
      <c r="NYO707" s="187"/>
      <c r="NYP707" s="187"/>
      <c r="NYQ707" s="187"/>
      <c r="NYR707" s="187"/>
      <c r="NYS707" s="187"/>
      <c r="NYT707" s="187"/>
      <c r="NYU707" s="187"/>
      <c r="NYV707" s="187"/>
      <c r="NYW707" s="187"/>
      <c r="NYX707" s="187"/>
      <c r="NYY707" s="187"/>
      <c r="NYZ707" s="187"/>
      <c r="NZA707" s="187"/>
      <c r="NZB707" s="187"/>
      <c r="NZC707" s="187"/>
      <c r="NZD707" s="187"/>
      <c r="NZE707" s="187"/>
      <c r="NZF707" s="187"/>
      <c r="NZG707" s="187"/>
      <c r="NZH707" s="187"/>
      <c r="NZI707" s="187"/>
      <c r="NZJ707" s="187"/>
      <c r="NZK707" s="187"/>
      <c r="NZL707" s="187"/>
      <c r="NZM707" s="187"/>
      <c r="NZN707" s="187"/>
      <c r="NZO707" s="187"/>
      <c r="NZP707" s="187"/>
      <c r="NZQ707" s="187"/>
      <c r="NZR707" s="187"/>
      <c r="NZS707" s="187"/>
      <c r="NZT707" s="187"/>
      <c r="NZU707" s="187"/>
      <c r="NZV707" s="187"/>
      <c r="NZW707" s="187"/>
      <c r="NZX707" s="187"/>
      <c r="NZY707" s="187"/>
      <c r="NZZ707" s="187"/>
      <c r="OAA707" s="187"/>
      <c r="OAB707" s="187"/>
      <c r="OAC707" s="187"/>
      <c r="OAD707" s="187"/>
      <c r="OAE707" s="187"/>
      <c r="OAF707" s="187"/>
      <c r="OAG707" s="187"/>
      <c r="OAH707" s="187"/>
      <c r="OAI707" s="187"/>
      <c r="OAJ707" s="187"/>
      <c r="OAK707" s="187"/>
      <c r="OAL707" s="187"/>
      <c r="OAM707" s="187"/>
      <c r="OAN707" s="187"/>
      <c r="OAO707" s="187"/>
      <c r="OAP707" s="187"/>
      <c r="OAQ707" s="187"/>
      <c r="OAR707" s="187"/>
      <c r="OAS707" s="187"/>
      <c r="OAT707" s="187"/>
      <c r="OAU707" s="187"/>
      <c r="OAV707" s="187"/>
      <c r="OAW707" s="187"/>
      <c r="OAX707" s="187"/>
      <c r="OAY707" s="187"/>
      <c r="OAZ707" s="187"/>
      <c r="OBA707" s="187"/>
      <c r="OBB707" s="187"/>
      <c r="OBC707" s="187"/>
      <c r="OBD707" s="187"/>
      <c r="OBE707" s="187"/>
      <c r="OBF707" s="187"/>
      <c r="OBG707" s="187"/>
      <c r="OBH707" s="187"/>
      <c r="OBI707" s="187"/>
      <c r="OBJ707" s="187"/>
      <c r="OBK707" s="187"/>
      <c r="OBL707" s="187"/>
      <c r="OBM707" s="187"/>
      <c r="OBN707" s="187"/>
      <c r="OBO707" s="187"/>
      <c r="OBP707" s="187"/>
      <c r="OBQ707" s="187"/>
      <c r="OBR707" s="187"/>
      <c r="OBS707" s="187"/>
      <c r="OBT707" s="187"/>
      <c r="OBU707" s="187"/>
      <c r="OBV707" s="187"/>
      <c r="OBW707" s="187"/>
      <c r="OBX707" s="187"/>
      <c r="OBY707" s="187"/>
      <c r="OBZ707" s="187"/>
      <c r="OCA707" s="187"/>
      <c r="OCB707" s="187"/>
      <c r="OCC707" s="187"/>
      <c r="OCD707" s="187"/>
      <c r="OCE707" s="187"/>
      <c r="OCF707" s="187"/>
      <c r="OCG707" s="187"/>
      <c r="OCH707" s="187"/>
      <c r="OCI707" s="187"/>
      <c r="OCJ707" s="187"/>
      <c r="OCK707" s="187"/>
      <c r="OCL707" s="187"/>
      <c r="OCM707" s="187"/>
      <c r="OCN707" s="187"/>
      <c r="OCO707" s="187"/>
      <c r="OCP707" s="187"/>
      <c r="OCQ707" s="187"/>
      <c r="OCR707" s="187"/>
      <c r="OCS707" s="187"/>
      <c r="OCT707" s="187"/>
      <c r="OCU707" s="187"/>
      <c r="OCV707" s="187"/>
      <c r="OCW707" s="187"/>
      <c r="OCX707" s="187"/>
      <c r="OCY707" s="187"/>
      <c r="OCZ707" s="187"/>
      <c r="ODA707" s="187"/>
      <c r="ODB707" s="187"/>
      <c r="ODC707" s="187"/>
      <c r="ODD707" s="187"/>
      <c r="ODE707" s="187"/>
      <c r="ODF707" s="187"/>
      <c r="ODG707" s="187"/>
      <c r="ODH707" s="187"/>
      <c r="ODI707" s="187"/>
      <c r="ODJ707" s="187"/>
      <c r="ODK707" s="187"/>
      <c r="ODL707" s="187"/>
      <c r="ODM707" s="187"/>
      <c r="ODN707" s="187"/>
      <c r="ODO707" s="187"/>
      <c r="ODP707" s="187"/>
      <c r="ODQ707" s="187"/>
      <c r="ODR707" s="187"/>
      <c r="ODS707" s="187"/>
      <c r="ODT707" s="187"/>
      <c r="ODU707" s="187"/>
      <c r="ODV707" s="187"/>
      <c r="ODW707" s="187"/>
      <c r="ODX707" s="187"/>
      <c r="ODY707" s="187"/>
      <c r="ODZ707" s="187"/>
      <c r="OEA707" s="187"/>
      <c r="OEB707" s="187"/>
      <c r="OEC707" s="187"/>
      <c r="OED707" s="187"/>
      <c r="OEE707" s="187"/>
      <c r="OEF707" s="187"/>
      <c r="OEG707" s="187"/>
      <c r="OEH707" s="187"/>
      <c r="OEI707" s="187"/>
      <c r="OEJ707" s="187"/>
      <c r="OEK707" s="187"/>
      <c r="OEL707" s="187"/>
      <c r="OEM707" s="187"/>
      <c r="OEN707" s="187"/>
      <c r="OEO707" s="187"/>
      <c r="OEP707" s="187"/>
      <c r="OEQ707" s="187"/>
      <c r="OER707" s="187"/>
      <c r="OES707" s="187"/>
      <c r="OET707" s="187"/>
      <c r="OEU707" s="187"/>
      <c r="OEV707" s="187"/>
      <c r="OEW707" s="187"/>
      <c r="OEX707" s="187"/>
      <c r="OEY707" s="187"/>
      <c r="OEZ707" s="187"/>
      <c r="OFA707" s="187"/>
      <c r="OFB707" s="187"/>
      <c r="OFC707" s="187"/>
      <c r="OFD707" s="187"/>
      <c r="OFE707" s="187"/>
      <c r="OFF707" s="187"/>
      <c r="OFG707" s="187"/>
      <c r="OFH707" s="187"/>
      <c r="OFI707" s="187"/>
      <c r="OFJ707" s="187"/>
      <c r="OFK707" s="187"/>
      <c r="OFL707" s="187"/>
      <c r="OFM707" s="187"/>
      <c r="OFN707" s="187"/>
      <c r="OFO707" s="187"/>
      <c r="OFP707" s="187"/>
      <c r="OFQ707" s="187"/>
      <c r="OFR707" s="187"/>
      <c r="OFS707" s="187"/>
      <c r="OFT707" s="187"/>
      <c r="OFU707" s="187"/>
      <c r="OFV707" s="187"/>
      <c r="OFW707" s="187"/>
      <c r="OFX707" s="187"/>
      <c r="OFY707" s="187"/>
      <c r="OFZ707" s="187"/>
      <c r="OGA707" s="187"/>
      <c r="OGB707" s="187"/>
      <c r="OGC707" s="187"/>
      <c r="OGD707" s="187"/>
      <c r="OGE707" s="187"/>
      <c r="OGF707" s="187"/>
      <c r="OGG707" s="187"/>
      <c r="OGH707" s="187"/>
      <c r="OGI707" s="187"/>
      <c r="OGJ707" s="187"/>
      <c r="OGK707" s="187"/>
      <c r="OGL707" s="187"/>
      <c r="OGM707" s="187"/>
      <c r="OGN707" s="187"/>
      <c r="OGO707" s="187"/>
      <c r="OGP707" s="187"/>
      <c r="OGQ707" s="187"/>
      <c r="OGR707" s="187"/>
      <c r="OGS707" s="187"/>
      <c r="OGT707" s="187"/>
      <c r="OGU707" s="187"/>
      <c r="OGV707" s="187"/>
      <c r="OGW707" s="187"/>
      <c r="OGX707" s="187"/>
      <c r="OGY707" s="187"/>
      <c r="OGZ707" s="187"/>
      <c r="OHA707" s="187"/>
      <c r="OHB707" s="187"/>
      <c r="OHC707" s="187"/>
      <c r="OHD707" s="187"/>
      <c r="OHE707" s="187"/>
      <c r="OHF707" s="187"/>
      <c r="OHG707" s="187"/>
      <c r="OHH707" s="187"/>
      <c r="OHI707" s="187"/>
      <c r="OHJ707" s="187"/>
      <c r="OHK707" s="187"/>
      <c r="OHL707" s="187"/>
      <c r="OHM707" s="187"/>
      <c r="OHN707" s="187"/>
      <c r="OHO707" s="187"/>
      <c r="OHP707" s="187"/>
      <c r="OHQ707" s="187"/>
      <c r="OHR707" s="187"/>
      <c r="OHS707" s="187"/>
      <c r="OHT707" s="187"/>
      <c r="OHU707" s="187"/>
      <c r="OHV707" s="187"/>
      <c r="OHW707" s="187"/>
      <c r="OHX707" s="187"/>
      <c r="OHY707" s="187"/>
      <c r="OHZ707" s="187"/>
      <c r="OIA707" s="187"/>
      <c r="OIB707" s="187"/>
      <c r="OIC707" s="187"/>
      <c r="OID707" s="187"/>
      <c r="OIE707" s="187"/>
      <c r="OIF707" s="187"/>
      <c r="OIG707" s="187"/>
      <c r="OIH707" s="187"/>
      <c r="OII707" s="187"/>
      <c r="OIJ707" s="187"/>
      <c r="OIK707" s="187"/>
      <c r="OIL707" s="187"/>
      <c r="OIM707" s="187"/>
      <c r="OIN707" s="187"/>
      <c r="OIO707" s="187"/>
      <c r="OIP707" s="187"/>
      <c r="OIQ707" s="187"/>
      <c r="OIR707" s="187"/>
      <c r="OIS707" s="187"/>
      <c r="OIT707" s="187"/>
      <c r="OIU707" s="187"/>
      <c r="OIV707" s="187"/>
      <c r="OIW707" s="187"/>
      <c r="OIX707" s="187"/>
      <c r="OIY707" s="187"/>
      <c r="OIZ707" s="187"/>
      <c r="OJA707" s="187"/>
      <c r="OJB707" s="187"/>
      <c r="OJC707" s="187"/>
      <c r="OJD707" s="187"/>
      <c r="OJE707" s="187"/>
      <c r="OJF707" s="187"/>
      <c r="OJG707" s="187"/>
      <c r="OJH707" s="187"/>
      <c r="OJI707" s="187"/>
      <c r="OJJ707" s="187"/>
      <c r="OJK707" s="187"/>
      <c r="OJL707" s="187"/>
      <c r="OJM707" s="187"/>
      <c r="OJN707" s="187"/>
      <c r="OJO707" s="187"/>
      <c r="OJP707" s="187"/>
      <c r="OJQ707" s="187"/>
      <c r="OJR707" s="187"/>
      <c r="OJS707" s="187"/>
      <c r="OJT707" s="187"/>
      <c r="OJU707" s="187"/>
      <c r="OJV707" s="187"/>
      <c r="OJW707" s="187"/>
      <c r="OJX707" s="187"/>
      <c r="OJY707" s="187"/>
      <c r="OJZ707" s="187"/>
      <c r="OKA707" s="187"/>
      <c r="OKB707" s="187"/>
      <c r="OKC707" s="187"/>
      <c r="OKD707" s="187"/>
      <c r="OKE707" s="187"/>
      <c r="OKF707" s="187"/>
      <c r="OKG707" s="187"/>
      <c r="OKH707" s="187"/>
      <c r="OKI707" s="187"/>
      <c r="OKJ707" s="187"/>
      <c r="OKK707" s="187"/>
      <c r="OKL707" s="187"/>
      <c r="OKM707" s="187"/>
      <c r="OKN707" s="187"/>
      <c r="OKO707" s="187"/>
      <c r="OKP707" s="187"/>
      <c r="OKQ707" s="187"/>
      <c r="OKR707" s="187"/>
      <c r="OKS707" s="187"/>
      <c r="OKT707" s="187"/>
      <c r="OKU707" s="187"/>
      <c r="OKV707" s="187"/>
      <c r="OKW707" s="187"/>
      <c r="OKX707" s="187"/>
      <c r="OKY707" s="187"/>
      <c r="OKZ707" s="187"/>
      <c r="OLA707" s="187"/>
      <c r="OLB707" s="187"/>
      <c r="OLC707" s="187"/>
      <c r="OLD707" s="187"/>
      <c r="OLE707" s="187"/>
      <c r="OLF707" s="187"/>
      <c r="OLG707" s="187"/>
      <c r="OLH707" s="187"/>
      <c r="OLI707" s="187"/>
      <c r="OLJ707" s="187"/>
      <c r="OLK707" s="187"/>
      <c r="OLL707" s="187"/>
      <c r="OLM707" s="187"/>
      <c r="OLN707" s="187"/>
      <c r="OLO707" s="187"/>
      <c r="OLP707" s="187"/>
      <c r="OLQ707" s="187"/>
      <c r="OLR707" s="187"/>
      <c r="OLS707" s="187"/>
      <c r="OLT707" s="187"/>
      <c r="OLU707" s="187"/>
      <c r="OLV707" s="187"/>
      <c r="OLW707" s="187"/>
      <c r="OLX707" s="187"/>
      <c r="OLY707" s="187"/>
      <c r="OLZ707" s="187"/>
      <c r="OMA707" s="187"/>
      <c r="OMB707" s="187"/>
      <c r="OMC707" s="187"/>
      <c r="OMD707" s="187"/>
      <c r="OME707" s="187"/>
      <c r="OMF707" s="187"/>
      <c r="OMG707" s="187"/>
      <c r="OMH707" s="187"/>
      <c r="OMI707" s="187"/>
      <c r="OMJ707" s="187"/>
      <c r="OMK707" s="187"/>
      <c r="OML707" s="187"/>
      <c r="OMM707" s="187"/>
      <c r="OMN707" s="187"/>
      <c r="OMO707" s="187"/>
      <c r="OMP707" s="187"/>
      <c r="OMQ707" s="187"/>
      <c r="OMR707" s="187"/>
      <c r="OMS707" s="187"/>
      <c r="OMT707" s="187"/>
      <c r="OMU707" s="187"/>
      <c r="OMV707" s="187"/>
      <c r="OMW707" s="187"/>
      <c r="OMX707" s="187"/>
      <c r="OMY707" s="187"/>
      <c r="OMZ707" s="187"/>
      <c r="ONA707" s="187"/>
      <c r="ONB707" s="187"/>
      <c r="ONC707" s="187"/>
      <c r="OND707" s="187"/>
      <c r="ONE707" s="187"/>
      <c r="ONF707" s="187"/>
      <c r="ONG707" s="187"/>
      <c r="ONH707" s="187"/>
      <c r="ONI707" s="187"/>
      <c r="ONJ707" s="187"/>
      <c r="ONK707" s="187"/>
      <c r="ONL707" s="187"/>
      <c r="ONM707" s="187"/>
      <c r="ONN707" s="187"/>
      <c r="ONO707" s="187"/>
      <c r="ONP707" s="187"/>
      <c r="ONQ707" s="187"/>
      <c r="ONR707" s="187"/>
      <c r="ONS707" s="187"/>
      <c r="ONT707" s="187"/>
      <c r="ONU707" s="187"/>
      <c r="ONV707" s="187"/>
      <c r="ONW707" s="187"/>
      <c r="ONX707" s="187"/>
      <c r="ONY707" s="187"/>
      <c r="ONZ707" s="187"/>
      <c r="OOA707" s="187"/>
      <c r="OOB707" s="187"/>
      <c r="OOC707" s="187"/>
      <c r="OOD707" s="187"/>
      <c r="OOE707" s="187"/>
      <c r="OOF707" s="187"/>
      <c r="OOG707" s="187"/>
      <c r="OOH707" s="187"/>
      <c r="OOI707" s="187"/>
      <c r="OOJ707" s="187"/>
      <c r="OOK707" s="187"/>
      <c r="OOL707" s="187"/>
      <c r="OOM707" s="187"/>
      <c r="OON707" s="187"/>
      <c r="OOO707" s="187"/>
      <c r="OOP707" s="187"/>
      <c r="OOQ707" s="187"/>
      <c r="OOR707" s="187"/>
      <c r="OOS707" s="187"/>
      <c r="OOT707" s="187"/>
      <c r="OOU707" s="187"/>
      <c r="OOV707" s="187"/>
      <c r="OOW707" s="187"/>
      <c r="OOX707" s="187"/>
      <c r="OOY707" s="187"/>
      <c r="OOZ707" s="187"/>
      <c r="OPA707" s="187"/>
      <c r="OPB707" s="187"/>
      <c r="OPC707" s="187"/>
      <c r="OPD707" s="187"/>
      <c r="OPE707" s="187"/>
      <c r="OPF707" s="187"/>
      <c r="OPG707" s="187"/>
      <c r="OPH707" s="187"/>
      <c r="OPI707" s="187"/>
      <c r="OPJ707" s="187"/>
      <c r="OPK707" s="187"/>
      <c r="OPL707" s="187"/>
      <c r="OPM707" s="187"/>
      <c r="OPN707" s="187"/>
      <c r="OPO707" s="187"/>
      <c r="OPP707" s="187"/>
      <c r="OPQ707" s="187"/>
      <c r="OPR707" s="187"/>
      <c r="OPS707" s="187"/>
      <c r="OPT707" s="187"/>
      <c r="OPU707" s="187"/>
      <c r="OPV707" s="187"/>
      <c r="OPW707" s="187"/>
      <c r="OPX707" s="187"/>
      <c r="OPY707" s="187"/>
      <c r="OPZ707" s="187"/>
      <c r="OQA707" s="187"/>
      <c r="OQB707" s="187"/>
      <c r="OQC707" s="187"/>
      <c r="OQD707" s="187"/>
      <c r="OQE707" s="187"/>
      <c r="OQF707" s="187"/>
      <c r="OQG707" s="187"/>
      <c r="OQH707" s="187"/>
      <c r="OQI707" s="187"/>
      <c r="OQJ707" s="187"/>
      <c r="OQK707" s="187"/>
      <c r="OQL707" s="187"/>
      <c r="OQM707" s="187"/>
      <c r="OQN707" s="187"/>
      <c r="OQO707" s="187"/>
      <c r="OQP707" s="187"/>
      <c r="OQQ707" s="187"/>
      <c r="OQR707" s="187"/>
      <c r="OQS707" s="187"/>
      <c r="OQT707" s="187"/>
      <c r="OQU707" s="187"/>
      <c r="OQV707" s="187"/>
      <c r="OQW707" s="187"/>
      <c r="OQX707" s="187"/>
      <c r="OQY707" s="187"/>
      <c r="OQZ707" s="187"/>
      <c r="ORA707" s="187"/>
      <c r="ORB707" s="187"/>
      <c r="ORC707" s="187"/>
      <c r="ORD707" s="187"/>
      <c r="ORE707" s="187"/>
      <c r="ORF707" s="187"/>
      <c r="ORG707" s="187"/>
      <c r="ORH707" s="187"/>
      <c r="ORI707" s="187"/>
      <c r="ORJ707" s="187"/>
      <c r="ORK707" s="187"/>
      <c r="ORL707" s="187"/>
      <c r="ORM707" s="187"/>
      <c r="ORN707" s="187"/>
      <c r="ORO707" s="187"/>
      <c r="ORP707" s="187"/>
      <c r="ORQ707" s="187"/>
      <c r="ORR707" s="187"/>
      <c r="ORS707" s="187"/>
      <c r="ORT707" s="187"/>
      <c r="ORU707" s="187"/>
      <c r="ORV707" s="187"/>
      <c r="ORW707" s="187"/>
      <c r="ORX707" s="187"/>
      <c r="ORY707" s="187"/>
      <c r="ORZ707" s="187"/>
      <c r="OSA707" s="187"/>
      <c r="OSB707" s="187"/>
      <c r="OSC707" s="187"/>
      <c r="OSD707" s="187"/>
      <c r="OSE707" s="187"/>
      <c r="OSF707" s="187"/>
      <c r="OSG707" s="187"/>
      <c r="OSH707" s="187"/>
      <c r="OSI707" s="187"/>
      <c r="OSJ707" s="187"/>
      <c r="OSK707" s="187"/>
      <c r="OSL707" s="187"/>
      <c r="OSM707" s="187"/>
      <c r="OSN707" s="187"/>
      <c r="OSO707" s="187"/>
      <c r="OSP707" s="187"/>
      <c r="OSQ707" s="187"/>
      <c r="OSR707" s="187"/>
      <c r="OSS707" s="187"/>
      <c r="OST707" s="187"/>
      <c r="OSU707" s="187"/>
      <c r="OSV707" s="187"/>
      <c r="OSW707" s="187"/>
      <c r="OSX707" s="187"/>
      <c r="OSY707" s="187"/>
      <c r="OSZ707" s="187"/>
      <c r="OTA707" s="187"/>
      <c r="OTB707" s="187"/>
      <c r="OTC707" s="187"/>
      <c r="OTD707" s="187"/>
      <c r="OTE707" s="187"/>
      <c r="OTF707" s="187"/>
      <c r="OTG707" s="187"/>
      <c r="OTH707" s="187"/>
      <c r="OTI707" s="187"/>
      <c r="OTJ707" s="187"/>
      <c r="OTK707" s="187"/>
      <c r="OTL707" s="187"/>
      <c r="OTM707" s="187"/>
      <c r="OTN707" s="187"/>
      <c r="OTO707" s="187"/>
      <c r="OTP707" s="187"/>
      <c r="OTQ707" s="187"/>
      <c r="OTR707" s="187"/>
      <c r="OTS707" s="187"/>
      <c r="OTT707" s="187"/>
      <c r="OTU707" s="187"/>
      <c r="OTV707" s="187"/>
      <c r="OTW707" s="187"/>
      <c r="OTX707" s="187"/>
      <c r="OTY707" s="187"/>
      <c r="OTZ707" s="187"/>
      <c r="OUA707" s="187"/>
      <c r="OUB707" s="187"/>
      <c r="OUC707" s="187"/>
      <c r="OUD707" s="187"/>
      <c r="OUE707" s="187"/>
      <c r="OUF707" s="187"/>
      <c r="OUG707" s="187"/>
      <c r="OUH707" s="187"/>
      <c r="OUI707" s="187"/>
      <c r="OUJ707" s="187"/>
      <c r="OUK707" s="187"/>
      <c r="OUL707" s="187"/>
      <c r="OUM707" s="187"/>
      <c r="OUN707" s="187"/>
      <c r="OUO707" s="187"/>
      <c r="OUP707" s="187"/>
      <c r="OUQ707" s="187"/>
      <c r="OUR707" s="187"/>
      <c r="OUS707" s="187"/>
      <c r="OUT707" s="187"/>
      <c r="OUU707" s="187"/>
      <c r="OUV707" s="187"/>
      <c r="OUW707" s="187"/>
      <c r="OUX707" s="187"/>
      <c r="OUY707" s="187"/>
      <c r="OUZ707" s="187"/>
      <c r="OVA707" s="187"/>
      <c r="OVB707" s="187"/>
      <c r="OVC707" s="187"/>
      <c r="OVD707" s="187"/>
      <c r="OVE707" s="187"/>
      <c r="OVF707" s="187"/>
      <c r="OVG707" s="187"/>
      <c r="OVH707" s="187"/>
      <c r="OVI707" s="187"/>
      <c r="OVJ707" s="187"/>
      <c r="OVK707" s="187"/>
      <c r="OVL707" s="187"/>
      <c r="OVM707" s="187"/>
      <c r="OVN707" s="187"/>
      <c r="OVO707" s="187"/>
      <c r="OVP707" s="187"/>
      <c r="OVQ707" s="187"/>
      <c r="OVR707" s="187"/>
      <c r="OVS707" s="187"/>
      <c r="OVT707" s="187"/>
      <c r="OVU707" s="187"/>
      <c r="OVV707" s="187"/>
      <c r="OVW707" s="187"/>
      <c r="OVX707" s="187"/>
      <c r="OVY707" s="187"/>
      <c r="OVZ707" s="187"/>
      <c r="OWA707" s="187"/>
      <c r="OWB707" s="187"/>
      <c r="OWC707" s="187"/>
      <c r="OWD707" s="187"/>
      <c r="OWE707" s="187"/>
      <c r="OWF707" s="187"/>
      <c r="OWG707" s="187"/>
      <c r="OWH707" s="187"/>
      <c r="OWI707" s="187"/>
      <c r="OWJ707" s="187"/>
      <c r="OWK707" s="187"/>
      <c r="OWL707" s="187"/>
      <c r="OWM707" s="187"/>
      <c r="OWN707" s="187"/>
      <c r="OWO707" s="187"/>
      <c r="OWP707" s="187"/>
      <c r="OWQ707" s="187"/>
      <c r="OWR707" s="187"/>
      <c r="OWS707" s="187"/>
      <c r="OWT707" s="187"/>
      <c r="OWU707" s="187"/>
      <c r="OWV707" s="187"/>
      <c r="OWW707" s="187"/>
      <c r="OWX707" s="187"/>
      <c r="OWY707" s="187"/>
      <c r="OWZ707" s="187"/>
      <c r="OXA707" s="187"/>
      <c r="OXB707" s="187"/>
      <c r="OXC707" s="187"/>
      <c r="OXD707" s="187"/>
      <c r="OXE707" s="187"/>
      <c r="OXF707" s="187"/>
      <c r="OXG707" s="187"/>
      <c r="OXH707" s="187"/>
      <c r="OXI707" s="187"/>
      <c r="OXJ707" s="187"/>
      <c r="OXK707" s="187"/>
      <c r="OXL707" s="187"/>
      <c r="OXM707" s="187"/>
      <c r="OXN707" s="187"/>
      <c r="OXO707" s="187"/>
      <c r="OXP707" s="187"/>
      <c r="OXQ707" s="187"/>
      <c r="OXR707" s="187"/>
      <c r="OXS707" s="187"/>
      <c r="OXT707" s="187"/>
      <c r="OXU707" s="187"/>
      <c r="OXV707" s="187"/>
      <c r="OXW707" s="187"/>
      <c r="OXX707" s="187"/>
      <c r="OXY707" s="187"/>
      <c r="OXZ707" s="187"/>
      <c r="OYA707" s="187"/>
      <c r="OYB707" s="187"/>
      <c r="OYC707" s="187"/>
      <c r="OYD707" s="187"/>
      <c r="OYE707" s="187"/>
      <c r="OYF707" s="187"/>
      <c r="OYG707" s="187"/>
      <c r="OYH707" s="187"/>
      <c r="OYI707" s="187"/>
      <c r="OYJ707" s="187"/>
      <c r="OYK707" s="187"/>
      <c r="OYL707" s="187"/>
      <c r="OYM707" s="187"/>
      <c r="OYN707" s="187"/>
      <c r="OYO707" s="187"/>
      <c r="OYP707" s="187"/>
      <c r="OYQ707" s="187"/>
      <c r="OYR707" s="187"/>
      <c r="OYS707" s="187"/>
      <c r="OYT707" s="187"/>
      <c r="OYU707" s="187"/>
      <c r="OYV707" s="187"/>
      <c r="OYW707" s="187"/>
      <c r="OYX707" s="187"/>
      <c r="OYY707" s="187"/>
      <c r="OYZ707" s="187"/>
      <c r="OZA707" s="187"/>
      <c r="OZB707" s="187"/>
      <c r="OZC707" s="187"/>
      <c r="OZD707" s="187"/>
      <c r="OZE707" s="187"/>
      <c r="OZF707" s="187"/>
      <c r="OZG707" s="187"/>
      <c r="OZH707" s="187"/>
      <c r="OZI707" s="187"/>
      <c r="OZJ707" s="187"/>
      <c r="OZK707" s="187"/>
      <c r="OZL707" s="187"/>
      <c r="OZM707" s="187"/>
      <c r="OZN707" s="187"/>
      <c r="OZO707" s="187"/>
      <c r="OZP707" s="187"/>
      <c r="OZQ707" s="187"/>
      <c r="OZR707" s="187"/>
      <c r="OZS707" s="187"/>
      <c r="OZT707" s="187"/>
      <c r="OZU707" s="187"/>
      <c r="OZV707" s="187"/>
      <c r="OZW707" s="187"/>
      <c r="OZX707" s="187"/>
      <c r="OZY707" s="187"/>
      <c r="OZZ707" s="187"/>
      <c r="PAA707" s="187"/>
      <c r="PAB707" s="187"/>
      <c r="PAC707" s="187"/>
      <c r="PAD707" s="187"/>
      <c r="PAE707" s="187"/>
      <c r="PAF707" s="187"/>
      <c r="PAG707" s="187"/>
      <c r="PAH707" s="187"/>
      <c r="PAI707" s="187"/>
      <c r="PAJ707" s="187"/>
      <c r="PAK707" s="187"/>
      <c r="PAL707" s="187"/>
      <c r="PAM707" s="187"/>
      <c r="PAN707" s="187"/>
      <c r="PAO707" s="187"/>
      <c r="PAP707" s="187"/>
      <c r="PAQ707" s="187"/>
      <c r="PAR707" s="187"/>
      <c r="PAS707" s="187"/>
      <c r="PAT707" s="187"/>
      <c r="PAU707" s="187"/>
      <c r="PAV707" s="187"/>
      <c r="PAW707" s="187"/>
      <c r="PAX707" s="187"/>
      <c r="PAY707" s="187"/>
      <c r="PAZ707" s="187"/>
      <c r="PBA707" s="187"/>
      <c r="PBB707" s="187"/>
      <c r="PBC707" s="187"/>
      <c r="PBD707" s="187"/>
      <c r="PBE707" s="187"/>
      <c r="PBF707" s="187"/>
      <c r="PBG707" s="187"/>
      <c r="PBH707" s="187"/>
      <c r="PBI707" s="187"/>
      <c r="PBJ707" s="187"/>
      <c r="PBK707" s="187"/>
      <c r="PBL707" s="187"/>
      <c r="PBM707" s="187"/>
      <c r="PBN707" s="187"/>
      <c r="PBO707" s="187"/>
      <c r="PBP707" s="187"/>
      <c r="PBQ707" s="187"/>
      <c r="PBR707" s="187"/>
      <c r="PBS707" s="187"/>
      <c r="PBT707" s="187"/>
      <c r="PBU707" s="187"/>
      <c r="PBV707" s="187"/>
      <c r="PBW707" s="187"/>
      <c r="PBX707" s="187"/>
      <c r="PBY707" s="187"/>
      <c r="PBZ707" s="187"/>
      <c r="PCA707" s="187"/>
      <c r="PCB707" s="187"/>
      <c r="PCC707" s="187"/>
      <c r="PCD707" s="187"/>
      <c r="PCE707" s="187"/>
      <c r="PCF707" s="187"/>
      <c r="PCG707" s="187"/>
      <c r="PCH707" s="187"/>
      <c r="PCI707" s="187"/>
      <c r="PCJ707" s="187"/>
      <c r="PCK707" s="187"/>
      <c r="PCL707" s="187"/>
      <c r="PCM707" s="187"/>
      <c r="PCN707" s="187"/>
      <c r="PCO707" s="187"/>
      <c r="PCP707" s="187"/>
      <c r="PCQ707" s="187"/>
      <c r="PCR707" s="187"/>
      <c r="PCS707" s="187"/>
      <c r="PCT707" s="187"/>
      <c r="PCU707" s="187"/>
      <c r="PCV707" s="187"/>
      <c r="PCW707" s="187"/>
      <c r="PCX707" s="187"/>
      <c r="PCY707" s="187"/>
      <c r="PCZ707" s="187"/>
      <c r="PDA707" s="187"/>
      <c r="PDB707" s="187"/>
      <c r="PDC707" s="187"/>
      <c r="PDD707" s="187"/>
      <c r="PDE707" s="187"/>
      <c r="PDF707" s="187"/>
      <c r="PDG707" s="187"/>
      <c r="PDH707" s="187"/>
      <c r="PDI707" s="187"/>
      <c r="PDJ707" s="187"/>
      <c r="PDK707" s="187"/>
      <c r="PDL707" s="187"/>
      <c r="PDM707" s="187"/>
      <c r="PDN707" s="187"/>
      <c r="PDO707" s="187"/>
      <c r="PDP707" s="187"/>
      <c r="PDQ707" s="187"/>
      <c r="PDR707" s="187"/>
      <c r="PDS707" s="187"/>
      <c r="PDT707" s="187"/>
      <c r="PDU707" s="187"/>
      <c r="PDV707" s="187"/>
      <c r="PDW707" s="187"/>
      <c r="PDX707" s="187"/>
      <c r="PDY707" s="187"/>
      <c r="PDZ707" s="187"/>
      <c r="PEA707" s="187"/>
      <c r="PEB707" s="187"/>
      <c r="PEC707" s="187"/>
      <c r="PED707" s="187"/>
      <c r="PEE707" s="187"/>
      <c r="PEF707" s="187"/>
      <c r="PEG707" s="187"/>
      <c r="PEH707" s="187"/>
      <c r="PEI707" s="187"/>
      <c r="PEJ707" s="187"/>
      <c r="PEK707" s="187"/>
      <c r="PEL707" s="187"/>
      <c r="PEM707" s="187"/>
      <c r="PEN707" s="187"/>
      <c r="PEO707" s="187"/>
      <c r="PEP707" s="187"/>
      <c r="PEQ707" s="187"/>
      <c r="PER707" s="187"/>
      <c r="PES707" s="187"/>
      <c r="PET707" s="187"/>
      <c r="PEU707" s="187"/>
      <c r="PEV707" s="187"/>
      <c r="PEW707" s="187"/>
      <c r="PEX707" s="187"/>
      <c r="PEY707" s="187"/>
      <c r="PEZ707" s="187"/>
      <c r="PFA707" s="187"/>
      <c r="PFB707" s="187"/>
      <c r="PFC707" s="187"/>
      <c r="PFD707" s="187"/>
      <c r="PFE707" s="187"/>
      <c r="PFF707" s="187"/>
      <c r="PFG707" s="187"/>
      <c r="PFH707" s="187"/>
      <c r="PFI707" s="187"/>
      <c r="PFJ707" s="187"/>
      <c r="PFK707" s="187"/>
      <c r="PFL707" s="187"/>
      <c r="PFM707" s="187"/>
      <c r="PFN707" s="187"/>
      <c r="PFO707" s="187"/>
      <c r="PFP707" s="187"/>
      <c r="PFQ707" s="187"/>
      <c r="PFR707" s="187"/>
      <c r="PFS707" s="187"/>
      <c r="PFT707" s="187"/>
      <c r="PFU707" s="187"/>
      <c r="PFV707" s="187"/>
      <c r="PFW707" s="187"/>
      <c r="PFX707" s="187"/>
      <c r="PFY707" s="187"/>
      <c r="PFZ707" s="187"/>
      <c r="PGA707" s="187"/>
      <c r="PGB707" s="187"/>
      <c r="PGC707" s="187"/>
      <c r="PGD707" s="187"/>
      <c r="PGE707" s="187"/>
      <c r="PGF707" s="187"/>
      <c r="PGG707" s="187"/>
      <c r="PGH707" s="187"/>
      <c r="PGI707" s="187"/>
      <c r="PGJ707" s="187"/>
      <c r="PGK707" s="187"/>
      <c r="PGL707" s="187"/>
      <c r="PGM707" s="187"/>
      <c r="PGN707" s="187"/>
      <c r="PGO707" s="187"/>
      <c r="PGP707" s="187"/>
      <c r="PGQ707" s="187"/>
      <c r="PGR707" s="187"/>
      <c r="PGS707" s="187"/>
      <c r="PGT707" s="187"/>
      <c r="PGU707" s="187"/>
      <c r="PGV707" s="187"/>
      <c r="PGW707" s="187"/>
      <c r="PGX707" s="187"/>
      <c r="PGY707" s="187"/>
      <c r="PGZ707" s="187"/>
      <c r="PHA707" s="187"/>
      <c r="PHB707" s="187"/>
      <c r="PHC707" s="187"/>
      <c r="PHD707" s="187"/>
      <c r="PHE707" s="187"/>
      <c r="PHF707" s="187"/>
      <c r="PHG707" s="187"/>
      <c r="PHH707" s="187"/>
      <c r="PHI707" s="187"/>
      <c r="PHJ707" s="187"/>
      <c r="PHK707" s="187"/>
      <c r="PHL707" s="187"/>
      <c r="PHM707" s="187"/>
      <c r="PHN707" s="187"/>
      <c r="PHO707" s="187"/>
      <c r="PHP707" s="187"/>
      <c r="PHQ707" s="187"/>
      <c r="PHR707" s="187"/>
      <c r="PHS707" s="187"/>
      <c r="PHT707" s="187"/>
      <c r="PHU707" s="187"/>
      <c r="PHV707" s="187"/>
      <c r="PHW707" s="187"/>
      <c r="PHX707" s="187"/>
      <c r="PHY707" s="187"/>
      <c r="PHZ707" s="187"/>
      <c r="PIA707" s="187"/>
      <c r="PIB707" s="187"/>
      <c r="PIC707" s="187"/>
      <c r="PID707" s="187"/>
      <c r="PIE707" s="187"/>
      <c r="PIF707" s="187"/>
      <c r="PIG707" s="187"/>
      <c r="PIH707" s="187"/>
      <c r="PII707" s="187"/>
      <c r="PIJ707" s="187"/>
      <c r="PIK707" s="187"/>
      <c r="PIL707" s="187"/>
      <c r="PIM707" s="187"/>
      <c r="PIN707" s="187"/>
      <c r="PIO707" s="187"/>
      <c r="PIP707" s="187"/>
      <c r="PIQ707" s="187"/>
      <c r="PIR707" s="187"/>
      <c r="PIS707" s="187"/>
      <c r="PIT707" s="187"/>
      <c r="PIU707" s="187"/>
      <c r="PIV707" s="187"/>
      <c r="PIW707" s="187"/>
      <c r="PIX707" s="187"/>
      <c r="PIY707" s="187"/>
      <c r="PIZ707" s="187"/>
      <c r="PJA707" s="187"/>
      <c r="PJB707" s="187"/>
      <c r="PJC707" s="187"/>
      <c r="PJD707" s="187"/>
      <c r="PJE707" s="187"/>
      <c r="PJF707" s="187"/>
      <c r="PJG707" s="187"/>
      <c r="PJH707" s="187"/>
      <c r="PJI707" s="187"/>
      <c r="PJJ707" s="187"/>
      <c r="PJK707" s="187"/>
      <c r="PJL707" s="187"/>
      <c r="PJM707" s="187"/>
      <c r="PJN707" s="187"/>
      <c r="PJO707" s="187"/>
      <c r="PJP707" s="187"/>
      <c r="PJQ707" s="187"/>
      <c r="PJR707" s="187"/>
      <c r="PJS707" s="187"/>
      <c r="PJT707" s="187"/>
      <c r="PJU707" s="187"/>
      <c r="PJV707" s="187"/>
      <c r="PJW707" s="187"/>
      <c r="PJX707" s="187"/>
      <c r="PJY707" s="187"/>
      <c r="PJZ707" s="187"/>
      <c r="PKA707" s="187"/>
      <c r="PKB707" s="187"/>
      <c r="PKC707" s="187"/>
      <c r="PKD707" s="187"/>
      <c r="PKE707" s="187"/>
      <c r="PKF707" s="187"/>
      <c r="PKG707" s="187"/>
      <c r="PKH707" s="187"/>
      <c r="PKI707" s="187"/>
      <c r="PKJ707" s="187"/>
      <c r="PKK707" s="187"/>
      <c r="PKL707" s="187"/>
      <c r="PKM707" s="187"/>
      <c r="PKN707" s="187"/>
      <c r="PKO707" s="187"/>
      <c r="PKP707" s="187"/>
      <c r="PKQ707" s="187"/>
      <c r="PKR707" s="187"/>
      <c r="PKS707" s="187"/>
      <c r="PKT707" s="187"/>
      <c r="PKU707" s="187"/>
      <c r="PKV707" s="187"/>
      <c r="PKW707" s="187"/>
      <c r="PKX707" s="187"/>
      <c r="PKY707" s="187"/>
      <c r="PKZ707" s="187"/>
      <c r="PLA707" s="187"/>
      <c r="PLB707" s="187"/>
      <c r="PLC707" s="187"/>
      <c r="PLD707" s="187"/>
      <c r="PLE707" s="187"/>
      <c r="PLF707" s="187"/>
      <c r="PLG707" s="187"/>
      <c r="PLH707" s="187"/>
      <c r="PLI707" s="187"/>
      <c r="PLJ707" s="187"/>
      <c r="PLK707" s="187"/>
      <c r="PLL707" s="187"/>
      <c r="PLM707" s="187"/>
      <c r="PLN707" s="187"/>
      <c r="PLO707" s="187"/>
      <c r="PLP707" s="187"/>
      <c r="PLQ707" s="187"/>
      <c r="PLR707" s="187"/>
      <c r="PLS707" s="187"/>
      <c r="PLT707" s="187"/>
      <c r="PLU707" s="187"/>
      <c r="PLV707" s="187"/>
      <c r="PLW707" s="187"/>
      <c r="PLX707" s="187"/>
      <c r="PLY707" s="187"/>
      <c r="PLZ707" s="187"/>
      <c r="PMA707" s="187"/>
      <c r="PMB707" s="187"/>
      <c r="PMC707" s="187"/>
      <c r="PMD707" s="187"/>
      <c r="PME707" s="187"/>
      <c r="PMF707" s="187"/>
      <c r="PMG707" s="187"/>
      <c r="PMH707" s="187"/>
      <c r="PMI707" s="187"/>
      <c r="PMJ707" s="187"/>
      <c r="PMK707" s="187"/>
      <c r="PML707" s="187"/>
      <c r="PMM707" s="187"/>
      <c r="PMN707" s="187"/>
      <c r="PMO707" s="187"/>
      <c r="PMP707" s="187"/>
      <c r="PMQ707" s="187"/>
      <c r="PMR707" s="187"/>
      <c r="PMS707" s="187"/>
      <c r="PMT707" s="187"/>
      <c r="PMU707" s="187"/>
      <c r="PMV707" s="187"/>
      <c r="PMW707" s="187"/>
      <c r="PMX707" s="187"/>
      <c r="PMY707" s="187"/>
      <c r="PMZ707" s="187"/>
      <c r="PNA707" s="187"/>
      <c r="PNB707" s="187"/>
      <c r="PNC707" s="187"/>
      <c r="PND707" s="187"/>
      <c r="PNE707" s="187"/>
      <c r="PNF707" s="187"/>
      <c r="PNG707" s="187"/>
      <c r="PNH707" s="187"/>
      <c r="PNI707" s="187"/>
      <c r="PNJ707" s="187"/>
      <c r="PNK707" s="187"/>
      <c r="PNL707" s="187"/>
      <c r="PNM707" s="187"/>
      <c r="PNN707" s="187"/>
      <c r="PNO707" s="187"/>
      <c r="PNP707" s="187"/>
      <c r="PNQ707" s="187"/>
      <c r="PNR707" s="187"/>
      <c r="PNS707" s="187"/>
      <c r="PNT707" s="187"/>
      <c r="PNU707" s="187"/>
      <c r="PNV707" s="187"/>
      <c r="PNW707" s="187"/>
      <c r="PNX707" s="187"/>
      <c r="PNY707" s="187"/>
      <c r="PNZ707" s="187"/>
      <c r="POA707" s="187"/>
      <c r="POB707" s="187"/>
      <c r="POC707" s="187"/>
      <c r="POD707" s="187"/>
      <c r="POE707" s="187"/>
      <c r="POF707" s="187"/>
      <c r="POG707" s="187"/>
      <c r="POH707" s="187"/>
      <c r="POI707" s="187"/>
      <c r="POJ707" s="187"/>
      <c r="POK707" s="187"/>
      <c r="POL707" s="187"/>
      <c r="POM707" s="187"/>
      <c r="PON707" s="187"/>
      <c r="POO707" s="187"/>
      <c r="POP707" s="187"/>
      <c r="POQ707" s="187"/>
      <c r="POR707" s="187"/>
      <c r="POS707" s="187"/>
      <c r="POT707" s="187"/>
      <c r="POU707" s="187"/>
      <c r="POV707" s="187"/>
      <c r="POW707" s="187"/>
      <c r="POX707" s="187"/>
      <c r="POY707" s="187"/>
      <c r="POZ707" s="187"/>
      <c r="PPA707" s="187"/>
      <c r="PPB707" s="187"/>
      <c r="PPC707" s="187"/>
      <c r="PPD707" s="187"/>
      <c r="PPE707" s="187"/>
      <c r="PPF707" s="187"/>
      <c r="PPG707" s="187"/>
      <c r="PPH707" s="187"/>
      <c r="PPI707" s="187"/>
      <c r="PPJ707" s="187"/>
      <c r="PPK707" s="187"/>
      <c r="PPL707" s="187"/>
      <c r="PPM707" s="187"/>
      <c r="PPN707" s="187"/>
      <c r="PPO707" s="187"/>
      <c r="PPP707" s="187"/>
      <c r="PPQ707" s="187"/>
      <c r="PPR707" s="187"/>
      <c r="PPS707" s="187"/>
      <c r="PPT707" s="187"/>
      <c r="PPU707" s="187"/>
      <c r="PPV707" s="187"/>
      <c r="PPW707" s="187"/>
      <c r="PPX707" s="187"/>
      <c r="PPY707" s="187"/>
      <c r="PPZ707" s="187"/>
      <c r="PQA707" s="187"/>
      <c r="PQB707" s="187"/>
      <c r="PQC707" s="187"/>
      <c r="PQD707" s="187"/>
      <c r="PQE707" s="187"/>
      <c r="PQF707" s="187"/>
      <c r="PQG707" s="187"/>
      <c r="PQH707" s="187"/>
      <c r="PQI707" s="187"/>
      <c r="PQJ707" s="187"/>
      <c r="PQK707" s="187"/>
      <c r="PQL707" s="187"/>
      <c r="PQM707" s="187"/>
      <c r="PQN707" s="187"/>
      <c r="PQO707" s="187"/>
      <c r="PQP707" s="187"/>
      <c r="PQQ707" s="187"/>
      <c r="PQR707" s="187"/>
      <c r="PQS707" s="187"/>
      <c r="PQT707" s="187"/>
      <c r="PQU707" s="187"/>
      <c r="PQV707" s="187"/>
      <c r="PQW707" s="187"/>
      <c r="PQX707" s="187"/>
      <c r="PQY707" s="187"/>
      <c r="PQZ707" s="187"/>
      <c r="PRA707" s="187"/>
      <c r="PRB707" s="187"/>
      <c r="PRC707" s="187"/>
      <c r="PRD707" s="187"/>
      <c r="PRE707" s="187"/>
      <c r="PRF707" s="187"/>
      <c r="PRG707" s="187"/>
      <c r="PRH707" s="187"/>
      <c r="PRI707" s="187"/>
      <c r="PRJ707" s="187"/>
      <c r="PRK707" s="187"/>
      <c r="PRL707" s="187"/>
      <c r="PRM707" s="187"/>
      <c r="PRN707" s="187"/>
      <c r="PRO707" s="187"/>
      <c r="PRP707" s="187"/>
      <c r="PRQ707" s="187"/>
      <c r="PRR707" s="187"/>
      <c r="PRS707" s="187"/>
      <c r="PRT707" s="187"/>
      <c r="PRU707" s="187"/>
      <c r="PRV707" s="187"/>
      <c r="PRW707" s="187"/>
      <c r="PRX707" s="187"/>
      <c r="PRY707" s="187"/>
      <c r="PRZ707" s="187"/>
      <c r="PSA707" s="187"/>
      <c r="PSB707" s="187"/>
      <c r="PSC707" s="187"/>
      <c r="PSD707" s="187"/>
      <c r="PSE707" s="187"/>
      <c r="PSF707" s="187"/>
      <c r="PSG707" s="187"/>
      <c r="PSH707" s="187"/>
      <c r="PSI707" s="187"/>
      <c r="PSJ707" s="187"/>
      <c r="PSK707" s="187"/>
      <c r="PSL707" s="187"/>
      <c r="PSM707" s="187"/>
      <c r="PSN707" s="187"/>
      <c r="PSO707" s="187"/>
      <c r="PSP707" s="187"/>
      <c r="PSQ707" s="187"/>
      <c r="PSR707" s="187"/>
      <c r="PSS707" s="187"/>
      <c r="PST707" s="187"/>
      <c r="PSU707" s="187"/>
      <c r="PSV707" s="187"/>
      <c r="PSW707" s="187"/>
      <c r="PSX707" s="187"/>
      <c r="PSY707" s="187"/>
      <c r="PSZ707" s="187"/>
      <c r="PTA707" s="187"/>
      <c r="PTB707" s="187"/>
      <c r="PTC707" s="187"/>
      <c r="PTD707" s="187"/>
      <c r="PTE707" s="187"/>
      <c r="PTF707" s="187"/>
      <c r="PTG707" s="187"/>
      <c r="PTH707" s="187"/>
      <c r="PTI707" s="187"/>
      <c r="PTJ707" s="187"/>
      <c r="PTK707" s="187"/>
      <c r="PTL707" s="187"/>
      <c r="PTM707" s="187"/>
      <c r="PTN707" s="187"/>
      <c r="PTO707" s="187"/>
      <c r="PTP707" s="187"/>
      <c r="PTQ707" s="187"/>
      <c r="PTR707" s="187"/>
      <c r="PTS707" s="187"/>
      <c r="PTT707" s="187"/>
      <c r="PTU707" s="187"/>
      <c r="PTV707" s="187"/>
      <c r="PTW707" s="187"/>
      <c r="PTX707" s="187"/>
      <c r="PTY707" s="187"/>
      <c r="PTZ707" s="187"/>
      <c r="PUA707" s="187"/>
      <c r="PUB707" s="187"/>
      <c r="PUC707" s="187"/>
      <c r="PUD707" s="187"/>
      <c r="PUE707" s="187"/>
      <c r="PUF707" s="187"/>
      <c r="PUG707" s="187"/>
      <c r="PUH707" s="187"/>
      <c r="PUI707" s="187"/>
      <c r="PUJ707" s="187"/>
      <c r="PUK707" s="187"/>
      <c r="PUL707" s="187"/>
      <c r="PUM707" s="187"/>
      <c r="PUN707" s="187"/>
      <c r="PUO707" s="187"/>
      <c r="PUP707" s="187"/>
      <c r="PUQ707" s="187"/>
      <c r="PUR707" s="187"/>
      <c r="PUS707" s="187"/>
      <c r="PUT707" s="187"/>
      <c r="PUU707" s="187"/>
      <c r="PUV707" s="187"/>
      <c r="PUW707" s="187"/>
      <c r="PUX707" s="187"/>
      <c r="PUY707" s="187"/>
      <c r="PUZ707" s="187"/>
      <c r="PVA707" s="187"/>
      <c r="PVB707" s="187"/>
      <c r="PVC707" s="187"/>
      <c r="PVD707" s="187"/>
      <c r="PVE707" s="187"/>
      <c r="PVF707" s="187"/>
      <c r="PVG707" s="187"/>
      <c r="PVH707" s="187"/>
      <c r="PVI707" s="187"/>
      <c r="PVJ707" s="187"/>
      <c r="PVK707" s="187"/>
      <c r="PVL707" s="187"/>
      <c r="PVM707" s="187"/>
      <c r="PVN707" s="187"/>
      <c r="PVO707" s="187"/>
      <c r="PVP707" s="187"/>
      <c r="PVQ707" s="187"/>
      <c r="PVR707" s="187"/>
      <c r="PVS707" s="187"/>
      <c r="PVT707" s="187"/>
      <c r="PVU707" s="187"/>
      <c r="PVV707" s="187"/>
      <c r="PVW707" s="187"/>
      <c r="PVX707" s="187"/>
      <c r="PVY707" s="187"/>
      <c r="PVZ707" s="187"/>
      <c r="PWA707" s="187"/>
      <c r="PWB707" s="187"/>
      <c r="PWC707" s="187"/>
      <c r="PWD707" s="187"/>
      <c r="PWE707" s="187"/>
      <c r="PWF707" s="187"/>
      <c r="PWG707" s="187"/>
      <c r="PWH707" s="187"/>
      <c r="PWI707" s="187"/>
      <c r="PWJ707" s="187"/>
      <c r="PWK707" s="187"/>
      <c r="PWL707" s="187"/>
      <c r="PWM707" s="187"/>
      <c r="PWN707" s="187"/>
      <c r="PWO707" s="187"/>
      <c r="PWP707" s="187"/>
      <c r="PWQ707" s="187"/>
      <c r="PWR707" s="187"/>
      <c r="PWS707" s="187"/>
      <c r="PWT707" s="187"/>
      <c r="PWU707" s="187"/>
      <c r="PWV707" s="187"/>
      <c r="PWW707" s="187"/>
      <c r="PWX707" s="187"/>
      <c r="PWY707" s="187"/>
      <c r="PWZ707" s="187"/>
      <c r="PXA707" s="187"/>
      <c r="PXB707" s="187"/>
      <c r="PXC707" s="187"/>
      <c r="PXD707" s="187"/>
      <c r="PXE707" s="187"/>
      <c r="PXF707" s="187"/>
      <c r="PXG707" s="187"/>
      <c r="PXH707" s="187"/>
      <c r="PXI707" s="187"/>
      <c r="PXJ707" s="187"/>
      <c r="PXK707" s="187"/>
      <c r="PXL707" s="187"/>
      <c r="PXM707" s="187"/>
      <c r="PXN707" s="187"/>
      <c r="PXO707" s="187"/>
      <c r="PXP707" s="187"/>
      <c r="PXQ707" s="187"/>
      <c r="PXR707" s="187"/>
      <c r="PXS707" s="187"/>
      <c r="PXT707" s="187"/>
      <c r="PXU707" s="187"/>
      <c r="PXV707" s="187"/>
      <c r="PXW707" s="187"/>
      <c r="PXX707" s="187"/>
      <c r="PXY707" s="187"/>
      <c r="PXZ707" s="187"/>
      <c r="PYA707" s="187"/>
      <c r="PYB707" s="187"/>
      <c r="PYC707" s="187"/>
      <c r="PYD707" s="187"/>
      <c r="PYE707" s="187"/>
      <c r="PYF707" s="187"/>
      <c r="PYG707" s="187"/>
      <c r="PYH707" s="187"/>
      <c r="PYI707" s="187"/>
      <c r="PYJ707" s="187"/>
      <c r="PYK707" s="187"/>
      <c r="PYL707" s="187"/>
      <c r="PYM707" s="187"/>
      <c r="PYN707" s="187"/>
      <c r="PYO707" s="187"/>
      <c r="PYP707" s="187"/>
      <c r="PYQ707" s="187"/>
      <c r="PYR707" s="187"/>
      <c r="PYS707" s="187"/>
      <c r="PYT707" s="187"/>
      <c r="PYU707" s="187"/>
      <c r="PYV707" s="187"/>
      <c r="PYW707" s="187"/>
      <c r="PYX707" s="187"/>
      <c r="PYY707" s="187"/>
      <c r="PYZ707" s="187"/>
      <c r="PZA707" s="187"/>
      <c r="PZB707" s="187"/>
      <c r="PZC707" s="187"/>
      <c r="PZD707" s="187"/>
      <c r="PZE707" s="187"/>
      <c r="PZF707" s="187"/>
      <c r="PZG707" s="187"/>
      <c r="PZH707" s="187"/>
      <c r="PZI707" s="187"/>
      <c r="PZJ707" s="187"/>
      <c r="PZK707" s="187"/>
      <c r="PZL707" s="187"/>
      <c r="PZM707" s="187"/>
      <c r="PZN707" s="187"/>
      <c r="PZO707" s="187"/>
      <c r="PZP707" s="187"/>
      <c r="PZQ707" s="187"/>
      <c r="PZR707" s="187"/>
      <c r="PZS707" s="187"/>
      <c r="PZT707" s="187"/>
      <c r="PZU707" s="187"/>
      <c r="PZV707" s="187"/>
      <c r="PZW707" s="187"/>
      <c r="PZX707" s="187"/>
      <c r="PZY707" s="187"/>
      <c r="PZZ707" s="187"/>
      <c r="QAA707" s="187"/>
      <c r="QAB707" s="187"/>
      <c r="QAC707" s="187"/>
      <c r="QAD707" s="187"/>
      <c r="QAE707" s="187"/>
      <c r="QAF707" s="187"/>
      <c r="QAG707" s="187"/>
      <c r="QAH707" s="187"/>
      <c r="QAI707" s="187"/>
      <c r="QAJ707" s="187"/>
      <c r="QAK707" s="187"/>
      <c r="QAL707" s="187"/>
      <c r="QAM707" s="187"/>
      <c r="QAN707" s="187"/>
      <c r="QAO707" s="187"/>
      <c r="QAP707" s="187"/>
      <c r="QAQ707" s="187"/>
      <c r="QAR707" s="187"/>
      <c r="QAS707" s="187"/>
      <c r="QAT707" s="187"/>
      <c r="QAU707" s="187"/>
      <c r="QAV707" s="187"/>
      <c r="QAW707" s="187"/>
      <c r="QAX707" s="187"/>
      <c r="QAY707" s="187"/>
      <c r="QAZ707" s="187"/>
      <c r="QBA707" s="187"/>
      <c r="QBB707" s="187"/>
      <c r="QBC707" s="187"/>
      <c r="QBD707" s="187"/>
      <c r="QBE707" s="187"/>
      <c r="QBF707" s="187"/>
      <c r="QBG707" s="187"/>
      <c r="QBH707" s="187"/>
      <c r="QBI707" s="187"/>
      <c r="QBJ707" s="187"/>
      <c r="QBK707" s="187"/>
      <c r="QBL707" s="187"/>
      <c r="QBM707" s="187"/>
      <c r="QBN707" s="187"/>
      <c r="QBO707" s="187"/>
      <c r="QBP707" s="187"/>
      <c r="QBQ707" s="187"/>
      <c r="QBR707" s="187"/>
      <c r="QBS707" s="187"/>
      <c r="QBT707" s="187"/>
      <c r="QBU707" s="187"/>
      <c r="QBV707" s="187"/>
      <c r="QBW707" s="187"/>
      <c r="QBX707" s="187"/>
      <c r="QBY707" s="187"/>
      <c r="QBZ707" s="187"/>
      <c r="QCA707" s="187"/>
      <c r="QCB707" s="187"/>
      <c r="QCC707" s="187"/>
      <c r="QCD707" s="187"/>
      <c r="QCE707" s="187"/>
      <c r="QCF707" s="187"/>
      <c r="QCG707" s="187"/>
      <c r="QCH707" s="187"/>
      <c r="QCI707" s="187"/>
      <c r="QCJ707" s="187"/>
      <c r="QCK707" s="187"/>
      <c r="QCL707" s="187"/>
      <c r="QCM707" s="187"/>
      <c r="QCN707" s="187"/>
      <c r="QCO707" s="187"/>
      <c r="QCP707" s="187"/>
      <c r="QCQ707" s="187"/>
      <c r="QCR707" s="187"/>
      <c r="QCS707" s="187"/>
      <c r="QCT707" s="187"/>
      <c r="QCU707" s="187"/>
      <c r="QCV707" s="187"/>
      <c r="QCW707" s="187"/>
      <c r="QCX707" s="187"/>
      <c r="QCY707" s="187"/>
      <c r="QCZ707" s="187"/>
      <c r="QDA707" s="187"/>
      <c r="QDB707" s="187"/>
      <c r="QDC707" s="187"/>
      <c r="QDD707" s="187"/>
      <c r="QDE707" s="187"/>
      <c r="QDF707" s="187"/>
      <c r="QDG707" s="187"/>
      <c r="QDH707" s="187"/>
      <c r="QDI707" s="187"/>
      <c r="QDJ707" s="187"/>
      <c r="QDK707" s="187"/>
      <c r="QDL707" s="187"/>
      <c r="QDM707" s="187"/>
      <c r="QDN707" s="187"/>
      <c r="QDO707" s="187"/>
      <c r="QDP707" s="187"/>
      <c r="QDQ707" s="187"/>
      <c r="QDR707" s="187"/>
      <c r="QDS707" s="187"/>
      <c r="QDT707" s="187"/>
      <c r="QDU707" s="187"/>
      <c r="QDV707" s="187"/>
      <c r="QDW707" s="187"/>
      <c r="QDX707" s="187"/>
      <c r="QDY707" s="187"/>
      <c r="QDZ707" s="187"/>
      <c r="QEA707" s="187"/>
      <c r="QEB707" s="187"/>
      <c r="QEC707" s="187"/>
      <c r="QED707" s="187"/>
      <c r="QEE707" s="187"/>
      <c r="QEF707" s="187"/>
      <c r="QEG707" s="187"/>
      <c r="QEH707" s="187"/>
      <c r="QEI707" s="187"/>
      <c r="QEJ707" s="187"/>
      <c r="QEK707" s="187"/>
      <c r="QEL707" s="187"/>
      <c r="QEM707" s="187"/>
      <c r="QEN707" s="187"/>
      <c r="QEO707" s="187"/>
      <c r="QEP707" s="187"/>
      <c r="QEQ707" s="187"/>
      <c r="QER707" s="187"/>
      <c r="QES707" s="187"/>
      <c r="QET707" s="187"/>
      <c r="QEU707" s="187"/>
      <c r="QEV707" s="187"/>
      <c r="QEW707" s="187"/>
      <c r="QEX707" s="187"/>
      <c r="QEY707" s="187"/>
      <c r="QEZ707" s="187"/>
      <c r="QFA707" s="187"/>
      <c r="QFB707" s="187"/>
      <c r="QFC707" s="187"/>
      <c r="QFD707" s="187"/>
      <c r="QFE707" s="187"/>
      <c r="QFF707" s="187"/>
      <c r="QFG707" s="187"/>
      <c r="QFH707" s="187"/>
      <c r="QFI707" s="187"/>
      <c r="QFJ707" s="187"/>
      <c r="QFK707" s="187"/>
      <c r="QFL707" s="187"/>
      <c r="QFM707" s="187"/>
      <c r="QFN707" s="187"/>
      <c r="QFO707" s="187"/>
      <c r="QFP707" s="187"/>
      <c r="QFQ707" s="187"/>
      <c r="QFR707" s="187"/>
      <c r="QFS707" s="187"/>
      <c r="QFT707" s="187"/>
      <c r="QFU707" s="187"/>
      <c r="QFV707" s="187"/>
      <c r="QFW707" s="187"/>
      <c r="QFX707" s="187"/>
      <c r="QFY707" s="187"/>
      <c r="QFZ707" s="187"/>
      <c r="QGA707" s="187"/>
      <c r="QGB707" s="187"/>
      <c r="QGC707" s="187"/>
      <c r="QGD707" s="187"/>
      <c r="QGE707" s="187"/>
      <c r="QGF707" s="187"/>
      <c r="QGG707" s="187"/>
      <c r="QGH707" s="187"/>
      <c r="QGI707" s="187"/>
      <c r="QGJ707" s="187"/>
      <c r="QGK707" s="187"/>
      <c r="QGL707" s="187"/>
      <c r="QGM707" s="187"/>
      <c r="QGN707" s="187"/>
      <c r="QGO707" s="187"/>
      <c r="QGP707" s="187"/>
      <c r="QGQ707" s="187"/>
      <c r="QGR707" s="187"/>
      <c r="QGS707" s="187"/>
      <c r="QGT707" s="187"/>
      <c r="QGU707" s="187"/>
      <c r="QGV707" s="187"/>
      <c r="QGW707" s="187"/>
      <c r="QGX707" s="187"/>
      <c r="QGY707" s="187"/>
      <c r="QGZ707" s="187"/>
      <c r="QHA707" s="187"/>
      <c r="QHB707" s="187"/>
      <c r="QHC707" s="187"/>
      <c r="QHD707" s="187"/>
      <c r="QHE707" s="187"/>
      <c r="QHF707" s="187"/>
      <c r="QHG707" s="187"/>
      <c r="QHH707" s="187"/>
      <c r="QHI707" s="187"/>
      <c r="QHJ707" s="187"/>
      <c r="QHK707" s="187"/>
      <c r="QHL707" s="187"/>
      <c r="QHM707" s="187"/>
      <c r="QHN707" s="187"/>
      <c r="QHO707" s="187"/>
      <c r="QHP707" s="187"/>
      <c r="QHQ707" s="187"/>
      <c r="QHR707" s="187"/>
      <c r="QHS707" s="187"/>
      <c r="QHT707" s="187"/>
      <c r="QHU707" s="187"/>
      <c r="QHV707" s="187"/>
      <c r="QHW707" s="187"/>
      <c r="QHX707" s="187"/>
      <c r="QHY707" s="187"/>
      <c r="QHZ707" s="187"/>
      <c r="QIA707" s="187"/>
      <c r="QIB707" s="187"/>
      <c r="QIC707" s="187"/>
      <c r="QID707" s="187"/>
      <c r="QIE707" s="187"/>
      <c r="QIF707" s="187"/>
      <c r="QIG707" s="187"/>
      <c r="QIH707" s="187"/>
      <c r="QII707" s="187"/>
      <c r="QIJ707" s="187"/>
      <c r="QIK707" s="187"/>
      <c r="QIL707" s="187"/>
      <c r="QIM707" s="187"/>
      <c r="QIN707" s="187"/>
      <c r="QIO707" s="187"/>
      <c r="QIP707" s="187"/>
      <c r="QIQ707" s="187"/>
      <c r="QIR707" s="187"/>
      <c r="QIS707" s="187"/>
      <c r="QIT707" s="187"/>
      <c r="QIU707" s="187"/>
      <c r="QIV707" s="187"/>
      <c r="QIW707" s="187"/>
      <c r="QIX707" s="187"/>
      <c r="QIY707" s="187"/>
      <c r="QIZ707" s="187"/>
      <c r="QJA707" s="187"/>
      <c r="QJB707" s="187"/>
      <c r="QJC707" s="187"/>
      <c r="QJD707" s="187"/>
      <c r="QJE707" s="187"/>
      <c r="QJF707" s="187"/>
      <c r="QJG707" s="187"/>
      <c r="QJH707" s="187"/>
      <c r="QJI707" s="187"/>
      <c r="QJJ707" s="187"/>
      <c r="QJK707" s="187"/>
      <c r="QJL707" s="187"/>
      <c r="QJM707" s="187"/>
      <c r="QJN707" s="187"/>
      <c r="QJO707" s="187"/>
      <c r="QJP707" s="187"/>
      <c r="QJQ707" s="187"/>
      <c r="QJR707" s="187"/>
      <c r="QJS707" s="187"/>
      <c r="QJT707" s="187"/>
      <c r="QJU707" s="187"/>
      <c r="QJV707" s="187"/>
      <c r="QJW707" s="187"/>
      <c r="QJX707" s="187"/>
      <c r="QJY707" s="187"/>
      <c r="QJZ707" s="187"/>
      <c r="QKA707" s="187"/>
      <c r="QKB707" s="187"/>
      <c r="QKC707" s="187"/>
      <c r="QKD707" s="187"/>
      <c r="QKE707" s="187"/>
      <c r="QKF707" s="187"/>
      <c r="QKG707" s="187"/>
      <c r="QKH707" s="187"/>
      <c r="QKI707" s="187"/>
      <c r="QKJ707" s="187"/>
      <c r="QKK707" s="187"/>
      <c r="QKL707" s="187"/>
      <c r="QKM707" s="187"/>
      <c r="QKN707" s="187"/>
      <c r="QKO707" s="187"/>
      <c r="QKP707" s="187"/>
      <c r="QKQ707" s="187"/>
      <c r="QKR707" s="187"/>
      <c r="QKS707" s="187"/>
      <c r="QKT707" s="187"/>
      <c r="QKU707" s="187"/>
      <c r="QKV707" s="187"/>
      <c r="QKW707" s="187"/>
      <c r="QKX707" s="187"/>
      <c r="QKY707" s="187"/>
      <c r="QKZ707" s="187"/>
      <c r="QLA707" s="187"/>
      <c r="QLB707" s="187"/>
      <c r="QLC707" s="187"/>
      <c r="QLD707" s="187"/>
      <c r="QLE707" s="187"/>
      <c r="QLF707" s="187"/>
      <c r="QLG707" s="187"/>
      <c r="QLH707" s="187"/>
      <c r="QLI707" s="187"/>
      <c r="QLJ707" s="187"/>
      <c r="QLK707" s="187"/>
      <c r="QLL707" s="187"/>
      <c r="QLM707" s="187"/>
      <c r="QLN707" s="187"/>
      <c r="QLO707" s="187"/>
      <c r="QLP707" s="187"/>
      <c r="QLQ707" s="187"/>
      <c r="QLR707" s="187"/>
      <c r="QLS707" s="187"/>
      <c r="QLT707" s="187"/>
      <c r="QLU707" s="187"/>
      <c r="QLV707" s="187"/>
      <c r="QLW707" s="187"/>
      <c r="QLX707" s="187"/>
      <c r="QLY707" s="187"/>
      <c r="QLZ707" s="187"/>
      <c r="QMA707" s="187"/>
      <c r="QMB707" s="187"/>
      <c r="QMC707" s="187"/>
      <c r="QMD707" s="187"/>
      <c r="QME707" s="187"/>
      <c r="QMF707" s="187"/>
      <c r="QMG707" s="187"/>
      <c r="QMH707" s="187"/>
      <c r="QMI707" s="187"/>
      <c r="QMJ707" s="187"/>
      <c r="QMK707" s="187"/>
      <c r="QML707" s="187"/>
      <c r="QMM707" s="187"/>
      <c r="QMN707" s="187"/>
      <c r="QMO707" s="187"/>
      <c r="QMP707" s="187"/>
      <c r="QMQ707" s="187"/>
      <c r="QMR707" s="187"/>
      <c r="QMS707" s="187"/>
      <c r="QMT707" s="187"/>
      <c r="QMU707" s="187"/>
      <c r="QMV707" s="187"/>
      <c r="QMW707" s="187"/>
      <c r="QMX707" s="187"/>
      <c r="QMY707" s="187"/>
      <c r="QMZ707" s="187"/>
      <c r="QNA707" s="187"/>
      <c r="QNB707" s="187"/>
      <c r="QNC707" s="187"/>
      <c r="QND707" s="187"/>
      <c r="QNE707" s="187"/>
      <c r="QNF707" s="187"/>
      <c r="QNG707" s="187"/>
      <c r="QNH707" s="187"/>
      <c r="QNI707" s="187"/>
      <c r="QNJ707" s="187"/>
      <c r="QNK707" s="187"/>
      <c r="QNL707" s="187"/>
      <c r="QNM707" s="187"/>
      <c r="QNN707" s="187"/>
      <c r="QNO707" s="187"/>
      <c r="QNP707" s="187"/>
      <c r="QNQ707" s="187"/>
      <c r="QNR707" s="187"/>
      <c r="QNS707" s="187"/>
      <c r="QNT707" s="187"/>
      <c r="QNU707" s="187"/>
      <c r="QNV707" s="187"/>
      <c r="QNW707" s="187"/>
      <c r="QNX707" s="187"/>
      <c r="QNY707" s="187"/>
      <c r="QNZ707" s="187"/>
      <c r="QOA707" s="187"/>
      <c r="QOB707" s="187"/>
      <c r="QOC707" s="187"/>
      <c r="QOD707" s="187"/>
      <c r="QOE707" s="187"/>
      <c r="QOF707" s="187"/>
      <c r="QOG707" s="187"/>
      <c r="QOH707" s="187"/>
      <c r="QOI707" s="187"/>
      <c r="QOJ707" s="187"/>
      <c r="QOK707" s="187"/>
      <c r="QOL707" s="187"/>
      <c r="QOM707" s="187"/>
      <c r="QON707" s="187"/>
      <c r="QOO707" s="187"/>
      <c r="QOP707" s="187"/>
      <c r="QOQ707" s="187"/>
      <c r="QOR707" s="187"/>
      <c r="QOS707" s="187"/>
      <c r="QOT707" s="187"/>
      <c r="QOU707" s="187"/>
      <c r="QOV707" s="187"/>
      <c r="QOW707" s="187"/>
      <c r="QOX707" s="187"/>
      <c r="QOY707" s="187"/>
      <c r="QOZ707" s="187"/>
      <c r="QPA707" s="187"/>
      <c r="QPB707" s="187"/>
      <c r="QPC707" s="187"/>
      <c r="QPD707" s="187"/>
      <c r="QPE707" s="187"/>
      <c r="QPF707" s="187"/>
      <c r="QPG707" s="187"/>
      <c r="QPH707" s="187"/>
      <c r="QPI707" s="187"/>
      <c r="QPJ707" s="187"/>
      <c r="QPK707" s="187"/>
      <c r="QPL707" s="187"/>
      <c r="QPM707" s="187"/>
      <c r="QPN707" s="187"/>
      <c r="QPO707" s="187"/>
      <c r="QPP707" s="187"/>
      <c r="QPQ707" s="187"/>
      <c r="QPR707" s="187"/>
      <c r="QPS707" s="187"/>
      <c r="QPT707" s="187"/>
      <c r="QPU707" s="187"/>
      <c r="QPV707" s="187"/>
      <c r="QPW707" s="187"/>
      <c r="QPX707" s="187"/>
      <c r="QPY707" s="187"/>
      <c r="QPZ707" s="187"/>
      <c r="QQA707" s="187"/>
      <c r="QQB707" s="187"/>
      <c r="QQC707" s="187"/>
      <c r="QQD707" s="187"/>
      <c r="QQE707" s="187"/>
      <c r="QQF707" s="187"/>
      <c r="QQG707" s="187"/>
      <c r="QQH707" s="187"/>
      <c r="QQI707" s="187"/>
      <c r="QQJ707" s="187"/>
      <c r="QQK707" s="187"/>
      <c r="QQL707" s="187"/>
      <c r="QQM707" s="187"/>
      <c r="QQN707" s="187"/>
      <c r="QQO707" s="187"/>
      <c r="QQP707" s="187"/>
      <c r="QQQ707" s="187"/>
      <c r="QQR707" s="187"/>
      <c r="QQS707" s="187"/>
      <c r="QQT707" s="187"/>
      <c r="QQU707" s="187"/>
      <c r="QQV707" s="187"/>
      <c r="QQW707" s="187"/>
      <c r="QQX707" s="187"/>
      <c r="QQY707" s="187"/>
      <c r="QQZ707" s="187"/>
      <c r="QRA707" s="187"/>
      <c r="QRB707" s="187"/>
      <c r="QRC707" s="187"/>
      <c r="QRD707" s="187"/>
      <c r="QRE707" s="187"/>
      <c r="QRF707" s="187"/>
      <c r="QRG707" s="187"/>
      <c r="QRH707" s="187"/>
      <c r="QRI707" s="187"/>
      <c r="QRJ707" s="187"/>
      <c r="QRK707" s="187"/>
      <c r="QRL707" s="187"/>
      <c r="QRM707" s="187"/>
      <c r="QRN707" s="187"/>
      <c r="QRO707" s="187"/>
      <c r="QRP707" s="187"/>
      <c r="QRQ707" s="187"/>
      <c r="QRR707" s="187"/>
      <c r="QRS707" s="187"/>
      <c r="QRT707" s="187"/>
      <c r="QRU707" s="187"/>
      <c r="QRV707" s="187"/>
      <c r="QRW707" s="187"/>
      <c r="QRX707" s="187"/>
      <c r="QRY707" s="187"/>
      <c r="QRZ707" s="187"/>
      <c r="QSA707" s="187"/>
      <c r="QSB707" s="187"/>
      <c r="QSC707" s="187"/>
      <c r="QSD707" s="187"/>
      <c r="QSE707" s="187"/>
      <c r="QSF707" s="187"/>
      <c r="QSG707" s="187"/>
      <c r="QSH707" s="187"/>
      <c r="QSI707" s="187"/>
      <c r="QSJ707" s="187"/>
      <c r="QSK707" s="187"/>
      <c r="QSL707" s="187"/>
      <c r="QSM707" s="187"/>
      <c r="QSN707" s="187"/>
      <c r="QSO707" s="187"/>
      <c r="QSP707" s="187"/>
      <c r="QSQ707" s="187"/>
      <c r="QSR707" s="187"/>
      <c r="QSS707" s="187"/>
      <c r="QST707" s="187"/>
      <c r="QSU707" s="187"/>
      <c r="QSV707" s="187"/>
      <c r="QSW707" s="187"/>
      <c r="QSX707" s="187"/>
      <c r="QSY707" s="187"/>
      <c r="QSZ707" s="187"/>
      <c r="QTA707" s="187"/>
      <c r="QTB707" s="187"/>
      <c r="QTC707" s="187"/>
      <c r="QTD707" s="187"/>
      <c r="QTE707" s="187"/>
      <c r="QTF707" s="187"/>
      <c r="QTG707" s="187"/>
      <c r="QTH707" s="187"/>
      <c r="QTI707" s="187"/>
      <c r="QTJ707" s="187"/>
      <c r="QTK707" s="187"/>
      <c r="QTL707" s="187"/>
      <c r="QTM707" s="187"/>
      <c r="QTN707" s="187"/>
      <c r="QTO707" s="187"/>
      <c r="QTP707" s="187"/>
      <c r="QTQ707" s="187"/>
      <c r="QTR707" s="187"/>
      <c r="QTS707" s="187"/>
      <c r="QTT707" s="187"/>
      <c r="QTU707" s="187"/>
      <c r="QTV707" s="187"/>
      <c r="QTW707" s="187"/>
      <c r="QTX707" s="187"/>
      <c r="QTY707" s="187"/>
      <c r="QTZ707" s="187"/>
      <c r="QUA707" s="187"/>
      <c r="QUB707" s="187"/>
      <c r="QUC707" s="187"/>
      <c r="QUD707" s="187"/>
      <c r="QUE707" s="187"/>
      <c r="QUF707" s="187"/>
      <c r="QUG707" s="187"/>
      <c r="QUH707" s="187"/>
      <c r="QUI707" s="187"/>
      <c r="QUJ707" s="187"/>
      <c r="QUK707" s="187"/>
      <c r="QUL707" s="187"/>
      <c r="QUM707" s="187"/>
      <c r="QUN707" s="187"/>
      <c r="QUO707" s="187"/>
      <c r="QUP707" s="187"/>
      <c r="QUQ707" s="187"/>
      <c r="QUR707" s="187"/>
      <c r="QUS707" s="187"/>
      <c r="QUT707" s="187"/>
      <c r="QUU707" s="187"/>
      <c r="QUV707" s="187"/>
      <c r="QUW707" s="187"/>
      <c r="QUX707" s="187"/>
      <c r="QUY707" s="187"/>
      <c r="QUZ707" s="187"/>
      <c r="QVA707" s="187"/>
      <c r="QVB707" s="187"/>
      <c r="QVC707" s="187"/>
      <c r="QVD707" s="187"/>
      <c r="QVE707" s="187"/>
      <c r="QVF707" s="187"/>
      <c r="QVG707" s="187"/>
      <c r="QVH707" s="187"/>
      <c r="QVI707" s="187"/>
      <c r="QVJ707" s="187"/>
      <c r="QVK707" s="187"/>
      <c r="QVL707" s="187"/>
      <c r="QVM707" s="187"/>
      <c r="QVN707" s="187"/>
      <c r="QVO707" s="187"/>
      <c r="QVP707" s="187"/>
      <c r="QVQ707" s="187"/>
      <c r="QVR707" s="187"/>
      <c r="QVS707" s="187"/>
      <c r="QVT707" s="187"/>
      <c r="QVU707" s="187"/>
      <c r="QVV707" s="187"/>
      <c r="QVW707" s="187"/>
      <c r="QVX707" s="187"/>
      <c r="QVY707" s="187"/>
      <c r="QVZ707" s="187"/>
      <c r="QWA707" s="187"/>
      <c r="QWB707" s="187"/>
      <c r="QWC707" s="187"/>
      <c r="QWD707" s="187"/>
      <c r="QWE707" s="187"/>
      <c r="QWF707" s="187"/>
      <c r="QWG707" s="187"/>
      <c r="QWH707" s="187"/>
      <c r="QWI707" s="187"/>
      <c r="QWJ707" s="187"/>
      <c r="QWK707" s="187"/>
      <c r="QWL707" s="187"/>
      <c r="QWM707" s="187"/>
      <c r="QWN707" s="187"/>
      <c r="QWO707" s="187"/>
      <c r="QWP707" s="187"/>
      <c r="QWQ707" s="187"/>
      <c r="QWR707" s="187"/>
      <c r="QWS707" s="187"/>
      <c r="QWT707" s="187"/>
      <c r="QWU707" s="187"/>
      <c r="QWV707" s="187"/>
      <c r="QWW707" s="187"/>
      <c r="QWX707" s="187"/>
      <c r="QWY707" s="187"/>
      <c r="QWZ707" s="187"/>
      <c r="QXA707" s="187"/>
      <c r="QXB707" s="187"/>
      <c r="QXC707" s="187"/>
      <c r="QXD707" s="187"/>
      <c r="QXE707" s="187"/>
      <c r="QXF707" s="187"/>
      <c r="QXG707" s="187"/>
      <c r="QXH707" s="187"/>
      <c r="QXI707" s="187"/>
      <c r="QXJ707" s="187"/>
      <c r="QXK707" s="187"/>
      <c r="QXL707" s="187"/>
      <c r="QXM707" s="187"/>
      <c r="QXN707" s="187"/>
      <c r="QXO707" s="187"/>
      <c r="QXP707" s="187"/>
      <c r="QXQ707" s="187"/>
      <c r="QXR707" s="187"/>
      <c r="QXS707" s="187"/>
      <c r="QXT707" s="187"/>
      <c r="QXU707" s="187"/>
      <c r="QXV707" s="187"/>
      <c r="QXW707" s="187"/>
      <c r="QXX707" s="187"/>
      <c r="QXY707" s="187"/>
      <c r="QXZ707" s="187"/>
      <c r="QYA707" s="187"/>
      <c r="QYB707" s="187"/>
      <c r="QYC707" s="187"/>
      <c r="QYD707" s="187"/>
      <c r="QYE707" s="187"/>
      <c r="QYF707" s="187"/>
      <c r="QYG707" s="187"/>
      <c r="QYH707" s="187"/>
      <c r="QYI707" s="187"/>
      <c r="QYJ707" s="187"/>
      <c r="QYK707" s="187"/>
      <c r="QYL707" s="187"/>
      <c r="QYM707" s="187"/>
      <c r="QYN707" s="187"/>
      <c r="QYO707" s="187"/>
      <c r="QYP707" s="187"/>
      <c r="QYQ707" s="187"/>
      <c r="QYR707" s="187"/>
      <c r="QYS707" s="187"/>
      <c r="QYT707" s="187"/>
      <c r="QYU707" s="187"/>
      <c r="QYV707" s="187"/>
      <c r="QYW707" s="187"/>
      <c r="QYX707" s="187"/>
      <c r="QYY707" s="187"/>
      <c r="QYZ707" s="187"/>
      <c r="QZA707" s="187"/>
      <c r="QZB707" s="187"/>
      <c r="QZC707" s="187"/>
      <c r="QZD707" s="187"/>
      <c r="QZE707" s="187"/>
      <c r="QZF707" s="187"/>
      <c r="QZG707" s="187"/>
      <c r="QZH707" s="187"/>
      <c r="QZI707" s="187"/>
      <c r="QZJ707" s="187"/>
      <c r="QZK707" s="187"/>
      <c r="QZL707" s="187"/>
      <c r="QZM707" s="187"/>
      <c r="QZN707" s="187"/>
      <c r="QZO707" s="187"/>
      <c r="QZP707" s="187"/>
      <c r="QZQ707" s="187"/>
      <c r="QZR707" s="187"/>
      <c r="QZS707" s="187"/>
      <c r="QZT707" s="187"/>
      <c r="QZU707" s="187"/>
      <c r="QZV707" s="187"/>
      <c r="QZW707" s="187"/>
      <c r="QZX707" s="187"/>
      <c r="QZY707" s="187"/>
      <c r="QZZ707" s="187"/>
      <c r="RAA707" s="187"/>
      <c r="RAB707" s="187"/>
      <c r="RAC707" s="187"/>
      <c r="RAD707" s="187"/>
      <c r="RAE707" s="187"/>
      <c r="RAF707" s="187"/>
      <c r="RAG707" s="187"/>
      <c r="RAH707" s="187"/>
      <c r="RAI707" s="187"/>
      <c r="RAJ707" s="187"/>
      <c r="RAK707" s="187"/>
      <c r="RAL707" s="187"/>
      <c r="RAM707" s="187"/>
      <c r="RAN707" s="187"/>
      <c r="RAO707" s="187"/>
      <c r="RAP707" s="187"/>
      <c r="RAQ707" s="187"/>
      <c r="RAR707" s="187"/>
      <c r="RAS707" s="187"/>
      <c r="RAT707" s="187"/>
      <c r="RAU707" s="187"/>
      <c r="RAV707" s="187"/>
      <c r="RAW707" s="187"/>
      <c r="RAX707" s="187"/>
      <c r="RAY707" s="187"/>
      <c r="RAZ707" s="187"/>
      <c r="RBA707" s="187"/>
      <c r="RBB707" s="187"/>
      <c r="RBC707" s="187"/>
      <c r="RBD707" s="187"/>
      <c r="RBE707" s="187"/>
      <c r="RBF707" s="187"/>
      <c r="RBG707" s="187"/>
      <c r="RBH707" s="187"/>
      <c r="RBI707" s="187"/>
      <c r="RBJ707" s="187"/>
      <c r="RBK707" s="187"/>
      <c r="RBL707" s="187"/>
      <c r="RBM707" s="187"/>
      <c r="RBN707" s="187"/>
      <c r="RBO707" s="187"/>
      <c r="RBP707" s="187"/>
      <c r="RBQ707" s="187"/>
      <c r="RBR707" s="187"/>
      <c r="RBS707" s="187"/>
      <c r="RBT707" s="187"/>
      <c r="RBU707" s="187"/>
      <c r="RBV707" s="187"/>
      <c r="RBW707" s="187"/>
      <c r="RBX707" s="187"/>
      <c r="RBY707" s="187"/>
      <c r="RBZ707" s="187"/>
      <c r="RCA707" s="187"/>
      <c r="RCB707" s="187"/>
      <c r="RCC707" s="187"/>
      <c r="RCD707" s="187"/>
      <c r="RCE707" s="187"/>
      <c r="RCF707" s="187"/>
      <c r="RCG707" s="187"/>
      <c r="RCH707" s="187"/>
      <c r="RCI707" s="187"/>
      <c r="RCJ707" s="187"/>
      <c r="RCK707" s="187"/>
      <c r="RCL707" s="187"/>
      <c r="RCM707" s="187"/>
      <c r="RCN707" s="187"/>
      <c r="RCO707" s="187"/>
      <c r="RCP707" s="187"/>
      <c r="RCQ707" s="187"/>
      <c r="RCR707" s="187"/>
      <c r="RCS707" s="187"/>
      <c r="RCT707" s="187"/>
      <c r="RCU707" s="187"/>
      <c r="RCV707" s="187"/>
      <c r="RCW707" s="187"/>
      <c r="RCX707" s="187"/>
      <c r="RCY707" s="187"/>
      <c r="RCZ707" s="187"/>
      <c r="RDA707" s="187"/>
      <c r="RDB707" s="187"/>
      <c r="RDC707" s="187"/>
      <c r="RDD707" s="187"/>
      <c r="RDE707" s="187"/>
      <c r="RDF707" s="187"/>
      <c r="RDG707" s="187"/>
      <c r="RDH707" s="187"/>
      <c r="RDI707" s="187"/>
      <c r="RDJ707" s="187"/>
      <c r="RDK707" s="187"/>
      <c r="RDL707" s="187"/>
      <c r="RDM707" s="187"/>
      <c r="RDN707" s="187"/>
      <c r="RDO707" s="187"/>
      <c r="RDP707" s="187"/>
      <c r="RDQ707" s="187"/>
      <c r="RDR707" s="187"/>
      <c r="RDS707" s="187"/>
      <c r="RDT707" s="187"/>
      <c r="RDU707" s="187"/>
      <c r="RDV707" s="187"/>
      <c r="RDW707" s="187"/>
      <c r="RDX707" s="187"/>
      <c r="RDY707" s="187"/>
      <c r="RDZ707" s="187"/>
      <c r="REA707" s="187"/>
      <c r="REB707" s="187"/>
      <c r="REC707" s="187"/>
      <c r="RED707" s="187"/>
      <c r="REE707" s="187"/>
      <c r="REF707" s="187"/>
      <c r="REG707" s="187"/>
      <c r="REH707" s="187"/>
      <c r="REI707" s="187"/>
      <c r="REJ707" s="187"/>
      <c r="REK707" s="187"/>
      <c r="REL707" s="187"/>
      <c r="REM707" s="187"/>
      <c r="REN707" s="187"/>
      <c r="REO707" s="187"/>
      <c r="REP707" s="187"/>
      <c r="REQ707" s="187"/>
      <c r="RER707" s="187"/>
      <c r="RES707" s="187"/>
      <c r="RET707" s="187"/>
      <c r="REU707" s="187"/>
      <c r="REV707" s="187"/>
      <c r="REW707" s="187"/>
      <c r="REX707" s="187"/>
      <c r="REY707" s="187"/>
      <c r="REZ707" s="187"/>
      <c r="RFA707" s="187"/>
      <c r="RFB707" s="187"/>
      <c r="RFC707" s="187"/>
      <c r="RFD707" s="187"/>
      <c r="RFE707" s="187"/>
      <c r="RFF707" s="187"/>
      <c r="RFG707" s="187"/>
      <c r="RFH707" s="187"/>
      <c r="RFI707" s="187"/>
      <c r="RFJ707" s="187"/>
      <c r="RFK707" s="187"/>
      <c r="RFL707" s="187"/>
      <c r="RFM707" s="187"/>
      <c r="RFN707" s="187"/>
      <c r="RFO707" s="187"/>
      <c r="RFP707" s="187"/>
      <c r="RFQ707" s="187"/>
      <c r="RFR707" s="187"/>
      <c r="RFS707" s="187"/>
      <c r="RFT707" s="187"/>
      <c r="RFU707" s="187"/>
      <c r="RFV707" s="187"/>
      <c r="RFW707" s="187"/>
      <c r="RFX707" s="187"/>
      <c r="RFY707" s="187"/>
      <c r="RFZ707" s="187"/>
      <c r="RGA707" s="187"/>
      <c r="RGB707" s="187"/>
      <c r="RGC707" s="187"/>
      <c r="RGD707" s="187"/>
      <c r="RGE707" s="187"/>
      <c r="RGF707" s="187"/>
      <c r="RGG707" s="187"/>
      <c r="RGH707" s="187"/>
      <c r="RGI707" s="187"/>
      <c r="RGJ707" s="187"/>
      <c r="RGK707" s="187"/>
      <c r="RGL707" s="187"/>
      <c r="RGM707" s="187"/>
      <c r="RGN707" s="187"/>
      <c r="RGO707" s="187"/>
      <c r="RGP707" s="187"/>
      <c r="RGQ707" s="187"/>
      <c r="RGR707" s="187"/>
      <c r="RGS707" s="187"/>
      <c r="RGT707" s="187"/>
      <c r="RGU707" s="187"/>
      <c r="RGV707" s="187"/>
      <c r="RGW707" s="187"/>
      <c r="RGX707" s="187"/>
      <c r="RGY707" s="187"/>
      <c r="RGZ707" s="187"/>
      <c r="RHA707" s="187"/>
      <c r="RHB707" s="187"/>
      <c r="RHC707" s="187"/>
      <c r="RHD707" s="187"/>
      <c r="RHE707" s="187"/>
      <c r="RHF707" s="187"/>
      <c r="RHG707" s="187"/>
      <c r="RHH707" s="187"/>
      <c r="RHI707" s="187"/>
      <c r="RHJ707" s="187"/>
      <c r="RHK707" s="187"/>
      <c r="RHL707" s="187"/>
      <c r="RHM707" s="187"/>
      <c r="RHN707" s="187"/>
      <c r="RHO707" s="187"/>
      <c r="RHP707" s="187"/>
      <c r="RHQ707" s="187"/>
      <c r="RHR707" s="187"/>
      <c r="RHS707" s="187"/>
      <c r="RHT707" s="187"/>
      <c r="RHU707" s="187"/>
      <c r="RHV707" s="187"/>
      <c r="RHW707" s="187"/>
      <c r="RHX707" s="187"/>
      <c r="RHY707" s="187"/>
      <c r="RHZ707" s="187"/>
      <c r="RIA707" s="187"/>
      <c r="RIB707" s="187"/>
      <c r="RIC707" s="187"/>
      <c r="RID707" s="187"/>
      <c r="RIE707" s="187"/>
      <c r="RIF707" s="187"/>
      <c r="RIG707" s="187"/>
      <c r="RIH707" s="187"/>
      <c r="RII707" s="187"/>
      <c r="RIJ707" s="187"/>
      <c r="RIK707" s="187"/>
      <c r="RIL707" s="187"/>
      <c r="RIM707" s="187"/>
      <c r="RIN707" s="187"/>
      <c r="RIO707" s="187"/>
      <c r="RIP707" s="187"/>
      <c r="RIQ707" s="187"/>
      <c r="RIR707" s="187"/>
      <c r="RIS707" s="187"/>
      <c r="RIT707" s="187"/>
      <c r="RIU707" s="187"/>
      <c r="RIV707" s="187"/>
      <c r="RIW707" s="187"/>
      <c r="RIX707" s="187"/>
      <c r="RIY707" s="187"/>
      <c r="RIZ707" s="187"/>
      <c r="RJA707" s="187"/>
      <c r="RJB707" s="187"/>
      <c r="RJC707" s="187"/>
      <c r="RJD707" s="187"/>
      <c r="RJE707" s="187"/>
      <c r="RJF707" s="187"/>
      <c r="RJG707" s="187"/>
      <c r="RJH707" s="187"/>
      <c r="RJI707" s="187"/>
      <c r="RJJ707" s="187"/>
      <c r="RJK707" s="187"/>
      <c r="RJL707" s="187"/>
      <c r="RJM707" s="187"/>
      <c r="RJN707" s="187"/>
      <c r="RJO707" s="187"/>
      <c r="RJP707" s="187"/>
      <c r="RJQ707" s="187"/>
      <c r="RJR707" s="187"/>
      <c r="RJS707" s="187"/>
      <c r="RJT707" s="187"/>
      <c r="RJU707" s="187"/>
      <c r="RJV707" s="187"/>
      <c r="RJW707" s="187"/>
      <c r="RJX707" s="187"/>
      <c r="RJY707" s="187"/>
      <c r="RJZ707" s="187"/>
      <c r="RKA707" s="187"/>
      <c r="RKB707" s="187"/>
      <c r="RKC707" s="187"/>
      <c r="RKD707" s="187"/>
      <c r="RKE707" s="187"/>
      <c r="RKF707" s="187"/>
      <c r="RKG707" s="187"/>
      <c r="RKH707" s="187"/>
      <c r="RKI707" s="187"/>
      <c r="RKJ707" s="187"/>
      <c r="RKK707" s="187"/>
      <c r="RKL707" s="187"/>
      <c r="RKM707" s="187"/>
      <c r="RKN707" s="187"/>
      <c r="RKO707" s="187"/>
      <c r="RKP707" s="187"/>
      <c r="RKQ707" s="187"/>
      <c r="RKR707" s="187"/>
      <c r="RKS707" s="187"/>
      <c r="RKT707" s="187"/>
      <c r="RKU707" s="187"/>
      <c r="RKV707" s="187"/>
      <c r="RKW707" s="187"/>
      <c r="RKX707" s="187"/>
      <c r="RKY707" s="187"/>
      <c r="RKZ707" s="187"/>
      <c r="RLA707" s="187"/>
      <c r="RLB707" s="187"/>
      <c r="RLC707" s="187"/>
      <c r="RLD707" s="187"/>
      <c r="RLE707" s="187"/>
      <c r="RLF707" s="187"/>
      <c r="RLG707" s="187"/>
      <c r="RLH707" s="187"/>
      <c r="RLI707" s="187"/>
      <c r="RLJ707" s="187"/>
      <c r="RLK707" s="187"/>
      <c r="RLL707" s="187"/>
      <c r="RLM707" s="187"/>
      <c r="RLN707" s="187"/>
      <c r="RLO707" s="187"/>
      <c r="RLP707" s="187"/>
      <c r="RLQ707" s="187"/>
      <c r="RLR707" s="187"/>
      <c r="RLS707" s="187"/>
      <c r="RLT707" s="187"/>
      <c r="RLU707" s="187"/>
      <c r="RLV707" s="187"/>
      <c r="RLW707" s="187"/>
      <c r="RLX707" s="187"/>
      <c r="RLY707" s="187"/>
      <c r="RLZ707" s="187"/>
      <c r="RMA707" s="187"/>
      <c r="RMB707" s="187"/>
      <c r="RMC707" s="187"/>
      <c r="RMD707" s="187"/>
      <c r="RME707" s="187"/>
      <c r="RMF707" s="187"/>
      <c r="RMG707" s="187"/>
      <c r="RMH707" s="187"/>
      <c r="RMI707" s="187"/>
      <c r="RMJ707" s="187"/>
      <c r="RMK707" s="187"/>
      <c r="RML707" s="187"/>
      <c r="RMM707" s="187"/>
      <c r="RMN707" s="187"/>
      <c r="RMO707" s="187"/>
      <c r="RMP707" s="187"/>
      <c r="RMQ707" s="187"/>
      <c r="RMR707" s="187"/>
      <c r="RMS707" s="187"/>
      <c r="RMT707" s="187"/>
      <c r="RMU707" s="187"/>
      <c r="RMV707" s="187"/>
      <c r="RMW707" s="187"/>
      <c r="RMX707" s="187"/>
      <c r="RMY707" s="187"/>
      <c r="RMZ707" s="187"/>
      <c r="RNA707" s="187"/>
      <c r="RNB707" s="187"/>
      <c r="RNC707" s="187"/>
      <c r="RND707" s="187"/>
      <c r="RNE707" s="187"/>
      <c r="RNF707" s="187"/>
      <c r="RNG707" s="187"/>
      <c r="RNH707" s="187"/>
      <c r="RNI707" s="187"/>
      <c r="RNJ707" s="187"/>
      <c r="RNK707" s="187"/>
      <c r="RNL707" s="187"/>
      <c r="RNM707" s="187"/>
      <c r="RNN707" s="187"/>
      <c r="RNO707" s="187"/>
      <c r="RNP707" s="187"/>
      <c r="RNQ707" s="187"/>
      <c r="RNR707" s="187"/>
      <c r="RNS707" s="187"/>
      <c r="RNT707" s="187"/>
      <c r="RNU707" s="187"/>
      <c r="RNV707" s="187"/>
      <c r="RNW707" s="187"/>
      <c r="RNX707" s="187"/>
      <c r="RNY707" s="187"/>
      <c r="RNZ707" s="187"/>
      <c r="ROA707" s="187"/>
      <c r="ROB707" s="187"/>
      <c r="ROC707" s="187"/>
      <c r="ROD707" s="187"/>
      <c r="ROE707" s="187"/>
      <c r="ROF707" s="187"/>
      <c r="ROG707" s="187"/>
      <c r="ROH707" s="187"/>
      <c r="ROI707" s="187"/>
      <c r="ROJ707" s="187"/>
      <c r="ROK707" s="187"/>
      <c r="ROL707" s="187"/>
      <c r="ROM707" s="187"/>
      <c r="RON707" s="187"/>
      <c r="ROO707" s="187"/>
      <c r="ROP707" s="187"/>
      <c r="ROQ707" s="187"/>
      <c r="ROR707" s="187"/>
      <c r="ROS707" s="187"/>
      <c r="ROT707" s="187"/>
      <c r="ROU707" s="187"/>
      <c r="ROV707" s="187"/>
      <c r="ROW707" s="187"/>
      <c r="ROX707" s="187"/>
      <c r="ROY707" s="187"/>
      <c r="ROZ707" s="187"/>
      <c r="RPA707" s="187"/>
      <c r="RPB707" s="187"/>
      <c r="RPC707" s="187"/>
      <c r="RPD707" s="187"/>
      <c r="RPE707" s="187"/>
      <c r="RPF707" s="187"/>
      <c r="RPG707" s="187"/>
      <c r="RPH707" s="187"/>
      <c r="RPI707" s="187"/>
      <c r="RPJ707" s="187"/>
      <c r="RPK707" s="187"/>
      <c r="RPL707" s="187"/>
      <c r="RPM707" s="187"/>
      <c r="RPN707" s="187"/>
      <c r="RPO707" s="187"/>
      <c r="RPP707" s="187"/>
      <c r="RPQ707" s="187"/>
      <c r="RPR707" s="187"/>
      <c r="RPS707" s="187"/>
      <c r="RPT707" s="187"/>
      <c r="RPU707" s="187"/>
      <c r="RPV707" s="187"/>
      <c r="RPW707" s="187"/>
      <c r="RPX707" s="187"/>
      <c r="RPY707" s="187"/>
      <c r="RPZ707" s="187"/>
      <c r="RQA707" s="187"/>
      <c r="RQB707" s="187"/>
      <c r="RQC707" s="187"/>
      <c r="RQD707" s="187"/>
      <c r="RQE707" s="187"/>
      <c r="RQF707" s="187"/>
      <c r="RQG707" s="187"/>
      <c r="RQH707" s="187"/>
      <c r="RQI707" s="187"/>
      <c r="RQJ707" s="187"/>
      <c r="RQK707" s="187"/>
      <c r="RQL707" s="187"/>
      <c r="RQM707" s="187"/>
      <c r="RQN707" s="187"/>
      <c r="RQO707" s="187"/>
      <c r="RQP707" s="187"/>
      <c r="RQQ707" s="187"/>
      <c r="RQR707" s="187"/>
      <c r="RQS707" s="187"/>
      <c r="RQT707" s="187"/>
      <c r="RQU707" s="187"/>
      <c r="RQV707" s="187"/>
      <c r="RQW707" s="187"/>
      <c r="RQX707" s="187"/>
      <c r="RQY707" s="187"/>
      <c r="RQZ707" s="187"/>
      <c r="RRA707" s="187"/>
      <c r="RRB707" s="187"/>
      <c r="RRC707" s="187"/>
      <c r="RRD707" s="187"/>
      <c r="RRE707" s="187"/>
      <c r="RRF707" s="187"/>
      <c r="RRG707" s="187"/>
      <c r="RRH707" s="187"/>
      <c r="RRI707" s="187"/>
      <c r="RRJ707" s="187"/>
      <c r="RRK707" s="187"/>
      <c r="RRL707" s="187"/>
      <c r="RRM707" s="187"/>
      <c r="RRN707" s="187"/>
      <c r="RRO707" s="187"/>
      <c r="RRP707" s="187"/>
      <c r="RRQ707" s="187"/>
      <c r="RRR707" s="187"/>
      <c r="RRS707" s="187"/>
      <c r="RRT707" s="187"/>
      <c r="RRU707" s="187"/>
      <c r="RRV707" s="187"/>
      <c r="RRW707" s="187"/>
      <c r="RRX707" s="187"/>
      <c r="RRY707" s="187"/>
      <c r="RRZ707" s="187"/>
      <c r="RSA707" s="187"/>
      <c r="RSB707" s="187"/>
      <c r="RSC707" s="187"/>
      <c r="RSD707" s="187"/>
      <c r="RSE707" s="187"/>
      <c r="RSF707" s="187"/>
      <c r="RSG707" s="187"/>
      <c r="RSH707" s="187"/>
      <c r="RSI707" s="187"/>
      <c r="RSJ707" s="187"/>
      <c r="RSK707" s="187"/>
      <c r="RSL707" s="187"/>
      <c r="RSM707" s="187"/>
      <c r="RSN707" s="187"/>
      <c r="RSO707" s="187"/>
      <c r="RSP707" s="187"/>
      <c r="RSQ707" s="187"/>
      <c r="RSR707" s="187"/>
      <c r="RSS707" s="187"/>
      <c r="RST707" s="187"/>
      <c r="RSU707" s="187"/>
      <c r="RSV707" s="187"/>
      <c r="RSW707" s="187"/>
      <c r="RSX707" s="187"/>
      <c r="RSY707" s="187"/>
      <c r="RSZ707" s="187"/>
      <c r="RTA707" s="187"/>
      <c r="RTB707" s="187"/>
      <c r="RTC707" s="187"/>
      <c r="RTD707" s="187"/>
      <c r="RTE707" s="187"/>
      <c r="RTF707" s="187"/>
      <c r="RTG707" s="187"/>
      <c r="RTH707" s="187"/>
      <c r="RTI707" s="187"/>
      <c r="RTJ707" s="187"/>
      <c r="RTK707" s="187"/>
      <c r="RTL707" s="187"/>
      <c r="RTM707" s="187"/>
      <c r="RTN707" s="187"/>
      <c r="RTO707" s="187"/>
      <c r="RTP707" s="187"/>
      <c r="RTQ707" s="187"/>
      <c r="RTR707" s="187"/>
      <c r="RTS707" s="187"/>
      <c r="RTT707" s="187"/>
      <c r="RTU707" s="187"/>
      <c r="RTV707" s="187"/>
      <c r="RTW707" s="187"/>
      <c r="RTX707" s="187"/>
      <c r="RTY707" s="187"/>
      <c r="RTZ707" s="187"/>
      <c r="RUA707" s="187"/>
      <c r="RUB707" s="187"/>
      <c r="RUC707" s="187"/>
      <c r="RUD707" s="187"/>
      <c r="RUE707" s="187"/>
      <c r="RUF707" s="187"/>
      <c r="RUG707" s="187"/>
      <c r="RUH707" s="187"/>
      <c r="RUI707" s="187"/>
      <c r="RUJ707" s="187"/>
      <c r="RUK707" s="187"/>
      <c r="RUL707" s="187"/>
      <c r="RUM707" s="187"/>
      <c r="RUN707" s="187"/>
      <c r="RUO707" s="187"/>
      <c r="RUP707" s="187"/>
      <c r="RUQ707" s="187"/>
      <c r="RUR707" s="187"/>
      <c r="RUS707" s="187"/>
      <c r="RUT707" s="187"/>
      <c r="RUU707" s="187"/>
      <c r="RUV707" s="187"/>
      <c r="RUW707" s="187"/>
      <c r="RUX707" s="187"/>
      <c r="RUY707" s="187"/>
      <c r="RUZ707" s="187"/>
      <c r="RVA707" s="187"/>
      <c r="RVB707" s="187"/>
      <c r="RVC707" s="187"/>
      <c r="RVD707" s="187"/>
      <c r="RVE707" s="187"/>
      <c r="RVF707" s="187"/>
      <c r="RVG707" s="187"/>
      <c r="RVH707" s="187"/>
      <c r="RVI707" s="187"/>
      <c r="RVJ707" s="187"/>
      <c r="RVK707" s="187"/>
      <c r="RVL707" s="187"/>
      <c r="RVM707" s="187"/>
      <c r="RVN707" s="187"/>
      <c r="RVO707" s="187"/>
      <c r="RVP707" s="187"/>
      <c r="RVQ707" s="187"/>
      <c r="RVR707" s="187"/>
      <c r="RVS707" s="187"/>
      <c r="RVT707" s="187"/>
      <c r="RVU707" s="187"/>
      <c r="RVV707" s="187"/>
      <c r="RVW707" s="187"/>
      <c r="RVX707" s="187"/>
      <c r="RVY707" s="187"/>
      <c r="RVZ707" s="187"/>
      <c r="RWA707" s="187"/>
      <c r="RWB707" s="187"/>
      <c r="RWC707" s="187"/>
      <c r="RWD707" s="187"/>
      <c r="RWE707" s="187"/>
      <c r="RWF707" s="187"/>
      <c r="RWG707" s="187"/>
      <c r="RWH707" s="187"/>
      <c r="RWI707" s="187"/>
      <c r="RWJ707" s="187"/>
      <c r="RWK707" s="187"/>
      <c r="RWL707" s="187"/>
      <c r="RWM707" s="187"/>
      <c r="RWN707" s="187"/>
      <c r="RWO707" s="187"/>
      <c r="RWP707" s="187"/>
      <c r="RWQ707" s="187"/>
      <c r="RWR707" s="187"/>
      <c r="RWS707" s="187"/>
      <c r="RWT707" s="187"/>
      <c r="RWU707" s="187"/>
      <c r="RWV707" s="187"/>
      <c r="RWW707" s="187"/>
      <c r="RWX707" s="187"/>
      <c r="RWY707" s="187"/>
      <c r="RWZ707" s="187"/>
      <c r="RXA707" s="187"/>
      <c r="RXB707" s="187"/>
      <c r="RXC707" s="187"/>
      <c r="RXD707" s="187"/>
      <c r="RXE707" s="187"/>
      <c r="RXF707" s="187"/>
      <c r="RXG707" s="187"/>
      <c r="RXH707" s="187"/>
      <c r="RXI707" s="187"/>
      <c r="RXJ707" s="187"/>
      <c r="RXK707" s="187"/>
      <c r="RXL707" s="187"/>
      <c r="RXM707" s="187"/>
      <c r="RXN707" s="187"/>
      <c r="RXO707" s="187"/>
      <c r="RXP707" s="187"/>
      <c r="RXQ707" s="187"/>
      <c r="RXR707" s="187"/>
      <c r="RXS707" s="187"/>
      <c r="RXT707" s="187"/>
      <c r="RXU707" s="187"/>
      <c r="RXV707" s="187"/>
      <c r="RXW707" s="187"/>
      <c r="RXX707" s="187"/>
      <c r="RXY707" s="187"/>
      <c r="RXZ707" s="187"/>
      <c r="RYA707" s="187"/>
      <c r="RYB707" s="187"/>
      <c r="RYC707" s="187"/>
      <c r="RYD707" s="187"/>
      <c r="RYE707" s="187"/>
      <c r="RYF707" s="187"/>
      <c r="RYG707" s="187"/>
      <c r="RYH707" s="187"/>
      <c r="RYI707" s="187"/>
      <c r="RYJ707" s="187"/>
      <c r="RYK707" s="187"/>
      <c r="RYL707" s="187"/>
      <c r="RYM707" s="187"/>
      <c r="RYN707" s="187"/>
      <c r="RYO707" s="187"/>
      <c r="RYP707" s="187"/>
      <c r="RYQ707" s="187"/>
      <c r="RYR707" s="187"/>
      <c r="RYS707" s="187"/>
      <c r="RYT707" s="187"/>
      <c r="RYU707" s="187"/>
      <c r="RYV707" s="187"/>
      <c r="RYW707" s="187"/>
      <c r="RYX707" s="187"/>
      <c r="RYY707" s="187"/>
      <c r="RYZ707" s="187"/>
      <c r="RZA707" s="187"/>
      <c r="RZB707" s="187"/>
      <c r="RZC707" s="187"/>
      <c r="RZD707" s="187"/>
      <c r="RZE707" s="187"/>
      <c r="RZF707" s="187"/>
      <c r="RZG707" s="187"/>
      <c r="RZH707" s="187"/>
      <c r="RZI707" s="187"/>
      <c r="RZJ707" s="187"/>
      <c r="RZK707" s="187"/>
      <c r="RZL707" s="187"/>
      <c r="RZM707" s="187"/>
      <c r="RZN707" s="187"/>
      <c r="RZO707" s="187"/>
      <c r="RZP707" s="187"/>
      <c r="RZQ707" s="187"/>
      <c r="RZR707" s="187"/>
      <c r="RZS707" s="187"/>
      <c r="RZT707" s="187"/>
      <c r="RZU707" s="187"/>
      <c r="RZV707" s="187"/>
      <c r="RZW707" s="187"/>
      <c r="RZX707" s="187"/>
      <c r="RZY707" s="187"/>
      <c r="RZZ707" s="187"/>
      <c r="SAA707" s="187"/>
      <c r="SAB707" s="187"/>
      <c r="SAC707" s="187"/>
      <c r="SAD707" s="187"/>
      <c r="SAE707" s="187"/>
      <c r="SAF707" s="187"/>
      <c r="SAG707" s="187"/>
      <c r="SAH707" s="187"/>
      <c r="SAI707" s="187"/>
      <c r="SAJ707" s="187"/>
      <c r="SAK707" s="187"/>
      <c r="SAL707" s="187"/>
      <c r="SAM707" s="187"/>
      <c r="SAN707" s="187"/>
      <c r="SAO707" s="187"/>
      <c r="SAP707" s="187"/>
      <c r="SAQ707" s="187"/>
      <c r="SAR707" s="187"/>
      <c r="SAS707" s="187"/>
      <c r="SAT707" s="187"/>
      <c r="SAU707" s="187"/>
      <c r="SAV707" s="187"/>
      <c r="SAW707" s="187"/>
      <c r="SAX707" s="187"/>
      <c r="SAY707" s="187"/>
      <c r="SAZ707" s="187"/>
      <c r="SBA707" s="187"/>
      <c r="SBB707" s="187"/>
      <c r="SBC707" s="187"/>
      <c r="SBD707" s="187"/>
      <c r="SBE707" s="187"/>
      <c r="SBF707" s="187"/>
      <c r="SBG707" s="187"/>
      <c r="SBH707" s="187"/>
      <c r="SBI707" s="187"/>
      <c r="SBJ707" s="187"/>
      <c r="SBK707" s="187"/>
      <c r="SBL707" s="187"/>
      <c r="SBM707" s="187"/>
      <c r="SBN707" s="187"/>
      <c r="SBO707" s="187"/>
      <c r="SBP707" s="187"/>
      <c r="SBQ707" s="187"/>
      <c r="SBR707" s="187"/>
      <c r="SBS707" s="187"/>
      <c r="SBT707" s="187"/>
      <c r="SBU707" s="187"/>
      <c r="SBV707" s="187"/>
      <c r="SBW707" s="187"/>
      <c r="SBX707" s="187"/>
      <c r="SBY707" s="187"/>
      <c r="SBZ707" s="187"/>
      <c r="SCA707" s="187"/>
      <c r="SCB707" s="187"/>
      <c r="SCC707" s="187"/>
      <c r="SCD707" s="187"/>
      <c r="SCE707" s="187"/>
      <c r="SCF707" s="187"/>
      <c r="SCG707" s="187"/>
      <c r="SCH707" s="187"/>
      <c r="SCI707" s="187"/>
      <c r="SCJ707" s="187"/>
      <c r="SCK707" s="187"/>
      <c r="SCL707" s="187"/>
      <c r="SCM707" s="187"/>
      <c r="SCN707" s="187"/>
      <c r="SCO707" s="187"/>
      <c r="SCP707" s="187"/>
      <c r="SCQ707" s="187"/>
      <c r="SCR707" s="187"/>
      <c r="SCS707" s="187"/>
      <c r="SCT707" s="187"/>
      <c r="SCU707" s="187"/>
      <c r="SCV707" s="187"/>
      <c r="SCW707" s="187"/>
      <c r="SCX707" s="187"/>
      <c r="SCY707" s="187"/>
      <c r="SCZ707" s="187"/>
      <c r="SDA707" s="187"/>
      <c r="SDB707" s="187"/>
      <c r="SDC707" s="187"/>
      <c r="SDD707" s="187"/>
      <c r="SDE707" s="187"/>
      <c r="SDF707" s="187"/>
      <c r="SDG707" s="187"/>
      <c r="SDH707" s="187"/>
      <c r="SDI707" s="187"/>
      <c r="SDJ707" s="187"/>
      <c r="SDK707" s="187"/>
      <c r="SDL707" s="187"/>
      <c r="SDM707" s="187"/>
      <c r="SDN707" s="187"/>
      <c r="SDO707" s="187"/>
      <c r="SDP707" s="187"/>
      <c r="SDQ707" s="187"/>
      <c r="SDR707" s="187"/>
      <c r="SDS707" s="187"/>
      <c r="SDT707" s="187"/>
      <c r="SDU707" s="187"/>
      <c r="SDV707" s="187"/>
      <c r="SDW707" s="187"/>
      <c r="SDX707" s="187"/>
      <c r="SDY707" s="187"/>
      <c r="SDZ707" s="187"/>
      <c r="SEA707" s="187"/>
      <c r="SEB707" s="187"/>
      <c r="SEC707" s="187"/>
      <c r="SED707" s="187"/>
      <c r="SEE707" s="187"/>
      <c r="SEF707" s="187"/>
      <c r="SEG707" s="187"/>
      <c r="SEH707" s="187"/>
      <c r="SEI707" s="187"/>
      <c r="SEJ707" s="187"/>
      <c r="SEK707" s="187"/>
      <c r="SEL707" s="187"/>
      <c r="SEM707" s="187"/>
      <c r="SEN707" s="187"/>
      <c r="SEO707" s="187"/>
      <c r="SEP707" s="187"/>
      <c r="SEQ707" s="187"/>
      <c r="SER707" s="187"/>
      <c r="SES707" s="187"/>
      <c r="SET707" s="187"/>
      <c r="SEU707" s="187"/>
      <c r="SEV707" s="187"/>
      <c r="SEW707" s="187"/>
      <c r="SEX707" s="187"/>
      <c r="SEY707" s="187"/>
      <c r="SEZ707" s="187"/>
      <c r="SFA707" s="187"/>
      <c r="SFB707" s="187"/>
      <c r="SFC707" s="187"/>
      <c r="SFD707" s="187"/>
      <c r="SFE707" s="187"/>
      <c r="SFF707" s="187"/>
      <c r="SFG707" s="187"/>
      <c r="SFH707" s="187"/>
      <c r="SFI707" s="187"/>
      <c r="SFJ707" s="187"/>
      <c r="SFK707" s="187"/>
      <c r="SFL707" s="187"/>
      <c r="SFM707" s="187"/>
      <c r="SFN707" s="187"/>
      <c r="SFO707" s="187"/>
      <c r="SFP707" s="187"/>
      <c r="SFQ707" s="187"/>
      <c r="SFR707" s="187"/>
      <c r="SFS707" s="187"/>
      <c r="SFT707" s="187"/>
      <c r="SFU707" s="187"/>
      <c r="SFV707" s="187"/>
      <c r="SFW707" s="187"/>
      <c r="SFX707" s="187"/>
      <c r="SFY707" s="187"/>
      <c r="SFZ707" s="187"/>
      <c r="SGA707" s="187"/>
      <c r="SGB707" s="187"/>
      <c r="SGC707" s="187"/>
      <c r="SGD707" s="187"/>
      <c r="SGE707" s="187"/>
      <c r="SGF707" s="187"/>
      <c r="SGG707" s="187"/>
      <c r="SGH707" s="187"/>
      <c r="SGI707" s="187"/>
      <c r="SGJ707" s="187"/>
      <c r="SGK707" s="187"/>
      <c r="SGL707" s="187"/>
      <c r="SGM707" s="187"/>
      <c r="SGN707" s="187"/>
      <c r="SGO707" s="187"/>
      <c r="SGP707" s="187"/>
      <c r="SGQ707" s="187"/>
      <c r="SGR707" s="187"/>
      <c r="SGS707" s="187"/>
      <c r="SGT707" s="187"/>
      <c r="SGU707" s="187"/>
      <c r="SGV707" s="187"/>
      <c r="SGW707" s="187"/>
      <c r="SGX707" s="187"/>
      <c r="SGY707" s="187"/>
      <c r="SGZ707" s="187"/>
      <c r="SHA707" s="187"/>
      <c r="SHB707" s="187"/>
      <c r="SHC707" s="187"/>
      <c r="SHD707" s="187"/>
      <c r="SHE707" s="187"/>
      <c r="SHF707" s="187"/>
      <c r="SHG707" s="187"/>
      <c r="SHH707" s="187"/>
      <c r="SHI707" s="187"/>
      <c r="SHJ707" s="187"/>
      <c r="SHK707" s="187"/>
      <c r="SHL707" s="187"/>
      <c r="SHM707" s="187"/>
      <c r="SHN707" s="187"/>
      <c r="SHO707" s="187"/>
      <c r="SHP707" s="187"/>
      <c r="SHQ707" s="187"/>
      <c r="SHR707" s="187"/>
      <c r="SHS707" s="187"/>
      <c r="SHT707" s="187"/>
      <c r="SHU707" s="187"/>
      <c r="SHV707" s="187"/>
      <c r="SHW707" s="187"/>
      <c r="SHX707" s="187"/>
      <c r="SHY707" s="187"/>
      <c r="SHZ707" s="187"/>
      <c r="SIA707" s="187"/>
      <c r="SIB707" s="187"/>
      <c r="SIC707" s="187"/>
      <c r="SID707" s="187"/>
      <c r="SIE707" s="187"/>
      <c r="SIF707" s="187"/>
      <c r="SIG707" s="187"/>
      <c r="SIH707" s="187"/>
      <c r="SII707" s="187"/>
      <c r="SIJ707" s="187"/>
      <c r="SIK707" s="187"/>
      <c r="SIL707" s="187"/>
      <c r="SIM707" s="187"/>
      <c r="SIN707" s="187"/>
      <c r="SIO707" s="187"/>
      <c r="SIP707" s="187"/>
      <c r="SIQ707" s="187"/>
      <c r="SIR707" s="187"/>
      <c r="SIS707" s="187"/>
      <c r="SIT707" s="187"/>
      <c r="SIU707" s="187"/>
      <c r="SIV707" s="187"/>
      <c r="SIW707" s="187"/>
      <c r="SIX707" s="187"/>
      <c r="SIY707" s="187"/>
      <c r="SIZ707" s="187"/>
      <c r="SJA707" s="187"/>
      <c r="SJB707" s="187"/>
      <c r="SJC707" s="187"/>
      <c r="SJD707" s="187"/>
      <c r="SJE707" s="187"/>
      <c r="SJF707" s="187"/>
      <c r="SJG707" s="187"/>
      <c r="SJH707" s="187"/>
      <c r="SJI707" s="187"/>
      <c r="SJJ707" s="187"/>
      <c r="SJK707" s="187"/>
      <c r="SJL707" s="187"/>
      <c r="SJM707" s="187"/>
      <c r="SJN707" s="187"/>
      <c r="SJO707" s="187"/>
      <c r="SJP707" s="187"/>
      <c r="SJQ707" s="187"/>
      <c r="SJR707" s="187"/>
      <c r="SJS707" s="187"/>
      <c r="SJT707" s="187"/>
      <c r="SJU707" s="187"/>
      <c r="SJV707" s="187"/>
      <c r="SJW707" s="187"/>
      <c r="SJX707" s="187"/>
      <c r="SJY707" s="187"/>
      <c r="SJZ707" s="187"/>
      <c r="SKA707" s="187"/>
      <c r="SKB707" s="187"/>
      <c r="SKC707" s="187"/>
      <c r="SKD707" s="187"/>
      <c r="SKE707" s="187"/>
      <c r="SKF707" s="187"/>
      <c r="SKG707" s="187"/>
      <c r="SKH707" s="187"/>
      <c r="SKI707" s="187"/>
      <c r="SKJ707" s="187"/>
      <c r="SKK707" s="187"/>
      <c r="SKL707" s="187"/>
      <c r="SKM707" s="187"/>
      <c r="SKN707" s="187"/>
      <c r="SKO707" s="187"/>
      <c r="SKP707" s="187"/>
      <c r="SKQ707" s="187"/>
      <c r="SKR707" s="187"/>
      <c r="SKS707" s="187"/>
      <c r="SKT707" s="187"/>
      <c r="SKU707" s="187"/>
      <c r="SKV707" s="187"/>
      <c r="SKW707" s="187"/>
      <c r="SKX707" s="187"/>
      <c r="SKY707" s="187"/>
      <c r="SKZ707" s="187"/>
      <c r="SLA707" s="187"/>
      <c r="SLB707" s="187"/>
      <c r="SLC707" s="187"/>
      <c r="SLD707" s="187"/>
      <c r="SLE707" s="187"/>
      <c r="SLF707" s="187"/>
      <c r="SLG707" s="187"/>
      <c r="SLH707" s="187"/>
      <c r="SLI707" s="187"/>
      <c r="SLJ707" s="187"/>
      <c r="SLK707" s="187"/>
      <c r="SLL707" s="187"/>
      <c r="SLM707" s="187"/>
      <c r="SLN707" s="187"/>
      <c r="SLO707" s="187"/>
      <c r="SLP707" s="187"/>
      <c r="SLQ707" s="187"/>
      <c r="SLR707" s="187"/>
      <c r="SLS707" s="187"/>
      <c r="SLT707" s="187"/>
      <c r="SLU707" s="187"/>
      <c r="SLV707" s="187"/>
      <c r="SLW707" s="187"/>
      <c r="SLX707" s="187"/>
      <c r="SLY707" s="187"/>
      <c r="SLZ707" s="187"/>
      <c r="SMA707" s="187"/>
      <c r="SMB707" s="187"/>
      <c r="SMC707" s="187"/>
      <c r="SMD707" s="187"/>
      <c r="SME707" s="187"/>
      <c r="SMF707" s="187"/>
      <c r="SMG707" s="187"/>
      <c r="SMH707" s="187"/>
      <c r="SMI707" s="187"/>
      <c r="SMJ707" s="187"/>
      <c r="SMK707" s="187"/>
      <c r="SML707" s="187"/>
      <c r="SMM707" s="187"/>
      <c r="SMN707" s="187"/>
      <c r="SMO707" s="187"/>
      <c r="SMP707" s="187"/>
      <c r="SMQ707" s="187"/>
      <c r="SMR707" s="187"/>
      <c r="SMS707" s="187"/>
      <c r="SMT707" s="187"/>
      <c r="SMU707" s="187"/>
      <c r="SMV707" s="187"/>
      <c r="SMW707" s="187"/>
      <c r="SMX707" s="187"/>
      <c r="SMY707" s="187"/>
      <c r="SMZ707" s="187"/>
      <c r="SNA707" s="187"/>
      <c r="SNB707" s="187"/>
      <c r="SNC707" s="187"/>
      <c r="SND707" s="187"/>
      <c r="SNE707" s="187"/>
      <c r="SNF707" s="187"/>
      <c r="SNG707" s="187"/>
      <c r="SNH707" s="187"/>
      <c r="SNI707" s="187"/>
      <c r="SNJ707" s="187"/>
      <c r="SNK707" s="187"/>
      <c r="SNL707" s="187"/>
      <c r="SNM707" s="187"/>
      <c r="SNN707" s="187"/>
      <c r="SNO707" s="187"/>
      <c r="SNP707" s="187"/>
      <c r="SNQ707" s="187"/>
      <c r="SNR707" s="187"/>
      <c r="SNS707" s="187"/>
      <c r="SNT707" s="187"/>
      <c r="SNU707" s="187"/>
      <c r="SNV707" s="187"/>
      <c r="SNW707" s="187"/>
      <c r="SNX707" s="187"/>
      <c r="SNY707" s="187"/>
      <c r="SNZ707" s="187"/>
      <c r="SOA707" s="187"/>
      <c r="SOB707" s="187"/>
      <c r="SOC707" s="187"/>
      <c r="SOD707" s="187"/>
      <c r="SOE707" s="187"/>
      <c r="SOF707" s="187"/>
      <c r="SOG707" s="187"/>
      <c r="SOH707" s="187"/>
      <c r="SOI707" s="187"/>
      <c r="SOJ707" s="187"/>
      <c r="SOK707" s="187"/>
      <c r="SOL707" s="187"/>
      <c r="SOM707" s="187"/>
      <c r="SON707" s="187"/>
      <c r="SOO707" s="187"/>
      <c r="SOP707" s="187"/>
      <c r="SOQ707" s="187"/>
      <c r="SOR707" s="187"/>
      <c r="SOS707" s="187"/>
      <c r="SOT707" s="187"/>
      <c r="SOU707" s="187"/>
      <c r="SOV707" s="187"/>
      <c r="SOW707" s="187"/>
      <c r="SOX707" s="187"/>
      <c r="SOY707" s="187"/>
      <c r="SOZ707" s="187"/>
      <c r="SPA707" s="187"/>
      <c r="SPB707" s="187"/>
      <c r="SPC707" s="187"/>
      <c r="SPD707" s="187"/>
      <c r="SPE707" s="187"/>
      <c r="SPF707" s="187"/>
      <c r="SPG707" s="187"/>
      <c r="SPH707" s="187"/>
      <c r="SPI707" s="187"/>
      <c r="SPJ707" s="187"/>
      <c r="SPK707" s="187"/>
      <c r="SPL707" s="187"/>
      <c r="SPM707" s="187"/>
      <c r="SPN707" s="187"/>
      <c r="SPO707" s="187"/>
      <c r="SPP707" s="187"/>
      <c r="SPQ707" s="187"/>
      <c r="SPR707" s="187"/>
      <c r="SPS707" s="187"/>
      <c r="SPT707" s="187"/>
      <c r="SPU707" s="187"/>
      <c r="SPV707" s="187"/>
      <c r="SPW707" s="187"/>
      <c r="SPX707" s="187"/>
      <c r="SPY707" s="187"/>
      <c r="SPZ707" s="187"/>
      <c r="SQA707" s="187"/>
      <c r="SQB707" s="187"/>
      <c r="SQC707" s="187"/>
      <c r="SQD707" s="187"/>
      <c r="SQE707" s="187"/>
      <c r="SQF707" s="187"/>
      <c r="SQG707" s="187"/>
      <c r="SQH707" s="187"/>
      <c r="SQI707" s="187"/>
      <c r="SQJ707" s="187"/>
      <c r="SQK707" s="187"/>
      <c r="SQL707" s="187"/>
      <c r="SQM707" s="187"/>
      <c r="SQN707" s="187"/>
      <c r="SQO707" s="187"/>
      <c r="SQP707" s="187"/>
      <c r="SQQ707" s="187"/>
      <c r="SQR707" s="187"/>
      <c r="SQS707" s="187"/>
      <c r="SQT707" s="187"/>
      <c r="SQU707" s="187"/>
      <c r="SQV707" s="187"/>
      <c r="SQW707" s="187"/>
      <c r="SQX707" s="187"/>
      <c r="SQY707" s="187"/>
      <c r="SQZ707" s="187"/>
      <c r="SRA707" s="187"/>
      <c r="SRB707" s="187"/>
      <c r="SRC707" s="187"/>
      <c r="SRD707" s="187"/>
      <c r="SRE707" s="187"/>
      <c r="SRF707" s="187"/>
      <c r="SRG707" s="187"/>
      <c r="SRH707" s="187"/>
      <c r="SRI707" s="187"/>
      <c r="SRJ707" s="187"/>
      <c r="SRK707" s="187"/>
      <c r="SRL707" s="187"/>
      <c r="SRM707" s="187"/>
      <c r="SRN707" s="187"/>
      <c r="SRO707" s="187"/>
      <c r="SRP707" s="187"/>
      <c r="SRQ707" s="187"/>
      <c r="SRR707" s="187"/>
      <c r="SRS707" s="187"/>
      <c r="SRT707" s="187"/>
      <c r="SRU707" s="187"/>
      <c r="SRV707" s="187"/>
      <c r="SRW707" s="187"/>
      <c r="SRX707" s="187"/>
      <c r="SRY707" s="187"/>
      <c r="SRZ707" s="187"/>
      <c r="SSA707" s="187"/>
      <c r="SSB707" s="187"/>
      <c r="SSC707" s="187"/>
      <c r="SSD707" s="187"/>
      <c r="SSE707" s="187"/>
      <c r="SSF707" s="187"/>
      <c r="SSG707" s="187"/>
      <c r="SSH707" s="187"/>
      <c r="SSI707" s="187"/>
      <c r="SSJ707" s="187"/>
      <c r="SSK707" s="187"/>
      <c r="SSL707" s="187"/>
      <c r="SSM707" s="187"/>
      <c r="SSN707" s="187"/>
      <c r="SSO707" s="187"/>
      <c r="SSP707" s="187"/>
      <c r="SSQ707" s="187"/>
      <c r="SSR707" s="187"/>
      <c r="SSS707" s="187"/>
      <c r="SST707" s="187"/>
      <c r="SSU707" s="187"/>
      <c r="SSV707" s="187"/>
      <c r="SSW707" s="187"/>
      <c r="SSX707" s="187"/>
      <c r="SSY707" s="187"/>
      <c r="SSZ707" s="187"/>
      <c r="STA707" s="187"/>
      <c r="STB707" s="187"/>
      <c r="STC707" s="187"/>
      <c r="STD707" s="187"/>
      <c r="STE707" s="187"/>
      <c r="STF707" s="187"/>
      <c r="STG707" s="187"/>
      <c r="STH707" s="187"/>
      <c r="STI707" s="187"/>
      <c r="STJ707" s="187"/>
      <c r="STK707" s="187"/>
      <c r="STL707" s="187"/>
      <c r="STM707" s="187"/>
      <c r="STN707" s="187"/>
      <c r="STO707" s="187"/>
      <c r="STP707" s="187"/>
      <c r="STQ707" s="187"/>
      <c r="STR707" s="187"/>
      <c r="STS707" s="187"/>
      <c r="STT707" s="187"/>
      <c r="STU707" s="187"/>
      <c r="STV707" s="187"/>
      <c r="STW707" s="187"/>
      <c r="STX707" s="187"/>
      <c r="STY707" s="187"/>
      <c r="STZ707" s="187"/>
      <c r="SUA707" s="187"/>
      <c r="SUB707" s="187"/>
      <c r="SUC707" s="187"/>
      <c r="SUD707" s="187"/>
      <c r="SUE707" s="187"/>
      <c r="SUF707" s="187"/>
      <c r="SUG707" s="187"/>
      <c r="SUH707" s="187"/>
      <c r="SUI707" s="187"/>
      <c r="SUJ707" s="187"/>
      <c r="SUK707" s="187"/>
      <c r="SUL707" s="187"/>
      <c r="SUM707" s="187"/>
      <c r="SUN707" s="187"/>
      <c r="SUO707" s="187"/>
      <c r="SUP707" s="187"/>
      <c r="SUQ707" s="187"/>
      <c r="SUR707" s="187"/>
      <c r="SUS707" s="187"/>
      <c r="SUT707" s="187"/>
      <c r="SUU707" s="187"/>
      <c r="SUV707" s="187"/>
      <c r="SUW707" s="187"/>
      <c r="SUX707" s="187"/>
      <c r="SUY707" s="187"/>
      <c r="SUZ707" s="187"/>
      <c r="SVA707" s="187"/>
      <c r="SVB707" s="187"/>
      <c r="SVC707" s="187"/>
      <c r="SVD707" s="187"/>
      <c r="SVE707" s="187"/>
      <c r="SVF707" s="187"/>
      <c r="SVG707" s="187"/>
      <c r="SVH707" s="187"/>
      <c r="SVI707" s="187"/>
      <c r="SVJ707" s="187"/>
      <c r="SVK707" s="187"/>
      <c r="SVL707" s="187"/>
      <c r="SVM707" s="187"/>
      <c r="SVN707" s="187"/>
      <c r="SVO707" s="187"/>
      <c r="SVP707" s="187"/>
      <c r="SVQ707" s="187"/>
      <c r="SVR707" s="187"/>
      <c r="SVS707" s="187"/>
      <c r="SVT707" s="187"/>
      <c r="SVU707" s="187"/>
      <c r="SVV707" s="187"/>
      <c r="SVW707" s="187"/>
      <c r="SVX707" s="187"/>
      <c r="SVY707" s="187"/>
      <c r="SVZ707" s="187"/>
      <c r="SWA707" s="187"/>
      <c r="SWB707" s="187"/>
      <c r="SWC707" s="187"/>
      <c r="SWD707" s="187"/>
      <c r="SWE707" s="187"/>
      <c r="SWF707" s="187"/>
      <c r="SWG707" s="187"/>
      <c r="SWH707" s="187"/>
      <c r="SWI707" s="187"/>
      <c r="SWJ707" s="187"/>
      <c r="SWK707" s="187"/>
      <c r="SWL707" s="187"/>
      <c r="SWM707" s="187"/>
      <c r="SWN707" s="187"/>
      <c r="SWO707" s="187"/>
      <c r="SWP707" s="187"/>
      <c r="SWQ707" s="187"/>
      <c r="SWR707" s="187"/>
      <c r="SWS707" s="187"/>
      <c r="SWT707" s="187"/>
      <c r="SWU707" s="187"/>
      <c r="SWV707" s="187"/>
      <c r="SWW707" s="187"/>
      <c r="SWX707" s="187"/>
      <c r="SWY707" s="187"/>
      <c r="SWZ707" s="187"/>
      <c r="SXA707" s="187"/>
      <c r="SXB707" s="187"/>
      <c r="SXC707" s="187"/>
      <c r="SXD707" s="187"/>
      <c r="SXE707" s="187"/>
      <c r="SXF707" s="187"/>
      <c r="SXG707" s="187"/>
      <c r="SXH707" s="187"/>
      <c r="SXI707" s="187"/>
      <c r="SXJ707" s="187"/>
      <c r="SXK707" s="187"/>
      <c r="SXL707" s="187"/>
      <c r="SXM707" s="187"/>
      <c r="SXN707" s="187"/>
      <c r="SXO707" s="187"/>
      <c r="SXP707" s="187"/>
      <c r="SXQ707" s="187"/>
      <c r="SXR707" s="187"/>
      <c r="SXS707" s="187"/>
      <c r="SXT707" s="187"/>
      <c r="SXU707" s="187"/>
      <c r="SXV707" s="187"/>
      <c r="SXW707" s="187"/>
      <c r="SXX707" s="187"/>
      <c r="SXY707" s="187"/>
      <c r="SXZ707" s="187"/>
      <c r="SYA707" s="187"/>
      <c r="SYB707" s="187"/>
      <c r="SYC707" s="187"/>
      <c r="SYD707" s="187"/>
      <c r="SYE707" s="187"/>
      <c r="SYF707" s="187"/>
      <c r="SYG707" s="187"/>
      <c r="SYH707" s="187"/>
      <c r="SYI707" s="187"/>
      <c r="SYJ707" s="187"/>
      <c r="SYK707" s="187"/>
      <c r="SYL707" s="187"/>
      <c r="SYM707" s="187"/>
      <c r="SYN707" s="187"/>
      <c r="SYO707" s="187"/>
      <c r="SYP707" s="187"/>
      <c r="SYQ707" s="187"/>
      <c r="SYR707" s="187"/>
      <c r="SYS707" s="187"/>
      <c r="SYT707" s="187"/>
      <c r="SYU707" s="187"/>
      <c r="SYV707" s="187"/>
      <c r="SYW707" s="187"/>
      <c r="SYX707" s="187"/>
      <c r="SYY707" s="187"/>
      <c r="SYZ707" s="187"/>
      <c r="SZA707" s="187"/>
      <c r="SZB707" s="187"/>
      <c r="SZC707" s="187"/>
      <c r="SZD707" s="187"/>
      <c r="SZE707" s="187"/>
      <c r="SZF707" s="187"/>
      <c r="SZG707" s="187"/>
      <c r="SZH707" s="187"/>
      <c r="SZI707" s="187"/>
      <c r="SZJ707" s="187"/>
      <c r="SZK707" s="187"/>
      <c r="SZL707" s="187"/>
      <c r="SZM707" s="187"/>
      <c r="SZN707" s="187"/>
      <c r="SZO707" s="187"/>
      <c r="SZP707" s="187"/>
      <c r="SZQ707" s="187"/>
      <c r="SZR707" s="187"/>
      <c r="SZS707" s="187"/>
      <c r="SZT707" s="187"/>
      <c r="SZU707" s="187"/>
      <c r="SZV707" s="187"/>
      <c r="SZW707" s="187"/>
      <c r="SZX707" s="187"/>
      <c r="SZY707" s="187"/>
      <c r="SZZ707" s="187"/>
      <c r="TAA707" s="187"/>
      <c r="TAB707" s="187"/>
      <c r="TAC707" s="187"/>
      <c r="TAD707" s="187"/>
      <c r="TAE707" s="187"/>
      <c r="TAF707" s="187"/>
      <c r="TAG707" s="187"/>
      <c r="TAH707" s="187"/>
      <c r="TAI707" s="187"/>
      <c r="TAJ707" s="187"/>
      <c r="TAK707" s="187"/>
      <c r="TAL707" s="187"/>
      <c r="TAM707" s="187"/>
      <c r="TAN707" s="187"/>
      <c r="TAO707" s="187"/>
      <c r="TAP707" s="187"/>
      <c r="TAQ707" s="187"/>
      <c r="TAR707" s="187"/>
      <c r="TAS707" s="187"/>
      <c r="TAT707" s="187"/>
      <c r="TAU707" s="187"/>
      <c r="TAV707" s="187"/>
      <c r="TAW707" s="187"/>
      <c r="TAX707" s="187"/>
      <c r="TAY707" s="187"/>
      <c r="TAZ707" s="187"/>
      <c r="TBA707" s="187"/>
      <c r="TBB707" s="187"/>
      <c r="TBC707" s="187"/>
      <c r="TBD707" s="187"/>
      <c r="TBE707" s="187"/>
      <c r="TBF707" s="187"/>
      <c r="TBG707" s="187"/>
      <c r="TBH707" s="187"/>
      <c r="TBI707" s="187"/>
      <c r="TBJ707" s="187"/>
      <c r="TBK707" s="187"/>
      <c r="TBL707" s="187"/>
      <c r="TBM707" s="187"/>
      <c r="TBN707" s="187"/>
      <c r="TBO707" s="187"/>
      <c r="TBP707" s="187"/>
      <c r="TBQ707" s="187"/>
      <c r="TBR707" s="187"/>
      <c r="TBS707" s="187"/>
      <c r="TBT707" s="187"/>
      <c r="TBU707" s="187"/>
      <c r="TBV707" s="187"/>
      <c r="TBW707" s="187"/>
      <c r="TBX707" s="187"/>
      <c r="TBY707" s="187"/>
      <c r="TBZ707" s="187"/>
      <c r="TCA707" s="187"/>
      <c r="TCB707" s="187"/>
      <c r="TCC707" s="187"/>
      <c r="TCD707" s="187"/>
      <c r="TCE707" s="187"/>
      <c r="TCF707" s="187"/>
      <c r="TCG707" s="187"/>
      <c r="TCH707" s="187"/>
      <c r="TCI707" s="187"/>
      <c r="TCJ707" s="187"/>
      <c r="TCK707" s="187"/>
      <c r="TCL707" s="187"/>
      <c r="TCM707" s="187"/>
      <c r="TCN707" s="187"/>
      <c r="TCO707" s="187"/>
      <c r="TCP707" s="187"/>
      <c r="TCQ707" s="187"/>
      <c r="TCR707" s="187"/>
      <c r="TCS707" s="187"/>
      <c r="TCT707" s="187"/>
      <c r="TCU707" s="187"/>
      <c r="TCV707" s="187"/>
      <c r="TCW707" s="187"/>
      <c r="TCX707" s="187"/>
      <c r="TCY707" s="187"/>
      <c r="TCZ707" s="187"/>
      <c r="TDA707" s="187"/>
      <c r="TDB707" s="187"/>
      <c r="TDC707" s="187"/>
      <c r="TDD707" s="187"/>
      <c r="TDE707" s="187"/>
      <c r="TDF707" s="187"/>
      <c r="TDG707" s="187"/>
      <c r="TDH707" s="187"/>
      <c r="TDI707" s="187"/>
      <c r="TDJ707" s="187"/>
      <c r="TDK707" s="187"/>
      <c r="TDL707" s="187"/>
      <c r="TDM707" s="187"/>
      <c r="TDN707" s="187"/>
      <c r="TDO707" s="187"/>
      <c r="TDP707" s="187"/>
      <c r="TDQ707" s="187"/>
      <c r="TDR707" s="187"/>
      <c r="TDS707" s="187"/>
      <c r="TDT707" s="187"/>
      <c r="TDU707" s="187"/>
      <c r="TDV707" s="187"/>
      <c r="TDW707" s="187"/>
      <c r="TDX707" s="187"/>
      <c r="TDY707" s="187"/>
      <c r="TDZ707" s="187"/>
      <c r="TEA707" s="187"/>
      <c r="TEB707" s="187"/>
      <c r="TEC707" s="187"/>
      <c r="TED707" s="187"/>
      <c r="TEE707" s="187"/>
      <c r="TEF707" s="187"/>
      <c r="TEG707" s="187"/>
      <c r="TEH707" s="187"/>
      <c r="TEI707" s="187"/>
      <c r="TEJ707" s="187"/>
      <c r="TEK707" s="187"/>
      <c r="TEL707" s="187"/>
      <c r="TEM707" s="187"/>
      <c r="TEN707" s="187"/>
      <c r="TEO707" s="187"/>
      <c r="TEP707" s="187"/>
      <c r="TEQ707" s="187"/>
      <c r="TER707" s="187"/>
      <c r="TES707" s="187"/>
      <c r="TET707" s="187"/>
      <c r="TEU707" s="187"/>
      <c r="TEV707" s="187"/>
      <c r="TEW707" s="187"/>
      <c r="TEX707" s="187"/>
      <c r="TEY707" s="187"/>
      <c r="TEZ707" s="187"/>
      <c r="TFA707" s="187"/>
      <c r="TFB707" s="187"/>
      <c r="TFC707" s="187"/>
      <c r="TFD707" s="187"/>
      <c r="TFE707" s="187"/>
      <c r="TFF707" s="187"/>
      <c r="TFG707" s="187"/>
      <c r="TFH707" s="187"/>
      <c r="TFI707" s="187"/>
      <c r="TFJ707" s="187"/>
      <c r="TFK707" s="187"/>
      <c r="TFL707" s="187"/>
      <c r="TFM707" s="187"/>
      <c r="TFN707" s="187"/>
      <c r="TFO707" s="187"/>
      <c r="TFP707" s="187"/>
      <c r="TFQ707" s="187"/>
      <c r="TFR707" s="187"/>
      <c r="TFS707" s="187"/>
      <c r="TFT707" s="187"/>
      <c r="TFU707" s="187"/>
      <c r="TFV707" s="187"/>
      <c r="TFW707" s="187"/>
      <c r="TFX707" s="187"/>
      <c r="TFY707" s="187"/>
      <c r="TFZ707" s="187"/>
      <c r="TGA707" s="187"/>
      <c r="TGB707" s="187"/>
      <c r="TGC707" s="187"/>
      <c r="TGD707" s="187"/>
      <c r="TGE707" s="187"/>
      <c r="TGF707" s="187"/>
      <c r="TGG707" s="187"/>
      <c r="TGH707" s="187"/>
      <c r="TGI707" s="187"/>
      <c r="TGJ707" s="187"/>
      <c r="TGK707" s="187"/>
      <c r="TGL707" s="187"/>
      <c r="TGM707" s="187"/>
      <c r="TGN707" s="187"/>
      <c r="TGO707" s="187"/>
      <c r="TGP707" s="187"/>
      <c r="TGQ707" s="187"/>
      <c r="TGR707" s="187"/>
      <c r="TGS707" s="187"/>
      <c r="TGT707" s="187"/>
      <c r="TGU707" s="187"/>
      <c r="TGV707" s="187"/>
      <c r="TGW707" s="187"/>
      <c r="TGX707" s="187"/>
      <c r="TGY707" s="187"/>
      <c r="TGZ707" s="187"/>
      <c r="THA707" s="187"/>
      <c r="THB707" s="187"/>
      <c r="THC707" s="187"/>
      <c r="THD707" s="187"/>
      <c r="THE707" s="187"/>
      <c r="THF707" s="187"/>
      <c r="THG707" s="187"/>
      <c r="THH707" s="187"/>
      <c r="THI707" s="187"/>
      <c r="THJ707" s="187"/>
      <c r="THK707" s="187"/>
      <c r="THL707" s="187"/>
      <c r="THM707" s="187"/>
      <c r="THN707" s="187"/>
      <c r="THO707" s="187"/>
      <c r="THP707" s="187"/>
      <c r="THQ707" s="187"/>
      <c r="THR707" s="187"/>
      <c r="THS707" s="187"/>
      <c r="THT707" s="187"/>
      <c r="THU707" s="187"/>
      <c r="THV707" s="187"/>
      <c r="THW707" s="187"/>
      <c r="THX707" s="187"/>
      <c r="THY707" s="187"/>
      <c r="THZ707" s="187"/>
      <c r="TIA707" s="187"/>
      <c r="TIB707" s="187"/>
      <c r="TIC707" s="187"/>
      <c r="TID707" s="187"/>
      <c r="TIE707" s="187"/>
      <c r="TIF707" s="187"/>
      <c r="TIG707" s="187"/>
      <c r="TIH707" s="187"/>
      <c r="TII707" s="187"/>
      <c r="TIJ707" s="187"/>
      <c r="TIK707" s="187"/>
      <c r="TIL707" s="187"/>
      <c r="TIM707" s="187"/>
      <c r="TIN707" s="187"/>
      <c r="TIO707" s="187"/>
      <c r="TIP707" s="187"/>
      <c r="TIQ707" s="187"/>
      <c r="TIR707" s="187"/>
      <c r="TIS707" s="187"/>
      <c r="TIT707" s="187"/>
      <c r="TIU707" s="187"/>
      <c r="TIV707" s="187"/>
      <c r="TIW707" s="187"/>
      <c r="TIX707" s="187"/>
      <c r="TIY707" s="187"/>
      <c r="TIZ707" s="187"/>
      <c r="TJA707" s="187"/>
      <c r="TJB707" s="187"/>
      <c r="TJC707" s="187"/>
      <c r="TJD707" s="187"/>
      <c r="TJE707" s="187"/>
      <c r="TJF707" s="187"/>
      <c r="TJG707" s="187"/>
      <c r="TJH707" s="187"/>
      <c r="TJI707" s="187"/>
      <c r="TJJ707" s="187"/>
      <c r="TJK707" s="187"/>
      <c r="TJL707" s="187"/>
      <c r="TJM707" s="187"/>
      <c r="TJN707" s="187"/>
      <c r="TJO707" s="187"/>
      <c r="TJP707" s="187"/>
      <c r="TJQ707" s="187"/>
      <c r="TJR707" s="187"/>
      <c r="TJS707" s="187"/>
      <c r="TJT707" s="187"/>
      <c r="TJU707" s="187"/>
      <c r="TJV707" s="187"/>
      <c r="TJW707" s="187"/>
      <c r="TJX707" s="187"/>
      <c r="TJY707" s="187"/>
      <c r="TJZ707" s="187"/>
      <c r="TKA707" s="187"/>
      <c r="TKB707" s="187"/>
      <c r="TKC707" s="187"/>
      <c r="TKD707" s="187"/>
      <c r="TKE707" s="187"/>
      <c r="TKF707" s="187"/>
      <c r="TKG707" s="187"/>
      <c r="TKH707" s="187"/>
      <c r="TKI707" s="187"/>
      <c r="TKJ707" s="187"/>
      <c r="TKK707" s="187"/>
      <c r="TKL707" s="187"/>
      <c r="TKM707" s="187"/>
      <c r="TKN707" s="187"/>
      <c r="TKO707" s="187"/>
      <c r="TKP707" s="187"/>
      <c r="TKQ707" s="187"/>
      <c r="TKR707" s="187"/>
      <c r="TKS707" s="187"/>
      <c r="TKT707" s="187"/>
      <c r="TKU707" s="187"/>
      <c r="TKV707" s="187"/>
      <c r="TKW707" s="187"/>
      <c r="TKX707" s="187"/>
      <c r="TKY707" s="187"/>
      <c r="TKZ707" s="187"/>
      <c r="TLA707" s="187"/>
      <c r="TLB707" s="187"/>
      <c r="TLC707" s="187"/>
      <c r="TLD707" s="187"/>
      <c r="TLE707" s="187"/>
      <c r="TLF707" s="187"/>
      <c r="TLG707" s="187"/>
      <c r="TLH707" s="187"/>
      <c r="TLI707" s="187"/>
      <c r="TLJ707" s="187"/>
      <c r="TLK707" s="187"/>
      <c r="TLL707" s="187"/>
      <c r="TLM707" s="187"/>
      <c r="TLN707" s="187"/>
      <c r="TLO707" s="187"/>
      <c r="TLP707" s="187"/>
      <c r="TLQ707" s="187"/>
      <c r="TLR707" s="187"/>
      <c r="TLS707" s="187"/>
      <c r="TLT707" s="187"/>
      <c r="TLU707" s="187"/>
      <c r="TLV707" s="187"/>
      <c r="TLW707" s="187"/>
      <c r="TLX707" s="187"/>
      <c r="TLY707" s="187"/>
      <c r="TLZ707" s="187"/>
      <c r="TMA707" s="187"/>
      <c r="TMB707" s="187"/>
      <c r="TMC707" s="187"/>
      <c r="TMD707" s="187"/>
      <c r="TME707" s="187"/>
      <c r="TMF707" s="187"/>
      <c r="TMG707" s="187"/>
      <c r="TMH707" s="187"/>
      <c r="TMI707" s="187"/>
      <c r="TMJ707" s="187"/>
      <c r="TMK707" s="187"/>
      <c r="TML707" s="187"/>
      <c r="TMM707" s="187"/>
      <c r="TMN707" s="187"/>
      <c r="TMO707" s="187"/>
      <c r="TMP707" s="187"/>
      <c r="TMQ707" s="187"/>
      <c r="TMR707" s="187"/>
      <c r="TMS707" s="187"/>
      <c r="TMT707" s="187"/>
      <c r="TMU707" s="187"/>
      <c r="TMV707" s="187"/>
      <c r="TMW707" s="187"/>
      <c r="TMX707" s="187"/>
      <c r="TMY707" s="187"/>
      <c r="TMZ707" s="187"/>
      <c r="TNA707" s="187"/>
      <c r="TNB707" s="187"/>
      <c r="TNC707" s="187"/>
      <c r="TND707" s="187"/>
      <c r="TNE707" s="187"/>
      <c r="TNF707" s="187"/>
      <c r="TNG707" s="187"/>
      <c r="TNH707" s="187"/>
      <c r="TNI707" s="187"/>
      <c r="TNJ707" s="187"/>
      <c r="TNK707" s="187"/>
      <c r="TNL707" s="187"/>
      <c r="TNM707" s="187"/>
      <c r="TNN707" s="187"/>
      <c r="TNO707" s="187"/>
      <c r="TNP707" s="187"/>
      <c r="TNQ707" s="187"/>
      <c r="TNR707" s="187"/>
      <c r="TNS707" s="187"/>
      <c r="TNT707" s="187"/>
      <c r="TNU707" s="187"/>
      <c r="TNV707" s="187"/>
      <c r="TNW707" s="187"/>
      <c r="TNX707" s="187"/>
      <c r="TNY707" s="187"/>
      <c r="TNZ707" s="187"/>
      <c r="TOA707" s="187"/>
      <c r="TOB707" s="187"/>
      <c r="TOC707" s="187"/>
      <c r="TOD707" s="187"/>
      <c r="TOE707" s="187"/>
      <c r="TOF707" s="187"/>
      <c r="TOG707" s="187"/>
      <c r="TOH707" s="187"/>
      <c r="TOI707" s="187"/>
      <c r="TOJ707" s="187"/>
      <c r="TOK707" s="187"/>
      <c r="TOL707" s="187"/>
      <c r="TOM707" s="187"/>
      <c r="TON707" s="187"/>
      <c r="TOO707" s="187"/>
      <c r="TOP707" s="187"/>
      <c r="TOQ707" s="187"/>
      <c r="TOR707" s="187"/>
      <c r="TOS707" s="187"/>
      <c r="TOT707" s="187"/>
      <c r="TOU707" s="187"/>
      <c r="TOV707" s="187"/>
      <c r="TOW707" s="187"/>
      <c r="TOX707" s="187"/>
      <c r="TOY707" s="187"/>
      <c r="TOZ707" s="187"/>
      <c r="TPA707" s="187"/>
      <c r="TPB707" s="187"/>
      <c r="TPC707" s="187"/>
      <c r="TPD707" s="187"/>
      <c r="TPE707" s="187"/>
      <c r="TPF707" s="187"/>
      <c r="TPG707" s="187"/>
      <c r="TPH707" s="187"/>
      <c r="TPI707" s="187"/>
      <c r="TPJ707" s="187"/>
      <c r="TPK707" s="187"/>
      <c r="TPL707" s="187"/>
      <c r="TPM707" s="187"/>
      <c r="TPN707" s="187"/>
      <c r="TPO707" s="187"/>
      <c r="TPP707" s="187"/>
      <c r="TPQ707" s="187"/>
      <c r="TPR707" s="187"/>
      <c r="TPS707" s="187"/>
      <c r="TPT707" s="187"/>
      <c r="TPU707" s="187"/>
      <c r="TPV707" s="187"/>
      <c r="TPW707" s="187"/>
      <c r="TPX707" s="187"/>
      <c r="TPY707" s="187"/>
      <c r="TPZ707" s="187"/>
      <c r="TQA707" s="187"/>
      <c r="TQB707" s="187"/>
      <c r="TQC707" s="187"/>
      <c r="TQD707" s="187"/>
      <c r="TQE707" s="187"/>
      <c r="TQF707" s="187"/>
      <c r="TQG707" s="187"/>
      <c r="TQH707" s="187"/>
      <c r="TQI707" s="187"/>
      <c r="TQJ707" s="187"/>
      <c r="TQK707" s="187"/>
      <c r="TQL707" s="187"/>
      <c r="TQM707" s="187"/>
      <c r="TQN707" s="187"/>
      <c r="TQO707" s="187"/>
      <c r="TQP707" s="187"/>
      <c r="TQQ707" s="187"/>
      <c r="TQR707" s="187"/>
      <c r="TQS707" s="187"/>
      <c r="TQT707" s="187"/>
      <c r="TQU707" s="187"/>
      <c r="TQV707" s="187"/>
      <c r="TQW707" s="187"/>
      <c r="TQX707" s="187"/>
      <c r="TQY707" s="187"/>
      <c r="TQZ707" s="187"/>
      <c r="TRA707" s="187"/>
      <c r="TRB707" s="187"/>
      <c r="TRC707" s="187"/>
      <c r="TRD707" s="187"/>
      <c r="TRE707" s="187"/>
      <c r="TRF707" s="187"/>
      <c r="TRG707" s="187"/>
      <c r="TRH707" s="187"/>
      <c r="TRI707" s="187"/>
      <c r="TRJ707" s="187"/>
      <c r="TRK707" s="187"/>
      <c r="TRL707" s="187"/>
      <c r="TRM707" s="187"/>
      <c r="TRN707" s="187"/>
      <c r="TRO707" s="187"/>
      <c r="TRP707" s="187"/>
      <c r="TRQ707" s="187"/>
      <c r="TRR707" s="187"/>
      <c r="TRS707" s="187"/>
      <c r="TRT707" s="187"/>
      <c r="TRU707" s="187"/>
      <c r="TRV707" s="187"/>
      <c r="TRW707" s="187"/>
      <c r="TRX707" s="187"/>
      <c r="TRY707" s="187"/>
      <c r="TRZ707" s="187"/>
      <c r="TSA707" s="187"/>
      <c r="TSB707" s="187"/>
      <c r="TSC707" s="187"/>
      <c r="TSD707" s="187"/>
      <c r="TSE707" s="187"/>
      <c r="TSF707" s="187"/>
      <c r="TSG707" s="187"/>
      <c r="TSH707" s="187"/>
      <c r="TSI707" s="187"/>
      <c r="TSJ707" s="187"/>
      <c r="TSK707" s="187"/>
      <c r="TSL707" s="187"/>
      <c r="TSM707" s="187"/>
      <c r="TSN707" s="187"/>
      <c r="TSO707" s="187"/>
      <c r="TSP707" s="187"/>
      <c r="TSQ707" s="187"/>
      <c r="TSR707" s="187"/>
      <c r="TSS707" s="187"/>
      <c r="TST707" s="187"/>
      <c r="TSU707" s="187"/>
      <c r="TSV707" s="187"/>
      <c r="TSW707" s="187"/>
      <c r="TSX707" s="187"/>
      <c r="TSY707" s="187"/>
      <c r="TSZ707" s="187"/>
      <c r="TTA707" s="187"/>
      <c r="TTB707" s="187"/>
      <c r="TTC707" s="187"/>
      <c r="TTD707" s="187"/>
      <c r="TTE707" s="187"/>
      <c r="TTF707" s="187"/>
      <c r="TTG707" s="187"/>
      <c r="TTH707" s="187"/>
      <c r="TTI707" s="187"/>
      <c r="TTJ707" s="187"/>
      <c r="TTK707" s="187"/>
      <c r="TTL707" s="187"/>
      <c r="TTM707" s="187"/>
      <c r="TTN707" s="187"/>
      <c r="TTO707" s="187"/>
      <c r="TTP707" s="187"/>
      <c r="TTQ707" s="187"/>
      <c r="TTR707" s="187"/>
      <c r="TTS707" s="187"/>
      <c r="TTT707" s="187"/>
      <c r="TTU707" s="187"/>
      <c r="TTV707" s="187"/>
      <c r="TTW707" s="187"/>
      <c r="TTX707" s="187"/>
      <c r="TTY707" s="187"/>
      <c r="TTZ707" s="187"/>
      <c r="TUA707" s="187"/>
      <c r="TUB707" s="187"/>
      <c r="TUC707" s="187"/>
      <c r="TUD707" s="187"/>
      <c r="TUE707" s="187"/>
      <c r="TUF707" s="187"/>
      <c r="TUG707" s="187"/>
      <c r="TUH707" s="187"/>
      <c r="TUI707" s="187"/>
      <c r="TUJ707" s="187"/>
      <c r="TUK707" s="187"/>
      <c r="TUL707" s="187"/>
      <c r="TUM707" s="187"/>
      <c r="TUN707" s="187"/>
      <c r="TUO707" s="187"/>
      <c r="TUP707" s="187"/>
      <c r="TUQ707" s="187"/>
      <c r="TUR707" s="187"/>
      <c r="TUS707" s="187"/>
      <c r="TUT707" s="187"/>
      <c r="TUU707" s="187"/>
      <c r="TUV707" s="187"/>
      <c r="TUW707" s="187"/>
      <c r="TUX707" s="187"/>
      <c r="TUY707" s="187"/>
      <c r="TUZ707" s="187"/>
      <c r="TVA707" s="187"/>
      <c r="TVB707" s="187"/>
      <c r="TVC707" s="187"/>
      <c r="TVD707" s="187"/>
      <c r="TVE707" s="187"/>
      <c r="TVF707" s="187"/>
      <c r="TVG707" s="187"/>
      <c r="TVH707" s="187"/>
      <c r="TVI707" s="187"/>
      <c r="TVJ707" s="187"/>
      <c r="TVK707" s="187"/>
      <c r="TVL707" s="187"/>
      <c r="TVM707" s="187"/>
      <c r="TVN707" s="187"/>
      <c r="TVO707" s="187"/>
      <c r="TVP707" s="187"/>
      <c r="TVQ707" s="187"/>
      <c r="TVR707" s="187"/>
      <c r="TVS707" s="187"/>
      <c r="TVT707" s="187"/>
      <c r="TVU707" s="187"/>
      <c r="TVV707" s="187"/>
      <c r="TVW707" s="187"/>
      <c r="TVX707" s="187"/>
      <c r="TVY707" s="187"/>
      <c r="TVZ707" s="187"/>
      <c r="TWA707" s="187"/>
      <c r="TWB707" s="187"/>
      <c r="TWC707" s="187"/>
      <c r="TWD707" s="187"/>
      <c r="TWE707" s="187"/>
      <c r="TWF707" s="187"/>
      <c r="TWG707" s="187"/>
      <c r="TWH707" s="187"/>
      <c r="TWI707" s="187"/>
      <c r="TWJ707" s="187"/>
      <c r="TWK707" s="187"/>
      <c r="TWL707" s="187"/>
      <c r="TWM707" s="187"/>
      <c r="TWN707" s="187"/>
      <c r="TWO707" s="187"/>
      <c r="TWP707" s="187"/>
      <c r="TWQ707" s="187"/>
      <c r="TWR707" s="187"/>
      <c r="TWS707" s="187"/>
      <c r="TWT707" s="187"/>
      <c r="TWU707" s="187"/>
      <c r="TWV707" s="187"/>
      <c r="TWW707" s="187"/>
      <c r="TWX707" s="187"/>
      <c r="TWY707" s="187"/>
      <c r="TWZ707" s="187"/>
      <c r="TXA707" s="187"/>
      <c r="TXB707" s="187"/>
      <c r="TXC707" s="187"/>
      <c r="TXD707" s="187"/>
      <c r="TXE707" s="187"/>
      <c r="TXF707" s="187"/>
      <c r="TXG707" s="187"/>
      <c r="TXH707" s="187"/>
      <c r="TXI707" s="187"/>
      <c r="TXJ707" s="187"/>
      <c r="TXK707" s="187"/>
      <c r="TXL707" s="187"/>
      <c r="TXM707" s="187"/>
      <c r="TXN707" s="187"/>
      <c r="TXO707" s="187"/>
      <c r="TXP707" s="187"/>
      <c r="TXQ707" s="187"/>
      <c r="TXR707" s="187"/>
      <c r="TXS707" s="187"/>
      <c r="TXT707" s="187"/>
      <c r="TXU707" s="187"/>
      <c r="TXV707" s="187"/>
      <c r="TXW707" s="187"/>
      <c r="TXX707" s="187"/>
      <c r="TXY707" s="187"/>
      <c r="TXZ707" s="187"/>
      <c r="TYA707" s="187"/>
      <c r="TYB707" s="187"/>
      <c r="TYC707" s="187"/>
      <c r="TYD707" s="187"/>
      <c r="TYE707" s="187"/>
      <c r="TYF707" s="187"/>
      <c r="TYG707" s="187"/>
      <c r="TYH707" s="187"/>
      <c r="TYI707" s="187"/>
      <c r="TYJ707" s="187"/>
      <c r="TYK707" s="187"/>
      <c r="TYL707" s="187"/>
      <c r="TYM707" s="187"/>
      <c r="TYN707" s="187"/>
      <c r="TYO707" s="187"/>
      <c r="TYP707" s="187"/>
      <c r="TYQ707" s="187"/>
      <c r="TYR707" s="187"/>
      <c r="TYS707" s="187"/>
      <c r="TYT707" s="187"/>
      <c r="TYU707" s="187"/>
      <c r="TYV707" s="187"/>
      <c r="TYW707" s="187"/>
      <c r="TYX707" s="187"/>
      <c r="TYY707" s="187"/>
      <c r="TYZ707" s="187"/>
      <c r="TZA707" s="187"/>
      <c r="TZB707" s="187"/>
      <c r="TZC707" s="187"/>
      <c r="TZD707" s="187"/>
      <c r="TZE707" s="187"/>
      <c r="TZF707" s="187"/>
      <c r="TZG707" s="187"/>
      <c r="TZH707" s="187"/>
      <c r="TZI707" s="187"/>
      <c r="TZJ707" s="187"/>
      <c r="TZK707" s="187"/>
      <c r="TZL707" s="187"/>
      <c r="TZM707" s="187"/>
      <c r="TZN707" s="187"/>
      <c r="TZO707" s="187"/>
      <c r="TZP707" s="187"/>
      <c r="TZQ707" s="187"/>
      <c r="TZR707" s="187"/>
      <c r="TZS707" s="187"/>
      <c r="TZT707" s="187"/>
      <c r="TZU707" s="187"/>
      <c r="TZV707" s="187"/>
      <c r="TZW707" s="187"/>
      <c r="TZX707" s="187"/>
      <c r="TZY707" s="187"/>
      <c r="TZZ707" s="187"/>
      <c r="UAA707" s="187"/>
      <c r="UAB707" s="187"/>
      <c r="UAC707" s="187"/>
      <c r="UAD707" s="187"/>
      <c r="UAE707" s="187"/>
      <c r="UAF707" s="187"/>
      <c r="UAG707" s="187"/>
      <c r="UAH707" s="187"/>
      <c r="UAI707" s="187"/>
      <c r="UAJ707" s="187"/>
      <c r="UAK707" s="187"/>
      <c r="UAL707" s="187"/>
      <c r="UAM707" s="187"/>
      <c r="UAN707" s="187"/>
      <c r="UAO707" s="187"/>
      <c r="UAP707" s="187"/>
      <c r="UAQ707" s="187"/>
      <c r="UAR707" s="187"/>
      <c r="UAS707" s="187"/>
      <c r="UAT707" s="187"/>
      <c r="UAU707" s="187"/>
      <c r="UAV707" s="187"/>
      <c r="UAW707" s="187"/>
      <c r="UAX707" s="187"/>
      <c r="UAY707" s="187"/>
      <c r="UAZ707" s="187"/>
      <c r="UBA707" s="187"/>
      <c r="UBB707" s="187"/>
      <c r="UBC707" s="187"/>
      <c r="UBD707" s="187"/>
      <c r="UBE707" s="187"/>
      <c r="UBF707" s="187"/>
      <c r="UBG707" s="187"/>
      <c r="UBH707" s="187"/>
      <c r="UBI707" s="187"/>
      <c r="UBJ707" s="187"/>
      <c r="UBK707" s="187"/>
      <c r="UBL707" s="187"/>
      <c r="UBM707" s="187"/>
      <c r="UBN707" s="187"/>
      <c r="UBO707" s="187"/>
      <c r="UBP707" s="187"/>
      <c r="UBQ707" s="187"/>
      <c r="UBR707" s="187"/>
      <c r="UBS707" s="187"/>
      <c r="UBT707" s="187"/>
      <c r="UBU707" s="187"/>
      <c r="UBV707" s="187"/>
      <c r="UBW707" s="187"/>
      <c r="UBX707" s="187"/>
      <c r="UBY707" s="187"/>
      <c r="UBZ707" s="187"/>
      <c r="UCA707" s="187"/>
      <c r="UCB707" s="187"/>
      <c r="UCC707" s="187"/>
      <c r="UCD707" s="187"/>
      <c r="UCE707" s="187"/>
      <c r="UCF707" s="187"/>
      <c r="UCG707" s="187"/>
      <c r="UCH707" s="187"/>
      <c r="UCI707" s="187"/>
      <c r="UCJ707" s="187"/>
      <c r="UCK707" s="187"/>
      <c r="UCL707" s="187"/>
      <c r="UCM707" s="187"/>
      <c r="UCN707" s="187"/>
      <c r="UCO707" s="187"/>
      <c r="UCP707" s="187"/>
      <c r="UCQ707" s="187"/>
      <c r="UCR707" s="187"/>
      <c r="UCS707" s="187"/>
      <c r="UCT707" s="187"/>
      <c r="UCU707" s="187"/>
      <c r="UCV707" s="187"/>
      <c r="UCW707" s="187"/>
      <c r="UCX707" s="187"/>
      <c r="UCY707" s="187"/>
      <c r="UCZ707" s="187"/>
      <c r="UDA707" s="187"/>
      <c r="UDB707" s="187"/>
      <c r="UDC707" s="187"/>
      <c r="UDD707" s="187"/>
      <c r="UDE707" s="187"/>
      <c r="UDF707" s="187"/>
      <c r="UDG707" s="187"/>
      <c r="UDH707" s="187"/>
      <c r="UDI707" s="187"/>
      <c r="UDJ707" s="187"/>
      <c r="UDK707" s="187"/>
      <c r="UDL707" s="187"/>
      <c r="UDM707" s="187"/>
      <c r="UDN707" s="187"/>
      <c r="UDO707" s="187"/>
      <c r="UDP707" s="187"/>
      <c r="UDQ707" s="187"/>
      <c r="UDR707" s="187"/>
      <c r="UDS707" s="187"/>
      <c r="UDT707" s="187"/>
      <c r="UDU707" s="187"/>
      <c r="UDV707" s="187"/>
      <c r="UDW707" s="187"/>
      <c r="UDX707" s="187"/>
      <c r="UDY707" s="187"/>
      <c r="UDZ707" s="187"/>
      <c r="UEA707" s="187"/>
      <c r="UEB707" s="187"/>
      <c r="UEC707" s="187"/>
      <c r="UED707" s="187"/>
      <c r="UEE707" s="187"/>
      <c r="UEF707" s="187"/>
      <c r="UEG707" s="187"/>
      <c r="UEH707" s="187"/>
      <c r="UEI707" s="187"/>
      <c r="UEJ707" s="187"/>
      <c r="UEK707" s="187"/>
      <c r="UEL707" s="187"/>
      <c r="UEM707" s="187"/>
      <c r="UEN707" s="187"/>
      <c r="UEO707" s="187"/>
      <c r="UEP707" s="187"/>
      <c r="UEQ707" s="187"/>
      <c r="UER707" s="187"/>
      <c r="UES707" s="187"/>
      <c r="UET707" s="187"/>
      <c r="UEU707" s="187"/>
      <c r="UEV707" s="187"/>
      <c r="UEW707" s="187"/>
      <c r="UEX707" s="187"/>
      <c r="UEY707" s="187"/>
      <c r="UEZ707" s="187"/>
      <c r="UFA707" s="187"/>
      <c r="UFB707" s="187"/>
      <c r="UFC707" s="187"/>
      <c r="UFD707" s="187"/>
      <c r="UFE707" s="187"/>
      <c r="UFF707" s="187"/>
      <c r="UFG707" s="187"/>
      <c r="UFH707" s="187"/>
      <c r="UFI707" s="187"/>
      <c r="UFJ707" s="187"/>
      <c r="UFK707" s="187"/>
      <c r="UFL707" s="187"/>
      <c r="UFM707" s="187"/>
      <c r="UFN707" s="187"/>
      <c r="UFO707" s="187"/>
      <c r="UFP707" s="187"/>
      <c r="UFQ707" s="187"/>
      <c r="UFR707" s="187"/>
      <c r="UFS707" s="187"/>
      <c r="UFT707" s="187"/>
      <c r="UFU707" s="187"/>
      <c r="UFV707" s="187"/>
      <c r="UFW707" s="187"/>
      <c r="UFX707" s="187"/>
      <c r="UFY707" s="187"/>
      <c r="UFZ707" s="187"/>
      <c r="UGA707" s="187"/>
      <c r="UGB707" s="187"/>
      <c r="UGC707" s="187"/>
      <c r="UGD707" s="187"/>
      <c r="UGE707" s="187"/>
      <c r="UGF707" s="187"/>
      <c r="UGG707" s="187"/>
      <c r="UGH707" s="187"/>
      <c r="UGI707" s="187"/>
      <c r="UGJ707" s="187"/>
      <c r="UGK707" s="187"/>
      <c r="UGL707" s="187"/>
      <c r="UGM707" s="187"/>
      <c r="UGN707" s="187"/>
      <c r="UGO707" s="187"/>
      <c r="UGP707" s="187"/>
      <c r="UGQ707" s="187"/>
      <c r="UGR707" s="187"/>
      <c r="UGS707" s="187"/>
      <c r="UGT707" s="187"/>
      <c r="UGU707" s="187"/>
      <c r="UGV707" s="187"/>
      <c r="UGW707" s="187"/>
      <c r="UGX707" s="187"/>
      <c r="UGY707" s="187"/>
      <c r="UGZ707" s="187"/>
      <c r="UHA707" s="187"/>
      <c r="UHB707" s="187"/>
      <c r="UHC707" s="187"/>
      <c r="UHD707" s="187"/>
      <c r="UHE707" s="187"/>
      <c r="UHF707" s="187"/>
      <c r="UHG707" s="187"/>
      <c r="UHH707" s="187"/>
      <c r="UHI707" s="187"/>
      <c r="UHJ707" s="187"/>
      <c r="UHK707" s="187"/>
      <c r="UHL707" s="187"/>
      <c r="UHM707" s="187"/>
      <c r="UHN707" s="187"/>
      <c r="UHO707" s="187"/>
      <c r="UHP707" s="187"/>
      <c r="UHQ707" s="187"/>
      <c r="UHR707" s="187"/>
      <c r="UHS707" s="187"/>
      <c r="UHT707" s="187"/>
      <c r="UHU707" s="187"/>
      <c r="UHV707" s="187"/>
      <c r="UHW707" s="187"/>
      <c r="UHX707" s="187"/>
      <c r="UHY707" s="187"/>
      <c r="UHZ707" s="187"/>
      <c r="UIA707" s="187"/>
      <c r="UIB707" s="187"/>
      <c r="UIC707" s="187"/>
      <c r="UID707" s="187"/>
      <c r="UIE707" s="187"/>
      <c r="UIF707" s="187"/>
      <c r="UIG707" s="187"/>
      <c r="UIH707" s="187"/>
      <c r="UII707" s="187"/>
      <c r="UIJ707" s="187"/>
      <c r="UIK707" s="187"/>
      <c r="UIL707" s="187"/>
      <c r="UIM707" s="187"/>
      <c r="UIN707" s="187"/>
      <c r="UIO707" s="187"/>
      <c r="UIP707" s="187"/>
      <c r="UIQ707" s="187"/>
      <c r="UIR707" s="187"/>
      <c r="UIS707" s="187"/>
      <c r="UIT707" s="187"/>
      <c r="UIU707" s="187"/>
      <c r="UIV707" s="187"/>
      <c r="UIW707" s="187"/>
      <c r="UIX707" s="187"/>
      <c r="UIY707" s="187"/>
      <c r="UIZ707" s="187"/>
      <c r="UJA707" s="187"/>
      <c r="UJB707" s="187"/>
      <c r="UJC707" s="187"/>
      <c r="UJD707" s="187"/>
      <c r="UJE707" s="187"/>
      <c r="UJF707" s="187"/>
      <c r="UJG707" s="187"/>
      <c r="UJH707" s="187"/>
      <c r="UJI707" s="187"/>
      <c r="UJJ707" s="187"/>
      <c r="UJK707" s="187"/>
      <c r="UJL707" s="187"/>
      <c r="UJM707" s="187"/>
      <c r="UJN707" s="187"/>
      <c r="UJO707" s="187"/>
      <c r="UJP707" s="187"/>
      <c r="UJQ707" s="187"/>
      <c r="UJR707" s="187"/>
      <c r="UJS707" s="187"/>
      <c r="UJT707" s="187"/>
      <c r="UJU707" s="187"/>
      <c r="UJV707" s="187"/>
      <c r="UJW707" s="187"/>
      <c r="UJX707" s="187"/>
      <c r="UJY707" s="187"/>
      <c r="UJZ707" s="187"/>
      <c r="UKA707" s="187"/>
      <c r="UKB707" s="187"/>
      <c r="UKC707" s="187"/>
      <c r="UKD707" s="187"/>
      <c r="UKE707" s="187"/>
      <c r="UKF707" s="187"/>
      <c r="UKG707" s="187"/>
      <c r="UKH707" s="187"/>
      <c r="UKI707" s="187"/>
      <c r="UKJ707" s="187"/>
      <c r="UKK707" s="187"/>
      <c r="UKL707" s="187"/>
      <c r="UKM707" s="187"/>
      <c r="UKN707" s="187"/>
      <c r="UKO707" s="187"/>
      <c r="UKP707" s="187"/>
      <c r="UKQ707" s="187"/>
      <c r="UKR707" s="187"/>
      <c r="UKS707" s="187"/>
      <c r="UKT707" s="187"/>
      <c r="UKU707" s="187"/>
      <c r="UKV707" s="187"/>
      <c r="UKW707" s="187"/>
      <c r="UKX707" s="187"/>
      <c r="UKY707" s="187"/>
      <c r="UKZ707" s="187"/>
      <c r="ULA707" s="187"/>
      <c r="ULB707" s="187"/>
      <c r="ULC707" s="187"/>
      <c r="ULD707" s="187"/>
      <c r="ULE707" s="187"/>
      <c r="ULF707" s="187"/>
      <c r="ULG707" s="187"/>
      <c r="ULH707" s="187"/>
      <c r="ULI707" s="187"/>
      <c r="ULJ707" s="187"/>
      <c r="ULK707" s="187"/>
      <c r="ULL707" s="187"/>
      <c r="ULM707" s="187"/>
      <c r="ULN707" s="187"/>
      <c r="ULO707" s="187"/>
      <c r="ULP707" s="187"/>
      <c r="ULQ707" s="187"/>
      <c r="ULR707" s="187"/>
      <c r="ULS707" s="187"/>
      <c r="ULT707" s="187"/>
      <c r="ULU707" s="187"/>
      <c r="ULV707" s="187"/>
      <c r="ULW707" s="187"/>
      <c r="ULX707" s="187"/>
      <c r="ULY707" s="187"/>
      <c r="ULZ707" s="187"/>
      <c r="UMA707" s="187"/>
      <c r="UMB707" s="187"/>
      <c r="UMC707" s="187"/>
      <c r="UMD707" s="187"/>
      <c r="UME707" s="187"/>
      <c r="UMF707" s="187"/>
      <c r="UMG707" s="187"/>
      <c r="UMH707" s="187"/>
      <c r="UMI707" s="187"/>
      <c r="UMJ707" s="187"/>
      <c r="UMK707" s="187"/>
      <c r="UML707" s="187"/>
      <c r="UMM707" s="187"/>
      <c r="UMN707" s="187"/>
      <c r="UMO707" s="187"/>
      <c r="UMP707" s="187"/>
      <c r="UMQ707" s="187"/>
      <c r="UMR707" s="187"/>
      <c r="UMS707" s="187"/>
      <c r="UMT707" s="187"/>
      <c r="UMU707" s="187"/>
      <c r="UMV707" s="187"/>
      <c r="UMW707" s="187"/>
      <c r="UMX707" s="187"/>
      <c r="UMY707" s="187"/>
      <c r="UMZ707" s="187"/>
      <c r="UNA707" s="187"/>
      <c r="UNB707" s="187"/>
      <c r="UNC707" s="187"/>
      <c r="UND707" s="187"/>
      <c r="UNE707" s="187"/>
      <c r="UNF707" s="187"/>
      <c r="UNG707" s="187"/>
      <c r="UNH707" s="187"/>
      <c r="UNI707" s="187"/>
      <c r="UNJ707" s="187"/>
      <c r="UNK707" s="187"/>
      <c r="UNL707" s="187"/>
      <c r="UNM707" s="187"/>
      <c r="UNN707" s="187"/>
      <c r="UNO707" s="187"/>
      <c r="UNP707" s="187"/>
      <c r="UNQ707" s="187"/>
      <c r="UNR707" s="187"/>
      <c r="UNS707" s="187"/>
      <c r="UNT707" s="187"/>
      <c r="UNU707" s="187"/>
      <c r="UNV707" s="187"/>
      <c r="UNW707" s="187"/>
      <c r="UNX707" s="187"/>
      <c r="UNY707" s="187"/>
      <c r="UNZ707" s="187"/>
      <c r="UOA707" s="187"/>
      <c r="UOB707" s="187"/>
      <c r="UOC707" s="187"/>
      <c r="UOD707" s="187"/>
      <c r="UOE707" s="187"/>
      <c r="UOF707" s="187"/>
      <c r="UOG707" s="187"/>
      <c r="UOH707" s="187"/>
      <c r="UOI707" s="187"/>
      <c r="UOJ707" s="187"/>
      <c r="UOK707" s="187"/>
      <c r="UOL707" s="187"/>
      <c r="UOM707" s="187"/>
      <c r="UON707" s="187"/>
      <c r="UOO707" s="187"/>
      <c r="UOP707" s="187"/>
      <c r="UOQ707" s="187"/>
      <c r="UOR707" s="187"/>
      <c r="UOS707" s="187"/>
      <c r="UOT707" s="187"/>
      <c r="UOU707" s="187"/>
      <c r="UOV707" s="187"/>
      <c r="UOW707" s="187"/>
      <c r="UOX707" s="187"/>
      <c r="UOY707" s="187"/>
      <c r="UOZ707" s="187"/>
      <c r="UPA707" s="187"/>
      <c r="UPB707" s="187"/>
      <c r="UPC707" s="187"/>
      <c r="UPD707" s="187"/>
      <c r="UPE707" s="187"/>
      <c r="UPF707" s="187"/>
      <c r="UPG707" s="187"/>
      <c r="UPH707" s="187"/>
      <c r="UPI707" s="187"/>
      <c r="UPJ707" s="187"/>
      <c r="UPK707" s="187"/>
      <c r="UPL707" s="187"/>
      <c r="UPM707" s="187"/>
      <c r="UPN707" s="187"/>
      <c r="UPO707" s="187"/>
      <c r="UPP707" s="187"/>
      <c r="UPQ707" s="187"/>
      <c r="UPR707" s="187"/>
      <c r="UPS707" s="187"/>
      <c r="UPT707" s="187"/>
      <c r="UPU707" s="187"/>
      <c r="UPV707" s="187"/>
      <c r="UPW707" s="187"/>
      <c r="UPX707" s="187"/>
      <c r="UPY707" s="187"/>
      <c r="UPZ707" s="187"/>
      <c r="UQA707" s="187"/>
      <c r="UQB707" s="187"/>
      <c r="UQC707" s="187"/>
      <c r="UQD707" s="187"/>
      <c r="UQE707" s="187"/>
      <c r="UQF707" s="187"/>
      <c r="UQG707" s="187"/>
      <c r="UQH707" s="187"/>
      <c r="UQI707" s="187"/>
      <c r="UQJ707" s="187"/>
      <c r="UQK707" s="187"/>
      <c r="UQL707" s="187"/>
      <c r="UQM707" s="187"/>
      <c r="UQN707" s="187"/>
      <c r="UQO707" s="187"/>
      <c r="UQP707" s="187"/>
      <c r="UQQ707" s="187"/>
      <c r="UQR707" s="187"/>
      <c r="UQS707" s="187"/>
      <c r="UQT707" s="187"/>
      <c r="UQU707" s="187"/>
      <c r="UQV707" s="187"/>
      <c r="UQW707" s="187"/>
      <c r="UQX707" s="187"/>
      <c r="UQY707" s="187"/>
      <c r="UQZ707" s="187"/>
      <c r="URA707" s="187"/>
      <c r="URB707" s="187"/>
      <c r="URC707" s="187"/>
      <c r="URD707" s="187"/>
      <c r="URE707" s="187"/>
      <c r="URF707" s="187"/>
      <c r="URG707" s="187"/>
      <c r="URH707" s="187"/>
      <c r="URI707" s="187"/>
      <c r="URJ707" s="187"/>
      <c r="URK707" s="187"/>
      <c r="URL707" s="187"/>
      <c r="URM707" s="187"/>
      <c r="URN707" s="187"/>
      <c r="URO707" s="187"/>
      <c r="URP707" s="187"/>
      <c r="URQ707" s="187"/>
      <c r="URR707" s="187"/>
      <c r="URS707" s="187"/>
      <c r="URT707" s="187"/>
      <c r="URU707" s="187"/>
      <c r="URV707" s="187"/>
      <c r="URW707" s="187"/>
      <c r="URX707" s="187"/>
      <c r="URY707" s="187"/>
      <c r="URZ707" s="187"/>
      <c r="USA707" s="187"/>
      <c r="USB707" s="187"/>
      <c r="USC707" s="187"/>
      <c r="USD707" s="187"/>
      <c r="USE707" s="187"/>
      <c r="USF707" s="187"/>
      <c r="USG707" s="187"/>
      <c r="USH707" s="187"/>
      <c r="USI707" s="187"/>
      <c r="USJ707" s="187"/>
      <c r="USK707" s="187"/>
      <c r="USL707" s="187"/>
      <c r="USM707" s="187"/>
      <c r="USN707" s="187"/>
      <c r="USO707" s="187"/>
      <c r="USP707" s="187"/>
      <c r="USQ707" s="187"/>
      <c r="USR707" s="187"/>
      <c r="USS707" s="187"/>
      <c r="UST707" s="187"/>
      <c r="USU707" s="187"/>
      <c r="USV707" s="187"/>
      <c r="USW707" s="187"/>
      <c r="USX707" s="187"/>
      <c r="USY707" s="187"/>
      <c r="USZ707" s="187"/>
      <c r="UTA707" s="187"/>
      <c r="UTB707" s="187"/>
      <c r="UTC707" s="187"/>
      <c r="UTD707" s="187"/>
      <c r="UTE707" s="187"/>
      <c r="UTF707" s="187"/>
      <c r="UTG707" s="187"/>
      <c r="UTH707" s="187"/>
      <c r="UTI707" s="187"/>
      <c r="UTJ707" s="187"/>
      <c r="UTK707" s="187"/>
      <c r="UTL707" s="187"/>
      <c r="UTM707" s="187"/>
      <c r="UTN707" s="187"/>
      <c r="UTO707" s="187"/>
      <c r="UTP707" s="187"/>
      <c r="UTQ707" s="187"/>
      <c r="UTR707" s="187"/>
      <c r="UTS707" s="187"/>
      <c r="UTT707" s="187"/>
      <c r="UTU707" s="187"/>
      <c r="UTV707" s="187"/>
      <c r="UTW707" s="187"/>
      <c r="UTX707" s="187"/>
      <c r="UTY707" s="187"/>
      <c r="UTZ707" s="187"/>
      <c r="UUA707" s="187"/>
      <c r="UUB707" s="187"/>
      <c r="UUC707" s="187"/>
      <c r="UUD707" s="187"/>
      <c r="UUE707" s="187"/>
      <c r="UUF707" s="187"/>
      <c r="UUG707" s="187"/>
      <c r="UUH707" s="187"/>
      <c r="UUI707" s="187"/>
      <c r="UUJ707" s="187"/>
      <c r="UUK707" s="187"/>
      <c r="UUL707" s="187"/>
      <c r="UUM707" s="187"/>
      <c r="UUN707" s="187"/>
      <c r="UUO707" s="187"/>
      <c r="UUP707" s="187"/>
      <c r="UUQ707" s="187"/>
      <c r="UUR707" s="187"/>
      <c r="UUS707" s="187"/>
      <c r="UUT707" s="187"/>
      <c r="UUU707" s="187"/>
      <c r="UUV707" s="187"/>
      <c r="UUW707" s="187"/>
      <c r="UUX707" s="187"/>
      <c r="UUY707" s="187"/>
      <c r="UUZ707" s="187"/>
      <c r="UVA707" s="187"/>
      <c r="UVB707" s="187"/>
      <c r="UVC707" s="187"/>
      <c r="UVD707" s="187"/>
      <c r="UVE707" s="187"/>
      <c r="UVF707" s="187"/>
      <c r="UVG707" s="187"/>
      <c r="UVH707" s="187"/>
      <c r="UVI707" s="187"/>
      <c r="UVJ707" s="187"/>
      <c r="UVK707" s="187"/>
      <c r="UVL707" s="187"/>
      <c r="UVM707" s="187"/>
      <c r="UVN707" s="187"/>
      <c r="UVO707" s="187"/>
      <c r="UVP707" s="187"/>
      <c r="UVQ707" s="187"/>
      <c r="UVR707" s="187"/>
      <c r="UVS707" s="187"/>
      <c r="UVT707" s="187"/>
      <c r="UVU707" s="187"/>
      <c r="UVV707" s="187"/>
      <c r="UVW707" s="187"/>
      <c r="UVX707" s="187"/>
      <c r="UVY707" s="187"/>
      <c r="UVZ707" s="187"/>
      <c r="UWA707" s="187"/>
      <c r="UWB707" s="187"/>
      <c r="UWC707" s="187"/>
      <c r="UWD707" s="187"/>
      <c r="UWE707" s="187"/>
      <c r="UWF707" s="187"/>
      <c r="UWG707" s="187"/>
      <c r="UWH707" s="187"/>
      <c r="UWI707" s="187"/>
      <c r="UWJ707" s="187"/>
      <c r="UWK707" s="187"/>
      <c r="UWL707" s="187"/>
      <c r="UWM707" s="187"/>
      <c r="UWN707" s="187"/>
      <c r="UWO707" s="187"/>
      <c r="UWP707" s="187"/>
      <c r="UWQ707" s="187"/>
      <c r="UWR707" s="187"/>
      <c r="UWS707" s="187"/>
      <c r="UWT707" s="187"/>
      <c r="UWU707" s="187"/>
      <c r="UWV707" s="187"/>
      <c r="UWW707" s="187"/>
      <c r="UWX707" s="187"/>
      <c r="UWY707" s="187"/>
      <c r="UWZ707" s="187"/>
      <c r="UXA707" s="187"/>
      <c r="UXB707" s="187"/>
      <c r="UXC707" s="187"/>
      <c r="UXD707" s="187"/>
      <c r="UXE707" s="187"/>
      <c r="UXF707" s="187"/>
      <c r="UXG707" s="187"/>
      <c r="UXH707" s="187"/>
      <c r="UXI707" s="187"/>
      <c r="UXJ707" s="187"/>
      <c r="UXK707" s="187"/>
      <c r="UXL707" s="187"/>
      <c r="UXM707" s="187"/>
      <c r="UXN707" s="187"/>
      <c r="UXO707" s="187"/>
      <c r="UXP707" s="187"/>
      <c r="UXQ707" s="187"/>
      <c r="UXR707" s="187"/>
      <c r="UXS707" s="187"/>
      <c r="UXT707" s="187"/>
      <c r="UXU707" s="187"/>
      <c r="UXV707" s="187"/>
      <c r="UXW707" s="187"/>
      <c r="UXX707" s="187"/>
      <c r="UXY707" s="187"/>
      <c r="UXZ707" s="187"/>
      <c r="UYA707" s="187"/>
      <c r="UYB707" s="187"/>
      <c r="UYC707" s="187"/>
      <c r="UYD707" s="187"/>
      <c r="UYE707" s="187"/>
      <c r="UYF707" s="187"/>
      <c r="UYG707" s="187"/>
      <c r="UYH707" s="187"/>
      <c r="UYI707" s="187"/>
      <c r="UYJ707" s="187"/>
      <c r="UYK707" s="187"/>
      <c r="UYL707" s="187"/>
      <c r="UYM707" s="187"/>
      <c r="UYN707" s="187"/>
      <c r="UYO707" s="187"/>
      <c r="UYP707" s="187"/>
      <c r="UYQ707" s="187"/>
      <c r="UYR707" s="187"/>
      <c r="UYS707" s="187"/>
      <c r="UYT707" s="187"/>
      <c r="UYU707" s="187"/>
      <c r="UYV707" s="187"/>
      <c r="UYW707" s="187"/>
      <c r="UYX707" s="187"/>
      <c r="UYY707" s="187"/>
      <c r="UYZ707" s="187"/>
      <c r="UZA707" s="187"/>
      <c r="UZB707" s="187"/>
      <c r="UZC707" s="187"/>
      <c r="UZD707" s="187"/>
      <c r="UZE707" s="187"/>
      <c r="UZF707" s="187"/>
      <c r="UZG707" s="187"/>
      <c r="UZH707" s="187"/>
      <c r="UZI707" s="187"/>
      <c r="UZJ707" s="187"/>
      <c r="UZK707" s="187"/>
      <c r="UZL707" s="187"/>
      <c r="UZM707" s="187"/>
      <c r="UZN707" s="187"/>
      <c r="UZO707" s="187"/>
      <c r="UZP707" s="187"/>
      <c r="UZQ707" s="187"/>
      <c r="UZR707" s="187"/>
      <c r="UZS707" s="187"/>
      <c r="UZT707" s="187"/>
      <c r="UZU707" s="187"/>
      <c r="UZV707" s="187"/>
      <c r="UZW707" s="187"/>
      <c r="UZX707" s="187"/>
      <c r="UZY707" s="187"/>
      <c r="UZZ707" s="187"/>
      <c r="VAA707" s="187"/>
      <c r="VAB707" s="187"/>
      <c r="VAC707" s="187"/>
      <c r="VAD707" s="187"/>
      <c r="VAE707" s="187"/>
      <c r="VAF707" s="187"/>
      <c r="VAG707" s="187"/>
      <c r="VAH707" s="187"/>
      <c r="VAI707" s="187"/>
      <c r="VAJ707" s="187"/>
      <c r="VAK707" s="187"/>
      <c r="VAL707" s="187"/>
      <c r="VAM707" s="187"/>
      <c r="VAN707" s="187"/>
      <c r="VAO707" s="187"/>
      <c r="VAP707" s="187"/>
      <c r="VAQ707" s="187"/>
      <c r="VAR707" s="187"/>
      <c r="VAS707" s="187"/>
      <c r="VAT707" s="187"/>
      <c r="VAU707" s="187"/>
      <c r="VAV707" s="187"/>
      <c r="VAW707" s="187"/>
      <c r="VAX707" s="187"/>
      <c r="VAY707" s="187"/>
      <c r="VAZ707" s="187"/>
      <c r="VBA707" s="187"/>
      <c r="VBB707" s="187"/>
      <c r="VBC707" s="187"/>
      <c r="VBD707" s="187"/>
      <c r="VBE707" s="187"/>
      <c r="VBF707" s="187"/>
      <c r="VBG707" s="187"/>
      <c r="VBH707" s="187"/>
      <c r="VBI707" s="187"/>
      <c r="VBJ707" s="187"/>
      <c r="VBK707" s="187"/>
      <c r="VBL707" s="187"/>
      <c r="VBM707" s="187"/>
      <c r="VBN707" s="187"/>
      <c r="VBO707" s="187"/>
      <c r="VBP707" s="187"/>
      <c r="VBQ707" s="187"/>
      <c r="VBR707" s="187"/>
      <c r="VBS707" s="187"/>
      <c r="VBT707" s="187"/>
      <c r="VBU707" s="187"/>
      <c r="VBV707" s="187"/>
      <c r="VBW707" s="187"/>
      <c r="VBX707" s="187"/>
      <c r="VBY707" s="187"/>
      <c r="VBZ707" s="187"/>
      <c r="VCA707" s="187"/>
      <c r="VCB707" s="187"/>
      <c r="VCC707" s="187"/>
      <c r="VCD707" s="187"/>
      <c r="VCE707" s="187"/>
      <c r="VCF707" s="187"/>
      <c r="VCG707" s="187"/>
      <c r="VCH707" s="187"/>
      <c r="VCI707" s="187"/>
      <c r="VCJ707" s="187"/>
      <c r="VCK707" s="187"/>
      <c r="VCL707" s="187"/>
      <c r="VCM707" s="187"/>
      <c r="VCN707" s="187"/>
      <c r="VCO707" s="187"/>
      <c r="VCP707" s="187"/>
      <c r="VCQ707" s="187"/>
      <c r="VCR707" s="187"/>
      <c r="VCS707" s="187"/>
      <c r="VCT707" s="187"/>
      <c r="VCU707" s="187"/>
      <c r="VCV707" s="187"/>
      <c r="VCW707" s="187"/>
      <c r="VCX707" s="187"/>
      <c r="VCY707" s="187"/>
      <c r="VCZ707" s="187"/>
      <c r="VDA707" s="187"/>
      <c r="VDB707" s="187"/>
      <c r="VDC707" s="187"/>
      <c r="VDD707" s="187"/>
      <c r="VDE707" s="187"/>
      <c r="VDF707" s="187"/>
      <c r="VDG707" s="187"/>
      <c r="VDH707" s="187"/>
      <c r="VDI707" s="187"/>
      <c r="VDJ707" s="187"/>
      <c r="VDK707" s="187"/>
      <c r="VDL707" s="187"/>
      <c r="VDM707" s="187"/>
      <c r="VDN707" s="187"/>
      <c r="VDO707" s="187"/>
      <c r="VDP707" s="187"/>
      <c r="VDQ707" s="187"/>
      <c r="VDR707" s="187"/>
      <c r="VDS707" s="187"/>
      <c r="VDT707" s="187"/>
      <c r="VDU707" s="187"/>
      <c r="VDV707" s="187"/>
      <c r="VDW707" s="187"/>
      <c r="VDX707" s="187"/>
      <c r="VDY707" s="187"/>
      <c r="VDZ707" s="187"/>
      <c r="VEA707" s="187"/>
      <c r="VEB707" s="187"/>
      <c r="VEC707" s="187"/>
      <c r="VED707" s="187"/>
      <c r="VEE707" s="187"/>
      <c r="VEF707" s="187"/>
      <c r="VEG707" s="187"/>
      <c r="VEH707" s="187"/>
      <c r="VEI707" s="187"/>
      <c r="VEJ707" s="187"/>
      <c r="VEK707" s="187"/>
      <c r="VEL707" s="187"/>
      <c r="VEM707" s="187"/>
      <c r="VEN707" s="187"/>
      <c r="VEO707" s="187"/>
      <c r="VEP707" s="187"/>
      <c r="VEQ707" s="187"/>
      <c r="VER707" s="187"/>
      <c r="VES707" s="187"/>
      <c r="VET707" s="187"/>
      <c r="VEU707" s="187"/>
      <c r="VEV707" s="187"/>
      <c r="VEW707" s="187"/>
      <c r="VEX707" s="187"/>
      <c r="VEY707" s="187"/>
      <c r="VEZ707" s="187"/>
      <c r="VFA707" s="187"/>
      <c r="VFB707" s="187"/>
      <c r="VFC707" s="187"/>
      <c r="VFD707" s="187"/>
      <c r="VFE707" s="187"/>
      <c r="VFF707" s="187"/>
      <c r="VFG707" s="187"/>
      <c r="VFH707" s="187"/>
      <c r="VFI707" s="187"/>
      <c r="VFJ707" s="187"/>
      <c r="VFK707" s="187"/>
      <c r="VFL707" s="187"/>
      <c r="VFM707" s="187"/>
      <c r="VFN707" s="187"/>
      <c r="VFO707" s="187"/>
      <c r="VFP707" s="187"/>
      <c r="VFQ707" s="187"/>
      <c r="VFR707" s="187"/>
      <c r="VFS707" s="187"/>
      <c r="VFT707" s="187"/>
      <c r="VFU707" s="187"/>
      <c r="VFV707" s="187"/>
      <c r="VFW707" s="187"/>
      <c r="VFX707" s="187"/>
      <c r="VFY707" s="187"/>
      <c r="VFZ707" s="187"/>
      <c r="VGA707" s="187"/>
      <c r="VGB707" s="187"/>
      <c r="VGC707" s="187"/>
      <c r="VGD707" s="187"/>
      <c r="VGE707" s="187"/>
      <c r="VGF707" s="187"/>
      <c r="VGG707" s="187"/>
      <c r="VGH707" s="187"/>
      <c r="VGI707" s="187"/>
      <c r="VGJ707" s="187"/>
      <c r="VGK707" s="187"/>
      <c r="VGL707" s="187"/>
      <c r="VGM707" s="187"/>
      <c r="VGN707" s="187"/>
      <c r="VGO707" s="187"/>
      <c r="VGP707" s="187"/>
      <c r="VGQ707" s="187"/>
      <c r="VGR707" s="187"/>
      <c r="VGS707" s="187"/>
      <c r="VGT707" s="187"/>
      <c r="VGU707" s="187"/>
      <c r="VGV707" s="187"/>
      <c r="VGW707" s="187"/>
      <c r="VGX707" s="187"/>
      <c r="VGY707" s="187"/>
      <c r="VGZ707" s="187"/>
      <c r="VHA707" s="187"/>
      <c r="VHB707" s="187"/>
      <c r="VHC707" s="187"/>
      <c r="VHD707" s="187"/>
      <c r="VHE707" s="187"/>
      <c r="VHF707" s="187"/>
      <c r="VHG707" s="187"/>
      <c r="VHH707" s="187"/>
      <c r="VHI707" s="187"/>
      <c r="VHJ707" s="187"/>
      <c r="VHK707" s="187"/>
      <c r="VHL707" s="187"/>
      <c r="VHM707" s="187"/>
      <c r="VHN707" s="187"/>
      <c r="VHO707" s="187"/>
      <c r="VHP707" s="187"/>
      <c r="VHQ707" s="187"/>
      <c r="VHR707" s="187"/>
      <c r="VHS707" s="187"/>
      <c r="VHT707" s="187"/>
      <c r="VHU707" s="187"/>
      <c r="VHV707" s="187"/>
      <c r="VHW707" s="187"/>
      <c r="VHX707" s="187"/>
      <c r="VHY707" s="187"/>
      <c r="VHZ707" s="187"/>
      <c r="VIA707" s="187"/>
      <c r="VIB707" s="187"/>
      <c r="VIC707" s="187"/>
      <c r="VID707" s="187"/>
      <c r="VIE707" s="187"/>
      <c r="VIF707" s="187"/>
      <c r="VIG707" s="187"/>
      <c r="VIH707" s="187"/>
      <c r="VII707" s="187"/>
      <c r="VIJ707" s="187"/>
      <c r="VIK707" s="187"/>
      <c r="VIL707" s="187"/>
      <c r="VIM707" s="187"/>
      <c r="VIN707" s="187"/>
      <c r="VIO707" s="187"/>
      <c r="VIP707" s="187"/>
      <c r="VIQ707" s="187"/>
      <c r="VIR707" s="187"/>
      <c r="VIS707" s="187"/>
      <c r="VIT707" s="187"/>
      <c r="VIU707" s="187"/>
      <c r="VIV707" s="187"/>
      <c r="VIW707" s="187"/>
      <c r="VIX707" s="187"/>
      <c r="VIY707" s="187"/>
      <c r="VIZ707" s="187"/>
      <c r="VJA707" s="187"/>
      <c r="VJB707" s="187"/>
      <c r="VJC707" s="187"/>
      <c r="VJD707" s="187"/>
      <c r="VJE707" s="187"/>
      <c r="VJF707" s="187"/>
      <c r="VJG707" s="187"/>
      <c r="VJH707" s="187"/>
      <c r="VJI707" s="187"/>
      <c r="VJJ707" s="187"/>
      <c r="VJK707" s="187"/>
      <c r="VJL707" s="187"/>
      <c r="VJM707" s="187"/>
      <c r="VJN707" s="187"/>
      <c r="VJO707" s="187"/>
      <c r="VJP707" s="187"/>
      <c r="VJQ707" s="187"/>
      <c r="VJR707" s="187"/>
      <c r="VJS707" s="187"/>
      <c r="VJT707" s="187"/>
      <c r="VJU707" s="187"/>
      <c r="VJV707" s="187"/>
      <c r="VJW707" s="187"/>
      <c r="VJX707" s="187"/>
      <c r="VJY707" s="187"/>
      <c r="VJZ707" s="187"/>
      <c r="VKA707" s="187"/>
      <c r="VKB707" s="187"/>
      <c r="VKC707" s="187"/>
      <c r="VKD707" s="187"/>
      <c r="VKE707" s="187"/>
      <c r="VKF707" s="187"/>
      <c r="VKG707" s="187"/>
      <c r="VKH707" s="187"/>
      <c r="VKI707" s="187"/>
      <c r="VKJ707" s="187"/>
      <c r="VKK707" s="187"/>
      <c r="VKL707" s="187"/>
      <c r="VKM707" s="187"/>
      <c r="VKN707" s="187"/>
      <c r="VKO707" s="187"/>
      <c r="VKP707" s="187"/>
      <c r="VKQ707" s="187"/>
      <c r="VKR707" s="187"/>
      <c r="VKS707" s="187"/>
      <c r="VKT707" s="187"/>
      <c r="VKU707" s="187"/>
      <c r="VKV707" s="187"/>
      <c r="VKW707" s="187"/>
      <c r="VKX707" s="187"/>
      <c r="VKY707" s="187"/>
      <c r="VKZ707" s="187"/>
      <c r="VLA707" s="187"/>
      <c r="VLB707" s="187"/>
      <c r="VLC707" s="187"/>
      <c r="VLD707" s="187"/>
      <c r="VLE707" s="187"/>
      <c r="VLF707" s="187"/>
      <c r="VLG707" s="187"/>
      <c r="VLH707" s="187"/>
      <c r="VLI707" s="187"/>
      <c r="VLJ707" s="187"/>
      <c r="VLK707" s="187"/>
      <c r="VLL707" s="187"/>
      <c r="VLM707" s="187"/>
      <c r="VLN707" s="187"/>
      <c r="VLO707" s="187"/>
      <c r="VLP707" s="187"/>
      <c r="VLQ707" s="187"/>
      <c r="VLR707" s="187"/>
      <c r="VLS707" s="187"/>
      <c r="VLT707" s="187"/>
      <c r="VLU707" s="187"/>
      <c r="VLV707" s="187"/>
      <c r="VLW707" s="187"/>
      <c r="VLX707" s="187"/>
      <c r="VLY707" s="187"/>
      <c r="VLZ707" s="187"/>
      <c r="VMA707" s="187"/>
      <c r="VMB707" s="187"/>
      <c r="VMC707" s="187"/>
      <c r="VMD707" s="187"/>
      <c r="VME707" s="187"/>
      <c r="VMF707" s="187"/>
      <c r="VMG707" s="187"/>
      <c r="VMH707" s="187"/>
      <c r="VMI707" s="187"/>
      <c r="VMJ707" s="187"/>
      <c r="VMK707" s="187"/>
      <c r="VML707" s="187"/>
      <c r="VMM707" s="187"/>
      <c r="VMN707" s="187"/>
      <c r="VMO707" s="187"/>
      <c r="VMP707" s="187"/>
      <c r="VMQ707" s="187"/>
      <c r="VMR707" s="187"/>
      <c r="VMS707" s="187"/>
      <c r="VMT707" s="187"/>
      <c r="VMU707" s="187"/>
      <c r="VMV707" s="187"/>
      <c r="VMW707" s="187"/>
      <c r="VMX707" s="187"/>
      <c r="VMY707" s="187"/>
      <c r="VMZ707" s="187"/>
      <c r="VNA707" s="187"/>
      <c r="VNB707" s="187"/>
      <c r="VNC707" s="187"/>
      <c r="VND707" s="187"/>
      <c r="VNE707" s="187"/>
      <c r="VNF707" s="187"/>
      <c r="VNG707" s="187"/>
      <c r="VNH707" s="187"/>
      <c r="VNI707" s="187"/>
      <c r="VNJ707" s="187"/>
      <c r="VNK707" s="187"/>
      <c r="VNL707" s="187"/>
      <c r="VNM707" s="187"/>
      <c r="VNN707" s="187"/>
      <c r="VNO707" s="187"/>
      <c r="VNP707" s="187"/>
      <c r="VNQ707" s="187"/>
      <c r="VNR707" s="187"/>
      <c r="VNS707" s="187"/>
      <c r="VNT707" s="187"/>
      <c r="VNU707" s="187"/>
      <c r="VNV707" s="187"/>
      <c r="VNW707" s="187"/>
      <c r="VNX707" s="187"/>
      <c r="VNY707" s="187"/>
      <c r="VNZ707" s="187"/>
      <c r="VOA707" s="187"/>
      <c r="VOB707" s="187"/>
      <c r="VOC707" s="187"/>
      <c r="VOD707" s="187"/>
      <c r="VOE707" s="187"/>
      <c r="VOF707" s="187"/>
      <c r="VOG707" s="187"/>
      <c r="VOH707" s="187"/>
      <c r="VOI707" s="187"/>
      <c r="VOJ707" s="187"/>
      <c r="VOK707" s="187"/>
      <c r="VOL707" s="187"/>
      <c r="VOM707" s="187"/>
      <c r="VON707" s="187"/>
      <c r="VOO707" s="187"/>
      <c r="VOP707" s="187"/>
      <c r="VOQ707" s="187"/>
      <c r="VOR707" s="187"/>
      <c r="VOS707" s="187"/>
      <c r="VOT707" s="187"/>
      <c r="VOU707" s="187"/>
      <c r="VOV707" s="187"/>
      <c r="VOW707" s="187"/>
      <c r="VOX707" s="187"/>
      <c r="VOY707" s="187"/>
      <c r="VOZ707" s="187"/>
      <c r="VPA707" s="187"/>
      <c r="VPB707" s="187"/>
      <c r="VPC707" s="187"/>
      <c r="VPD707" s="187"/>
      <c r="VPE707" s="187"/>
      <c r="VPF707" s="187"/>
      <c r="VPG707" s="187"/>
      <c r="VPH707" s="187"/>
      <c r="VPI707" s="187"/>
      <c r="VPJ707" s="187"/>
      <c r="VPK707" s="187"/>
      <c r="VPL707" s="187"/>
      <c r="VPM707" s="187"/>
      <c r="VPN707" s="187"/>
      <c r="VPO707" s="187"/>
      <c r="VPP707" s="187"/>
      <c r="VPQ707" s="187"/>
      <c r="VPR707" s="187"/>
      <c r="VPS707" s="187"/>
      <c r="VPT707" s="187"/>
      <c r="VPU707" s="187"/>
      <c r="VPV707" s="187"/>
      <c r="VPW707" s="187"/>
      <c r="VPX707" s="187"/>
      <c r="VPY707" s="187"/>
      <c r="VPZ707" s="187"/>
      <c r="VQA707" s="187"/>
      <c r="VQB707" s="187"/>
      <c r="VQC707" s="187"/>
      <c r="VQD707" s="187"/>
      <c r="VQE707" s="187"/>
      <c r="VQF707" s="187"/>
      <c r="VQG707" s="187"/>
      <c r="VQH707" s="187"/>
      <c r="VQI707" s="187"/>
      <c r="VQJ707" s="187"/>
      <c r="VQK707" s="187"/>
      <c r="VQL707" s="187"/>
      <c r="VQM707" s="187"/>
      <c r="VQN707" s="187"/>
      <c r="VQO707" s="187"/>
      <c r="VQP707" s="187"/>
      <c r="VQQ707" s="187"/>
      <c r="VQR707" s="187"/>
      <c r="VQS707" s="187"/>
      <c r="VQT707" s="187"/>
      <c r="VQU707" s="187"/>
      <c r="VQV707" s="187"/>
      <c r="VQW707" s="187"/>
      <c r="VQX707" s="187"/>
      <c r="VQY707" s="187"/>
      <c r="VQZ707" s="187"/>
      <c r="VRA707" s="187"/>
      <c r="VRB707" s="187"/>
      <c r="VRC707" s="187"/>
      <c r="VRD707" s="187"/>
      <c r="VRE707" s="187"/>
      <c r="VRF707" s="187"/>
      <c r="VRG707" s="187"/>
      <c r="VRH707" s="187"/>
      <c r="VRI707" s="187"/>
      <c r="VRJ707" s="187"/>
      <c r="VRK707" s="187"/>
      <c r="VRL707" s="187"/>
      <c r="VRM707" s="187"/>
      <c r="VRN707" s="187"/>
      <c r="VRO707" s="187"/>
      <c r="VRP707" s="187"/>
      <c r="VRQ707" s="187"/>
      <c r="VRR707" s="187"/>
      <c r="VRS707" s="187"/>
      <c r="VRT707" s="187"/>
      <c r="VRU707" s="187"/>
      <c r="VRV707" s="187"/>
      <c r="VRW707" s="187"/>
      <c r="VRX707" s="187"/>
      <c r="VRY707" s="187"/>
      <c r="VRZ707" s="187"/>
      <c r="VSA707" s="187"/>
      <c r="VSB707" s="187"/>
      <c r="VSC707" s="187"/>
      <c r="VSD707" s="187"/>
      <c r="VSE707" s="187"/>
      <c r="VSF707" s="187"/>
      <c r="VSG707" s="187"/>
      <c r="VSH707" s="187"/>
      <c r="VSI707" s="187"/>
      <c r="VSJ707" s="187"/>
      <c r="VSK707" s="187"/>
      <c r="VSL707" s="187"/>
      <c r="VSM707" s="187"/>
      <c r="VSN707" s="187"/>
      <c r="VSO707" s="187"/>
      <c r="VSP707" s="187"/>
      <c r="VSQ707" s="187"/>
      <c r="VSR707" s="187"/>
      <c r="VSS707" s="187"/>
      <c r="VST707" s="187"/>
      <c r="VSU707" s="187"/>
      <c r="VSV707" s="187"/>
      <c r="VSW707" s="187"/>
      <c r="VSX707" s="187"/>
      <c r="VSY707" s="187"/>
      <c r="VSZ707" s="187"/>
      <c r="VTA707" s="187"/>
      <c r="VTB707" s="187"/>
      <c r="VTC707" s="187"/>
      <c r="VTD707" s="187"/>
      <c r="VTE707" s="187"/>
      <c r="VTF707" s="187"/>
      <c r="VTG707" s="187"/>
      <c r="VTH707" s="187"/>
      <c r="VTI707" s="187"/>
      <c r="VTJ707" s="187"/>
      <c r="VTK707" s="187"/>
      <c r="VTL707" s="187"/>
      <c r="VTM707" s="187"/>
      <c r="VTN707" s="187"/>
      <c r="VTO707" s="187"/>
      <c r="VTP707" s="187"/>
      <c r="VTQ707" s="187"/>
      <c r="VTR707" s="187"/>
      <c r="VTS707" s="187"/>
      <c r="VTT707" s="187"/>
      <c r="VTU707" s="187"/>
      <c r="VTV707" s="187"/>
      <c r="VTW707" s="187"/>
      <c r="VTX707" s="187"/>
      <c r="VTY707" s="187"/>
      <c r="VTZ707" s="187"/>
      <c r="VUA707" s="187"/>
      <c r="VUB707" s="187"/>
      <c r="VUC707" s="187"/>
      <c r="VUD707" s="187"/>
      <c r="VUE707" s="187"/>
      <c r="VUF707" s="187"/>
      <c r="VUG707" s="187"/>
      <c r="VUH707" s="187"/>
      <c r="VUI707" s="187"/>
      <c r="VUJ707" s="187"/>
      <c r="VUK707" s="187"/>
      <c r="VUL707" s="187"/>
      <c r="VUM707" s="187"/>
      <c r="VUN707" s="187"/>
      <c r="VUO707" s="187"/>
      <c r="VUP707" s="187"/>
      <c r="VUQ707" s="187"/>
      <c r="VUR707" s="187"/>
      <c r="VUS707" s="187"/>
      <c r="VUT707" s="187"/>
      <c r="VUU707" s="187"/>
      <c r="VUV707" s="187"/>
      <c r="VUW707" s="187"/>
      <c r="VUX707" s="187"/>
      <c r="VUY707" s="187"/>
      <c r="VUZ707" s="187"/>
      <c r="VVA707" s="187"/>
      <c r="VVB707" s="187"/>
      <c r="VVC707" s="187"/>
      <c r="VVD707" s="187"/>
      <c r="VVE707" s="187"/>
      <c r="VVF707" s="187"/>
      <c r="VVG707" s="187"/>
      <c r="VVH707" s="187"/>
      <c r="VVI707" s="187"/>
      <c r="VVJ707" s="187"/>
      <c r="VVK707" s="187"/>
      <c r="VVL707" s="187"/>
      <c r="VVM707" s="187"/>
      <c r="VVN707" s="187"/>
      <c r="VVO707" s="187"/>
      <c r="VVP707" s="187"/>
      <c r="VVQ707" s="187"/>
      <c r="VVR707" s="187"/>
      <c r="VVS707" s="187"/>
      <c r="VVT707" s="187"/>
      <c r="VVU707" s="187"/>
      <c r="VVV707" s="187"/>
      <c r="VVW707" s="187"/>
      <c r="VVX707" s="187"/>
      <c r="VVY707" s="187"/>
      <c r="VVZ707" s="187"/>
      <c r="VWA707" s="187"/>
      <c r="VWB707" s="187"/>
      <c r="VWC707" s="187"/>
      <c r="VWD707" s="187"/>
      <c r="VWE707" s="187"/>
      <c r="VWF707" s="187"/>
      <c r="VWG707" s="187"/>
      <c r="VWH707" s="187"/>
      <c r="VWI707" s="187"/>
      <c r="VWJ707" s="187"/>
      <c r="VWK707" s="187"/>
      <c r="VWL707" s="187"/>
      <c r="VWM707" s="187"/>
      <c r="VWN707" s="187"/>
      <c r="VWO707" s="187"/>
      <c r="VWP707" s="187"/>
      <c r="VWQ707" s="187"/>
      <c r="VWR707" s="187"/>
      <c r="VWS707" s="187"/>
      <c r="VWT707" s="187"/>
      <c r="VWU707" s="187"/>
      <c r="VWV707" s="187"/>
      <c r="VWW707" s="187"/>
      <c r="VWX707" s="187"/>
      <c r="VWY707" s="187"/>
      <c r="VWZ707" s="187"/>
      <c r="VXA707" s="187"/>
      <c r="VXB707" s="187"/>
      <c r="VXC707" s="187"/>
      <c r="VXD707" s="187"/>
      <c r="VXE707" s="187"/>
      <c r="VXF707" s="187"/>
      <c r="VXG707" s="187"/>
      <c r="VXH707" s="187"/>
      <c r="VXI707" s="187"/>
      <c r="VXJ707" s="187"/>
      <c r="VXK707" s="187"/>
      <c r="VXL707" s="187"/>
      <c r="VXM707" s="187"/>
      <c r="VXN707" s="187"/>
      <c r="VXO707" s="187"/>
      <c r="VXP707" s="187"/>
      <c r="VXQ707" s="187"/>
      <c r="VXR707" s="187"/>
      <c r="VXS707" s="187"/>
      <c r="VXT707" s="187"/>
      <c r="VXU707" s="187"/>
      <c r="VXV707" s="187"/>
      <c r="VXW707" s="187"/>
      <c r="VXX707" s="187"/>
      <c r="VXY707" s="187"/>
      <c r="VXZ707" s="187"/>
      <c r="VYA707" s="187"/>
      <c r="VYB707" s="187"/>
      <c r="VYC707" s="187"/>
      <c r="VYD707" s="187"/>
      <c r="VYE707" s="187"/>
      <c r="VYF707" s="187"/>
      <c r="VYG707" s="187"/>
      <c r="VYH707" s="187"/>
      <c r="VYI707" s="187"/>
      <c r="VYJ707" s="187"/>
      <c r="VYK707" s="187"/>
      <c r="VYL707" s="187"/>
      <c r="VYM707" s="187"/>
      <c r="VYN707" s="187"/>
      <c r="VYO707" s="187"/>
      <c r="VYP707" s="187"/>
      <c r="VYQ707" s="187"/>
      <c r="VYR707" s="187"/>
      <c r="VYS707" s="187"/>
      <c r="VYT707" s="187"/>
      <c r="VYU707" s="187"/>
      <c r="VYV707" s="187"/>
      <c r="VYW707" s="187"/>
      <c r="VYX707" s="187"/>
      <c r="VYY707" s="187"/>
      <c r="VYZ707" s="187"/>
      <c r="VZA707" s="187"/>
      <c r="VZB707" s="187"/>
      <c r="VZC707" s="187"/>
      <c r="VZD707" s="187"/>
      <c r="VZE707" s="187"/>
      <c r="VZF707" s="187"/>
      <c r="VZG707" s="187"/>
      <c r="VZH707" s="187"/>
      <c r="VZI707" s="187"/>
      <c r="VZJ707" s="187"/>
      <c r="VZK707" s="187"/>
      <c r="VZL707" s="187"/>
      <c r="VZM707" s="187"/>
      <c r="VZN707" s="187"/>
      <c r="VZO707" s="187"/>
      <c r="VZP707" s="187"/>
      <c r="VZQ707" s="187"/>
      <c r="VZR707" s="187"/>
      <c r="VZS707" s="187"/>
      <c r="VZT707" s="187"/>
      <c r="VZU707" s="187"/>
      <c r="VZV707" s="187"/>
      <c r="VZW707" s="187"/>
      <c r="VZX707" s="187"/>
      <c r="VZY707" s="187"/>
      <c r="VZZ707" s="187"/>
      <c r="WAA707" s="187"/>
      <c r="WAB707" s="187"/>
      <c r="WAC707" s="187"/>
      <c r="WAD707" s="187"/>
      <c r="WAE707" s="187"/>
      <c r="WAF707" s="187"/>
      <c r="WAG707" s="187"/>
      <c r="WAH707" s="187"/>
      <c r="WAI707" s="187"/>
      <c r="WAJ707" s="187"/>
      <c r="WAK707" s="187"/>
      <c r="WAL707" s="187"/>
      <c r="WAM707" s="187"/>
      <c r="WAN707" s="187"/>
      <c r="WAO707" s="187"/>
      <c r="WAP707" s="187"/>
      <c r="WAQ707" s="187"/>
      <c r="WAR707" s="187"/>
      <c r="WAS707" s="187"/>
      <c r="WAT707" s="187"/>
      <c r="WAU707" s="187"/>
      <c r="WAV707" s="187"/>
      <c r="WAW707" s="187"/>
      <c r="WAX707" s="187"/>
      <c r="WAY707" s="187"/>
      <c r="WAZ707" s="187"/>
      <c r="WBA707" s="187"/>
      <c r="WBB707" s="187"/>
      <c r="WBC707" s="187"/>
      <c r="WBD707" s="187"/>
      <c r="WBE707" s="187"/>
      <c r="WBF707" s="187"/>
      <c r="WBG707" s="187"/>
      <c r="WBH707" s="187"/>
      <c r="WBI707" s="187"/>
      <c r="WBJ707" s="187"/>
      <c r="WBK707" s="187"/>
      <c r="WBL707" s="187"/>
      <c r="WBM707" s="187"/>
      <c r="WBN707" s="187"/>
      <c r="WBO707" s="187"/>
      <c r="WBP707" s="187"/>
      <c r="WBQ707" s="187"/>
      <c r="WBR707" s="187"/>
      <c r="WBS707" s="187"/>
      <c r="WBT707" s="187"/>
      <c r="WBU707" s="187"/>
      <c r="WBV707" s="187"/>
      <c r="WBW707" s="187"/>
      <c r="WBX707" s="187"/>
      <c r="WBY707" s="187"/>
      <c r="WBZ707" s="187"/>
      <c r="WCA707" s="187"/>
      <c r="WCB707" s="187"/>
      <c r="WCC707" s="187"/>
      <c r="WCD707" s="187"/>
      <c r="WCE707" s="187"/>
      <c r="WCF707" s="187"/>
      <c r="WCG707" s="187"/>
      <c r="WCH707" s="187"/>
      <c r="WCI707" s="187"/>
      <c r="WCJ707" s="187"/>
      <c r="WCK707" s="187"/>
      <c r="WCL707" s="187"/>
      <c r="WCM707" s="187"/>
      <c r="WCN707" s="187"/>
      <c r="WCO707" s="187"/>
      <c r="WCP707" s="187"/>
      <c r="WCQ707" s="187"/>
      <c r="WCR707" s="187"/>
      <c r="WCS707" s="187"/>
      <c r="WCT707" s="187"/>
      <c r="WCU707" s="187"/>
      <c r="WCV707" s="187"/>
      <c r="WCW707" s="187"/>
      <c r="WCX707" s="187"/>
      <c r="WCY707" s="187"/>
      <c r="WCZ707" s="187"/>
      <c r="WDA707" s="187"/>
      <c r="WDB707" s="187"/>
      <c r="WDC707" s="187"/>
      <c r="WDD707" s="187"/>
      <c r="WDE707" s="187"/>
      <c r="WDF707" s="187"/>
      <c r="WDG707" s="187"/>
      <c r="WDH707" s="187"/>
      <c r="WDI707" s="187"/>
      <c r="WDJ707" s="187"/>
      <c r="WDK707" s="187"/>
      <c r="WDL707" s="187"/>
      <c r="WDM707" s="187"/>
      <c r="WDN707" s="187"/>
      <c r="WDO707" s="187"/>
      <c r="WDP707" s="187"/>
      <c r="WDQ707" s="187"/>
      <c r="WDR707" s="187"/>
      <c r="WDS707" s="187"/>
      <c r="WDT707" s="187"/>
      <c r="WDU707" s="187"/>
      <c r="WDV707" s="187"/>
      <c r="WDW707" s="187"/>
      <c r="WDX707" s="187"/>
      <c r="WDY707" s="187"/>
      <c r="WDZ707" s="187"/>
      <c r="WEA707" s="187"/>
      <c r="WEB707" s="187"/>
      <c r="WEC707" s="187"/>
      <c r="WED707" s="187"/>
      <c r="WEE707" s="187"/>
      <c r="WEF707" s="187"/>
      <c r="WEG707" s="187"/>
      <c r="WEH707" s="187"/>
      <c r="WEI707" s="187"/>
      <c r="WEJ707" s="187"/>
      <c r="WEK707" s="187"/>
      <c r="WEL707" s="187"/>
      <c r="WEM707" s="187"/>
      <c r="WEN707" s="187"/>
      <c r="WEO707" s="187"/>
      <c r="WEP707" s="187"/>
      <c r="WEQ707" s="187"/>
      <c r="WER707" s="187"/>
      <c r="WES707" s="187"/>
      <c r="WET707" s="187"/>
      <c r="WEU707" s="187"/>
      <c r="WEV707" s="187"/>
      <c r="WEW707" s="187"/>
      <c r="WEX707" s="187"/>
      <c r="WEY707" s="187"/>
      <c r="WEZ707" s="187"/>
      <c r="WFA707" s="187"/>
      <c r="WFB707" s="187"/>
      <c r="WFC707" s="187"/>
      <c r="WFD707" s="187"/>
      <c r="WFE707" s="187"/>
      <c r="WFF707" s="187"/>
      <c r="WFG707" s="187"/>
      <c r="WFH707" s="187"/>
      <c r="WFI707" s="187"/>
      <c r="WFJ707" s="187"/>
      <c r="WFK707" s="187"/>
      <c r="WFL707" s="187"/>
      <c r="WFM707" s="187"/>
      <c r="WFN707" s="187"/>
      <c r="WFO707" s="187"/>
      <c r="WFP707" s="187"/>
      <c r="WFQ707" s="187"/>
      <c r="WFR707" s="187"/>
      <c r="WFS707" s="187"/>
      <c r="WFT707" s="187"/>
      <c r="WFU707" s="187"/>
      <c r="WFV707" s="187"/>
      <c r="WFW707" s="187"/>
      <c r="WFX707" s="187"/>
      <c r="WFY707" s="187"/>
      <c r="WFZ707" s="187"/>
      <c r="WGA707" s="187"/>
      <c r="WGB707" s="187"/>
      <c r="WGC707" s="187"/>
      <c r="WGD707" s="187"/>
      <c r="WGE707" s="187"/>
      <c r="WGF707" s="187"/>
      <c r="WGG707" s="187"/>
      <c r="WGH707" s="187"/>
      <c r="WGI707" s="187"/>
      <c r="WGJ707" s="187"/>
      <c r="WGK707" s="187"/>
      <c r="WGL707" s="187"/>
      <c r="WGM707" s="187"/>
      <c r="WGN707" s="187"/>
      <c r="WGO707" s="187"/>
      <c r="WGP707" s="187"/>
      <c r="WGQ707" s="187"/>
      <c r="WGR707" s="187"/>
      <c r="WGS707" s="187"/>
      <c r="WGT707" s="187"/>
      <c r="WGU707" s="187"/>
      <c r="WGV707" s="187"/>
      <c r="WGW707" s="187"/>
      <c r="WGX707" s="187"/>
      <c r="WGY707" s="187"/>
      <c r="WGZ707" s="187"/>
      <c r="WHA707" s="187"/>
      <c r="WHB707" s="187"/>
      <c r="WHC707" s="187"/>
      <c r="WHD707" s="187"/>
      <c r="WHE707" s="187"/>
      <c r="WHF707" s="187"/>
      <c r="WHG707" s="187"/>
      <c r="WHH707" s="187"/>
      <c r="WHI707" s="187"/>
      <c r="WHJ707" s="187"/>
      <c r="WHK707" s="187"/>
      <c r="WHL707" s="187"/>
      <c r="WHM707" s="187"/>
      <c r="WHN707" s="187"/>
      <c r="WHO707" s="187"/>
      <c r="WHP707" s="187"/>
      <c r="WHQ707" s="187"/>
      <c r="WHR707" s="187"/>
      <c r="WHS707" s="187"/>
      <c r="WHT707" s="187"/>
      <c r="WHU707" s="187"/>
      <c r="WHV707" s="187"/>
      <c r="WHW707" s="187"/>
      <c r="WHX707" s="187"/>
      <c r="WHY707" s="187"/>
      <c r="WHZ707" s="187"/>
      <c r="WIA707" s="187"/>
      <c r="WIB707" s="187"/>
      <c r="WIC707" s="187"/>
      <c r="WID707" s="187"/>
      <c r="WIE707" s="187"/>
      <c r="WIF707" s="187"/>
      <c r="WIG707" s="187"/>
      <c r="WIH707" s="187"/>
      <c r="WII707" s="187"/>
      <c r="WIJ707" s="187"/>
      <c r="WIK707" s="187"/>
      <c r="WIL707" s="187"/>
      <c r="WIM707" s="187"/>
      <c r="WIN707" s="187"/>
      <c r="WIO707" s="187"/>
      <c r="WIP707" s="187"/>
      <c r="WIQ707" s="187"/>
      <c r="WIR707" s="187"/>
      <c r="WIS707" s="187"/>
      <c r="WIT707" s="187"/>
      <c r="WIU707" s="187"/>
      <c r="WIV707" s="187"/>
      <c r="WIW707" s="187"/>
      <c r="WIX707" s="187"/>
      <c r="WIY707" s="187"/>
      <c r="WIZ707" s="187"/>
      <c r="WJA707" s="187"/>
      <c r="WJB707" s="187"/>
      <c r="WJC707" s="187"/>
      <c r="WJD707" s="187"/>
      <c r="WJE707" s="187"/>
      <c r="WJF707" s="187"/>
      <c r="WJG707" s="187"/>
      <c r="WJH707" s="187"/>
      <c r="WJI707" s="187"/>
      <c r="WJJ707" s="187"/>
      <c r="WJK707" s="187"/>
      <c r="WJL707" s="187"/>
      <c r="WJM707" s="187"/>
      <c r="WJN707" s="187"/>
      <c r="WJO707" s="187"/>
      <c r="WJP707" s="187"/>
      <c r="WJQ707" s="187"/>
      <c r="WJR707" s="187"/>
      <c r="WJS707" s="187"/>
      <c r="WJT707" s="187"/>
      <c r="WJU707" s="187"/>
      <c r="WJV707" s="187"/>
      <c r="WJW707" s="187"/>
      <c r="WJX707" s="187"/>
      <c r="WJY707" s="187"/>
      <c r="WJZ707" s="187"/>
      <c r="WKA707" s="187"/>
      <c r="WKB707" s="187"/>
      <c r="WKC707" s="187"/>
      <c r="WKD707" s="187"/>
      <c r="WKE707" s="187"/>
      <c r="WKF707" s="187"/>
      <c r="WKG707" s="187"/>
      <c r="WKH707" s="187"/>
      <c r="WKI707" s="187"/>
      <c r="WKJ707" s="187"/>
      <c r="WKK707" s="187"/>
      <c r="WKL707" s="187"/>
      <c r="WKM707" s="187"/>
      <c r="WKN707" s="187"/>
      <c r="WKO707" s="187"/>
      <c r="WKP707" s="187"/>
      <c r="WKQ707" s="187"/>
      <c r="WKR707" s="187"/>
      <c r="WKS707" s="187"/>
      <c r="WKT707" s="187"/>
      <c r="WKU707" s="187"/>
      <c r="WKV707" s="187"/>
      <c r="WKW707" s="187"/>
      <c r="WKX707" s="187"/>
      <c r="WKY707" s="187"/>
      <c r="WKZ707" s="187"/>
      <c r="WLA707" s="187"/>
      <c r="WLB707" s="187"/>
      <c r="WLC707" s="187"/>
      <c r="WLD707" s="187"/>
      <c r="WLE707" s="187"/>
      <c r="WLF707" s="187"/>
      <c r="WLG707" s="187"/>
      <c r="WLH707" s="187"/>
      <c r="WLI707" s="187"/>
      <c r="WLJ707" s="187"/>
      <c r="WLK707" s="187"/>
      <c r="WLL707" s="187"/>
      <c r="WLM707" s="187"/>
      <c r="WLN707" s="187"/>
      <c r="WLO707" s="187"/>
      <c r="WLP707" s="187"/>
      <c r="WLQ707" s="187"/>
      <c r="WLR707" s="187"/>
      <c r="WLS707" s="187"/>
      <c r="WLT707" s="187"/>
      <c r="WLU707" s="187"/>
      <c r="WLV707" s="187"/>
      <c r="WLW707" s="187"/>
      <c r="WLX707" s="187"/>
      <c r="WLY707" s="187"/>
      <c r="WLZ707" s="187"/>
      <c r="WMA707" s="187"/>
      <c r="WMB707" s="187"/>
      <c r="WMC707" s="187"/>
      <c r="WMD707" s="187"/>
      <c r="WME707" s="187"/>
      <c r="WMF707" s="187"/>
      <c r="WMG707" s="187"/>
      <c r="WMH707" s="187"/>
      <c r="WMI707" s="187"/>
      <c r="WMJ707" s="187"/>
      <c r="WMK707" s="187"/>
      <c r="WML707" s="187"/>
      <c r="WMM707" s="187"/>
      <c r="WMN707" s="187"/>
      <c r="WMO707" s="187"/>
      <c r="WMP707" s="187"/>
      <c r="WMQ707" s="187"/>
      <c r="WMR707" s="187"/>
      <c r="WMS707" s="187"/>
      <c r="WMT707" s="187"/>
      <c r="WMU707" s="187"/>
      <c r="WMV707" s="187"/>
      <c r="WMW707" s="187"/>
      <c r="WMX707" s="187"/>
      <c r="WMY707" s="187"/>
      <c r="WMZ707" s="187"/>
      <c r="WNA707" s="187"/>
      <c r="WNB707" s="187"/>
      <c r="WNC707" s="187"/>
      <c r="WND707" s="187"/>
      <c r="WNE707" s="187"/>
      <c r="WNF707" s="187"/>
      <c r="WNG707" s="187"/>
      <c r="WNH707" s="187"/>
      <c r="WNI707" s="187"/>
      <c r="WNJ707" s="187"/>
      <c r="WNK707" s="187"/>
      <c r="WNL707" s="187"/>
      <c r="WNM707" s="187"/>
      <c r="WNN707" s="187"/>
      <c r="WNO707" s="187"/>
      <c r="WNP707" s="187"/>
      <c r="WNQ707" s="187"/>
      <c r="WNR707" s="187"/>
      <c r="WNS707" s="187"/>
      <c r="WNT707" s="187"/>
      <c r="WNU707" s="187"/>
      <c r="WNV707" s="187"/>
      <c r="WNW707" s="187"/>
      <c r="WNX707" s="187"/>
      <c r="WNY707" s="187"/>
      <c r="WNZ707" s="187"/>
      <c r="WOA707" s="187"/>
      <c r="WOB707" s="187"/>
      <c r="WOC707" s="187"/>
      <c r="WOD707" s="187"/>
      <c r="WOE707" s="187"/>
      <c r="WOF707" s="187"/>
      <c r="WOG707" s="187"/>
      <c r="WOH707" s="187"/>
      <c r="WOI707" s="187"/>
      <c r="WOJ707" s="187"/>
      <c r="WOK707" s="187"/>
      <c r="WOL707" s="187"/>
      <c r="WOM707" s="187"/>
      <c r="WON707" s="187"/>
      <c r="WOO707" s="187"/>
      <c r="WOP707" s="187"/>
      <c r="WOQ707" s="187"/>
      <c r="WOR707" s="187"/>
      <c r="WOS707" s="187"/>
      <c r="WOT707" s="187"/>
      <c r="WOU707" s="187"/>
      <c r="WOV707" s="187"/>
      <c r="WOW707" s="187"/>
      <c r="WOX707" s="187"/>
      <c r="WOY707" s="187"/>
      <c r="WOZ707" s="187"/>
      <c r="WPA707" s="187"/>
      <c r="WPB707" s="187"/>
      <c r="WPC707" s="187"/>
      <c r="WPD707" s="187"/>
      <c r="WPE707" s="187"/>
      <c r="WPF707" s="187"/>
      <c r="WPG707" s="187"/>
      <c r="WPH707" s="187"/>
      <c r="WPI707" s="187"/>
      <c r="WPJ707" s="187"/>
      <c r="WPK707" s="187"/>
      <c r="WPL707" s="187"/>
      <c r="WPM707" s="187"/>
      <c r="WPN707" s="187"/>
      <c r="WPO707" s="187"/>
      <c r="WPP707" s="187"/>
      <c r="WPQ707" s="187"/>
      <c r="WPR707" s="187"/>
      <c r="WPS707" s="187"/>
      <c r="WPT707" s="187"/>
      <c r="WPU707" s="187"/>
      <c r="WPV707" s="187"/>
      <c r="WPW707" s="187"/>
      <c r="WPX707" s="187"/>
      <c r="WPY707" s="187"/>
      <c r="WPZ707" s="187"/>
      <c r="WQA707" s="187"/>
      <c r="WQB707" s="187"/>
      <c r="WQC707" s="187"/>
      <c r="WQD707" s="187"/>
      <c r="WQE707" s="187"/>
      <c r="WQF707" s="187"/>
      <c r="WQG707" s="187"/>
      <c r="WQH707" s="187"/>
      <c r="WQI707" s="187"/>
      <c r="WQJ707" s="187"/>
      <c r="WQK707" s="187"/>
      <c r="WQL707" s="187"/>
      <c r="WQM707" s="187"/>
      <c r="WQN707" s="187"/>
      <c r="WQO707" s="187"/>
      <c r="WQP707" s="187"/>
      <c r="WQQ707" s="187"/>
      <c r="WQR707" s="187"/>
      <c r="WQS707" s="187"/>
      <c r="WQT707" s="187"/>
      <c r="WQU707" s="187"/>
      <c r="WQV707" s="187"/>
      <c r="WQW707" s="187"/>
      <c r="WQX707" s="187"/>
      <c r="WQY707" s="187"/>
      <c r="WQZ707" s="187"/>
      <c r="WRA707" s="187"/>
      <c r="WRB707" s="187"/>
      <c r="WRC707" s="187"/>
      <c r="WRD707" s="187"/>
      <c r="WRE707" s="187"/>
      <c r="WRF707" s="187"/>
      <c r="WRG707" s="187"/>
      <c r="WRH707" s="187"/>
      <c r="WRI707" s="187"/>
      <c r="WRJ707" s="187"/>
      <c r="WRK707" s="187"/>
      <c r="WRL707" s="187"/>
      <c r="WRM707" s="187"/>
      <c r="WRN707" s="187"/>
      <c r="WRO707" s="187"/>
      <c r="WRP707" s="187"/>
      <c r="WRQ707" s="187"/>
      <c r="WRR707" s="187"/>
      <c r="WRS707" s="187"/>
      <c r="WRT707" s="187"/>
      <c r="WRU707" s="187"/>
      <c r="WRV707" s="187"/>
      <c r="WRW707" s="187"/>
      <c r="WRX707" s="187"/>
      <c r="WRY707" s="187"/>
      <c r="WRZ707" s="187"/>
      <c r="WSA707" s="187"/>
      <c r="WSB707" s="187"/>
      <c r="WSC707" s="187"/>
      <c r="WSD707" s="187"/>
      <c r="WSE707" s="187"/>
      <c r="WSF707" s="187"/>
      <c r="WSG707" s="187"/>
      <c r="WSH707" s="187"/>
      <c r="WSI707" s="187"/>
      <c r="WSJ707" s="187"/>
      <c r="WSK707" s="187"/>
      <c r="WSL707" s="187"/>
      <c r="WSM707" s="187"/>
      <c r="WSN707" s="187"/>
      <c r="WSO707" s="187"/>
      <c r="WSP707" s="187"/>
      <c r="WSQ707" s="187"/>
      <c r="WSR707" s="187"/>
      <c r="WSS707" s="187"/>
      <c r="WST707" s="187"/>
      <c r="WSU707" s="187"/>
      <c r="WSV707" s="187"/>
      <c r="WSW707" s="187"/>
      <c r="WSX707" s="187"/>
      <c r="WSY707" s="187"/>
      <c r="WSZ707" s="187"/>
      <c r="WTA707" s="187"/>
      <c r="WTB707" s="187"/>
      <c r="WTC707" s="187"/>
      <c r="WTD707" s="187"/>
      <c r="WTE707" s="187"/>
      <c r="WTF707" s="187"/>
      <c r="WTG707" s="187"/>
      <c r="WTH707" s="187"/>
      <c r="WTI707" s="187"/>
      <c r="WTJ707" s="187"/>
      <c r="WTK707" s="187"/>
      <c r="WTL707" s="187"/>
      <c r="WTM707" s="187"/>
      <c r="WTN707" s="187"/>
      <c r="WTO707" s="187"/>
      <c r="WTP707" s="187"/>
      <c r="WTQ707" s="187"/>
      <c r="WTR707" s="187"/>
      <c r="WTS707" s="187"/>
      <c r="WTT707" s="187"/>
      <c r="WTU707" s="187"/>
      <c r="WTV707" s="187"/>
      <c r="WTW707" s="187"/>
      <c r="WTX707" s="187"/>
      <c r="WTY707" s="187"/>
      <c r="WTZ707" s="187"/>
      <c r="WUA707" s="187"/>
      <c r="WUB707" s="187"/>
      <c r="WUC707" s="187"/>
      <c r="WUD707" s="187"/>
      <c r="WUE707" s="187"/>
      <c r="WUF707" s="187"/>
      <c r="WUG707" s="187"/>
      <c r="WUH707" s="187"/>
      <c r="WUI707" s="187"/>
      <c r="WUJ707" s="187"/>
      <c r="WUK707" s="187"/>
      <c r="WUL707" s="187"/>
      <c r="WUM707" s="187"/>
      <c r="WUN707" s="187"/>
      <c r="WUO707" s="187"/>
      <c r="WUP707" s="187"/>
      <c r="WUQ707" s="187"/>
      <c r="WUR707" s="187"/>
      <c r="WUS707" s="187"/>
      <c r="WUT707" s="187"/>
      <c r="WUU707" s="187"/>
      <c r="WUV707" s="187"/>
      <c r="WUW707" s="187"/>
      <c r="WUX707" s="187"/>
      <c r="WUY707" s="187"/>
      <c r="WUZ707" s="187"/>
      <c r="WVA707" s="187"/>
      <c r="WVB707" s="187"/>
      <c r="WVC707" s="187"/>
      <c r="WVD707" s="187"/>
      <c r="WVE707" s="187"/>
      <c r="WVF707" s="187"/>
      <c r="WVG707" s="187"/>
      <c r="WVH707" s="187"/>
      <c r="WVI707" s="187"/>
      <c r="WVJ707" s="187"/>
      <c r="WVK707" s="187"/>
      <c r="WVL707" s="187"/>
      <c r="WVM707" s="187"/>
      <c r="WVN707" s="187"/>
      <c r="WVO707" s="187"/>
      <c r="WVP707" s="187"/>
      <c r="WVQ707" s="187"/>
      <c r="WVR707" s="187"/>
      <c r="WVS707" s="187"/>
      <c r="WVT707" s="187"/>
      <c r="WVU707" s="187"/>
      <c r="WVV707" s="187"/>
      <c r="WVW707" s="187"/>
      <c r="WVX707" s="187"/>
      <c r="WVY707" s="187"/>
      <c r="WVZ707" s="187"/>
      <c r="WWA707" s="187"/>
      <c r="WWB707" s="187"/>
      <c r="WWC707" s="187"/>
      <c r="WWD707" s="187"/>
      <c r="WWE707" s="187"/>
      <c r="WWF707" s="187"/>
      <c r="WWG707" s="187"/>
      <c r="WWH707" s="187"/>
      <c r="WWI707" s="187"/>
      <c r="WWJ707" s="187"/>
      <c r="WWK707" s="187"/>
      <c r="WWL707" s="187"/>
      <c r="WWM707" s="187"/>
      <c r="WWN707" s="187"/>
      <c r="WWO707" s="187"/>
      <c r="WWP707" s="187"/>
      <c r="WWQ707" s="187"/>
      <c r="WWR707" s="187"/>
      <c r="WWS707" s="187"/>
      <c r="WWT707" s="187"/>
      <c r="WWU707" s="187"/>
      <c r="WWV707" s="187"/>
      <c r="WWW707" s="187"/>
      <c r="WWX707" s="187"/>
      <c r="WWY707" s="187"/>
      <c r="WWZ707" s="187"/>
      <c r="WXA707" s="187"/>
      <c r="WXB707" s="187"/>
      <c r="WXC707" s="187"/>
      <c r="WXD707" s="187"/>
      <c r="WXE707" s="187"/>
      <c r="WXF707" s="187"/>
      <c r="WXG707" s="187"/>
      <c r="WXH707" s="187"/>
      <c r="WXI707" s="187"/>
      <c r="WXJ707" s="187"/>
      <c r="WXK707" s="187"/>
      <c r="WXL707" s="187"/>
      <c r="WXM707" s="187"/>
      <c r="WXN707" s="187"/>
      <c r="WXO707" s="187"/>
      <c r="WXP707" s="187"/>
      <c r="WXQ707" s="187"/>
      <c r="WXR707" s="187"/>
      <c r="WXS707" s="187"/>
      <c r="WXT707" s="187"/>
      <c r="WXU707" s="187"/>
      <c r="WXV707" s="187"/>
      <c r="WXW707" s="187"/>
      <c r="WXX707" s="187"/>
      <c r="WXY707" s="187"/>
      <c r="WXZ707" s="187"/>
      <c r="WYA707" s="187"/>
      <c r="WYB707" s="187"/>
      <c r="WYC707" s="187"/>
      <c r="WYD707" s="187"/>
      <c r="WYE707" s="187"/>
      <c r="WYF707" s="187"/>
      <c r="WYG707" s="187"/>
      <c r="WYH707" s="187"/>
      <c r="WYI707" s="187"/>
      <c r="WYJ707" s="187"/>
      <c r="WYK707" s="187"/>
      <c r="WYL707" s="187"/>
      <c r="WYM707" s="187"/>
      <c r="WYN707" s="187"/>
      <c r="WYO707" s="187"/>
      <c r="WYP707" s="187"/>
      <c r="WYQ707" s="187"/>
      <c r="WYR707" s="187"/>
      <c r="WYS707" s="187"/>
      <c r="WYT707" s="187"/>
      <c r="WYU707" s="187"/>
      <c r="WYV707" s="187"/>
      <c r="WYW707" s="187"/>
      <c r="WYX707" s="187"/>
      <c r="WYY707" s="187"/>
      <c r="WYZ707" s="187"/>
      <c r="WZA707" s="187"/>
      <c r="WZB707" s="187"/>
      <c r="WZC707" s="187"/>
      <c r="WZD707" s="187"/>
      <c r="WZE707" s="187"/>
      <c r="WZF707" s="187"/>
      <c r="WZG707" s="187"/>
      <c r="WZH707" s="187"/>
      <c r="WZI707" s="187"/>
      <c r="WZJ707" s="187"/>
      <c r="WZK707" s="187"/>
      <c r="WZL707" s="187"/>
      <c r="WZM707" s="187"/>
      <c r="WZN707" s="187"/>
      <c r="WZO707" s="187"/>
      <c r="WZP707" s="187"/>
      <c r="WZQ707" s="187"/>
      <c r="WZR707" s="187"/>
      <c r="WZS707" s="187"/>
      <c r="WZT707" s="187"/>
      <c r="WZU707" s="187"/>
      <c r="WZV707" s="187"/>
      <c r="WZW707" s="187"/>
      <c r="WZX707" s="187"/>
      <c r="WZY707" s="187"/>
      <c r="WZZ707" s="187"/>
      <c r="XAA707" s="187"/>
      <c r="XAB707" s="187"/>
      <c r="XAC707" s="187"/>
      <c r="XAD707" s="187"/>
      <c r="XAE707" s="187"/>
      <c r="XAF707" s="187"/>
      <c r="XAG707" s="187"/>
      <c r="XAH707" s="187"/>
      <c r="XAI707" s="187"/>
      <c r="XAJ707" s="187"/>
      <c r="XAK707" s="187"/>
      <c r="XAL707" s="187"/>
      <c r="XAM707" s="187"/>
      <c r="XAN707" s="187"/>
      <c r="XAO707" s="187"/>
      <c r="XAP707" s="187"/>
      <c r="XAQ707" s="187"/>
      <c r="XAR707" s="187"/>
      <c r="XAS707" s="187"/>
      <c r="XAT707" s="187"/>
      <c r="XAU707" s="187"/>
      <c r="XAV707" s="187"/>
      <c r="XAW707" s="187"/>
      <c r="XAX707" s="187"/>
      <c r="XAY707" s="187"/>
      <c r="XAZ707" s="187"/>
      <c r="XBA707" s="187"/>
      <c r="XBB707" s="187"/>
      <c r="XBC707" s="187"/>
      <c r="XBD707" s="187"/>
      <c r="XBE707" s="187"/>
      <c r="XBF707" s="187"/>
      <c r="XBG707" s="187"/>
      <c r="XBH707" s="187"/>
      <c r="XBI707" s="187"/>
      <c r="XBJ707" s="187"/>
      <c r="XBK707" s="187"/>
      <c r="XBL707" s="187"/>
      <c r="XBM707" s="187"/>
      <c r="XBN707" s="187"/>
      <c r="XBO707" s="187"/>
      <c r="XBP707" s="187"/>
      <c r="XBQ707" s="187"/>
      <c r="XBR707" s="187"/>
      <c r="XBS707" s="187"/>
      <c r="XBT707" s="187"/>
      <c r="XBU707" s="187"/>
      <c r="XBV707" s="187"/>
      <c r="XBW707" s="187"/>
      <c r="XBX707" s="187"/>
      <c r="XBY707" s="187"/>
      <c r="XBZ707" s="187"/>
      <c r="XCA707" s="187"/>
      <c r="XCB707" s="187"/>
      <c r="XCC707" s="187"/>
      <c r="XCD707" s="187"/>
      <c r="XCE707" s="187"/>
      <c r="XCF707" s="187"/>
      <c r="XCG707" s="187"/>
      <c r="XCH707" s="187"/>
      <c r="XCI707" s="187"/>
      <c r="XCJ707" s="187"/>
      <c r="XCK707" s="187"/>
      <c r="XCL707" s="187"/>
      <c r="XCM707" s="187"/>
      <c r="XCN707" s="187"/>
      <c r="XCO707" s="187"/>
      <c r="XCP707" s="187"/>
      <c r="XCQ707" s="187"/>
      <c r="XCR707" s="187"/>
      <c r="XCS707" s="187"/>
      <c r="XCT707" s="187"/>
      <c r="XCU707" s="187"/>
      <c r="XCV707" s="187"/>
      <c r="XCW707" s="187"/>
      <c r="XCX707" s="187"/>
      <c r="XCY707" s="187"/>
      <c r="XCZ707" s="187"/>
      <c r="XDA707" s="187"/>
      <c r="XDB707" s="187"/>
      <c r="XDC707" s="187"/>
      <c r="XDD707" s="187"/>
      <c r="XDE707" s="187"/>
      <c r="XDF707" s="187"/>
      <c r="XDG707" s="187"/>
      <c r="XDH707" s="187"/>
      <c r="XDI707" s="187"/>
      <c r="XDJ707" s="187"/>
      <c r="XDK707" s="187"/>
      <c r="XDL707" s="187"/>
      <c r="XDM707" s="187"/>
      <c r="XDN707" s="187"/>
      <c r="XDO707" s="187"/>
      <c r="XDP707" s="187"/>
      <c r="XDQ707" s="187"/>
      <c r="XDR707" s="187"/>
      <c r="XDS707" s="187"/>
      <c r="XDT707" s="187"/>
      <c r="XDU707" s="187"/>
      <c r="XDV707" s="187"/>
      <c r="XDW707" s="187"/>
      <c r="XDX707" s="187"/>
      <c r="XDY707" s="187"/>
      <c r="XDZ707" s="187"/>
      <c r="XEA707" s="187"/>
      <c r="XEB707" s="187"/>
      <c r="XEC707" s="187"/>
      <c r="XED707" s="187"/>
      <c r="XEE707" s="187"/>
      <c r="XEF707" s="187"/>
      <c r="XEG707" s="187"/>
      <c r="XEH707" s="187"/>
      <c r="XEI707" s="187"/>
      <c r="XEJ707" s="187"/>
      <c r="XEK707" s="187"/>
      <c r="XEL707" s="187"/>
      <c r="XEM707" s="187"/>
      <c r="XEN707" s="187"/>
      <c r="XEO707" s="187"/>
      <c r="XEP707" s="187"/>
      <c r="XEQ707" s="187"/>
      <c r="XER707" s="187"/>
      <c r="XES707" s="187"/>
      <c r="XET707" s="187"/>
      <c r="XEU707" s="187"/>
      <c r="XEV707" s="187"/>
      <c r="XEW707" s="187"/>
      <c r="XEX707" s="187"/>
      <c r="XEY707" s="187"/>
      <c r="XEZ707" s="187"/>
      <c r="XFA707" s="187"/>
      <c r="XFB707" s="187"/>
      <c r="XFC707" s="187"/>
      <c r="XFD707" s="230"/>
    </row>
    <row r="708" spans="1:16384" x14ac:dyDescent="0.15">
      <c r="A708" s="261" t="s">
        <v>1305</v>
      </c>
      <c r="B708" s="42">
        <v>1</v>
      </c>
      <c r="C708" s="111" t="s">
        <v>1288</v>
      </c>
      <c r="D708" s="31"/>
      <c r="E708" s="31"/>
      <c r="H708" s="167"/>
      <c r="I708" s="184">
        <v>1</v>
      </c>
      <c r="J708" s="20">
        <v>29</v>
      </c>
      <c r="K708" s="115">
        <f t="shared" si="584"/>
        <v>28</v>
      </c>
      <c r="L708" s="185">
        <f>K708/Popularity!$B$30</f>
        <v>1</v>
      </c>
      <c r="M708" s="185">
        <f>K708/Popularity!$B$2</f>
        <v>0.14213197969543148</v>
      </c>
      <c r="N708" s="216">
        <f t="shared" si="585"/>
        <v>-0.85786802030456855</v>
      </c>
      <c r="O708" s="237"/>
      <c r="W708" s="63"/>
    </row>
    <row r="709" spans="1:16384" x14ac:dyDescent="0.15">
      <c r="A709" s="261"/>
      <c r="B709" s="42">
        <v>2</v>
      </c>
      <c r="C709" s="111" t="s">
        <v>1290</v>
      </c>
      <c r="D709" s="31"/>
      <c r="E709" s="31"/>
      <c r="H709" s="167"/>
      <c r="I709" s="184">
        <v>0</v>
      </c>
      <c r="J709" s="20">
        <v>24</v>
      </c>
      <c r="K709" s="115">
        <f t="shared" si="584"/>
        <v>24</v>
      </c>
      <c r="L709" s="185">
        <f>K709/Popularity!$B$30</f>
        <v>0.8571428571428571</v>
      </c>
      <c r="M709" s="185">
        <f>K709/Popularity!$B$2</f>
        <v>0.12182741116751269</v>
      </c>
      <c r="N709" s="216">
        <f t="shared" si="585"/>
        <v>-0.73531544597534437</v>
      </c>
      <c r="O709" s="237"/>
      <c r="W709" s="63"/>
    </row>
    <row r="710" spans="1:16384" ht="14" thickBot="1" x14ac:dyDescent="0.2">
      <c r="A710" s="261"/>
      <c r="B710" s="42">
        <v>3</v>
      </c>
      <c r="C710" s="111" t="s">
        <v>1291</v>
      </c>
      <c r="D710" s="31"/>
      <c r="E710" s="31"/>
      <c r="H710" s="167"/>
      <c r="I710" s="184">
        <v>0</v>
      </c>
      <c r="J710" s="20">
        <v>16</v>
      </c>
      <c r="K710" s="115">
        <f t="shared" si="584"/>
        <v>16</v>
      </c>
      <c r="L710" s="185">
        <f>K710/Popularity!$B$30</f>
        <v>0.5714285714285714</v>
      </c>
      <c r="M710" s="185">
        <f>K710/Popularity!$B$2</f>
        <v>8.1218274111675121E-2</v>
      </c>
      <c r="N710" s="216">
        <f t="shared" si="585"/>
        <v>-0.49021029731689625</v>
      </c>
      <c r="O710" s="237"/>
      <c r="W710" s="63"/>
    </row>
    <row r="711" spans="1:16384" x14ac:dyDescent="0.15">
      <c r="A711" s="258" t="s">
        <v>1306</v>
      </c>
      <c r="B711" s="166">
        <v>1</v>
      </c>
      <c r="C711" s="27" t="s">
        <v>1296</v>
      </c>
      <c r="D711" s="30"/>
      <c r="E711" s="30"/>
      <c r="F711" s="180"/>
      <c r="G711" s="145"/>
      <c r="H711" s="135"/>
      <c r="I711" s="181">
        <v>0</v>
      </c>
      <c r="J711" s="132">
        <f>23+28</f>
        <v>51</v>
      </c>
      <c r="K711" s="182">
        <f t="shared" si="584"/>
        <v>51</v>
      </c>
      <c r="L711" s="183">
        <f>K711/Popularity!$B$31</f>
        <v>1</v>
      </c>
      <c r="M711" s="183">
        <f>K711/Popularity!$B$2</f>
        <v>0.25888324873096447</v>
      </c>
      <c r="N711" s="218">
        <f t="shared" si="585"/>
        <v>-0.74111675126903553</v>
      </c>
      <c r="O711" s="236"/>
      <c r="P711" s="146"/>
      <c r="Q711" s="60"/>
      <c r="R711" s="147"/>
      <c r="S711" s="60"/>
      <c r="T711" s="60"/>
      <c r="U711" s="60"/>
      <c r="V711" s="60"/>
      <c r="W711" s="61"/>
      <c r="X711" s="132"/>
      <c r="Y711" s="132"/>
      <c r="Z711" s="132"/>
      <c r="AA711" s="132"/>
      <c r="AB711" s="132"/>
      <c r="AC711" s="132"/>
      <c r="AD711" s="132"/>
      <c r="AE711" s="132"/>
      <c r="AF711" s="132"/>
      <c r="AG711" s="132"/>
      <c r="AH711" s="132"/>
      <c r="AI711" s="132"/>
      <c r="AJ711" s="132"/>
      <c r="AK711" s="132"/>
      <c r="AL711" s="132"/>
      <c r="AM711" s="132"/>
      <c r="AN711" s="132"/>
      <c r="AO711" s="132"/>
      <c r="AP711" s="132"/>
      <c r="AQ711" s="132"/>
      <c r="AR711" s="132"/>
      <c r="AS711" s="132"/>
      <c r="AT711" s="132"/>
      <c r="AU711" s="132"/>
      <c r="AV711" s="132"/>
      <c r="AW711" s="132"/>
      <c r="AX711" s="132"/>
      <c r="AY711" s="132"/>
      <c r="AZ711" s="132"/>
      <c r="BA711" s="132"/>
      <c r="BB711" s="132"/>
      <c r="BC711" s="132"/>
      <c r="BD711" s="132"/>
      <c r="BE711" s="132"/>
      <c r="BF711" s="132"/>
      <c r="BG711" s="132"/>
      <c r="BH711" s="132"/>
      <c r="BI711" s="132"/>
      <c r="BJ711" s="132"/>
      <c r="BK711" s="132"/>
      <c r="BL711" s="132"/>
      <c r="BM711" s="132"/>
      <c r="BN711" s="132"/>
      <c r="BO711" s="132"/>
      <c r="BP711" s="132"/>
      <c r="BQ711" s="132"/>
      <c r="BR711" s="132"/>
      <c r="BS711" s="132"/>
      <c r="BT711" s="132"/>
      <c r="BU711" s="132"/>
      <c r="BV711" s="132"/>
      <c r="BW711" s="132"/>
      <c r="BX711" s="132"/>
      <c r="BY711" s="132"/>
      <c r="BZ711" s="132"/>
      <c r="CA711" s="132"/>
      <c r="CB711" s="132"/>
      <c r="CC711" s="132"/>
      <c r="CD711" s="132"/>
      <c r="CE711" s="132"/>
      <c r="CF711" s="132"/>
      <c r="CG711" s="132"/>
      <c r="CH711" s="132"/>
      <c r="CI711" s="132"/>
      <c r="CJ711" s="132"/>
      <c r="CK711" s="132"/>
      <c r="CL711" s="132"/>
      <c r="CM711" s="132"/>
      <c r="CN711" s="132"/>
      <c r="CO711" s="132"/>
      <c r="CP711" s="132"/>
      <c r="CQ711" s="132"/>
      <c r="CR711" s="132"/>
      <c r="CS711" s="132"/>
      <c r="CT711" s="132"/>
      <c r="CU711" s="132"/>
      <c r="CV711" s="132"/>
      <c r="CW711" s="132"/>
      <c r="CX711" s="132"/>
      <c r="CY711" s="132"/>
      <c r="CZ711" s="132"/>
      <c r="DA711" s="132"/>
      <c r="DB711" s="132"/>
      <c r="DC711" s="132"/>
      <c r="DD711" s="132"/>
      <c r="DE711" s="132"/>
      <c r="DF711" s="132"/>
      <c r="DG711" s="132"/>
      <c r="DH711" s="132"/>
      <c r="DI711" s="132"/>
      <c r="DJ711" s="132"/>
      <c r="DK711" s="132"/>
      <c r="DL711" s="132"/>
      <c r="DM711" s="132"/>
      <c r="DN711" s="132"/>
      <c r="DO711" s="132"/>
      <c r="DP711" s="132"/>
      <c r="DQ711" s="132"/>
      <c r="DR711" s="132"/>
      <c r="DS711" s="132"/>
      <c r="DT711" s="132"/>
      <c r="DU711" s="132"/>
      <c r="DV711" s="132"/>
      <c r="DW711" s="132"/>
      <c r="DX711" s="132"/>
      <c r="DY711" s="132"/>
      <c r="DZ711" s="132"/>
      <c r="EA711" s="132"/>
      <c r="EB711" s="132"/>
      <c r="EC711" s="132"/>
      <c r="ED711" s="132"/>
      <c r="EE711" s="132"/>
      <c r="EF711" s="132"/>
      <c r="EG711" s="132"/>
      <c r="EH711" s="132"/>
      <c r="EI711" s="132"/>
      <c r="EJ711" s="132"/>
      <c r="EK711" s="132"/>
      <c r="EL711" s="132"/>
      <c r="EM711" s="132"/>
      <c r="EN711" s="132"/>
      <c r="EO711" s="132"/>
      <c r="EP711" s="132"/>
      <c r="EQ711" s="132"/>
      <c r="ER711" s="132"/>
      <c r="ES711" s="132"/>
      <c r="ET711" s="132"/>
      <c r="EU711" s="132"/>
      <c r="EV711" s="132"/>
      <c r="EW711" s="132"/>
      <c r="EX711" s="132"/>
      <c r="EY711" s="132"/>
      <c r="EZ711" s="132"/>
      <c r="FA711" s="132"/>
      <c r="FB711" s="132"/>
      <c r="FC711" s="132"/>
      <c r="FD711" s="132"/>
      <c r="FE711" s="132"/>
      <c r="FF711" s="132"/>
      <c r="FG711" s="132"/>
      <c r="FH711" s="132"/>
      <c r="FI711" s="132"/>
      <c r="FJ711" s="132"/>
      <c r="FK711" s="132"/>
      <c r="FL711" s="132"/>
      <c r="FM711" s="132"/>
      <c r="FN711" s="132"/>
      <c r="FO711" s="132"/>
      <c r="FP711" s="132"/>
      <c r="FQ711" s="132"/>
      <c r="FR711" s="132"/>
      <c r="FS711" s="132"/>
      <c r="FT711" s="132"/>
      <c r="FU711" s="132"/>
      <c r="FV711" s="132"/>
      <c r="FW711" s="132"/>
      <c r="FX711" s="132"/>
      <c r="FY711" s="132"/>
      <c r="FZ711" s="132"/>
      <c r="GA711" s="132"/>
      <c r="GB711" s="132"/>
      <c r="GC711" s="132"/>
      <c r="GD711" s="132"/>
      <c r="GE711" s="132"/>
      <c r="GF711" s="132"/>
      <c r="GG711" s="132"/>
      <c r="GH711" s="132"/>
      <c r="GI711" s="132"/>
      <c r="GJ711" s="132"/>
      <c r="GK711" s="132"/>
      <c r="GL711" s="132"/>
      <c r="GM711" s="132"/>
      <c r="GN711" s="132"/>
      <c r="GO711" s="132"/>
      <c r="GP711" s="132"/>
      <c r="GQ711" s="132"/>
      <c r="GR711" s="132"/>
      <c r="GS711" s="132"/>
      <c r="GT711" s="132"/>
      <c r="GU711" s="132"/>
      <c r="GV711" s="132"/>
      <c r="GW711" s="132"/>
      <c r="GX711" s="132"/>
      <c r="GY711" s="132"/>
      <c r="GZ711" s="132"/>
      <c r="HA711" s="132"/>
      <c r="HB711" s="132"/>
      <c r="HC711" s="132"/>
      <c r="HD711" s="132"/>
      <c r="HE711" s="132"/>
      <c r="HF711" s="132"/>
      <c r="HG711" s="132"/>
      <c r="HH711" s="132"/>
      <c r="HI711" s="132"/>
      <c r="HJ711" s="132"/>
      <c r="HK711" s="132"/>
      <c r="HL711" s="132"/>
      <c r="HM711" s="132"/>
      <c r="HN711" s="132"/>
      <c r="HO711" s="132"/>
      <c r="HP711" s="132"/>
      <c r="HQ711" s="132"/>
      <c r="HR711" s="132"/>
      <c r="HS711" s="132"/>
      <c r="HT711" s="132"/>
      <c r="HU711" s="132"/>
      <c r="HV711" s="132"/>
      <c r="HW711" s="132"/>
      <c r="HX711" s="132"/>
      <c r="HY711" s="132"/>
      <c r="HZ711" s="132"/>
      <c r="IA711" s="132"/>
      <c r="IB711" s="132"/>
      <c r="IC711" s="132"/>
      <c r="ID711" s="132"/>
      <c r="IE711" s="132"/>
      <c r="IF711" s="132"/>
      <c r="IG711" s="132"/>
      <c r="IH711" s="132"/>
      <c r="II711" s="132"/>
      <c r="IJ711" s="132"/>
      <c r="IK711" s="132"/>
      <c r="IL711" s="132"/>
      <c r="IM711" s="132"/>
      <c r="IN711" s="132"/>
      <c r="IO711" s="132"/>
      <c r="IP711" s="132"/>
      <c r="IQ711" s="132"/>
      <c r="IR711" s="132"/>
      <c r="IS711" s="132"/>
      <c r="IT711" s="132"/>
      <c r="IU711" s="132"/>
      <c r="IV711" s="132"/>
      <c r="IW711" s="132"/>
      <c r="IX711" s="132"/>
      <c r="IY711" s="132"/>
      <c r="IZ711" s="132"/>
      <c r="JA711" s="132"/>
      <c r="JB711" s="132"/>
      <c r="JC711" s="132"/>
      <c r="JD711" s="132"/>
      <c r="JE711" s="132"/>
      <c r="JF711" s="132"/>
      <c r="JG711" s="132"/>
      <c r="JH711" s="132"/>
      <c r="JI711" s="132"/>
      <c r="JJ711" s="132"/>
      <c r="JK711" s="132"/>
      <c r="JL711" s="132"/>
      <c r="JM711" s="132"/>
      <c r="JN711" s="132"/>
      <c r="JO711" s="132"/>
      <c r="JP711" s="132"/>
      <c r="JQ711" s="132"/>
      <c r="JR711" s="132"/>
      <c r="JS711" s="132"/>
      <c r="JT711" s="132"/>
      <c r="JU711" s="132"/>
      <c r="JV711" s="132"/>
      <c r="JW711" s="132"/>
      <c r="JX711" s="132"/>
      <c r="JY711" s="132"/>
      <c r="JZ711" s="132"/>
      <c r="KA711" s="132"/>
      <c r="KB711" s="132"/>
      <c r="KC711" s="132"/>
      <c r="KD711" s="132"/>
      <c r="KE711" s="132"/>
      <c r="KF711" s="132"/>
      <c r="KG711" s="132"/>
      <c r="KH711" s="132"/>
      <c r="KI711" s="132"/>
      <c r="KJ711" s="132"/>
      <c r="KK711" s="132"/>
      <c r="KL711" s="132"/>
      <c r="KM711" s="132"/>
      <c r="KN711" s="132"/>
      <c r="KO711" s="132"/>
      <c r="KP711" s="132"/>
      <c r="KQ711" s="132"/>
      <c r="KR711" s="132"/>
      <c r="KS711" s="132"/>
      <c r="KT711" s="132"/>
      <c r="KU711" s="132"/>
      <c r="KV711" s="132"/>
      <c r="KW711" s="132"/>
      <c r="KX711" s="132"/>
      <c r="KY711" s="132"/>
      <c r="KZ711" s="132"/>
      <c r="LA711" s="132"/>
      <c r="LB711" s="132"/>
      <c r="LC711" s="132"/>
      <c r="LD711" s="132"/>
      <c r="LE711" s="132"/>
      <c r="LF711" s="132"/>
      <c r="LG711" s="132"/>
      <c r="LH711" s="132"/>
      <c r="LI711" s="132"/>
      <c r="LJ711" s="132"/>
      <c r="LK711" s="132"/>
      <c r="LL711" s="132"/>
      <c r="LM711" s="132"/>
      <c r="LN711" s="132"/>
      <c r="LO711" s="132"/>
      <c r="LP711" s="132"/>
      <c r="LQ711" s="132"/>
      <c r="LR711" s="132"/>
      <c r="LS711" s="132"/>
      <c r="LT711" s="132"/>
      <c r="LU711" s="132"/>
      <c r="LV711" s="132"/>
      <c r="LW711" s="132"/>
      <c r="LX711" s="132"/>
      <c r="LY711" s="132"/>
      <c r="LZ711" s="132"/>
      <c r="MA711" s="132"/>
      <c r="MB711" s="132"/>
      <c r="MC711" s="132"/>
      <c r="MD711" s="132"/>
      <c r="ME711" s="132"/>
      <c r="MF711" s="132"/>
      <c r="MG711" s="132"/>
      <c r="MH711" s="132"/>
      <c r="MI711" s="132"/>
      <c r="MJ711" s="132"/>
      <c r="MK711" s="132"/>
      <c r="ML711" s="132"/>
      <c r="MM711" s="132"/>
      <c r="MN711" s="132"/>
      <c r="MO711" s="132"/>
      <c r="MP711" s="132"/>
      <c r="MQ711" s="132"/>
      <c r="MR711" s="132"/>
      <c r="MS711" s="132"/>
      <c r="MT711" s="132"/>
      <c r="MU711" s="132"/>
      <c r="MV711" s="132"/>
      <c r="MW711" s="132"/>
      <c r="MX711" s="132"/>
      <c r="MY711" s="132"/>
      <c r="MZ711" s="132"/>
      <c r="NA711" s="132"/>
      <c r="NB711" s="132"/>
      <c r="NC711" s="132"/>
      <c r="ND711" s="132"/>
      <c r="NE711" s="132"/>
      <c r="NF711" s="132"/>
      <c r="NG711" s="132"/>
      <c r="NH711" s="132"/>
      <c r="NI711" s="132"/>
      <c r="NJ711" s="132"/>
      <c r="NK711" s="132"/>
      <c r="NL711" s="132"/>
      <c r="NM711" s="132"/>
      <c r="NN711" s="132"/>
      <c r="NO711" s="132"/>
      <c r="NP711" s="132"/>
      <c r="NQ711" s="132"/>
      <c r="NR711" s="132"/>
      <c r="NS711" s="132"/>
      <c r="NT711" s="132"/>
      <c r="NU711" s="132"/>
      <c r="NV711" s="132"/>
      <c r="NW711" s="132"/>
      <c r="NX711" s="132"/>
      <c r="NY711" s="132"/>
      <c r="NZ711" s="132"/>
      <c r="OA711" s="132"/>
      <c r="OB711" s="132"/>
      <c r="OC711" s="132"/>
      <c r="OD711" s="132"/>
      <c r="OE711" s="132"/>
      <c r="OF711" s="132"/>
      <c r="OG711" s="132"/>
      <c r="OH711" s="132"/>
      <c r="OI711" s="132"/>
      <c r="OJ711" s="132"/>
      <c r="OK711" s="132"/>
      <c r="OL711" s="132"/>
      <c r="OM711" s="132"/>
      <c r="ON711" s="132"/>
      <c r="OO711" s="132"/>
      <c r="OP711" s="132"/>
      <c r="OQ711" s="132"/>
      <c r="OR711" s="132"/>
      <c r="OS711" s="132"/>
      <c r="OT711" s="132"/>
      <c r="OU711" s="132"/>
      <c r="OV711" s="132"/>
      <c r="OW711" s="132"/>
      <c r="OX711" s="132"/>
      <c r="OY711" s="132"/>
      <c r="OZ711" s="132"/>
      <c r="PA711" s="132"/>
      <c r="PB711" s="132"/>
      <c r="PC711" s="132"/>
      <c r="PD711" s="132"/>
      <c r="PE711" s="132"/>
      <c r="PF711" s="132"/>
      <c r="PG711" s="132"/>
      <c r="PH711" s="132"/>
      <c r="PI711" s="132"/>
      <c r="PJ711" s="132"/>
      <c r="PK711" s="132"/>
      <c r="PL711" s="132"/>
      <c r="PM711" s="132"/>
      <c r="PN711" s="132"/>
      <c r="PO711" s="132"/>
      <c r="PP711" s="132"/>
      <c r="PQ711" s="132"/>
      <c r="PR711" s="132"/>
      <c r="PS711" s="132"/>
      <c r="PT711" s="132"/>
      <c r="PU711" s="132"/>
      <c r="PV711" s="132"/>
      <c r="PW711" s="132"/>
      <c r="PX711" s="132"/>
      <c r="PY711" s="132"/>
      <c r="PZ711" s="132"/>
      <c r="QA711" s="132"/>
      <c r="QB711" s="132"/>
      <c r="QC711" s="132"/>
      <c r="QD711" s="132"/>
      <c r="QE711" s="132"/>
      <c r="QF711" s="132"/>
      <c r="QG711" s="132"/>
      <c r="QH711" s="132"/>
      <c r="QI711" s="132"/>
      <c r="QJ711" s="132"/>
      <c r="QK711" s="132"/>
      <c r="QL711" s="132"/>
      <c r="QM711" s="132"/>
      <c r="QN711" s="132"/>
      <c r="QO711" s="132"/>
      <c r="QP711" s="132"/>
      <c r="QQ711" s="132"/>
      <c r="QR711" s="132"/>
      <c r="QS711" s="132"/>
      <c r="QT711" s="132"/>
      <c r="QU711" s="132"/>
      <c r="QV711" s="132"/>
      <c r="QW711" s="132"/>
      <c r="QX711" s="132"/>
      <c r="QY711" s="132"/>
      <c r="QZ711" s="132"/>
      <c r="RA711" s="132"/>
      <c r="RB711" s="132"/>
      <c r="RC711" s="132"/>
      <c r="RD711" s="132"/>
      <c r="RE711" s="132"/>
      <c r="RF711" s="132"/>
      <c r="RG711" s="132"/>
      <c r="RH711" s="132"/>
      <c r="RI711" s="132"/>
      <c r="RJ711" s="132"/>
      <c r="RK711" s="132"/>
      <c r="RL711" s="132"/>
      <c r="RM711" s="132"/>
      <c r="RN711" s="132"/>
      <c r="RO711" s="132"/>
      <c r="RP711" s="132"/>
      <c r="RQ711" s="132"/>
      <c r="RR711" s="132"/>
      <c r="RS711" s="132"/>
      <c r="RT711" s="132"/>
      <c r="RU711" s="132"/>
      <c r="RV711" s="132"/>
      <c r="RW711" s="132"/>
      <c r="RX711" s="132"/>
      <c r="RY711" s="132"/>
      <c r="RZ711" s="132"/>
      <c r="SA711" s="132"/>
      <c r="SB711" s="132"/>
      <c r="SC711" s="132"/>
      <c r="SD711" s="132"/>
      <c r="SE711" s="132"/>
      <c r="SF711" s="132"/>
      <c r="SG711" s="132"/>
      <c r="SH711" s="132"/>
      <c r="SI711" s="132"/>
      <c r="SJ711" s="132"/>
      <c r="SK711" s="132"/>
      <c r="SL711" s="132"/>
      <c r="SM711" s="132"/>
      <c r="SN711" s="132"/>
      <c r="SO711" s="132"/>
      <c r="SP711" s="132"/>
      <c r="SQ711" s="132"/>
      <c r="SR711" s="132"/>
      <c r="SS711" s="132"/>
      <c r="ST711" s="132"/>
      <c r="SU711" s="132"/>
      <c r="SV711" s="132"/>
      <c r="SW711" s="132"/>
      <c r="SX711" s="132"/>
      <c r="SY711" s="132"/>
      <c r="SZ711" s="132"/>
      <c r="TA711" s="132"/>
      <c r="TB711" s="132"/>
      <c r="TC711" s="132"/>
      <c r="TD711" s="132"/>
      <c r="TE711" s="132"/>
      <c r="TF711" s="132"/>
      <c r="TG711" s="132"/>
      <c r="TH711" s="132"/>
      <c r="TI711" s="132"/>
      <c r="TJ711" s="132"/>
      <c r="TK711" s="132"/>
      <c r="TL711" s="132"/>
      <c r="TM711" s="132"/>
      <c r="TN711" s="132"/>
      <c r="TO711" s="132"/>
      <c r="TP711" s="132"/>
      <c r="TQ711" s="132"/>
      <c r="TR711" s="132"/>
      <c r="TS711" s="132"/>
      <c r="TT711" s="132"/>
      <c r="TU711" s="132"/>
      <c r="TV711" s="132"/>
      <c r="TW711" s="132"/>
      <c r="TX711" s="132"/>
      <c r="TY711" s="132"/>
      <c r="TZ711" s="132"/>
      <c r="UA711" s="132"/>
      <c r="UB711" s="132"/>
      <c r="UC711" s="132"/>
      <c r="UD711" s="132"/>
      <c r="UE711" s="132"/>
      <c r="UF711" s="132"/>
      <c r="UG711" s="132"/>
      <c r="UH711" s="132"/>
      <c r="UI711" s="132"/>
      <c r="UJ711" s="132"/>
      <c r="UK711" s="132"/>
      <c r="UL711" s="132"/>
      <c r="UM711" s="132"/>
      <c r="UN711" s="132"/>
      <c r="UO711" s="132"/>
      <c r="UP711" s="132"/>
      <c r="UQ711" s="132"/>
      <c r="UR711" s="132"/>
      <c r="US711" s="132"/>
      <c r="UT711" s="132"/>
      <c r="UU711" s="132"/>
      <c r="UV711" s="132"/>
      <c r="UW711" s="132"/>
      <c r="UX711" s="132"/>
      <c r="UY711" s="132"/>
      <c r="UZ711" s="132"/>
      <c r="VA711" s="132"/>
      <c r="VB711" s="132"/>
      <c r="VC711" s="132"/>
      <c r="VD711" s="132"/>
      <c r="VE711" s="132"/>
      <c r="VF711" s="132"/>
      <c r="VG711" s="132"/>
      <c r="VH711" s="132"/>
      <c r="VI711" s="132"/>
      <c r="VJ711" s="132"/>
      <c r="VK711" s="132"/>
      <c r="VL711" s="132"/>
      <c r="VM711" s="132"/>
      <c r="VN711" s="132"/>
      <c r="VO711" s="132"/>
      <c r="VP711" s="132"/>
      <c r="VQ711" s="132"/>
      <c r="VR711" s="132"/>
      <c r="VS711" s="132"/>
      <c r="VT711" s="132"/>
      <c r="VU711" s="132"/>
      <c r="VV711" s="132"/>
      <c r="VW711" s="132"/>
      <c r="VX711" s="132"/>
      <c r="VY711" s="132"/>
      <c r="VZ711" s="132"/>
      <c r="WA711" s="132"/>
      <c r="WB711" s="132"/>
      <c r="WC711" s="132"/>
      <c r="WD711" s="132"/>
      <c r="WE711" s="132"/>
      <c r="WF711" s="132"/>
      <c r="WG711" s="132"/>
      <c r="WH711" s="132"/>
      <c r="WI711" s="132"/>
      <c r="WJ711" s="132"/>
      <c r="WK711" s="132"/>
      <c r="WL711" s="132"/>
      <c r="WM711" s="132"/>
      <c r="WN711" s="132"/>
      <c r="WO711" s="132"/>
      <c r="WP711" s="132"/>
      <c r="WQ711" s="132"/>
      <c r="WR711" s="132"/>
      <c r="WS711" s="132"/>
      <c r="WT711" s="132"/>
      <c r="WU711" s="132"/>
      <c r="WV711" s="132"/>
      <c r="WW711" s="132"/>
      <c r="WX711" s="132"/>
      <c r="WY711" s="132"/>
      <c r="WZ711" s="132"/>
      <c r="XA711" s="132"/>
      <c r="XB711" s="132"/>
      <c r="XC711" s="132"/>
      <c r="XD711" s="132"/>
      <c r="XE711" s="132"/>
      <c r="XF711" s="132"/>
      <c r="XG711" s="132"/>
      <c r="XH711" s="132"/>
      <c r="XI711" s="132"/>
      <c r="XJ711" s="132"/>
      <c r="XK711" s="132"/>
      <c r="XL711" s="132"/>
      <c r="XM711" s="132"/>
      <c r="XN711" s="132"/>
      <c r="XO711" s="132"/>
      <c r="XP711" s="132"/>
      <c r="XQ711" s="132"/>
      <c r="XR711" s="132"/>
      <c r="XS711" s="132"/>
      <c r="XT711" s="132"/>
      <c r="XU711" s="132"/>
      <c r="XV711" s="132"/>
      <c r="XW711" s="132"/>
      <c r="XX711" s="132"/>
      <c r="XY711" s="132"/>
      <c r="XZ711" s="132"/>
      <c r="YA711" s="132"/>
      <c r="YB711" s="132"/>
      <c r="YC711" s="132"/>
      <c r="YD711" s="132"/>
      <c r="YE711" s="132"/>
      <c r="YF711" s="132"/>
      <c r="YG711" s="132"/>
      <c r="YH711" s="132"/>
      <c r="YI711" s="132"/>
      <c r="YJ711" s="132"/>
      <c r="YK711" s="132"/>
      <c r="YL711" s="132"/>
      <c r="YM711" s="132"/>
      <c r="YN711" s="132"/>
      <c r="YO711" s="132"/>
      <c r="YP711" s="132"/>
      <c r="YQ711" s="132"/>
      <c r="YR711" s="132"/>
      <c r="YS711" s="132"/>
      <c r="YT711" s="132"/>
      <c r="YU711" s="132"/>
      <c r="YV711" s="132"/>
      <c r="YW711" s="132"/>
      <c r="YX711" s="132"/>
      <c r="YY711" s="132"/>
      <c r="YZ711" s="132"/>
      <c r="ZA711" s="132"/>
      <c r="ZB711" s="132"/>
      <c r="ZC711" s="132"/>
      <c r="ZD711" s="132"/>
      <c r="ZE711" s="132"/>
      <c r="ZF711" s="132"/>
      <c r="ZG711" s="132"/>
      <c r="ZH711" s="132"/>
      <c r="ZI711" s="132"/>
      <c r="ZJ711" s="132"/>
      <c r="ZK711" s="132"/>
      <c r="ZL711" s="132"/>
      <c r="ZM711" s="132"/>
      <c r="ZN711" s="132"/>
      <c r="ZO711" s="132"/>
      <c r="ZP711" s="132"/>
      <c r="ZQ711" s="132"/>
      <c r="ZR711" s="132"/>
      <c r="ZS711" s="132"/>
      <c r="ZT711" s="132"/>
      <c r="ZU711" s="132"/>
      <c r="ZV711" s="132"/>
      <c r="ZW711" s="132"/>
      <c r="ZX711" s="132"/>
      <c r="ZY711" s="132"/>
      <c r="ZZ711" s="132"/>
      <c r="AAA711" s="132"/>
      <c r="AAB711" s="132"/>
      <c r="AAC711" s="132"/>
      <c r="AAD711" s="132"/>
      <c r="AAE711" s="132"/>
      <c r="AAF711" s="132"/>
      <c r="AAG711" s="132"/>
      <c r="AAH711" s="132"/>
      <c r="AAI711" s="132"/>
      <c r="AAJ711" s="132"/>
      <c r="AAK711" s="132"/>
      <c r="AAL711" s="132"/>
      <c r="AAM711" s="132"/>
      <c r="AAN711" s="132"/>
      <c r="AAO711" s="132"/>
      <c r="AAP711" s="132"/>
      <c r="AAQ711" s="132"/>
      <c r="AAR711" s="132"/>
      <c r="AAS711" s="132"/>
      <c r="AAT711" s="132"/>
      <c r="AAU711" s="132"/>
      <c r="AAV711" s="132"/>
      <c r="AAW711" s="132"/>
      <c r="AAX711" s="132"/>
      <c r="AAY711" s="132"/>
      <c r="AAZ711" s="132"/>
      <c r="ABA711" s="132"/>
      <c r="ABB711" s="132"/>
      <c r="ABC711" s="132"/>
      <c r="ABD711" s="132"/>
      <c r="ABE711" s="132"/>
      <c r="ABF711" s="132"/>
      <c r="ABG711" s="132"/>
      <c r="ABH711" s="132"/>
      <c r="ABI711" s="132"/>
      <c r="ABJ711" s="132"/>
      <c r="ABK711" s="132"/>
      <c r="ABL711" s="132"/>
      <c r="ABM711" s="132"/>
      <c r="ABN711" s="132"/>
      <c r="ABO711" s="132"/>
      <c r="ABP711" s="132"/>
      <c r="ABQ711" s="132"/>
      <c r="ABR711" s="132"/>
      <c r="ABS711" s="132"/>
      <c r="ABT711" s="132"/>
      <c r="ABU711" s="132"/>
      <c r="ABV711" s="132"/>
      <c r="ABW711" s="132"/>
      <c r="ABX711" s="132"/>
      <c r="ABY711" s="132"/>
      <c r="ABZ711" s="132"/>
      <c r="ACA711" s="132"/>
      <c r="ACB711" s="132"/>
      <c r="ACC711" s="132"/>
      <c r="ACD711" s="132"/>
      <c r="ACE711" s="132"/>
      <c r="ACF711" s="132"/>
      <c r="ACG711" s="132"/>
      <c r="ACH711" s="132"/>
      <c r="ACI711" s="132"/>
      <c r="ACJ711" s="132"/>
      <c r="ACK711" s="132"/>
      <c r="ACL711" s="132"/>
      <c r="ACM711" s="132"/>
      <c r="ACN711" s="132"/>
      <c r="ACO711" s="132"/>
      <c r="ACP711" s="132"/>
      <c r="ACQ711" s="132"/>
      <c r="ACR711" s="132"/>
      <c r="ACS711" s="132"/>
      <c r="ACT711" s="132"/>
      <c r="ACU711" s="132"/>
      <c r="ACV711" s="132"/>
      <c r="ACW711" s="132"/>
      <c r="ACX711" s="132"/>
      <c r="ACY711" s="132"/>
      <c r="ACZ711" s="132"/>
      <c r="ADA711" s="132"/>
      <c r="ADB711" s="132"/>
      <c r="ADC711" s="132"/>
      <c r="ADD711" s="132"/>
      <c r="ADE711" s="132"/>
      <c r="ADF711" s="132"/>
      <c r="ADG711" s="132"/>
      <c r="ADH711" s="132"/>
      <c r="ADI711" s="132"/>
      <c r="ADJ711" s="132"/>
      <c r="ADK711" s="132"/>
      <c r="ADL711" s="132"/>
      <c r="ADM711" s="132"/>
      <c r="ADN711" s="132"/>
      <c r="ADO711" s="132"/>
      <c r="ADP711" s="132"/>
      <c r="ADQ711" s="132"/>
      <c r="ADR711" s="132"/>
      <c r="ADS711" s="132"/>
      <c r="ADT711" s="132"/>
      <c r="ADU711" s="132"/>
      <c r="ADV711" s="132"/>
      <c r="ADW711" s="132"/>
      <c r="ADX711" s="132"/>
      <c r="ADY711" s="132"/>
      <c r="ADZ711" s="132"/>
      <c r="AEA711" s="132"/>
      <c r="AEB711" s="132"/>
      <c r="AEC711" s="132"/>
      <c r="AED711" s="132"/>
      <c r="AEE711" s="132"/>
      <c r="AEF711" s="132"/>
      <c r="AEG711" s="132"/>
      <c r="AEH711" s="132"/>
      <c r="AEI711" s="132"/>
      <c r="AEJ711" s="132"/>
      <c r="AEK711" s="132"/>
      <c r="AEL711" s="132"/>
      <c r="AEM711" s="132"/>
      <c r="AEN711" s="132"/>
      <c r="AEO711" s="132"/>
      <c r="AEP711" s="132"/>
      <c r="AEQ711" s="132"/>
      <c r="AER711" s="132"/>
      <c r="AES711" s="132"/>
      <c r="AET711" s="132"/>
      <c r="AEU711" s="132"/>
      <c r="AEV711" s="132"/>
      <c r="AEW711" s="132"/>
      <c r="AEX711" s="132"/>
      <c r="AEY711" s="132"/>
      <c r="AEZ711" s="132"/>
      <c r="AFA711" s="132"/>
      <c r="AFB711" s="132"/>
      <c r="AFC711" s="132"/>
      <c r="AFD711" s="132"/>
      <c r="AFE711" s="132"/>
      <c r="AFF711" s="132"/>
      <c r="AFG711" s="132"/>
      <c r="AFH711" s="132"/>
      <c r="AFI711" s="132"/>
      <c r="AFJ711" s="132"/>
      <c r="AFK711" s="132"/>
      <c r="AFL711" s="132"/>
      <c r="AFM711" s="132"/>
      <c r="AFN711" s="132"/>
      <c r="AFO711" s="132"/>
      <c r="AFP711" s="132"/>
      <c r="AFQ711" s="132"/>
      <c r="AFR711" s="132"/>
      <c r="AFS711" s="132"/>
      <c r="AFT711" s="132"/>
      <c r="AFU711" s="132"/>
      <c r="AFV711" s="132"/>
      <c r="AFW711" s="132"/>
      <c r="AFX711" s="132"/>
      <c r="AFY711" s="132"/>
      <c r="AFZ711" s="132"/>
      <c r="AGA711" s="132"/>
      <c r="AGB711" s="132"/>
      <c r="AGC711" s="132"/>
      <c r="AGD711" s="132"/>
      <c r="AGE711" s="132"/>
      <c r="AGF711" s="132"/>
      <c r="AGG711" s="132"/>
      <c r="AGH711" s="132"/>
      <c r="AGI711" s="132"/>
      <c r="AGJ711" s="132"/>
      <c r="AGK711" s="132"/>
      <c r="AGL711" s="132"/>
      <c r="AGM711" s="132"/>
      <c r="AGN711" s="132"/>
      <c r="AGO711" s="132"/>
      <c r="AGP711" s="132"/>
      <c r="AGQ711" s="132"/>
      <c r="AGR711" s="132"/>
      <c r="AGS711" s="132"/>
      <c r="AGT711" s="132"/>
      <c r="AGU711" s="132"/>
      <c r="AGV711" s="132"/>
      <c r="AGW711" s="132"/>
      <c r="AGX711" s="132"/>
      <c r="AGY711" s="132"/>
      <c r="AGZ711" s="132"/>
      <c r="AHA711" s="132"/>
      <c r="AHB711" s="132"/>
      <c r="AHC711" s="132"/>
      <c r="AHD711" s="132"/>
      <c r="AHE711" s="132"/>
      <c r="AHF711" s="132"/>
      <c r="AHG711" s="132"/>
      <c r="AHH711" s="132"/>
      <c r="AHI711" s="132"/>
      <c r="AHJ711" s="132"/>
      <c r="AHK711" s="132"/>
      <c r="AHL711" s="132"/>
      <c r="AHM711" s="132"/>
      <c r="AHN711" s="132"/>
      <c r="AHO711" s="132"/>
      <c r="AHP711" s="132"/>
      <c r="AHQ711" s="132"/>
      <c r="AHR711" s="132"/>
      <c r="AHS711" s="132"/>
      <c r="AHT711" s="132"/>
      <c r="AHU711" s="132"/>
      <c r="AHV711" s="132"/>
      <c r="AHW711" s="132"/>
      <c r="AHX711" s="132"/>
      <c r="AHY711" s="132"/>
      <c r="AHZ711" s="132"/>
      <c r="AIA711" s="132"/>
      <c r="AIB711" s="132"/>
      <c r="AIC711" s="132"/>
      <c r="AID711" s="132"/>
      <c r="AIE711" s="132"/>
      <c r="AIF711" s="132"/>
      <c r="AIG711" s="132"/>
      <c r="AIH711" s="132"/>
      <c r="AII711" s="132"/>
      <c r="AIJ711" s="132"/>
      <c r="AIK711" s="132"/>
      <c r="AIL711" s="132"/>
      <c r="AIM711" s="132"/>
      <c r="AIN711" s="132"/>
      <c r="AIO711" s="132"/>
      <c r="AIP711" s="132"/>
      <c r="AIQ711" s="132"/>
      <c r="AIR711" s="132"/>
      <c r="AIS711" s="132"/>
      <c r="AIT711" s="132"/>
      <c r="AIU711" s="132"/>
      <c r="AIV711" s="132"/>
      <c r="AIW711" s="132"/>
      <c r="AIX711" s="132"/>
      <c r="AIY711" s="132"/>
      <c r="AIZ711" s="132"/>
      <c r="AJA711" s="132"/>
      <c r="AJB711" s="132"/>
      <c r="AJC711" s="132"/>
      <c r="AJD711" s="132"/>
      <c r="AJE711" s="132"/>
      <c r="AJF711" s="132"/>
      <c r="AJG711" s="132"/>
      <c r="AJH711" s="132"/>
      <c r="AJI711" s="132"/>
      <c r="AJJ711" s="132"/>
      <c r="AJK711" s="132"/>
      <c r="AJL711" s="132"/>
      <c r="AJM711" s="132"/>
      <c r="AJN711" s="132"/>
      <c r="AJO711" s="132"/>
      <c r="AJP711" s="132"/>
      <c r="AJQ711" s="132"/>
      <c r="AJR711" s="132"/>
      <c r="AJS711" s="132"/>
      <c r="AJT711" s="132"/>
      <c r="AJU711" s="132"/>
      <c r="AJV711" s="132"/>
      <c r="AJW711" s="132"/>
      <c r="AJX711" s="132"/>
      <c r="AJY711" s="132"/>
      <c r="AJZ711" s="132"/>
      <c r="AKA711" s="132"/>
      <c r="AKB711" s="132"/>
      <c r="AKC711" s="132"/>
      <c r="AKD711" s="132"/>
      <c r="AKE711" s="132"/>
      <c r="AKF711" s="132"/>
      <c r="AKG711" s="132"/>
      <c r="AKH711" s="132"/>
      <c r="AKI711" s="132"/>
      <c r="AKJ711" s="132"/>
      <c r="AKK711" s="132"/>
      <c r="AKL711" s="132"/>
      <c r="AKM711" s="132"/>
      <c r="AKN711" s="132"/>
      <c r="AKO711" s="132"/>
      <c r="AKP711" s="132"/>
      <c r="AKQ711" s="132"/>
      <c r="AKR711" s="132"/>
      <c r="AKS711" s="132"/>
      <c r="AKT711" s="132"/>
      <c r="AKU711" s="132"/>
      <c r="AKV711" s="132"/>
      <c r="AKW711" s="132"/>
      <c r="AKX711" s="132"/>
      <c r="AKY711" s="132"/>
      <c r="AKZ711" s="132"/>
      <c r="ALA711" s="132"/>
      <c r="ALB711" s="132"/>
      <c r="ALC711" s="132"/>
      <c r="ALD711" s="132"/>
      <c r="ALE711" s="132"/>
      <c r="ALF711" s="132"/>
      <c r="ALG711" s="132"/>
      <c r="ALH711" s="132"/>
      <c r="ALI711" s="132"/>
      <c r="ALJ711" s="132"/>
      <c r="ALK711" s="132"/>
      <c r="ALL711" s="132"/>
      <c r="ALM711" s="132"/>
      <c r="ALN711" s="132"/>
      <c r="ALO711" s="132"/>
      <c r="ALP711" s="132"/>
      <c r="ALQ711" s="132"/>
      <c r="ALR711" s="132"/>
      <c r="ALS711" s="132"/>
      <c r="ALT711" s="132"/>
      <c r="ALU711" s="132"/>
      <c r="ALV711" s="132"/>
      <c r="ALW711" s="132"/>
      <c r="ALX711" s="132"/>
      <c r="ALY711" s="132"/>
      <c r="ALZ711" s="132"/>
      <c r="AMA711" s="132"/>
      <c r="AMB711" s="132"/>
      <c r="AMC711" s="132"/>
      <c r="AMD711" s="132"/>
      <c r="AME711" s="132"/>
      <c r="AMF711" s="132"/>
      <c r="AMG711" s="132"/>
      <c r="AMH711" s="132"/>
      <c r="AMI711" s="132"/>
      <c r="AMJ711" s="132"/>
      <c r="AMK711" s="132"/>
      <c r="AML711" s="132"/>
      <c r="AMM711" s="132"/>
      <c r="AMN711" s="132"/>
      <c r="AMO711" s="132"/>
      <c r="AMP711" s="132"/>
      <c r="AMQ711" s="132"/>
      <c r="AMR711" s="132"/>
      <c r="AMS711" s="132"/>
      <c r="AMT711" s="132"/>
      <c r="AMU711" s="132"/>
      <c r="AMV711" s="132"/>
      <c r="AMW711" s="132"/>
      <c r="AMX711" s="132"/>
      <c r="AMY711" s="132"/>
      <c r="AMZ711" s="132"/>
      <c r="ANA711" s="132"/>
      <c r="ANB711" s="132"/>
      <c r="ANC711" s="132"/>
      <c r="AND711" s="132"/>
      <c r="ANE711" s="132"/>
      <c r="ANF711" s="132"/>
      <c r="ANG711" s="132"/>
      <c r="ANH711" s="132"/>
      <c r="ANI711" s="132"/>
      <c r="ANJ711" s="132"/>
      <c r="ANK711" s="132"/>
      <c r="ANL711" s="132"/>
      <c r="ANM711" s="132"/>
      <c r="ANN711" s="132"/>
      <c r="ANO711" s="132"/>
      <c r="ANP711" s="132"/>
      <c r="ANQ711" s="132"/>
      <c r="ANR711" s="132"/>
      <c r="ANS711" s="132"/>
      <c r="ANT711" s="132"/>
      <c r="ANU711" s="132"/>
      <c r="ANV711" s="132"/>
      <c r="ANW711" s="132"/>
      <c r="ANX711" s="132"/>
      <c r="ANY711" s="132"/>
      <c r="ANZ711" s="132"/>
      <c r="AOA711" s="132"/>
      <c r="AOB711" s="132"/>
      <c r="AOC711" s="132"/>
      <c r="AOD711" s="132"/>
      <c r="AOE711" s="132"/>
      <c r="AOF711" s="132"/>
      <c r="AOG711" s="132"/>
      <c r="AOH711" s="132"/>
      <c r="AOI711" s="132"/>
      <c r="AOJ711" s="132"/>
      <c r="AOK711" s="132"/>
      <c r="AOL711" s="132"/>
      <c r="AOM711" s="132"/>
      <c r="AON711" s="132"/>
      <c r="AOO711" s="132"/>
      <c r="AOP711" s="132"/>
      <c r="AOQ711" s="132"/>
      <c r="AOR711" s="132"/>
      <c r="AOS711" s="132"/>
      <c r="AOT711" s="132"/>
      <c r="AOU711" s="132"/>
      <c r="AOV711" s="132"/>
      <c r="AOW711" s="132"/>
      <c r="AOX711" s="132"/>
      <c r="AOY711" s="132"/>
      <c r="AOZ711" s="132"/>
      <c r="APA711" s="132"/>
      <c r="APB711" s="132"/>
      <c r="APC711" s="132"/>
      <c r="APD711" s="132"/>
      <c r="APE711" s="132"/>
      <c r="APF711" s="132"/>
      <c r="APG711" s="132"/>
      <c r="APH711" s="132"/>
      <c r="API711" s="132"/>
      <c r="APJ711" s="132"/>
      <c r="APK711" s="132"/>
      <c r="APL711" s="132"/>
      <c r="APM711" s="132"/>
      <c r="APN711" s="132"/>
      <c r="APO711" s="132"/>
      <c r="APP711" s="132"/>
      <c r="APQ711" s="132"/>
      <c r="APR711" s="132"/>
      <c r="APS711" s="132"/>
      <c r="APT711" s="132"/>
      <c r="APU711" s="132"/>
      <c r="APV711" s="132"/>
      <c r="APW711" s="132"/>
      <c r="APX711" s="132"/>
      <c r="APY711" s="132"/>
      <c r="APZ711" s="132"/>
      <c r="AQA711" s="132"/>
      <c r="AQB711" s="132"/>
      <c r="AQC711" s="132"/>
      <c r="AQD711" s="132"/>
      <c r="AQE711" s="132"/>
      <c r="AQF711" s="132"/>
      <c r="AQG711" s="132"/>
      <c r="AQH711" s="132"/>
      <c r="AQI711" s="132"/>
      <c r="AQJ711" s="132"/>
      <c r="AQK711" s="132"/>
      <c r="AQL711" s="132"/>
      <c r="AQM711" s="132"/>
      <c r="AQN711" s="132"/>
      <c r="AQO711" s="132"/>
      <c r="AQP711" s="132"/>
      <c r="AQQ711" s="132"/>
      <c r="AQR711" s="132"/>
      <c r="AQS711" s="132"/>
      <c r="AQT711" s="132"/>
      <c r="AQU711" s="132"/>
      <c r="AQV711" s="132"/>
      <c r="AQW711" s="132"/>
      <c r="AQX711" s="132"/>
      <c r="AQY711" s="132"/>
      <c r="AQZ711" s="132"/>
      <c r="ARA711" s="132"/>
      <c r="ARB711" s="132"/>
      <c r="ARC711" s="132"/>
      <c r="ARD711" s="132"/>
      <c r="ARE711" s="132"/>
      <c r="ARF711" s="132"/>
      <c r="ARG711" s="132"/>
      <c r="ARH711" s="132"/>
      <c r="ARI711" s="132"/>
      <c r="ARJ711" s="132"/>
      <c r="ARK711" s="132"/>
      <c r="ARL711" s="132"/>
      <c r="ARM711" s="132"/>
      <c r="ARN711" s="132"/>
      <c r="ARO711" s="132"/>
      <c r="ARP711" s="132"/>
      <c r="ARQ711" s="132"/>
      <c r="ARR711" s="132"/>
      <c r="ARS711" s="132"/>
      <c r="ART711" s="132"/>
      <c r="ARU711" s="132"/>
      <c r="ARV711" s="132"/>
      <c r="ARW711" s="132"/>
      <c r="ARX711" s="132"/>
      <c r="ARY711" s="132"/>
      <c r="ARZ711" s="132"/>
      <c r="ASA711" s="132"/>
      <c r="ASB711" s="132"/>
      <c r="ASC711" s="132"/>
      <c r="ASD711" s="132"/>
      <c r="ASE711" s="132"/>
      <c r="ASF711" s="132"/>
      <c r="ASG711" s="132"/>
      <c r="ASH711" s="132"/>
      <c r="ASI711" s="132"/>
      <c r="ASJ711" s="132"/>
      <c r="ASK711" s="132"/>
      <c r="ASL711" s="132"/>
      <c r="ASM711" s="132"/>
      <c r="ASN711" s="132"/>
      <c r="ASO711" s="132"/>
      <c r="ASP711" s="132"/>
      <c r="ASQ711" s="132"/>
      <c r="ASR711" s="132"/>
      <c r="ASS711" s="132"/>
      <c r="AST711" s="132"/>
      <c r="ASU711" s="132"/>
      <c r="ASV711" s="132"/>
      <c r="ASW711" s="132"/>
      <c r="ASX711" s="132"/>
      <c r="ASY711" s="132"/>
      <c r="ASZ711" s="132"/>
      <c r="ATA711" s="132"/>
      <c r="ATB711" s="132"/>
      <c r="ATC711" s="132"/>
      <c r="ATD711" s="132"/>
      <c r="ATE711" s="132"/>
      <c r="ATF711" s="132"/>
      <c r="ATG711" s="132"/>
      <c r="ATH711" s="132"/>
      <c r="ATI711" s="132"/>
      <c r="ATJ711" s="132"/>
      <c r="ATK711" s="132"/>
      <c r="ATL711" s="132"/>
      <c r="ATM711" s="132"/>
      <c r="ATN711" s="132"/>
      <c r="ATO711" s="132"/>
      <c r="ATP711" s="132"/>
      <c r="ATQ711" s="132"/>
      <c r="ATR711" s="132"/>
      <c r="ATS711" s="132"/>
      <c r="ATT711" s="132"/>
      <c r="ATU711" s="132"/>
      <c r="ATV711" s="132"/>
      <c r="ATW711" s="132"/>
      <c r="ATX711" s="132"/>
      <c r="ATY711" s="132"/>
      <c r="ATZ711" s="132"/>
      <c r="AUA711" s="132"/>
      <c r="AUB711" s="132"/>
      <c r="AUC711" s="132"/>
      <c r="AUD711" s="132"/>
      <c r="AUE711" s="132"/>
      <c r="AUF711" s="132"/>
      <c r="AUG711" s="132"/>
      <c r="AUH711" s="132"/>
      <c r="AUI711" s="132"/>
      <c r="AUJ711" s="132"/>
      <c r="AUK711" s="132"/>
      <c r="AUL711" s="132"/>
      <c r="AUM711" s="132"/>
      <c r="AUN711" s="132"/>
      <c r="AUO711" s="132"/>
      <c r="AUP711" s="132"/>
      <c r="AUQ711" s="132"/>
      <c r="AUR711" s="132"/>
      <c r="AUS711" s="132"/>
      <c r="AUT711" s="132"/>
      <c r="AUU711" s="132"/>
      <c r="AUV711" s="132"/>
      <c r="AUW711" s="132"/>
      <c r="AUX711" s="132"/>
      <c r="AUY711" s="132"/>
      <c r="AUZ711" s="132"/>
      <c r="AVA711" s="132"/>
      <c r="AVB711" s="132"/>
      <c r="AVC711" s="132"/>
      <c r="AVD711" s="132"/>
      <c r="AVE711" s="132"/>
      <c r="AVF711" s="132"/>
      <c r="AVG711" s="132"/>
      <c r="AVH711" s="132"/>
      <c r="AVI711" s="132"/>
      <c r="AVJ711" s="132"/>
      <c r="AVK711" s="132"/>
      <c r="AVL711" s="132"/>
      <c r="AVM711" s="132"/>
      <c r="AVN711" s="132"/>
      <c r="AVO711" s="132"/>
      <c r="AVP711" s="132"/>
      <c r="AVQ711" s="132"/>
      <c r="AVR711" s="132"/>
      <c r="AVS711" s="132"/>
      <c r="AVT711" s="132"/>
      <c r="AVU711" s="132"/>
      <c r="AVV711" s="132"/>
      <c r="AVW711" s="132"/>
      <c r="AVX711" s="132"/>
      <c r="AVY711" s="132"/>
      <c r="AVZ711" s="132"/>
      <c r="AWA711" s="132"/>
      <c r="AWB711" s="132"/>
      <c r="AWC711" s="132"/>
      <c r="AWD711" s="132"/>
      <c r="AWE711" s="132"/>
      <c r="AWF711" s="132"/>
      <c r="AWG711" s="132"/>
      <c r="AWH711" s="132"/>
      <c r="AWI711" s="132"/>
      <c r="AWJ711" s="132"/>
      <c r="AWK711" s="132"/>
      <c r="AWL711" s="132"/>
      <c r="AWM711" s="132"/>
      <c r="AWN711" s="132"/>
      <c r="AWO711" s="132"/>
      <c r="AWP711" s="132"/>
      <c r="AWQ711" s="132"/>
      <c r="AWR711" s="132"/>
      <c r="AWS711" s="132"/>
      <c r="AWT711" s="132"/>
      <c r="AWU711" s="132"/>
      <c r="AWV711" s="132"/>
      <c r="AWW711" s="132"/>
      <c r="AWX711" s="132"/>
      <c r="AWY711" s="132"/>
      <c r="AWZ711" s="132"/>
      <c r="AXA711" s="132"/>
      <c r="AXB711" s="132"/>
      <c r="AXC711" s="132"/>
      <c r="AXD711" s="132"/>
      <c r="AXE711" s="132"/>
      <c r="AXF711" s="132"/>
      <c r="AXG711" s="132"/>
      <c r="AXH711" s="132"/>
      <c r="AXI711" s="132"/>
      <c r="AXJ711" s="132"/>
      <c r="AXK711" s="132"/>
      <c r="AXL711" s="132"/>
      <c r="AXM711" s="132"/>
      <c r="AXN711" s="132"/>
      <c r="AXO711" s="132"/>
      <c r="AXP711" s="132"/>
      <c r="AXQ711" s="132"/>
      <c r="AXR711" s="132"/>
      <c r="AXS711" s="132"/>
      <c r="AXT711" s="132"/>
      <c r="AXU711" s="132"/>
      <c r="AXV711" s="132"/>
      <c r="AXW711" s="132"/>
      <c r="AXX711" s="132"/>
      <c r="AXY711" s="132"/>
      <c r="AXZ711" s="132"/>
      <c r="AYA711" s="132"/>
      <c r="AYB711" s="132"/>
      <c r="AYC711" s="132"/>
      <c r="AYD711" s="132"/>
      <c r="AYE711" s="132"/>
      <c r="AYF711" s="132"/>
      <c r="AYG711" s="132"/>
      <c r="AYH711" s="132"/>
      <c r="AYI711" s="132"/>
      <c r="AYJ711" s="132"/>
      <c r="AYK711" s="132"/>
      <c r="AYL711" s="132"/>
      <c r="AYM711" s="132"/>
      <c r="AYN711" s="132"/>
      <c r="AYO711" s="132"/>
      <c r="AYP711" s="132"/>
      <c r="AYQ711" s="132"/>
      <c r="AYR711" s="132"/>
      <c r="AYS711" s="132"/>
      <c r="AYT711" s="132"/>
      <c r="AYU711" s="132"/>
      <c r="AYV711" s="132"/>
      <c r="AYW711" s="132"/>
      <c r="AYX711" s="132"/>
      <c r="AYY711" s="132"/>
      <c r="AYZ711" s="132"/>
      <c r="AZA711" s="132"/>
      <c r="AZB711" s="132"/>
      <c r="AZC711" s="132"/>
      <c r="AZD711" s="132"/>
      <c r="AZE711" s="132"/>
      <c r="AZF711" s="132"/>
      <c r="AZG711" s="132"/>
      <c r="AZH711" s="132"/>
      <c r="AZI711" s="132"/>
      <c r="AZJ711" s="132"/>
      <c r="AZK711" s="132"/>
      <c r="AZL711" s="132"/>
      <c r="AZM711" s="132"/>
      <c r="AZN711" s="132"/>
      <c r="AZO711" s="132"/>
      <c r="AZP711" s="132"/>
      <c r="AZQ711" s="132"/>
      <c r="AZR711" s="132"/>
      <c r="AZS711" s="132"/>
      <c r="AZT711" s="132"/>
      <c r="AZU711" s="132"/>
      <c r="AZV711" s="132"/>
      <c r="AZW711" s="132"/>
      <c r="AZX711" s="132"/>
      <c r="AZY711" s="132"/>
      <c r="AZZ711" s="132"/>
      <c r="BAA711" s="132"/>
      <c r="BAB711" s="132"/>
      <c r="BAC711" s="132"/>
      <c r="BAD711" s="132"/>
      <c r="BAE711" s="132"/>
      <c r="BAF711" s="132"/>
      <c r="BAG711" s="132"/>
      <c r="BAH711" s="132"/>
      <c r="BAI711" s="132"/>
      <c r="BAJ711" s="132"/>
      <c r="BAK711" s="132"/>
      <c r="BAL711" s="132"/>
      <c r="BAM711" s="132"/>
      <c r="BAN711" s="132"/>
      <c r="BAO711" s="132"/>
      <c r="BAP711" s="132"/>
      <c r="BAQ711" s="132"/>
      <c r="BAR711" s="132"/>
      <c r="BAS711" s="132"/>
      <c r="BAT711" s="132"/>
      <c r="BAU711" s="132"/>
      <c r="BAV711" s="132"/>
      <c r="BAW711" s="132"/>
      <c r="BAX711" s="132"/>
      <c r="BAY711" s="132"/>
      <c r="BAZ711" s="132"/>
      <c r="BBA711" s="132"/>
      <c r="BBB711" s="132"/>
      <c r="BBC711" s="132"/>
      <c r="BBD711" s="132"/>
      <c r="BBE711" s="132"/>
      <c r="BBF711" s="132"/>
      <c r="BBG711" s="132"/>
      <c r="BBH711" s="132"/>
      <c r="BBI711" s="132"/>
      <c r="BBJ711" s="132"/>
      <c r="BBK711" s="132"/>
      <c r="BBL711" s="132"/>
      <c r="BBM711" s="132"/>
      <c r="BBN711" s="132"/>
      <c r="BBO711" s="132"/>
      <c r="BBP711" s="132"/>
      <c r="BBQ711" s="132"/>
      <c r="BBR711" s="132"/>
      <c r="BBS711" s="132"/>
      <c r="BBT711" s="132"/>
      <c r="BBU711" s="132"/>
      <c r="BBV711" s="132"/>
      <c r="BBW711" s="132"/>
      <c r="BBX711" s="132"/>
      <c r="BBY711" s="132"/>
      <c r="BBZ711" s="132"/>
      <c r="BCA711" s="132"/>
      <c r="BCB711" s="132"/>
      <c r="BCC711" s="132"/>
      <c r="BCD711" s="132"/>
      <c r="BCE711" s="132"/>
      <c r="BCF711" s="132"/>
      <c r="BCG711" s="132"/>
      <c r="BCH711" s="132"/>
      <c r="BCI711" s="132"/>
      <c r="BCJ711" s="132"/>
      <c r="BCK711" s="132"/>
      <c r="BCL711" s="132"/>
      <c r="BCM711" s="132"/>
      <c r="BCN711" s="132"/>
      <c r="BCO711" s="132"/>
      <c r="BCP711" s="132"/>
      <c r="BCQ711" s="132"/>
      <c r="BCR711" s="132"/>
      <c r="BCS711" s="132"/>
      <c r="BCT711" s="132"/>
      <c r="BCU711" s="132"/>
      <c r="BCV711" s="132"/>
      <c r="BCW711" s="132"/>
      <c r="BCX711" s="132"/>
      <c r="BCY711" s="132"/>
      <c r="BCZ711" s="132"/>
      <c r="BDA711" s="132"/>
      <c r="BDB711" s="132"/>
      <c r="BDC711" s="132"/>
      <c r="BDD711" s="132"/>
      <c r="BDE711" s="132"/>
      <c r="BDF711" s="132"/>
      <c r="BDG711" s="132"/>
      <c r="BDH711" s="132"/>
      <c r="BDI711" s="132"/>
      <c r="BDJ711" s="132"/>
      <c r="BDK711" s="132"/>
      <c r="BDL711" s="132"/>
      <c r="BDM711" s="132"/>
      <c r="BDN711" s="132"/>
      <c r="BDO711" s="132"/>
      <c r="BDP711" s="132"/>
      <c r="BDQ711" s="132"/>
      <c r="BDR711" s="132"/>
      <c r="BDS711" s="132"/>
      <c r="BDT711" s="132"/>
      <c r="BDU711" s="132"/>
      <c r="BDV711" s="132"/>
      <c r="BDW711" s="132"/>
      <c r="BDX711" s="132"/>
      <c r="BDY711" s="132"/>
      <c r="BDZ711" s="132"/>
      <c r="BEA711" s="132"/>
      <c r="BEB711" s="132"/>
      <c r="BEC711" s="132"/>
      <c r="BED711" s="132"/>
      <c r="BEE711" s="132"/>
      <c r="BEF711" s="132"/>
      <c r="BEG711" s="132"/>
      <c r="BEH711" s="132"/>
      <c r="BEI711" s="132"/>
      <c r="BEJ711" s="132"/>
      <c r="BEK711" s="132"/>
      <c r="BEL711" s="132"/>
      <c r="BEM711" s="132"/>
      <c r="BEN711" s="132"/>
      <c r="BEO711" s="132"/>
      <c r="BEP711" s="132"/>
      <c r="BEQ711" s="132"/>
      <c r="BER711" s="132"/>
      <c r="BES711" s="132"/>
      <c r="BET711" s="132"/>
      <c r="BEU711" s="132"/>
      <c r="BEV711" s="132"/>
      <c r="BEW711" s="132"/>
      <c r="BEX711" s="132"/>
      <c r="BEY711" s="132"/>
      <c r="BEZ711" s="132"/>
      <c r="BFA711" s="132"/>
      <c r="BFB711" s="132"/>
      <c r="BFC711" s="132"/>
      <c r="BFD711" s="132"/>
      <c r="BFE711" s="132"/>
      <c r="BFF711" s="132"/>
      <c r="BFG711" s="132"/>
      <c r="BFH711" s="132"/>
      <c r="BFI711" s="132"/>
      <c r="BFJ711" s="132"/>
      <c r="BFK711" s="132"/>
      <c r="BFL711" s="132"/>
      <c r="BFM711" s="132"/>
      <c r="BFN711" s="132"/>
      <c r="BFO711" s="132"/>
      <c r="BFP711" s="132"/>
      <c r="BFQ711" s="132"/>
      <c r="BFR711" s="132"/>
      <c r="BFS711" s="132"/>
      <c r="BFT711" s="132"/>
      <c r="BFU711" s="132"/>
      <c r="BFV711" s="132"/>
      <c r="BFW711" s="132"/>
      <c r="BFX711" s="132"/>
      <c r="BFY711" s="132"/>
      <c r="BFZ711" s="132"/>
      <c r="BGA711" s="132"/>
      <c r="BGB711" s="132"/>
      <c r="BGC711" s="132"/>
      <c r="BGD711" s="132"/>
      <c r="BGE711" s="132"/>
      <c r="BGF711" s="132"/>
      <c r="BGG711" s="132"/>
      <c r="BGH711" s="132"/>
      <c r="BGI711" s="132"/>
      <c r="BGJ711" s="132"/>
      <c r="BGK711" s="132"/>
      <c r="BGL711" s="132"/>
      <c r="BGM711" s="132"/>
      <c r="BGN711" s="132"/>
      <c r="BGO711" s="132"/>
      <c r="BGP711" s="132"/>
      <c r="BGQ711" s="132"/>
      <c r="BGR711" s="132"/>
      <c r="BGS711" s="132"/>
      <c r="BGT711" s="132"/>
      <c r="BGU711" s="132"/>
      <c r="BGV711" s="132"/>
      <c r="BGW711" s="132"/>
      <c r="BGX711" s="132"/>
      <c r="BGY711" s="132"/>
      <c r="BGZ711" s="132"/>
      <c r="BHA711" s="132"/>
      <c r="BHB711" s="132"/>
      <c r="BHC711" s="132"/>
      <c r="BHD711" s="132"/>
      <c r="BHE711" s="132"/>
      <c r="BHF711" s="132"/>
      <c r="BHG711" s="132"/>
      <c r="BHH711" s="132"/>
      <c r="BHI711" s="132"/>
      <c r="BHJ711" s="132"/>
      <c r="BHK711" s="132"/>
      <c r="BHL711" s="132"/>
      <c r="BHM711" s="132"/>
      <c r="BHN711" s="132"/>
      <c r="BHO711" s="132"/>
      <c r="BHP711" s="132"/>
      <c r="BHQ711" s="132"/>
      <c r="BHR711" s="132"/>
      <c r="BHS711" s="132"/>
      <c r="BHT711" s="132"/>
      <c r="BHU711" s="132"/>
      <c r="BHV711" s="132"/>
      <c r="BHW711" s="132"/>
      <c r="BHX711" s="132"/>
      <c r="BHY711" s="132"/>
      <c r="BHZ711" s="132"/>
      <c r="BIA711" s="132"/>
      <c r="BIB711" s="132"/>
      <c r="BIC711" s="132"/>
      <c r="BID711" s="132"/>
      <c r="BIE711" s="132"/>
      <c r="BIF711" s="132"/>
      <c r="BIG711" s="132"/>
      <c r="BIH711" s="132"/>
      <c r="BII711" s="132"/>
      <c r="BIJ711" s="132"/>
      <c r="BIK711" s="132"/>
      <c r="BIL711" s="132"/>
      <c r="BIM711" s="132"/>
      <c r="BIN711" s="132"/>
      <c r="BIO711" s="132"/>
      <c r="BIP711" s="132"/>
      <c r="BIQ711" s="132"/>
      <c r="BIR711" s="132"/>
      <c r="BIS711" s="132"/>
      <c r="BIT711" s="132"/>
      <c r="BIU711" s="132"/>
      <c r="BIV711" s="132"/>
      <c r="BIW711" s="132"/>
      <c r="BIX711" s="132"/>
      <c r="BIY711" s="132"/>
      <c r="BIZ711" s="132"/>
      <c r="BJA711" s="132"/>
      <c r="BJB711" s="132"/>
      <c r="BJC711" s="132"/>
      <c r="BJD711" s="132"/>
      <c r="BJE711" s="132"/>
      <c r="BJF711" s="132"/>
      <c r="BJG711" s="132"/>
      <c r="BJH711" s="132"/>
      <c r="BJI711" s="132"/>
      <c r="BJJ711" s="132"/>
      <c r="BJK711" s="132"/>
      <c r="BJL711" s="132"/>
      <c r="BJM711" s="132"/>
      <c r="BJN711" s="132"/>
      <c r="BJO711" s="132"/>
      <c r="BJP711" s="132"/>
      <c r="BJQ711" s="132"/>
      <c r="BJR711" s="132"/>
      <c r="BJS711" s="132"/>
      <c r="BJT711" s="132"/>
      <c r="BJU711" s="132"/>
      <c r="BJV711" s="132"/>
      <c r="BJW711" s="132"/>
      <c r="BJX711" s="132"/>
      <c r="BJY711" s="132"/>
      <c r="BJZ711" s="132"/>
      <c r="BKA711" s="132"/>
      <c r="BKB711" s="132"/>
      <c r="BKC711" s="132"/>
      <c r="BKD711" s="132"/>
      <c r="BKE711" s="132"/>
      <c r="BKF711" s="132"/>
      <c r="BKG711" s="132"/>
      <c r="BKH711" s="132"/>
      <c r="BKI711" s="132"/>
      <c r="BKJ711" s="132"/>
      <c r="BKK711" s="132"/>
      <c r="BKL711" s="132"/>
      <c r="BKM711" s="132"/>
      <c r="BKN711" s="132"/>
      <c r="BKO711" s="132"/>
      <c r="BKP711" s="132"/>
      <c r="BKQ711" s="132"/>
      <c r="BKR711" s="132"/>
      <c r="BKS711" s="132"/>
      <c r="BKT711" s="132"/>
      <c r="BKU711" s="132"/>
      <c r="BKV711" s="132"/>
      <c r="BKW711" s="132"/>
      <c r="BKX711" s="132"/>
      <c r="BKY711" s="132"/>
      <c r="BKZ711" s="132"/>
      <c r="BLA711" s="132"/>
      <c r="BLB711" s="132"/>
      <c r="BLC711" s="132"/>
      <c r="BLD711" s="132"/>
      <c r="BLE711" s="132"/>
      <c r="BLF711" s="132"/>
      <c r="BLG711" s="132"/>
      <c r="BLH711" s="132"/>
      <c r="BLI711" s="132"/>
      <c r="BLJ711" s="132"/>
      <c r="BLK711" s="132"/>
      <c r="BLL711" s="132"/>
      <c r="BLM711" s="132"/>
      <c r="BLN711" s="132"/>
      <c r="BLO711" s="132"/>
      <c r="BLP711" s="132"/>
      <c r="BLQ711" s="132"/>
      <c r="BLR711" s="132"/>
      <c r="BLS711" s="132"/>
      <c r="BLT711" s="132"/>
      <c r="BLU711" s="132"/>
      <c r="BLV711" s="132"/>
      <c r="BLW711" s="132"/>
      <c r="BLX711" s="132"/>
      <c r="BLY711" s="132"/>
      <c r="BLZ711" s="132"/>
      <c r="BMA711" s="132"/>
      <c r="BMB711" s="132"/>
      <c r="BMC711" s="132"/>
      <c r="BMD711" s="132"/>
      <c r="BME711" s="132"/>
      <c r="BMF711" s="132"/>
      <c r="BMG711" s="132"/>
      <c r="BMH711" s="132"/>
      <c r="BMI711" s="132"/>
      <c r="BMJ711" s="132"/>
      <c r="BMK711" s="132"/>
      <c r="BML711" s="132"/>
      <c r="BMM711" s="132"/>
      <c r="BMN711" s="132"/>
      <c r="BMO711" s="132"/>
      <c r="BMP711" s="132"/>
      <c r="BMQ711" s="132"/>
      <c r="BMR711" s="132"/>
      <c r="BMS711" s="132"/>
      <c r="BMT711" s="132"/>
      <c r="BMU711" s="132"/>
      <c r="BMV711" s="132"/>
      <c r="BMW711" s="132"/>
      <c r="BMX711" s="132"/>
      <c r="BMY711" s="132"/>
      <c r="BMZ711" s="132"/>
      <c r="BNA711" s="132"/>
      <c r="BNB711" s="132"/>
      <c r="BNC711" s="132"/>
      <c r="BND711" s="132"/>
      <c r="BNE711" s="132"/>
      <c r="BNF711" s="132"/>
      <c r="BNG711" s="132"/>
      <c r="BNH711" s="132"/>
      <c r="BNI711" s="132"/>
      <c r="BNJ711" s="132"/>
      <c r="BNK711" s="132"/>
      <c r="BNL711" s="132"/>
      <c r="BNM711" s="132"/>
      <c r="BNN711" s="132"/>
      <c r="BNO711" s="132"/>
      <c r="BNP711" s="132"/>
      <c r="BNQ711" s="132"/>
      <c r="BNR711" s="132"/>
      <c r="BNS711" s="132"/>
      <c r="BNT711" s="132"/>
      <c r="BNU711" s="132"/>
      <c r="BNV711" s="132"/>
      <c r="BNW711" s="132"/>
      <c r="BNX711" s="132"/>
      <c r="BNY711" s="132"/>
      <c r="BNZ711" s="132"/>
      <c r="BOA711" s="132"/>
      <c r="BOB711" s="132"/>
      <c r="BOC711" s="132"/>
      <c r="BOD711" s="132"/>
      <c r="BOE711" s="132"/>
      <c r="BOF711" s="132"/>
      <c r="BOG711" s="132"/>
      <c r="BOH711" s="132"/>
      <c r="BOI711" s="132"/>
      <c r="BOJ711" s="132"/>
      <c r="BOK711" s="132"/>
      <c r="BOL711" s="132"/>
      <c r="BOM711" s="132"/>
      <c r="BON711" s="132"/>
      <c r="BOO711" s="132"/>
      <c r="BOP711" s="132"/>
      <c r="BOQ711" s="132"/>
      <c r="BOR711" s="132"/>
      <c r="BOS711" s="132"/>
      <c r="BOT711" s="132"/>
      <c r="BOU711" s="132"/>
      <c r="BOV711" s="132"/>
      <c r="BOW711" s="132"/>
      <c r="BOX711" s="132"/>
      <c r="BOY711" s="132"/>
      <c r="BOZ711" s="132"/>
      <c r="BPA711" s="132"/>
      <c r="BPB711" s="132"/>
      <c r="BPC711" s="132"/>
      <c r="BPD711" s="132"/>
      <c r="BPE711" s="132"/>
      <c r="BPF711" s="132"/>
      <c r="BPG711" s="132"/>
      <c r="BPH711" s="132"/>
      <c r="BPI711" s="132"/>
      <c r="BPJ711" s="132"/>
      <c r="BPK711" s="132"/>
      <c r="BPL711" s="132"/>
      <c r="BPM711" s="132"/>
      <c r="BPN711" s="132"/>
      <c r="BPO711" s="132"/>
      <c r="BPP711" s="132"/>
      <c r="BPQ711" s="132"/>
      <c r="BPR711" s="132"/>
      <c r="BPS711" s="132"/>
      <c r="BPT711" s="132"/>
      <c r="BPU711" s="132"/>
      <c r="BPV711" s="132"/>
      <c r="BPW711" s="132"/>
      <c r="BPX711" s="132"/>
      <c r="BPY711" s="132"/>
      <c r="BPZ711" s="132"/>
      <c r="BQA711" s="132"/>
      <c r="BQB711" s="132"/>
      <c r="BQC711" s="132"/>
      <c r="BQD711" s="132"/>
      <c r="BQE711" s="132"/>
      <c r="BQF711" s="132"/>
      <c r="BQG711" s="132"/>
      <c r="BQH711" s="132"/>
      <c r="BQI711" s="132"/>
      <c r="BQJ711" s="132"/>
      <c r="BQK711" s="132"/>
      <c r="BQL711" s="132"/>
      <c r="BQM711" s="132"/>
      <c r="BQN711" s="132"/>
      <c r="BQO711" s="132"/>
      <c r="BQP711" s="132"/>
      <c r="BQQ711" s="132"/>
      <c r="BQR711" s="132"/>
      <c r="BQS711" s="132"/>
      <c r="BQT711" s="132"/>
      <c r="BQU711" s="132"/>
      <c r="BQV711" s="132"/>
      <c r="BQW711" s="132"/>
      <c r="BQX711" s="132"/>
      <c r="BQY711" s="132"/>
      <c r="BQZ711" s="132"/>
      <c r="BRA711" s="132"/>
      <c r="BRB711" s="132"/>
      <c r="BRC711" s="132"/>
      <c r="BRD711" s="132"/>
      <c r="BRE711" s="132"/>
      <c r="BRF711" s="132"/>
      <c r="BRG711" s="132"/>
      <c r="BRH711" s="132"/>
      <c r="BRI711" s="132"/>
      <c r="BRJ711" s="132"/>
      <c r="BRK711" s="132"/>
      <c r="BRL711" s="132"/>
      <c r="BRM711" s="132"/>
      <c r="BRN711" s="132"/>
      <c r="BRO711" s="132"/>
      <c r="BRP711" s="132"/>
      <c r="BRQ711" s="132"/>
      <c r="BRR711" s="132"/>
      <c r="BRS711" s="132"/>
      <c r="BRT711" s="132"/>
      <c r="BRU711" s="132"/>
      <c r="BRV711" s="132"/>
      <c r="BRW711" s="132"/>
      <c r="BRX711" s="132"/>
      <c r="BRY711" s="132"/>
      <c r="BRZ711" s="132"/>
      <c r="BSA711" s="132"/>
      <c r="BSB711" s="132"/>
      <c r="BSC711" s="132"/>
      <c r="BSD711" s="132"/>
      <c r="BSE711" s="132"/>
      <c r="BSF711" s="132"/>
      <c r="BSG711" s="132"/>
      <c r="BSH711" s="132"/>
      <c r="BSI711" s="132"/>
      <c r="BSJ711" s="132"/>
      <c r="BSK711" s="132"/>
      <c r="BSL711" s="132"/>
      <c r="BSM711" s="132"/>
      <c r="BSN711" s="132"/>
      <c r="BSO711" s="132"/>
      <c r="BSP711" s="132"/>
      <c r="BSQ711" s="132"/>
      <c r="BSR711" s="132"/>
      <c r="BSS711" s="132"/>
      <c r="BST711" s="132"/>
      <c r="BSU711" s="132"/>
      <c r="BSV711" s="132"/>
      <c r="BSW711" s="132"/>
      <c r="BSX711" s="132"/>
      <c r="BSY711" s="132"/>
      <c r="BSZ711" s="132"/>
      <c r="BTA711" s="132"/>
      <c r="BTB711" s="132"/>
      <c r="BTC711" s="132"/>
      <c r="BTD711" s="132"/>
      <c r="BTE711" s="132"/>
      <c r="BTF711" s="132"/>
      <c r="BTG711" s="132"/>
      <c r="BTH711" s="132"/>
      <c r="BTI711" s="132"/>
      <c r="BTJ711" s="132"/>
      <c r="BTK711" s="132"/>
      <c r="BTL711" s="132"/>
      <c r="BTM711" s="132"/>
      <c r="BTN711" s="132"/>
      <c r="BTO711" s="132"/>
      <c r="BTP711" s="132"/>
      <c r="BTQ711" s="132"/>
      <c r="BTR711" s="132"/>
      <c r="BTS711" s="132"/>
      <c r="BTT711" s="132"/>
      <c r="BTU711" s="132"/>
      <c r="BTV711" s="132"/>
      <c r="BTW711" s="132"/>
      <c r="BTX711" s="132"/>
      <c r="BTY711" s="132"/>
      <c r="BTZ711" s="132"/>
      <c r="BUA711" s="132"/>
      <c r="BUB711" s="132"/>
      <c r="BUC711" s="132"/>
      <c r="BUD711" s="132"/>
      <c r="BUE711" s="132"/>
      <c r="BUF711" s="132"/>
      <c r="BUG711" s="132"/>
      <c r="BUH711" s="132"/>
      <c r="BUI711" s="132"/>
      <c r="BUJ711" s="132"/>
      <c r="BUK711" s="132"/>
      <c r="BUL711" s="132"/>
      <c r="BUM711" s="132"/>
      <c r="BUN711" s="132"/>
      <c r="BUO711" s="132"/>
      <c r="BUP711" s="132"/>
      <c r="BUQ711" s="132"/>
      <c r="BUR711" s="132"/>
      <c r="BUS711" s="132"/>
      <c r="BUT711" s="132"/>
      <c r="BUU711" s="132"/>
      <c r="BUV711" s="132"/>
      <c r="BUW711" s="132"/>
      <c r="BUX711" s="132"/>
      <c r="BUY711" s="132"/>
      <c r="BUZ711" s="132"/>
      <c r="BVA711" s="132"/>
      <c r="BVB711" s="132"/>
      <c r="BVC711" s="132"/>
      <c r="BVD711" s="132"/>
      <c r="BVE711" s="132"/>
      <c r="BVF711" s="132"/>
      <c r="BVG711" s="132"/>
      <c r="BVH711" s="132"/>
      <c r="BVI711" s="132"/>
      <c r="BVJ711" s="132"/>
      <c r="BVK711" s="132"/>
      <c r="BVL711" s="132"/>
      <c r="BVM711" s="132"/>
      <c r="BVN711" s="132"/>
      <c r="BVO711" s="132"/>
      <c r="BVP711" s="132"/>
      <c r="BVQ711" s="132"/>
      <c r="BVR711" s="132"/>
      <c r="BVS711" s="132"/>
      <c r="BVT711" s="132"/>
      <c r="BVU711" s="132"/>
      <c r="BVV711" s="132"/>
      <c r="BVW711" s="132"/>
      <c r="BVX711" s="132"/>
      <c r="BVY711" s="132"/>
      <c r="BVZ711" s="132"/>
      <c r="BWA711" s="132"/>
      <c r="BWB711" s="132"/>
      <c r="BWC711" s="132"/>
      <c r="BWD711" s="132"/>
      <c r="BWE711" s="132"/>
      <c r="BWF711" s="132"/>
      <c r="BWG711" s="132"/>
      <c r="BWH711" s="132"/>
      <c r="BWI711" s="132"/>
      <c r="BWJ711" s="132"/>
      <c r="BWK711" s="132"/>
      <c r="BWL711" s="132"/>
      <c r="BWM711" s="132"/>
      <c r="BWN711" s="132"/>
      <c r="BWO711" s="132"/>
      <c r="BWP711" s="132"/>
      <c r="BWQ711" s="132"/>
      <c r="BWR711" s="132"/>
      <c r="BWS711" s="132"/>
      <c r="BWT711" s="132"/>
      <c r="BWU711" s="132"/>
      <c r="BWV711" s="132"/>
      <c r="BWW711" s="132"/>
      <c r="BWX711" s="132"/>
      <c r="BWY711" s="132"/>
      <c r="BWZ711" s="132"/>
      <c r="BXA711" s="132"/>
      <c r="BXB711" s="132"/>
      <c r="BXC711" s="132"/>
      <c r="BXD711" s="132"/>
      <c r="BXE711" s="132"/>
      <c r="BXF711" s="132"/>
      <c r="BXG711" s="132"/>
      <c r="BXH711" s="132"/>
      <c r="BXI711" s="132"/>
      <c r="BXJ711" s="132"/>
      <c r="BXK711" s="132"/>
      <c r="BXL711" s="132"/>
      <c r="BXM711" s="132"/>
      <c r="BXN711" s="132"/>
      <c r="BXO711" s="132"/>
      <c r="BXP711" s="132"/>
      <c r="BXQ711" s="132"/>
      <c r="BXR711" s="132"/>
      <c r="BXS711" s="132"/>
      <c r="BXT711" s="132"/>
      <c r="BXU711" s="132"/>
      <c r="BXV711" s="132"/>
      <c r="BXW711" s="132"/>
      <c r="BXX711" s="132"/>
      <c r="BXY711" s="132"/>
      <c r="BXZ711" s="132"/>
      <c r="BYA711" s="132"/>
      <c r="BYB711" s="132"/>
      <c r="BYC711" s="132"/>
      <c r="BYD711" s="132"/>
      <c r="BYE711" s="132"/>
      <c r="BYF711" s="132"/>
      <c r="BYG711" s="132"/>
      <c r="BYH711" s="132"/>
      <c r="BYI711" s="132"/>
      <c r="BYJ711" s="132"/>
      <c r="BYK711" s="132"/>
      <c r="BYL711" s="132"/>
      <c r="BYM711" s="132"/>
      <c r="BYN711" s="132"/>
      <c r="BYO711" s="132"/>
      <c r="BYP711" s="132"/>
      <c r="BYQ711" s="132"/>
      <c r="BYR711" s="132"/>
      <c r="BYS711" s="132"/>
      <c r="BYT711" s="132"/>
      <c r="BYU711" s="132"/>
      <c r="BYV711" s="132"/>
      <c r="BYW711" s="132"/>
      <c r="BYX711" s="132"/>
      <c r="BYY711" s="132"/>
      <c r="BYZ711" s="132"/>
      <c r="BZA711" s="132"/>
      <c r="BZB711" s="132"/>
      <c r="BZC711" s="132"/>
      <c r="BZD711" s="132"/>
      <c r="BZE711" s="132"/>
      <c r="BZF711" s="132"/>
      <c r="BZG711" s="132"/>
      <c r="BZH711" s="132"/>
      <c r="BZI711" s="132"/>
      <c r="BZJ711" s="132"/>
      <c r="BZK711" s="132"/>
      <c r="BZL711" s="132"/>
      <c r="BZM711" s="132"/>
      <c r="BZN711" s="132"/>
      <c r="BZO711" s="132"/>
      <c r="BZP711" s="132"/>
      <c r="BZQ711" s="132"/>
      <c r="BZR711" s="132"/>
      <c r="BZS711" s="132"/>
      <c r="BZT711" s="132"/>
      <c r="BZU711" s="132"/>
      <c r="BZV711" s="132"/>
      <c r="BZW711" s="132"/>
      <c r="BZX711" s="132"/>
      <c r="BZY711" s="132"/>
      <c r="BZZ711" s="132"/>
      <c r="CAA711" s="132"/>
      <c r="CAB711" s="132"/>
      <c r="CAC711" s="132"/>
      <c r="CAD711" s="132"/>
      <c r="CAE711" s="132"/>
      <c r="CAF711" s="132"/>
      <c r="CAG711" s="132"/>
      <c r="CAH711" s="132"/>
      <c r="CAI711" s="132"/>
      <c r="CAJ711" s="132"/>
      <c r="CAK711" s="132"/>
      <c r="CAL711" s="132"/>
      <c r="CAM711" s="132"/>
      <c r="CAN711" s="132"/>
      <c r="CAO711" s="132"/>
      <c r="CAP711" s="132"/>
      <c r="CAQ711" s="132"/>
      <c r="CAR711" s="132"/>
      <c r="CAS711" s="132"/>
      <c r="CAT711" s="132"/>
      <c r="CAU711" s="132"/>
      <c r="CAV711" s="132"/>
      <c r="CAW711" s="132"/>
      <c r="CAX711" s="132"/>
      <c r="CAY711" s="132"/>
      <c r="CAZ711" s="132"/>
      <c r="CBA711" s="132"/>
      <c r="CBB711" s="132"/>
      <c r="CBC711" s="132"/>
      <c r="CBD711" s="132"/>
      <c r="CBE711" s="132"/>
      <c r="CBF711" s="132"/>
      <c r="CBG711" s="132"/>
      <c r="CBH711" s="132"/>
      <c r="CBI711" s="132"/>
      <c r="CBJ711" s="132"/>
      <c r="CBK711" s="132"/>
      <c r="CBL711" s="132"/>
      <c r="CBM711" s="132"/>
      <c r="CBN711" s="132"/>
      <c r="CBO711" s="132"/>
      <c r="CBP711" s="132"/>
      <c r="CBQ711" s="132"/>
      <c r="CBR711" s="132"/>
      <c r="CBS711" s="132"/>
      <c r="CBT711" s="132"/>
      <c r="CBU711" s="132"/>
      <c r="CBV711" s="132"/>
      <c r="CBW711" s="132"/>
      <c r="CBX711" s="132"/>
      <c r="CBY711" s="132"/>
      <c r="CBZ711" s="132"/>
      <c r="CCA711" s="132"/>
      <c r="CCB711" s="132"/>
      <c r="CCC711" s="132"/>
      <c r="CCD711" s="132"/>
      <c r="CCE711" s="132"/>
      <c r="CCF711" s="132"/>
      <c r="CCG711" s="132"/>
      <c r="CCH711" s="132"/>
      <c r="CCI711" s="132"/>
      <c r="CCJ711" s="132"/>
      <c r="CCK711" s="132"/>
      <c r="CCL711" s="132"/>
      <c r="CCM711" s="132"/>
      <c r="CCN711" s="132"/>
      <c r="CCO711" s="132"/>
      <c r="CCP711" s="132"/>
      <c r="CCQ711" s="132"/>
      <c r="CCR711" s="132"/>
      <c r="CCS711" s="132"/>
      <c r="CCT711" s="132"/>
      <c r="CCU711" s="132"/>
      <c r="CCV711" s="132"/>
      <c r="CCW711" s="132"/>
      <c r="CCX711" s="132"/>
      <c r="CCY711" s="132"/>
      <c r="CCZ711" s="132"/>
      <c r="CDA711" s="132"/>
      <c r="CDB711" s="132"/>
      <c r="CDC711" s="132"/>
      <c r="CDD711" s="132"/>
      <c r="CDE711" s="132"/>
      <c r="CDF711" s="132"/>
      <c r="CDG711" s="132"/>
      <c r="CDH711" s="132"/>
      <c r="CDI711" s="132"/>
      <c r="CDJ711" s="132"/>
      <c r="CDK711" s="132"/>
      <c r="CDL711" s="132"/>
      <c r="CDM711" s="132"/>
      <c r="CDN711" s="132"/>
      <c r="CDO711" s="132"/>
      <c r="CDP711" s="132"/>
      <c r="CDQ711" s="132"/>
      <c r="CDR711" s="132"/>
      <c r="CDS711" s="132"/>
      <c r="CDT711" s="132"/>
      <c r="CDU711" s="132"/>
      <c r="CDV711" s="132"/>
      <c r="CDW711" s="132"/>
      <c r="CDX711" s="132"/>
      <c r="CDY711" s="132"/>
      <c r="CDZ711" s="132"/>
      <c r="CEA711" s="132"/>
      <c r="CEB711" s="132"/>
      <c r="CEC711" s="132"/>
      <c r="CED711" s="132"/>
      <c r="CEE711" s="132"/>
      <c r="CEF711" s="132"/>
      <c r="CEG711" s="132"/>
      <c r="CEH711" s="132"/>
      <c r="CEI711" s="132"/>
      <c r="CEJ711" s="132"/>
      <c r="CEK711" s="132"/>
      <c r="CEL711" s="132"/>
      <c r="CEM711" s="132"/>
      <c r="CEN711" s="132"/>
      <c r="CEO711" s="132"/>
      <c r="CEP711" s="132"/>
      <c r="CEQ711" s="132"/>
      <c r="CER711" s="132"/>
      <c r="CES711" s="132"/>
      <c r="CET711" s="132"/>
      <c r="CEU711" s="132"/>
      <c r="CEV711" s="132"/>
      <c r="CEW711" s="132"/>
      <c r="CEX711" s="132"/>
      <c r="CEY711" s="132"/>
      <c r="CEZ711" s="132"/>
      <c r="CFA711" s="132"/>
      <c r="CFB711" s="132"/>
      <c r="CFC711" s="132"/>
      <c r="CFD711" s="132"/>
      <c r="CFE711" s="132"/>
      <c r="CFF711" s="132"/>
      <c r="CFG711" s="132"/>
      <c r="CFH711" s="132"/>
      <c r="CFI711" s="132"/>
      <c r="CFJ711" s="132"/>
      <c r="CFK711" s="132"/>
      <c r="CFL711" s="132"/>
      <c r="CFM711" s="132"/>
      <c r="CFN711" s="132"/>
      <c r="CFO711" s="132"/>
      <c r="CFP711" s="132"/>
      <c r="CFQ711" s="132"/>
      <c r="CFR711" s="132"/>
      <c r="CFS711" s="132"/>
      <c r="CFT711" s="132"/>
      <c r="CFU711" s="132"/>
      <c r="CFV711" s="132"/>
      <c r="CFW711" s="132"/>
      <c r="CFX711" s="132"/>
      <c r="CFY711" s="132"/>
      <c r="CFZ711" s="132"/>
      <c r="CGA711" s="132"/>
      <c r="CGB711" s="132"/>
      <c r="CGC711" s="132"/>
      <c r="CGD711" s="132"/>
      <c r="CGE711" s="132"/>
      <c r="CGF711" s="132"/>
      <c r="CGG711" s="132"/>
      <c r="CGH711" s="132"/>
      <c r="CGI711" s="132"/>
      <c r="CGJ711" s="132"/>
      <c r="CGK711" s="132"/>
      <c r="CGL711" s="132"/>
      <c r="CGM711" s="132"/>
      <c r="CGN711" s="132"/>
      <c r="CGO711" s="132"/>
      <c r="CGP711" s="132"/>
      <c r="CGQ711" s="132"/>
      <c r="CGR711" s="132"/>
      <c r="CGS711" s="132"/>
      <c r="CGT711" s="132"/>
      <c r="CGU711" s="132"/>
      <c r="CGV711" s="132"/>
      <c r="CGW711" s="132"/>
      <c r="CGX711" s="132"/>
      <c r="CGY711" s="132"/>
      <c r="CGZ711" s="132"/>
      <c r="CHA711" s="132"/>
      <c r="CHB711" s="132"/>
      <c r="CHC711" s="132"/>
      <c r="CHD711" s="132"/>
      <c r="CHE711" s="132"/>
      <c r="CHF711" s="132"/>
      <c r="CHG711" s="132"/>
      <c r="CHH711" s="132"/>
      <c r="CHI711" s="132"/>
      <c r="CHJ711" s="132"/>
      <c r="CHK711" s="132"/>
      <c r="CHL711" s="132"/>
      <c r="CHM711" s="132"/>
      <c r="CHN711" s="132"/>
      <c r="CHO711" s="132"/>
      <c r="CHP711" s="132"/>
      <c r="CHQ711" s="132"/>
      <c r="CHR711" s="132"/>
      <c r="CHS711" s="132"/>
      <c r="CHT711" s="132"/>
      <c r="CHU711" s="132"/>
      <c r="CHV711" s="132"/>
      <c r="CHW711" s="132"/>
      <c r="CHX711" s="132"/>
      <c r="CHY711" s="132"/>
      <c r="CHZ711" s="132"/>
      <c r="CIA711" s="132"/>
      <c r="CIB711" s="132"/>
      <c r="CIC711" s="132"/>
      <c r="CID711" s="132"/>
      <c r="CIE711" s="132"/>
      <c r="CIF711" s="132"/>
      <c r="CIG711" s="132"/>
      <c r="CIH711" s="132"/>
      <c r="CII711" s="132"/>
      <c r="CIJ711" s="132"/>
      <c r="CIK711" s="132"/>
      <c r="CIL711" s="132"/>
      <c r="CIM711" s="132"/>
      <c r="CIN711" s="132"/>
      <c r="CIO711" s="132"/>
      <c r="CIP711" s="132"/>
      <c r="CIQ711" s="132"/>
      <c r="CIR711" s="132"/>
      <c r="CIS711" s="132"/>
      <c r="CIT711" s="132"/>
      <c r="CIU711" s="132"/>
      <c r="CIV711" s="132"/>
      <c r="CIW711" s="132"/>
      <c r="CIX711" s="132"/>
      <c r="CIY711" s="132"/>
      <c r="CIZ711" s="132"/>
      <c r="CJA711" s="132"/>
      <c r="CJB711" s="132"/>
      <c r="CJC711" s="132"/>
      <c r="CJD711" s="132"/>
      <c r="CJE711" s="132"/>
      <c r="CJF711" s="132"/>
      <c r="CJG711" s="132"/>
      <c r="CJH711" s="132"/>
      <c r="CJI711" s="132"/>
      <c r="CJJ711" s="132"/>
      <c r="CJK711" s="132"/>
      <c r="CJL711" s="132"/>
      <c r="CJM711" s="132"/>
      <c r="CJN711" s="132"/>
      <c r="CJO711" s="132"/>
      <c r="CJP711" s="132"/>
      <c r="CJQ711" s="132"/>
      <c r="CJR711" s="132"/>
      <c r="CJS711" s="132"/>
      <c r="CJT711" s="132"/>
      <c r="CJU711" s="132"/>
      <c r="CJV711" s="132"/>
      <c r="CJW711" s="132"/>
      <c r="CJX711" s="132"/>
      <c r="CJY711" s="132"/>
      <c r="CJZ711" s="132"/>
      <c r="CKA711" s="132"/>
      <c r="CKB711" s="132"/>
      <c r="CKC711" s="132"/>
      <c r="CKD711" s="132"/>
      <c r="CKE711" s="132"/>
      <c r="CKF711" s="132"/>
      <c r="CKG711" s="132"/>
      <c r="CKH711" s="132"/>
      <c r="CKI711" s="132"/>
      <c r="CKJ711" s="132"/>
      <c r="CKK711" s="132"/>
      <c r="CKL711" s="132"/>
      <c r="CKM711" s="132"/>
      <c r="CKN711" s="132"/>
      <c r="CKO711" s="132"/>
      <c r="CKP711" s="132"/>
      <c r="CKQ711" s="132"/>
      <c r="CKR711" s="132"/>
      <c r="CKS711" s="132"/>
      <c r="CKT711" s="132"/>
      <c r="CKU711" s="132"/>
      <c r="CKV711" s="132"/>
      <c r="CKW711" s="132"/>
      <c r="CKX711" s="132"/>
      <c r="CKY711" s="132"/>
      <c r="CKZ711" s="132"/>
      <c r="CLA711" s="132"/>
      <c r="CLB711" s="132"/>
      <c r="CLC711" s="132"/>
      <c r="CLD711" s="132"/>
      <c r="CLE711" s="132"/>
      <c r="CLF711" s="132"/>
      <c r="CLG711" s="132"/>
      <c r="CLH711" s="132"/>
      <c r="CLI711" s="132"/>
      <c r="CLJ711" s="132"/>
      <c r="CLK711" s="132"/>
      <c r="CLL711" s="132"/>
      <c r="CLM711" s="132"/>
      <c r="CLN711" s="132"/>
      <c r="CLO711" s="132"/>
      <c r="CLP711" s="132"/>
      <c r="CLQ711" s="132"/>
      <c r="CLR711" s="132"/>
      <c r="CLS711" s="132"/>
      <c r="CLT711" s="132"/>
      <c r="CLU711" s="132"/>
      <c r="CLV711" s="132"/>
      <c r="CLW711" s="132"/>
      <c r="CLX711" s="132"/>
      <c r="CLY711" s="132"/>
      <c r="CLZ711" s="132"/>
      <c r="CMA711" s="132"/>
      <c r="CMB711" s="132"/>
      <c r="CMC711" s="132"/>
      <c r="CMD711" s="132"/>
      <c r="CME711" s="132"/>
      <c r="CMF711" s="132"/>
      <c r="CMG711" s="132"/>
      <c r="CMH711" s="132"/>
      <c r="CMI711" s="132"/>
      <c r="CMJ711" s="132"/>
      <c r="CMK711" s="132"/>
      <c r="CML711" s="132"/>
      <c r="CMM711" s="132"/>
      <c r="CMN711" s="132"/>
      <c r="CMO711" s="132"/>
      <c r="CMP711" s="132"/>
      <c r="CMQ711" s="132"/>
      <c r="CMR711" s="132"/>
      <c r="CMS711" s="132"/>
      <c r="CMT711" s="132"/>
      <c r="CMU711" s="132"/>
      <c r="CMV711" s="132"/>
      <c r="CMW711" s="132"/>
      <c r="CMX711" s="132"/>
      <c r="CMY711" s="132"/>
      <c r="CMZ711" s="132"/>
      <c r="CNA711" s="132"/>
      <c r="CNB711" s="132"/>
      <c r="CNC711" s="132"/>
      <c r="CND711" s="132"/>
      <c r="CNE711" s="132"/>
      <c r="CNF711" s="132"/>
      <c r="CNG711" s="132"/>
      <c r="CNH711" s="132"/>
      <c r="CNI711" s="132"/>
      <c r="CNJ711" s="132"/>
      <c r="CNK711" s="132"/>
      <c r="CNL711" s="132"/>
      <c r="CNM711" s="132"/>
      <c r="CNN711" s="132"/>
      <c r="CNO711" s="132"/>
      <c r="CNP711" s="132"/>
      <c r="CNQ711" s="132"/>
      <c r="CNR711" s="132"/>
      <c r="CNS711" s="132"/>
      <c r="CNT711" s="132"/>
      <c r="CNU711" s="132"/>
      <c r="CNV711" s="132"/>
      <c r="CNW711" s="132"/>
      <c r="CNX711" s="132"/>
      <c r="CNY711" s="132"/>
      <c r="CNZ711" s="132"/>
      <c r="COA711" s="132"/>
      <c r="COB711" s="132"/>
      <c r="COC711" s="132"/>
      <c r="COD711" s="132"/>
      <c r="COE711" s="132"/>
      <c r="COF711" s="132"/>
      <c r="COG711" s="132"/>
      <c r="COH711" s="132"/>
      <c r="COI711" s="132"/>
      <c r="COJ711" s="132"/>
      <c r="COK711" s="132"/>
      <c r="COL711" s="132"/>
      <c r="COM711" s="132"/>
      <c r="CON711" s="132"/>
      <c r="COO711" s="132"/>
      <c r="COP711" s="132"/>
      <c r="COQ711" s="132"/>
      <c r="COR711" s="132"/>
      <c r="COS711" s="132"/>
      <c r="COT711" s="132"/>
      <c r="COU711" s="132"/>
      <c r="COV711" s="132"/>
      <c r="COW711" s="132"/>
      <c r="COX711" s="132"/>
      <c r="COY711" s="132"/>
      <c r="COZ711" s="132"/>
      <c r="CPA711" s="132"/>
      <c r="CPB711" s="132"/>
      <c r="CPC711" s="132"/>
      <c r="CPD711" s="132"/>
      <c r="CPE711" s="132"/>
      <c r="CPF711" s="132"/>
      <c r="CPG711" s="132"/>
      <c r="CPH711" s="132"/>
      <c r="CPI711" s="132"/>
      <c r="CPJ711" s="132"/>
      <c r="CPK711" s="132"/>
      <c r="CPL711" s="132"/>
      <c r="CPM711" s="132"/>
      <c r="CPN711" s="132"/>
      <c r="CPO711" s="132"/>
      <c r="CPP711" s="132"/>
      <c r="CPQ711" s="132"/>
      <c r="CPR711" s="132"/>
      <c r="CPS711" s="132"/>
      <c r="CPT711" s="132"/>
      <c r="CPU711" s="132"/>
      <c r="CPV711" s="132"/>
      <c r="CPW711" s="132"/>
      <c r="CPX711" s="132"/>
      <c r="CPY711" s="132"/>
      <c r="CPZ711" s="132"/>
      <c r="CQA711" s="132"/>
      <c r="CQB711" s="132"/>
      <c r="CQC711" s="132"/>
      <c r="CQD711" s="132"/>
      <c r="CQE711" s="132"/>
      <c r="CQF711" s="132"/>
      <c r="CQG711" s="132"/>
      <c r="CQH711" s="132"/>
      <c r="CQI711" s="132"/>
      <c r="CQJ711" s="132"/>
      <c r="CQK711" s="132"/>
      <c r="CQL711" s="132"/>
      <c r="CQM711" s="132"/>
      <c r="CQN711" s="132"/>
      <c r="CQO711" s="132"/>
      <c r="CQP711" s="132"/>
      <c r="CQQ711" s="132"/>
      <c r="CQR711" s="132"/>
      <c r="CQS711" s="132"/>
      <c r="CQT711" s="132"/>
      <c r="CQU711" s="132"/>
      <c r="CQV711" s="132"/>
      <c r="CQW711" s="132"/>
      <c r="CQX711" s="132"/>
      <c r="CQY711" s="132"/>
      <c r="CQZ711" s="132"/>
      <c r="CRA711" s="132"/>
      <c r="CRB711" s="132"/>
      <c r="CRC711" s="132"/>
      <c r="CRD711" s="132"/>
      <c r="CRE711" s="132"/>
      <c r="CRF711" s="132"/>
      <c r="CRG711" s="132"/>
      <c r="CRH711" s="132"/>
      <c r="CRI711" s="132"/>
      <c r="CRJ711" s="132"/>
      <c r="CRK711" s="132"/>
      <c r="CRL711" s="132"/>
      <c r="CRM711" s="132"/>
      <c r="CRN711" s="132"/>
      <c r="CRO711" s="132"/>
      <c r="CRP711" s="132"/>
      <c r="CRQ711" s="132"/>
      <c r="CRR711" s="132"/>
      <c r="CRS711" s="132"/>
      <c r="CRT711" s="132"/>
      <c r="CRU711" s="132"/>
      <c r="CRV711" s="132"/>
      <c r="CRW711" s="132"/>
      <c r="CRX711" s="132"/>
      <c r="CRY711" s="132"/>
      <c r="CRZ711" s="132"/>
      <c r="CSA711" s="132"/>
      <c r="CSB711" s="132"/>
      <c r="CSC711" s="132"/>
      <c r="CSD711" s="132"/>
      <c r="CSE711" s="132"/>
      <c r="CSF711" s="132"/>
      <c r="CSG711" s="132"/>
      <c r="CSH711" s="132"/>
      <c r="CSI711" s="132"/>
      <c r="CSJ711" s="132"/>
      <c r="CSK711" s="132"/>
      <c r="CSL711" s="132"/>
      <c r="CSM711" s="132"/>
      <c r="CSN711" s="132"/>
      <c r="CSO711" s="132"/>
      <c r="CSP711" s="132"/>
      <c r="CSQ711" s="132"/>
      <c r="CSR711" s="132"/>
      <c r="CSS711" s="132"/>
      <c r="CST711" s="132"/>
      <c r="CSU711" s="132"/>
      <c r="CSV711" s="132"/>
      <c r="CSW711" s="132"/>
      <c r="CSX711" s="132"/>
      <c r="CSY711" s="132"/>
      <c r="CSZ711" s="132"/>
      <c r="CTA711" s="132"/>
      <c r="CTB711" s="132"/>
      <c r="CTC711" s="132"/>
      <c r="CTD711" s="132"/>
      <c r="CTE711" s="132"/>
      <c r="CTF711" s="132"/>
      <c r="CTG711" s="132"/>
      <c r="CTH711" s="132"/>
      <c r="CTI711" s="132"/>
      <c r="CTJ711" s="132"/>
      <c r="CTK711" s="132"/>
      <c r="CTL711" s="132"/>
      <c r="CTM711" s="132"/>
      <c r="CTN711" s="132"/>
      <c r="CTO711" s="132"/>
      <c r="CTP711" s="132"/>
      <c r="CTQ711" s="132"/>
      <c r="CTR711" s="132"/>
      <c r="CTS711" s="132"/>
      <c r="CTT711" s="132"/>
      <c r="CTU711" s="132"/>
      <c r="CTV711" s="132"/>
      <c r="CTW711" s="132"/>
      <c r="CTX711" s="132"/>
      <c r="CTY711" s="132"/>
      <c r="CTZ711" s="132"/>
      <c r="CUA711" s="132"/>
      <c r="CUB711" s="132"/>
      <c r="CUC711" s="132"/>
      <c r="CUD711" s="132"/>
      <c r="CUE711" s="132"/>
      <c r="CUF711" s="132"/>
      <c r="CUG711" s="132"/>
      <c r="CUH711" s="132"/>
      <c r="CUI711" s="132"/>
      <c r="CUJ711" s="132"/>
      <c r="CUK711" s="132"/>
      <c r="CUL711" s="132"/>
      <c r="CUM711" s="132"/>
      <c r="CUN711" s="132"/>
      <c r="CUO711" s="132"/>
      <c r="CUP711" s="132"/>
      <c r="CUQ711" s="132"/>
      <c r="CUR711" s="132"/>
      <c r="CUS711" s="132"/>
      <c r="CUT711" s="132"/>
      <c r="CUU711" s="132"/>
      <c r="CUV711" s="132"/>
      <c r="CUW711" s="132"/>
      <c r="CUX711" s="132"/>
      <c r="CUY711" s="132"/>
      <c r="CUZ711" s="132"/>
      <c r="CVA711" s="132"/>
      <c r="CVB711" s="132"/>
      <c r="CVC711" s="132"/>
      <c r="CVD711" s="132"/>
      <c r="CVE711" s="132"/>
      <c r="CVF711" s="132"/>
      <c r="CVG711" s="132"/>
      <c r="CVH711" s="132"/>
      <c r="CVI711" s="132"/>
      <c r="CVJ711" s="132"/>
      <c r="CVK711" s="132"/>
      <c r="CVL711" s="132"/>
      <c r="CVM711" s="132"/>
      <c r="CVN711" s="132"/>
      <c r="CVO711" s="132"/>
      <c r="CVP711" s="132"/>
      <c r="CVQ711" s="132"/>
      <c r="CVR711" s="132"/>
      <c r="CVS711" s="132"/>
      <c r="CVT711" s="132"/>
      <c r="CVU711" s="132"/>
      <c r="CVV711" s="132"/>
      <c r="CVW711" s="132"/>
      <c r="CVX711" s="132"/>
      <c r="CVY711" s="132"/>
      <c r="CVZ711" s="132"/>
      <c r="CWA711" s="132"/>
      <c r="CWB711" s="132"/>
      <c r="CWC711" s="132"/>
      <c r="CWD711" s="132"/>
      <c r="CWE711" s="132"/>
      <c r="CWF711" s="132"/>
      <c r="CWG711" s="132"/>
      <c r="CWH711" s="132"/>
      <c r="CWI711" s="132"/>
      <c r="CWJ711" s="132"/>
      <c r="CWK711" s="132"/>
      <c r="CWL711" s="132"/>
      <c r="CWM711" s="132"/>
      <c r="CWN711" s="132"/>
      <c r="CWO711" s="132"/>
      <c r="CWP711" s="132"/>
      <c r="CWQ711" s="132"/>
      <c r="CWR711" s="132"/>
      <c r="CWS711" s="132"/>
      <c r="CWT711" s="132"/>
      <c r="CWU711" s="132"/>
      <c r="CWV711" s="132"/>
      <c r="CWW711" s="132"/>
      <c r="CWX711" s="132"/>
      <c r="CWY711" s="132"/>
      <c r="CWZ711" s="132"/>
      <c r="CXA711" s="132"/>
      <c r="CXB711" s="132"/>
      <c r="CXC711" s="132"/>
      <c r="CXD711" s="132"/>
      <c r="CXE711" s="132"/>
      <c r="CXF711" s="132"/>
      <c r="CXG711" s="132"/>
      <c r="CXH711" s="132"/>
      <c r="CXI711" s="132"/>
      <c r="CXJ711" s="132"/>
      <c r="CXK711" s="132"/>
      <c r="CXL711" s="132"/>
      <c r="CXM711" s="132"/>
      <c r="CXN711" s="132"/>
      <c r="CXO711" s="132"/>
      <c r="CXP711" s="132"/>
      <c r="CXQ711" s="132"/>
      <c r="CXR711" s="132"/>
      <c r="CXS711" s="132"/>
      <c r="CXT711" s="132"/>
      <c r="CXU711" s="132"/>
      <c r="CXV711" s="132"/>
      <c r="CXW711" s="132"/>
      <c r="CXX711" s="132"/>
      <c r="CXY711" s="132"/>
      <c r="CXZ711" s="132"/>
      <c r="CYA711" s="132"/>
      <c r="CYB711" s="132"/>
      <c r="CYC711" s="132"/>
      <c r="CYD711" s="132"/>
      <c r="CYE711" s="132"/>
      <c r="CYF711" s="132"/>
      <c r="CYG711" s="132"/>
      <c r="CYH711" s="132"/>
      <c r="CYI711" s="132"/>
      <c r="CYJ711" s="132"/>
      <c r="CYK711" s="132"/>
      <c r="CYL711" s="132"/>
      <c r="CYM711" s="132"/>
      <c r="CYN711" s="132"/>
      <c r="CYO711" s="132"/>
      <c r="CYP711" s="132"/>
      <c r="CYQ711" s="132"/>
      <c r="CYR711" s="132"/>
      <c r="CYS711" s="132"/>
      <c r="CYT711" s="132"/>
      <c r="CYU711" s="132"/>
      <c r="CYV711" s="132"/>
      <c r="CYW711" s="132"/>
      <c r="CYX711" s="132"/>
      <c r="CYY711" s="132"/>
      <c r="CYZ711" s="132"/>
      <c r="CZA711" s="132"/>
      <c r="CZB711" s="132"/>
      <c r="CZC711" s="132"/>
      <c r="CZD711" s="132"/>
      <c r="CZE711" s="132"/>
      <c r="CZF711" s="132"/>
      <c r="CZG711" s="132"/>
      <c r="CZH711" s="132"/>
      <c r="CZI711" s="132"/>
      <c r="CZJ711" s="132"/>
      <c r="CZK711" s="132"/>
      <c r="CZL711" s="132"/>
      <c r="CZM711" s="132"/>
      <c r="CZN711" s="132"/>
      <c r="CZO711" s="132"/>
      <c r="CZP711" s="132"/>
      <c r="CZQ711" s="132"/>
      <c r="CZR711" s="132"/>
      <c r="CZS711" s="132"/>
      <c r="CZT711" s="132"/>
      <c r="CZU711" s="132"/>
      <c r="CZV711" s="132"/>
      <c r="CZW711" s="132"/>
      <c r="CZX711" s="132"/>
      <c r="CZY711" s="132"/>
      <c r="CZZ711" s="132"/>
      <c r="DAA711" s="132"/>
      <c r="DAB711" s="132"/>
      <c r="DAC711" s="132"/>
      <c r="DAD711" s="132"/>
      <c r="DAE711" s="132"/>
      <c r="DAF711" s="132"/>
      <c r="DAG711" s="132"/>
      <c r="DAH711" s="132"/>
      <c r="DAI711" s="132"/>
      <c r="DAJ711" s="132"/>
      <c r="DAK711" s="132"/>
      <c r="DAL711" s="132"/>
      <c r="DAM711" s="132"/>
      <c r="DAN711" s="132"/>
      <c r="DAO711" s="132"/>
      <c r="DAP711" s="132"/>
      <c r="DAQ711" s="132"/>
      <c r="DAR711" s="132"/>
      <c r="DAS711" s="132"/>
      <c r="DAT711" s="132"/>
      <c r="DAU711" s="132"/>
      <c r="DAV711" s="132"/>
      <c r="DAW711" s="132"/>
      <c r="DAX711" s="132"/>
      <c r="DAY711" s="132"/>
      <c r="DAZ711" s="132"/>
      <c r="DBA711" s="132"/>
      <c r="DBB711" s="132"/>
      <c r="DBC711" s="132"/>
      <c r="DBD711" s="132"/>
      <c r="DBE711" s="132"/>
      <c r="DBF711" s="132"/>
      <c r="DBG711" s="132"/>
      <c r="DBH711" s="132"/>
      <c r="DBI711" s="132"/>
      <c r="DBJ711" s="132"/>
      <c r="DBK711" s="132"/>
      <c r="DBL711" s="132"/>
      <c r="DBM711" s="132"/>
      <c r="DBN711" s="132"/>
      <c r="DBO711" s="132"/>
      <c r="DBP711" s="132"/>
      <c r="DBQ711" s="132"/>
      <c r="DBR711" s="132"/>
      <c r="DBS711" s="132"/>
      <c r="DBT711" s="132"/>
      <c r="DBU711" s="132"/>
      <c r="DBV711" s="132"/>
      <c r="DBW711" s="132"/>
      <c r="DBX711" s="132"/>
      <c r="DBY711" s="132"/>
      <c r="DBZ711" s="132"/>
      <c r="DCA711" s="132"/>
      <c r="DCB711" s="132"/>
      <c r="DCC711" s="132"/>
      <c r="DCD711" s="132"/>
      <c r="DCE711" s="132"/>
      <c r="DCF711" s="132"/>
      <c r="DCG711" s="132"/>
      <c r="DCH711" s="132"/>
      <c r="DCI711" s="132"/>
      <c r="DCJ711" s="132"/>
      <c r="DCK711" s="132"/>
      <c r="DCL711" s="132"/>
      <c r="DCM711" s="132"/>
      <c r="DCN711" s="132"/>
      <c r="DCO711" s="132"/>
      <c r="DCP711" s="132"/>
      <c r="DCQ711" s="132"/>
      <c r="DCR711" s="132"/>
      <c r="DCS711" s="132"/>
      <c r="DCT711" s="132"/>
      <c r="DCU711" s="132"/>
      <c r="DCV711" s="132"/>
      <c r="DCW711" s="132"/>
      <c r="DCX711" s="132"/>
      <c r="DCY711" s="132"/>
      <c r="DCZ711" s="132"/>
      <c r="DDA711" s="132"/>
      <c r="DDB711" s="132"/>
      <c r="DDC711" s="132"/>
      <c r="DDD711" s="132"/>
      <c r="DDE711" s="132"/>
      <c r="DDF711" s="132"/>
      <c r="DDG711" s="132"/>
      <c r="DDH711" s="132"/>
      <c r="DDI711" s="132"/>
      <c r="DDJ711" s="132"/>
      <c r="DDK711" s="132"/>
      <c r="DDL711" s="132"/>
      <c r="DDM711" s="132"/>
      <c r="DDN711" s="132"/>
      <c r="DDO711" s="132"/>
      <c r="DDP711" s="132"/>
      <c r="DDQ711" s="132"/>
      <c r="DDR711" s="132"/>
      <c r="DDS711" s="132"/>
      <c r="DDT711" s="132"/>
      <c r="DDU711" s="132"/>
      <c r="DDV711" s="132"/>
      <c r="DDW711" s="132"/>
      <c r="DDX711" s="132"/>
      <c r="DDY711" s="132"/>
      <c r="DDZ711" s="132"/>
      <c r="DEA711" s="132"/>
      <c r="DEB711" s="132"/>
      <c r="DEC711" s="132"/>
      <c r="DED711" s="132"/>
      <c r="DEE711" s="132"/>
      <c r="DEF711" s="132"/>
      <c r="DEG711" s="132"/>
      <c r="DEH711" s="132"/>
      <c r="DEI711" s="132"/>
      <c r="DEJ711" s="132"/>
      <c r="DEK711" s="132"/>
      <c r="DEL711" s="132"/>
      <c r="DEM711" s="132"/>
      <c r="DEN711" s="132"/>
      <c r="DEO711" s="132"/>
      <c r="DEP711" s="132"/>
      <c r="DEQ711" s="132"/>
      <c r="DER711" s="132"/>
      <c r="DES711" s="132"/>
      <c r="DET711" s="132"/>
      <c r="DEU711" s="132"/>
      <c r="DEV711" s="132"/>
      <c r="DEW711" s="132"/>
      <c r="DEX711" s="132"/>
      <c r="DEY711" s="132"/>
      <c r="DEZ711" s="132"/>
      <c r="DFA711" s="132"/>
      <c r="DFB711" s="132"/>
      <c r="DFC711" s="132"/>
      <c r="DFD711" s="132"/>
      <c r="DFE711" s="132"/>
      <c r="DFF711" s="132"/>
      <c r="DFG711" s="132"/>
      <c r="DFH711" s="132"/>
      <c r="DFI711" s="132"/>
      <c r="DFJ711" s="132"/>
      <c r="DFK711" s="132"/>
      <c r="DFL711" s="132"/>
      <c r="DFM711" s="132"/>
      <c r="DFN711" s="132"/>
      <c r="DFO711" s="132"/>
      <c r="DFP711" s="132"/>
      <c r="DFQ711" s="132"/>
      <c r="DFR711" s="132"/>
      <c r="DFS711" s="132"/>
      <c r="DFT711" s="132"/>
      <c r="DFU711" s="132"/>
      <c r="DFV711" s="132"/>
      <c r="DFW711" s="132"/>
      <c r="DFX711" s="132"/>
      <c r="DFY711" s="132"/>
      <c r="DFZ711" s="132"/>
      <c r="DGA711" s="132"/>
      <c r="DGB711" s="132"/>
      <c r="DGC711" s="132"/>
      <c r="DGD711" s="132"/>
      <c r="DGE711" s="132"/>
      <c r="DGF711" s="132"/>
      <c r="DGG711" s="132"/>
      <c r="DGH711" s="132"/>
      <c r="DGI711" s="132"/>
      <c r="DGJ711" s="132"/>
      <c r="DGK711" s="132"/>
      <c r="DGL711" s="132"/>
      <c r="DGM711" s="132"/>
      <c r="DGN711" s="132"/>
      <c r="DGO711" s="132"/>
      <c r="DGP711" s="132"/>
      <c r="DGQ711" s="132"/>
      <c r="DGR711" s="132"/>
      <c r="DGS711" s="132"/>
      <c r="DGT711" s="132"/>
      <c r="DGU711" s="132"/>
      <c r="DGV711" s="132"/>
      <c r="DGW711" s="132"/>
      <c r="DGX711" s="132"/>
      <c r="DGY711" s="132"/>
      <c r="DGZ711" s="132"/>
      <c r="DHA711" s="132"/>
      <c r="DHB711" s="132"/>
      <c r="DHC711" s="132"/>
      <c r="DHD711" s="132"/>
      <c r="DHE711" s="132"/>
      <c r="DHF711" s="132"/>
      <c r="DHG711" s="132"/>
      <c r="DHH711" s="132"/>
      <c r="DHI711" s="132"/>
      <c r="DHJ711" s="132"/>
      <c r="DHK711" s="132"/>
      <c r="DHL711" s="132"/>
      <c r="DHM711" s="132"/>
      <c r="DHN711" s="132"/>
      <c r="DHO711" s="132"/>
      <c r="DHP711" s="132"/>
      <c r="DHQ711" s="132"/>
      <c r="DHR711" s="132"/>
      <c r="DHS711" s="132"/>
      <c r="DHT711" s="132"/>
      <c r="DHU711" s="132"/>
      <c r="DHV711" s="132"/>
      <c r="DHW711" s="132"/>
      <c r="DHX711" s="132"/>
      <c r="DHY711" s="132"/>
      <c r="DHZ711" s="132"/>
      <c r="DIA711" s="132"/>
      <c r="DIB711" s="132"/>
      <c r="DIC711" s="132"/>
      <c r="DID711" s="132"/>
      <c r="DIE711" s="132"/>
      <c r="DIF711" s="132"/>
      <c r="DIG711" s="132"/>
      <c r="DIH711" s="132"/>
      <c r="DII711" s="132"/>
      <c r="DIJ711" s="132"/>
      <c r="DIK711" s="132"/>
      <c r="DIL711" s="132"/>
      <c r="DIM711" s="132"/>
      <c r="DIN711" s="132"/>
      <c r="DIO711" s="132"/>
      <c r="DIP711" s="132"/>
      <c r="DIQ711" s="132"/>
      <c r="DIR711" s="132"/>
      <c r="DIS711" s="132"/>
      <c r="DIT711" s="132"/>
      <c r="DIU711" s="132"/>
      <c r="DIV711" s="132"/>
      <c r="DIW711" s="132"/>
      <c r="DIX711" s="132"/>
      <c r="DIY711" s="132"/>
      <c r="DIZ711" s="132"/>
      <c r="DJA711" s="132"/>
      <c r="DJB711" s="132"/>
      <c r="DJC711" s="132"/>
      <c r="DJD711" s="132"/>
      <c r="DJE711" s="132"/>
      <c r="DJF711" s="132"/>
      <c r="DJG711" s="132"/>
      <c r="DJH711" s="132"/>
      <c r="DJI711" s="132"/>
      <c r="DJJ711" s="132"/>
      <c r="DJK711" s="132"/>
      <c r="DJL711" s="132"/>
      <c r="DJM711" s="132"/>
      <c r="DJN711" s="132"/>
      <c r="DJO711" s="132"/>
      <c r="DJP711" s="132"/>
      <c r="DJQ711" s="132"/>
      <c r="DJR711" s="132"/>
      <c r="DJS711" s="132"/>
      <c r="DJT711" s="132"/>
      <c r="DJU711" s="132"/>
      <c r="DJV711" s="132"/>
      <c r="DJW711" s="132"/>
      <c r="DJX711" s="132"/>
      <c r="DJY711" s="132"/>
      <c r="DJZ711" s="132"/>
      <c r="DKA711" s="132"/>
      <c r="DKB711" s="132"/>
      <c r="DKC711" s="132"/>
      <c r="DKD711" s="132"/>
      <c r="DKE711" s="132"/>
      <c r="DKF711" s="132"/>
      <c r="DKG711" s="132"/>
      <c r="DKH711" s="132"/>
      <c r="DKI711" s="132"/>
      <c r="DKJ711" s="132"/>
      <c r="DKK711" s="132"/>
      <c r="DKL711" s="132"/>
      <c r="DKM711" s="132"/>
      <c r="DKN711" s="132"/>
      <c r="DKO711" s="132"/>
      <c r="DKP711" s="132"/>
      <c r="DKQ711" s="132"/>
      <c r="DKR711" s="132"/>
      <c r="DKS711" s="132"/>
      <c r="DKT711" s="132"/>
      <c r="DKU711" s="132"/>
      <c r="DKV711" s="132"/>
      <c r="DKW711" s="132"/>
      <c r="DKX711" s="132"/>
      <c r="DKY711" s="132"/>
      <c r="DKZ711" s="132"/>
      <c r="DLA711" s="132"/>
      <c r="DLB711" s="132"/>
      <c r="DLC711" s="132"/>
      <c r="DLD711" s="132"/>
      <c r="DLE711" s="132"/>
      <c r="DLF711" s="132"/>
      <c r="DLG711" s="132"/>
      <c r="DLH711" s="132"/>
      <c r="DLI711" s="132"/>
      <c r="DLJ711" s="132"/>
      <c r="DLK711" s="132"/>
      <c r="DLL711" s="132"/>
      <c r="DLM711" s="132"/>
      <c r="DLN711" s="132"/>
      <c r="DLO711" s="132"/>
      <c r="DLP711" s="132"/>
      <c r="DLQ711" s="132"/>
      <c r="DLR711" s="132"/>
      <c r="DLS711" s="132"/>
      <c r="DLT711" s="132"/>
      <c r="DLU711" s="132"/>
      <c r="DLV711" s="132"/>
      <c r="DLW711" s="132"/>
      <c r="DLX711" s="132"/>
      <c r="DLY711" s="132"/>
      <c r="DLZ711" s="132"/>
      <c r="DMA711" s="132"/>
      <c r="DMB711" s="132"/>
      <c r="DMC711" s="132"/>
      <c r="DMD711" s="132"/>
      <c r="DME711" s="132"/>
      <c r="DMF711" s="132"/>
      <c r="DMG711" s="132"/>
      <c r="DMH711" s="132"/>
      <c r="DMI711" s="132"/>
      <c r="DMJ711" s="132"/>
      <c r="DMK711" s="132"/>
      <c r="DML711" s="132"/>
      <c r="DMM711" s="132"/>
      <c r="DMN711" s="132"/>
      <c r="DMO711" s="132"/>
      <c r="DMP711" s="132"/>
      <c r="DMQ711" s="132"/>
      <c r="DMR711" s="132"/>
      <c r="DMS711" s="132"/>
      <c r="DMT711" s="132"/>
      <c r="DMU711" s="132"/>
      <c r="DMV711" s="132"/>
      <c r="DMW711" s="132"/>
      <c r="DMX711" s="132"/>
      <c r="DMY711" s="132"/>
      <c r="DMZ711" s="132"/>
      <c r="DNA711" s="132"/>
      <c r="DNB711" s="132"/>
      <c r="DNC711" s="132"/>
      <c r="DND711" s="132"/>
      <c r="DNE711" s="132"/>
      <c r="DNF711" s="132"/>
      <c r="DNG711" s="132"/>
      <c r="DNH711" s="132"/>
      <c r="DNI711" s="132"/>
      <c r="DNJ711" s="132"/>
      <c r="DNK711" s="132"/>
      <c r="DNL711" s="132"/>
      <c r="DNM711" s="132"/>
      <c r="DNN711" s="132"/>
      <c r="DNO711" s="132"/>
      <c r="DNP711" s="132"/>
      <c r="DNQ711" s="132"/>
      <c r="DNR711" s="132"/>
      <c r="DNS711" s="132"/>
      <c r="DNT711" s="132"/>
      <c r="DNU711" s="132"/>
      <c r="DNV711" s="132"/>
      <c r="DNW711" s="132"/>
      <c r="DNX711" s="132"/>
      <c r="DNY711" s="132"/>
      <c r="DNZ711" s="132"/>
      <c r="DOA711" s="132"/>
      <c r="DOB711" s="132"/>
      <c r="DOC711" s="132"/>
      <c r="DOD711" s="132"/>
      <c r="DOE711" s="132"/>
      <c r="DOF711" s="132"/>
      <c r="DOG711" s="132"/>
      <c r="DOH711" s="132"/>
      <c r="DOI711" s="132"/>
      <c r="DOJ711" s="132"/>
      <c r="DOK711" s="132"/>
      <c r="DOL711" s="132"/>
      <c r="DOM711" s="132"/>
      <c r="DON711" s="132"/>
      <c r="DOO711" s="132"/>
      <c r="DOP711" s="132"/>
      <c r="DOQ711" s="132"/>
      <c r="DOR711" s="132"/>
      <c r="DOS711" s="132"/>
      <c r="DOT711" s="132"/>
      <c r="DOU711" s="132"/>
      <c r="DOV711" s="132"/>
      <c r="DOW711" s="132"/>
      <c r="DOX711" s="132"/>
      <c r="DOY711" s="132"/>
      <c r="DOZ711" s="132"/>
      <c r="DPA711" s="132"/>
      <c r="DPB711" s="132"/>
      <c r="DPC711" s="132"/>
      <c r="DPD711" s="132"/>
      <c r="DPE711" s="132"/>
      <c r="DPF711" s="132"/>
      <c r="DPG711" s="132"/>
      <c r="DPH711" s="132"/>
      <c r="DPI711" s="132"/>
      <c r="DPJ711" s="132"/>
      <c r="DPK711" s="132"/>
      <c r="DPL711" s="132"/>
      <c r="DPM711" s="132"/>
      <c r="DPN711" s="132"/>
      <c r="DPO711" s="132"/>
      <c r="DPP711" s="132"/>
      <c r="DPQ711" s="132"/>
      <c r="DPR711" s="132"/>
      <c r="DPS711" s="132"/>
      <c r="DPT711" s="132"/>
      <c r="DPU711" s="132"/>
      <c r="DPV711" s="132"/>
      <c r="DPW711" s="132"/>
      <c r="DPX711" s="132"/>
      <c r="DPY711" s="132"/>
      <c r="DPZ711" s="132"/>
      <c r="DQA711" s="132"/>
      <c r="DQB711" s="132"/>
      <c r="DQC711" s="132"/>
      <c r="DQD711" s="132"/>
      <c r="DQE711" s="132"/>
      <c r="DQF711" s="132"/>
      <c r="DQG711" s="132"/>
      <c r="DQH711" s="132"/>
      <c r="DQI711" s="132"/>
      <c r="DQJ711" s="132"/>
      <c r="DQK711" s="132"/>
      <c r="DQL711" s="132"/>
      <c r="DQM711" s="132"/>
      <c r="DQN711" s="132"/>
      <c r="DQO711" s="132"/>
      <c r="DQP711" s="132"/>
      <c r="DQQ711" s="132"/>
      <c r="DQR711" s="132"/>
      <c r="DQS711" s="132"/>
      <c r="DQT711" s="132"/>
      <c r="DQU711" s="132"/>
      <c r="DQV711" s="132"/>
      <c r="DQW711" s="132"/>
      <c r="DQX711" s="132"/>
      <c r="DQY711" s="132"/>
      <c r="DQZ711" s="132"/>
      <c r="DRA711" s="132"/>
      <c r="DRB711" s="132"/>
      <c r="DRC711" s="132"/>
      <c r="DRD711" s="132"/>
      <c r="DRE711" s="132"/>
      <c r="DRF711" s="132"/>
      <c r="DRG711" s="132"/>
      <c r="DRH711" s="132"/>
      <c r="DRI711" s="132"/>
      <c r="DRJ711" s="132"/>
      <c r="DRK711" s="132"/>
      <c r="DRL711" s="132"/>
      <c r="DRM711" s="132"/>
      <c r="DRN711" s="132"/>
      <c r="DRO711" s="132"/>
      <c r="DRP711" s="132"/>
      <c r="DRQ711" s="132"/>
      <c r="DRR711" s="132"/>
      <c r="DRS711" s="132"/>
      <c r="DRT711" s="132"/>
      <c r="DRU711" s="132"/>
      <c r="DRV711" s="132"/>
      <c r="DRW711" s="132"/>
      <c r="DRX711" s="132"/>
      <c r="DRY711" s="132"/>
      <c r="DRZ711" s="132"/>
      <c r="DSA711" s="132"/>
      <c r="DSB711" s="132"/>
      <c r="DSC711" s="132"/>
      <c r="DSD711" s="132"/>
      <c r="DSE711" s="132"/>
      <c r="DSF711" s="132"/>
      <c r="DSG711" s="132"/>
      <c r="DSH711" s="132"/>
      <c r="DSI711" s="132"/>
      <c r="DSJ711" s="132"/>
      <c r="DSK711" s="132"/>
      <c r="DSL711" s="132"/>
      <c r="DSM711" s="132"/>
      <c r="DSN711" s="132"/>
      <c r="DSO711" s="132"/>
      <c r="DSP711" s="132"/>
      <c r="DSQ711" s="132"/>
      <c r="DSR711" s="132"/>
      <c r="DSS711" s="132"/>
      <c r="DST711" s="132"/>
      <c r="DSU711" s="132"/>
      <c r="DSV711" s="132"/>
      <c r="DSW711" s="132"/>
      <c r="DSX711" s="132"/>
      <c r="DSY711" s="132"/>
      <c r="DSZ711" s="132"/>
      <c r="DTA711" s="132"/>
      <c r="DTB711" s="132"/>
      <c r="DTC711" s="132"/>
      <c r="DTD711" s="132"/>
      <c r="DTE711" s="132"/>
      <c r="DTF711" s="132"/>
      <c r="DTG711" s="132"/>
      <c r="DTH711" s="132"/>
      <c r="DTI711" s="132"/>
      <c r="DTJ711" s="132"/>
      <c r="DTK711" s="132"/>
      <c r="DTL711" s="132"/>
      <c r="DTM711" s="132"/>
      <c r="DTN711" s="132"/>
      <c r="DTO711" s="132"/>
      <c r="DTP711" s="132"/>
      <c r="DTQ711" s="132"/>
      <c r="DTR711" s="132"/>
      <c r="DTS711" s="132"/>
      <c r="DTT711" s="132"/>
      <c r="DTU711" s="132"/>
      <c r="DTV711" s="132"/>
      <c r="DTW711" s="132"/>
      <c r="DTX711" s="132"/>
      <c r="DTY711" s="132"/>
      <c r="DTZ711" s="132"/>
      <c r="DUA711" s="132"/>
      <c r="DUB711" s="132"/>
      <c r="DUC711" s="132"/>
      <c r="DUD711" s="132"/>
      <c r="DUE711" s="132"/>
      <c r="DUF711" s="132"/>
      <c r="DUG711" s="132"/>
      <c r="DUH711" s="132"/>
      <c r="DUI711" s="132"/>
      <c r="DUJ711" s="132"/>
      <c r="DUK711" s="132"/>
      <c r="DUL711" s="132"/>
      <c r="DUM711" s="132"/>
      <c r="DUN711" s="132"/>
      <c r="DUO711" s="132"/>
      <c r="DUP711" s="132"/>
      <c r="DUQ711" s="132"/>
      <c r="DUR711" s="132"/>
      <c r="DUS711" s="132"/>
      <c r="DUT711" s="132"/>
      <c r="DUU711" s="132"/>
      <c r="DUV711" s="132"/>
      <c r="DUW711" s="132"/>
      <c r="DUX711" s="132"/>
      <c r="DUY711" s="132"/>
      <c r="DUZ711" s="132"/>
      <c r="DVA711" s="132"/>
      <c r="DVB711" s="132"/>
      <c r="DVC711" s="132"/>
      <c r="DVD711" s="132"/>
      <c r="DVE711" s="132"/>
      <c r="DVF711" s="132"/>
      <c r="DVG711" s="132"/>
      <c r="DVH711" s="132"/>
      <c r="DVI711" s="132"/>
      <c r="DVJ711" s="132"/>
      <c r="DVK711" s="132"/>
      <c r="DVL711" s="132"/>
      <c r="DVM711" s="132"/>
      <c r="DVN711" s="132"/>
      <c r="DVO711" s="132"/>
      <c r="DVP711" s="132"/>
      <c r="DVQ711" s="132"/>
      <c r="DVR711" s="132"/>
      <c r="DVS711" s="132"/>
      <c r="DVT711" s="132"/>
      <c r="DVU711" s="132"/>
      <c r="DVV711" s="132"/>
      <c r="DVW711" s="132"/>
      <c r="DVX711" s="132"/>
      <c r="DVY711" s="132"/>
      <c r="DVZ711" s="132"/>
      <c r="DWA711" s="132"/>
      <c r="DWB711" s="132"/>
      <c r="DWC711" s="132"/>
      <c r="DWD711" s="132"/>
      <c r="DWE711" s="132"/>
      <c r="DWF711" s="132"/>
      <c r="DWG711" s="132"/>
      <c r="DWH711" s="132"/>
      <c r="DWI711" s="132"/>
      <c r="DWJ711" s="132"/>
      <c r="DWK711" s="132"/>
      <c r="DWL711" s="132"/>
      <c r="DWM711" s="132"/>
      <c r="DWN711" s="132"/>
      <c r="DWO711" s="132"/>
      <c r="DWP711" s="132"/>
      <c r="DWQ711" s="132"/>
      <c r="DWR711" s="132"/>
      <c r="DWS711" s="132"/>
      <c r="DWT711" s="132"/>
      <c r="DWU711" s="132"/>
      <c r="DWV711" s="132"/>
      <c r="DWW711" s="132"/>
      <c r="DWX711" s="132"/>
      <c r="DWY711" s="132"/>
      <c r="DWZ711" s="132"/>
      <c r="DXA711" s="132"/>
      <c r="DXB711" s="132"/>
      <c r="DXC711" s="132"/>
      <c r="DXD711" s="132"/>
      <c r="DXE711" s="132"/>
      <c r="DXF711" s="132"/>
      <c r="DXG711" s="132"/>
      <c r="DXH711" s="132"/>
      <c r="DXI711" s="132"/>
      <c r="DXJ711" s="132"/>
      <c r="DXK711" s="132"/>
      <c r="DXL711" s="132"/>
      <c r="DXM711" s="132"/>
      <c r="DXN711" s="132"/>
      <c r="DXO711" s="132"/>
      <c r="DXP711" s="132"/>
      <c r="DXQ711" s="132"/>
      <c r="DXR711" s="132"/>
      <c r="DXS711" s="132"/>
      <c r="DXT711" s="132"/>
      <c r="DXU711" s="132"/>
      <c r="DXV711" s="132"/>
      <c r="DXW711" s="132"/>
      <c r="DXX711" s="132"/>
      <c r="DXY711" s="132"/>
      <c r="DXZ711" s="132"/>
      <c r="DYA711" s="132"/>
      <c r="DYB711" s="132"/>
      <c r="DYC711" s="132"/>
      <c r="DYD711" s="132"/>
      <c r="DYE711" s="132"/>
      <c r="DYF711" s="132"/>
      <c r="DYG711" s="132"/>
      <c r="DYH711" s="132"/>
      <c r="DYI711" s="132"/>
      <c r="DYJ711" s="132"/>
      <c r="DYK711" s="132"/>
      <c r="DYL711" s="132"/>
      <c r="DYM711" s="132"/>
      <c r="DYN711" s="132"/>
      <c r="DYO711" s="132"/>
      <c r="DYP711" s="132"/>
      <c r="DYQ711" s="132"/>
      <c r="DYR711" s="132"/>
      <c r="DYS711" s="132"/>
      <c r="DYT711" s="132"/>
      <c r="DYU711" s="132"/>
      <c r="DYV711" s="132"/>
      <c r="DYW711" s="132"/>
      <c r="DYX711" s="132"/>
      <c r="DYY711" s="132"/>
      <c r="DYZ711" s="132"/>
      <c r="DZA711" s="132"/>
      <c r="DZB711" s="132"/>
      <c r="DZC711" s="132"/>
      <c r="DZD711" s="132"/>
      <c r="DZE711" s="132"/>
      <c r="DZF711" s="132"/>
      <c r="DZG711" s="132"/>
      <c r="DZH711" s="132"/>
      <c r="DZI711" s="132"/>
      <c r="DZJ711" s="132"/>
      <c r="DZK711" s="132"/>
      <c r="DZL711" s="132"/>
      <c r="DZM711" s="132"/>
      <c r="DZN711" s="132"/>
      <c r="DZO711" s="132"/>
      <c r="DZP711" s="132"/>
      <c r="DZQ711" s="132"/>
      <c r="DZR711" s="132"/>
      <c r="DZS711" s="132"/>
      <c r="DZT711" s="132"/>
      <c r="DZU711" s="132"/>
      <c r="DZV711" s="132"/>
      <c r="DZW711" s="132"/>
      <c r="DZX711" s="132"/>
      <c r="DZY711" s="132"/>
      <c r="DZZ711" s="132"/>
      <c r="EAA711" s="132"/>
      <c r="EAB711" s="132"/>
      <c r="EAC711" s="132"/>
      <c r="EAD711" s="132"/>
      <c r="EAE711" s="132"/>
      <c r="EAF711" s="132"/>
      <c r="EAG711" s="132"/>
      <c r="EAH711" s="132"/>
      <c r="EAI711" s="132"/>
      <c r="EAJ711" s="132"/>
      <c r="EAK711" s="132"/>
      <c r="EAL711" s="132"/>
      <c r="EAM711" s="132"/>
      <c r="EAN711" s="132"/>
      <c r="EAO711" s="132"/>
      <c r="EAP711" s="132"/>
      <c r="EAQ711" s="132"/>
      <c r="EAR711" s="132"/>
      <c r="EAS711" s="132"/>
      <c r="EAT711" s="132"/>
      <c r="EAU711" s="132"/>
      <c r="EAV711" s="132"/>
      <c r="EAW711" s="132"/>
      <c r="EAX711" s="132"/>
      <c r="EAY711" s="132"/>
      <c r="EAZ711" s="132"/>
      <c r="EBA711" s="132"/>
      <c r="EBB711" s="132"/>
      <c r="EBC711" s="132"/>
      <c r="EBD711" s="132"/>
      <c r="EBE711" s="132"/>
      <c r="EBF711" s="132"/>
      <c r="EBG711" s="132"/>
      <c r="EBH711" s="132"/>
      <c r="EBI711" s="132"/>
      <c r="EBJ711" s="132"/>
      <c r="EBK711" s="132"/>
      <c r="EBL711" s="132"/>
      <c r="EBM711" s="132"/>
      <c r="EBN711" s="132"/>
      <c r="EBO711" s="132"/>
      <c r="EBP711" s="132"/>
      <c r="EBQ711" s="132"/>
      <c r="EBR711" s="132"/>
      <c r="EBS711" s="132"/>
      <c r="EBT711" s="132"/>
      <c r="EBU711" s="132"/>
      <c r="EBV711" s="132"/>
      <c r="EBW711" s="132"/>
      <c r="EBX711" s="132"/>
      <c r="EBY711" s="132"/>
      <c r="EBZ711" s="132"/>
      <c r="ECA711" s="132"/>
      <c r="ECB711" s="132"/>
      <c r="ECC711" s="132"/>
      <c r="ECD711" s="132"/>
      <c r="ECE711" s="132"/>
      <c r="ECF711" s="132"/>
      <c r="ECG711" s="132"/>
      <c r="ECH711" s="132"/>
      <c r="ECI711" s="132"/>
      <c r="ECJ711" s="132"/>
      <c r="ECK711" s="132"/>
      <c r="ECL711" s="132"/>
      <c r="ECM711" s="132"/>
      <c r="ECN711" s="132"/>
      <c r="ECO711" s="132"/>
      <c r="ECP711" s="132"/>
      <c r="ECQ711" s="132"/>
      <c r="ECR711" s="132"/>
      <c r="ECS711" s="132"/>
      <c r="ECT711" s="132"/>
      <c r="ECU711" s="132"/>
      <c r="ECV711" s="132"/>
      <c r="ECW711" s="132"/>
      <c r="ECX711" s="132"/>
      <c r="ECY711" s="132"/>
      <c r="ECZ711" s="132"/>
      <c r="EDA711" s="132"/>
      <c r="EDB711" s="132"/>
      <c r="EDC711" s="132"/>
      <c r="EDD711" s="132"/>
      <c r="EDE711" s="132"/>
      <c r="EDF711" s="132"/>
      <c r="EDG711" s="132"/>
      <c r="EDH711" s="132"/>
      <c r="EDI711" s="132"/>
      <c r="EDJ711" s="132"/>
      <c r="EDK711" s="132"/>
      <c r="EDL711" s="132"/>
      <c r="EDM711" s="132"/>
      <c r="EDN711" s="132"/>
      <c r="EDO711" s="132"/>
      <c r="EDP711" s="132"/>
      <c r="EDQ711" s="132"/>
      <c r="EDR711" s="132"/>
      <c r="EDS711" s="132"/>
      <c r="EDT711" s="132"/>
      <c r="EDU711" s="132"/>
      <c r="EDV711" s="132"/>
      <c r="EDW711" s="132"/>
      <c r="EDX711" s="132"/>
      <c r="EDY711" s="132"/>
      <c r="EDZ711" s="132"/>
      <c r="EEA711" s="132"/>
      <c r="EEB711" s="132"/>
      <c r="EEC711" s="132"/>
      <c r="EED711" s="132"/>
      <c r="EEE711" s="132"/>
      <c r="EEF711" s="132"/>
      <c r="EEG711" s="132"/>
      <c r="EEH711" s="132"/>
      <c r="EEI711" s="132"/>
      <c r="EEJ711" s="132"/>
      <c r="EEK711" s="132"/>
      <c r="EEL711" s="132"/>
      <c r="EEM711" s="132"/>
      <c r="EEN711" s="132"/>
      <c r="EEO711" s="132"/>
      <c r="EEP711" s="132"/>
      <c r="EEQ711" s="132"/>
      <c r="EER711" s="132"/>
      <c r="EES711" s="132"/>
      <c r="EET711" s="132"/>
      <c r="EEU711" s="132"/>
      <c r="EEV711" s="132"/>
      <c r="EEW711" s="132"/>
      <c r="EEX711" s="132"/>
      <c r="EEY711" s="132"/>
      <c r="EEZ711" s="132"/>
      <c r="EFA711" s="132"/>
      <c r="EFB711" s="132"/>
      <c r="EFC711" s="132"/>
      <c r="EFD711" s="132"/>
      <c r="EFE711" s="132"/>
      <c r="EFF711" s="132"/>
      <c r="EFG711" s="132"/>
      <c r="EFH711" s="132"/>
      <c r="EFI711" s="132"/>
      <c r="EFJ711" s="132"/>
      <c r="EFK711" s="132"/>
      <c r="EFL711" s="132"/>
      <c r="EFM711" s="132"/>
      <c r="EFN711" s="132"/>
      <c r="EFO711" s="132"/>
      <c r="EFP711" s="132"/>
      <c r="EFQ711" s="132"/>
      <c r="EFR711" s="132"/>
      <c r="EFS711" s="132"/>
      <c r="EFT711" s="132"/>
      <c r="EFU711" s="132"/>
      <c r="EFV711" s="132"/>
      <c r="EFW711" s="132"/>
      <c r="EFX711" s="132"/>
      <c r="EFY711" s="132"/>
      <c r="EFZ711" s="132"/>
      <c r="EGA711" s="132"/>
      <c r="EGB711" s="132"/>
      <c r="EGC711" s="132"/>
      <c r="EGD711" s="132"/>
      <c r="EGE711" s="132"/>
      <c r="EGF711" s="132"/>
      <c r="EGG711" s="132"/>
      <c r="EGH711" s="132"/>
      <c r="EGI711" s="132"/>
      <c r="EGJ711" s="132"/>
      <c r="EGK711" s="132"/>
      <c r="EGL711" s="132"/>
      <c r="EGM711" s="132"/>
      <c r="EGN711" s="132"/>
      <c r="EGO711" s="132"/>
      <c r="EGP711" s="132"/>
      <c r="EGQ711" s="132"/>
      <c r="EGR711" s="132"/>
      <c r="EGS711" s="132"/>
      <c r="EGT711" s="132"/>
      <c r="EGU711" s="132"/>
      <c r="EGV711" s="132"/>
      <c r="EGW711" s="132"/>
      <c r="EGX711" s="132"/>
      <c r="EGY711" s="132"/>
      <c r="EGZ711" s="132"/>
      <c r="EHA711" s="132"/>
      <c r="EHB711" s="132"/>
      <c r="EHC711" s="132"/>
      <c r="EHD711" s="132"/>
      <c r="EHE711" s="132"/>
      <c r="EHF711" s="132"/>
      <c r="EHG711" s="132"/>
      <c r="EHH711" s="132"/>
      <c r="EHI711" s="132"/>
      <c r="EHJ711" s="132"/>
      <c r="EHK711" s="132"/>
      <c r="EHL711" s="132"/>
      <c r="EHM711" s="132"/>
      <c r="EHN711" s="132"/>
      <c r="EHO711" s="132"/>
      <c r="EHP711" s="132"/>
      <c r="EHQ711" s="132"/>
      <c r="EHR711" s="132"/>
      <c r="EHS711" s="132"/>
      <c r="EHT711" s="132"/>
      <c r="EHU711" s="132"/>
      <c r="EHV711" s="132"/>
      <c r="EHW711" s="132"/>
      <c r="EHX711" s="132"/>
      <c r="EHY711" s="132"/>
      <c r="EHZ711" s="132"/>
      <c r="EIA711" s="132"/>
      <c r="EIB711" s="132"/>
      <c r="EIC711" s="132"/>
      <c r="EID711" s="132"/>
      <c r="EIE711" s="132"/>
      <c r="EIF711" s="132"/>
      <c r="EIG711" s="132"/>
      <c r="EIH711" s="132"/>
      <c r="EII711" s="132"/>
      <c r="EIJ711" s="132"/>
      <c r="EIK711" s="132"/>
      <c r="EIL711" s="132"/>
      <c r="EIM711" s="132"/>
      <c r="EIN711" s="132"/>
      <c r="EIO711" s="132"/>
      <c r="EIP711" s="132"/>
      <c r="EIQ711" s="132"/>
      <c r="EIR711" s="132"/>
      <c r="EIS711" s="132"/>
      <c r="EIT711" s="132"/>
      <c r="EIU711" s="132"/>
      <c r="EIV711" s="132"/>
      <c r="EIW711" s="132"/>
      <c r="EIX711" s="132"/>
      <c r="EIY711" s="132"/>
      <c r="EIZ711" s="132"/>
      <c r="EJA711" s="132"/>
      <c r="EJB711" s="132"/>
      <c r="EJC711" s="132"/>
      <c r="EJD711" s="132"/>
      <c r="EJE711" s="132"/>
      <c r="EJF711" s="132"/>
      <c r="EJG711" s="132"/>
      <c r="EJH711" s="132"/>
      <c r="EJI711" s="132"/>
      <c r="EJJ711" s="132"/>
      <c r="EJK711" s="132"/>
      <c r="EJL711" s="132"/>
      <c r="EJM711" s="132"/>
      <c r="EJN711" s="132"/>
      <c r="EJO711" s="132"/>
      <c r="EJP711" s="132"/>
      <c r="EJQ711" s="132"/>
      <c r="EJR711" s="132"/>
      <c r="EJS711" s="132"/>
      <c r="EJT711" s="132"/>
      <c r="EJU711" s="132"/>
      <c r="EJV711" s="132"/>
      <c r="EJW711" s="132"/>
      <c r="EJX711" s="132"/>
      <c r="EJY711" s="132"/>
      <c r="EJZ711" s="132"/>
      <c r="EKA711" s="132"/>
      <c r="EKB711" s="132"/>
      <c r="EKC711" s="132"/>
      <c r="EKD711" s="132"/>
      <c r="EKE711" s="132"/>
      <c r="EKF711" s="132"/>
      <c r="EKG711" s="132"/>
      <c r="EKH711" s="132"/>
      <c r="EKI711" s="132"/>
      <c r="EKJ711" s="132"/>
      <c r="EKK711" s="132"/>
      <c r="EKL711" s="132"/>
      <c r="EKM711" s="132"/>
      <c r="EKN711" s="132"/>
      <c r="EKO711" s="132"/>
      <c r="EKP711" s="132"/>
      <c r="EKQ711" s="132"/>
      <c r="EKR711" s="132"/>
      <c r="EKS711" s="132"/>
      <c r="EKT711" s="132"/>
      <c r="EKU711" s="132"/>
      <c r="EKV711" s="132"/>
      <c r="EKW711" s="132"/>
      <c r="EKX711" s="132"/>
      <c r="EKY711" s="132"/>
      <c r="EKZ711" s="132"/>
      <c r="ELA711" s="132"/>
      <c r="ELB711" s="132"/>
      <c r="ELC711" s="132"/>
      <c r="ELD711" s="132"/>
      <c r="ELE711" s="132"/>
      <c r="ELF711" s="132"/>
      <c r="ELG711" s="132"/>
      <c r="ELH711" s="132"/>
      <c r="ELI711" s="132"/>
      <c r="ELJ711" s="132"/>
      <c r="ELK711" s="132"/>
      <c r="ELL711" s="132"/>
      <c r="ELM711" s="132"/>
      <c r="ELN711" s="132"/>
      <c r="ELO711" s="132"/>
      <c r="ELP711" s="132"/>
      <c r="ELQ711" s="132"/>
      <c r="ELR711" s="132"/>
      <c r="ELS711" s="132"/>
      <c r="ELT711" s="132"/>
      <c r="ELU711" s="132"/>
      <c r="ELV711" s="132"/>
      <c r="ELW711" s="132"/>
      <c r="ELX711" s="132"/>
      <c r="ELY711" s="132"/>
      <c r="ELZ711" s="132"/>
      <c r="EMA711" s="132"/>
      <c r="EMB711" s="132"/>
      <c r="EMC711" s="132"/>
      <c r="EMD711" s="132"/>
      <c r="EME711" s="132"/>
      <c r="EMF711" s="132"/>
      <c r="EMG711" s="132"/>
      <c r="EMH711" s="132"/>
      <c r="EMI711" s="132"/>
      <c r="EMJ711" s="132"/>
      <c r="EMK711" s="132"/>
      <c r="EML711" s="132"/>
      <c r="EMM711" s="132"/>
      <c r="EMN711" s="132"/>
      <c r="EMO711" s="132"/>
      <c r="EMP711" s="132"/>
      <c r="EMQ711" s="132"/>
      <c r="EMR711" s="132"/>
      <c r="EMS711" s="132"/>
      <c r="EMT711" s="132"/>
      <c r="EMU711" s="132"/>
      <c r="EMV711" s="132"/>
      <c r="EMW711" s="132"/>
      <c r="EMX711" s="132"/>
      <c r="EMY711" s="132"/>
      <c r="EMZ711" s="132"/>
      <c r="ENA711" s="132"/>
      <c r="ENB711" s="132"/>
      <c r="ENC711" s="132"/>
      <c r="END711" s="132"/>
      <c r="ENE711" s="132"/>
      <c r="ENF711" s="132"/>
      <c r="ENG711" s="132"/>
      <c r="ENH711" s="132"/>
      <c r="ENI711" s="132"/>
      <c r="ENJ711" s="132"/>
      <c r="ENK711" s="132"/>
      <c r="ENL711" s="132"/>
      <c r="ENM711" s="132"/>
      <c r="ENN711" s="132"/>
      <c r="ENO711" s="132"/>
      <c r="ENP711" s="132"/>
      <c r="ENQ711" s="132"/>
      <c r="ENR711" s="132"/>
      <c r="ENS711" s="132"/>
      <c r="ENT711" s="132"/>
      <c r="ENU711" s="132"/>
      <c r="ENV711" s="132"/>
      <c r="ENW711" s="132"/>
      <c r="ENX711" s="132"/>
      <c r="ENY711" s="132"/>
      <c r="ENZ711" s="132"/>
      <c r="EOA711" s="132"/>
      <c r="EOB711" s="132"/>
      <c r="EOC711" s="132"/>
      <c r="EOD711" s="132"/>
      <c r="EOE711" s="132"/>
      <c r="EOF711" s="132"/>
      <c r="EOG711" s="132"/>
      <c r="EOH711" s="132"/>
      <c r="EOI711" s="132"/>
      <c r="EOJ711" s="132"/>
      <c r="EOK711" s="132"/>
      <c r="EOL711" s="132"/>
      <c r="EOM711" s="132"/>
      <c r="EON711" s="132"/>
      <c r="EOO711" s="132"/>
      <c r="EOP711" s="132"/>
      <c r="EOQ711" s="132"/>
      <c r="EOR711" s="132"/>
      <c r="EOS711" s="132"/>
      <c r="EOT711" s="132"/>
      <c r="EOU711" s="132"/>
      <c r="EOV711" s="132"/>
      <c r="EOW711" s="132"/>
      <c r="EOX711" s="132"/>
      <c r="EOY711" s="132"/>
      <c r="EOZ711" s="132"/>
      <c r="EPA711" s="132"/>
      <c r="EPB711" s="132"/>
      <c r="EPC711" s="132"/>
      <c r="EPD711" s="132"/>
      <c r="EPE711" s="132"/>
      <c r="EPF711" s="132"/>
      <c r="EPG711" s="132"/>
      <c r="EPH711" s="132"/>
      <c r="EPI711" s="132"/>
      <c r="EPJ711" s="132"/>
      <c r="EPK711" s="132"/>
      <c r="EPL711" s="132"/>
      <c r="EPM711" s="132"/>
      <c r="EPN711" s="132"/>
      <c r="EPO711" s="132"/>
      <c r="EPP711" s="132"/>
      <c r="EPQ711" s="132"/>
      <c r="EPR711" s="132"/>
      <c r="EPS711" s="132"/>
      <c r="EPT711" s="132"/>
      <c r="EPU711" s="132"/>
      <c r="EPV711" s="132"/>
      <c r="EPW711" s="132"/>
      <c r="EPX711" s="132"/>
      <c r="EPY711" s="132"/>
      <c r="EPZ711" s="132"/>
      <c r="EQA711" s="132"/>
      <c r="EQB711" s="132"/>
      <c r="EQC711" s="132"/>
      <c r="EQD711" s="132"/>
      <c r="EQE711" s="132"/>
      <c r="EQF711" s="132"/>
      <c r="EQG711" s="132"/>
      <c r="EQH711" s="132"/>
      <c r="EQI711" s="132"/>
      <c r="EQJ711" s="132"/>
      <c r="EQK711" s="132"/>
      <c r="EQL711" s="132"/>
      <c r="EQM711" s="132"/>
      <c r="EQN711" s="132"/>
      <c r="EQO711" s="132"/>
      <c r="EQP711" s="132"/>
      <c r="EQQ711" s="132"/>
      <c r="EQR711" s="132"/>
      <c r="EQS711" s="132"/>
      <c r="EQT711" s="132"/>
      <c r="EQU711" s="132"/>
      <c r="EQV711" s="132"/>
      <c r="EQW711" s="132"/>
      <c r="EQX711" s="132"/>
      <c r="EQY711" s="132"/>
      <c r="EQZ711" s="132"/>
      <c r="ERA711" s="132"/>
      <c r="ERB711" s="132"/>
      <c r="ERC711" s="132"/>
      <c r="ERD711" s="132"/>
      <c r="ERE711" s="132"/>
      <c r="ERF711" s="132"/>
      <c r="ERG711" s="132"/>
      <c r="ERH711" s="132"/>
      <c r="ERI711" s="132"/>
      <c r="ERJ711" s="132"/>
      <c r="ERK711" s="132"/>
      <c r="ERL711" s="132"/>
      <c r="ERM711" s="132"/>
      <c r="ERN711" s="132"/>
      <c r="ERO711" s="132"/>
      <c r="ERP711" s="132"/>
      <c r="ERQ711" s="132"/>
      <c r="ERR711" s="132"/>
      <c r="ERS711" s="132"/>
      <c r="ERT711" s="132"/>
      <c r="ERU711" s="132"/>
      <c r="ERV711" s="132"/>
      <c r="ERW711" s="132"/>
      <c r="ERX711" s="132"/>
      <c r="ERY711" s="132"/>
      <c r="ERZ711" s="132"/>
      <c r="ESA711" s="132"/>
      <c r="ESB711" s="132"/>
      <c r="ESC711" s="132"/>
      <c r="ESD711" s="132"/>
      <c r="ESE711" s="132"/>
      <c r="ESF711" s="132"/>
      <c r="ESG711" s="132"/>
      <c r="ESH711" s="132"/>
      <c r="ESI711" s="132"/>
      <c r="ESJ711" s="132"/>
      <c r="ESK711" s="132"/>
      <c r="ESL711" s="132"/>
      <c r="ESM711" s="132"/>
      <c r="ESN711" s="132"/>
      <c r="ESO711" s="132"/>
      <c r="ESP711" s="132"/>
      <c r="ESQ711" s="132"/>
      <c r="ESR711" s="132"/>
      <c r="ESS711" s="132"/>
      <c r="EST711" s="132"/>
      <c r="ESU711" s="132"/>
      <c r="ESV711" s="132"/>
      <c r="ESW711" s="132"/>
      <c r="ESX711" s="132"/>
      <c r="ESY711" s="132"/>
      <c r="ESZ711" s="132"/>
      <c r="ETA711" s="132"/>
      <c r="ETB711" s="132"/>
      <c r="ETC711" s="132"/>
      <c r="ETD711" s="132"/>
      <c r="ETE711" s="132"/>
      <c r="ETF711" s="132"/>
      <c r="ETG711" s="132"/>
      <c r="ETH711" s="132"/>
      <c r="ETI711" s="132"/>
      <c r="ETJ711" s="132"/>
      <c r="ETK711" s="132"/>
      <c r="ETL711" s="132"/>
      <c r="ETM711" s="132"/>
      <c r="ETN711" s="132"/>
      <c r="ETO711" s="132"/>
      <c r="ETP711" s="132"/>
      <c r="ETQ711" s="132"/>
      <c r="ETR711" s="132"/>
      <c r="ETS711" s="132"/>
      <c r="ETT711" s="132"/>
      <c r="ETU711" s="132"/>
      <c r="ETV711" s="132"/>
      <c r="ETW711" s="132"/>
      <c r="ETX711" s="132"/>
      <c r="ETY711" s="132"/>
      <c r="ETZ711" s="132"/>
      <c r="EUA711" s="132"/>
      <c r="EUB711" s="132"/>
      <c r="EUC711" s="132"/>
      <c r="EUD711" s="132"/>
      <c r="EUE711" s="132"/>
      <c r="EUF711" s="132"/>
      <c r="EUG711" s="132"/>
      <c r="EUH711" s="132"/>
      <c r="EUI711" s="132"/>
      <c r="EUJ711" s="132"/>
      <c r="EUK711" s="132"/>
      <c r="EUL711" s="132"/>
      <c r="EUM711" s="132"/>
      <c r="EUN711" s="132"/>
      <c r="EUO711" s="132"/>
      <c r="EUP711" s="132"/>
      <c r="EUQ711" s="132"/>
      <c r="EUR711" s="132"/>
      <c r="EUS711" s="132"/>
      <c r="EUT711" s="132"/>
      <c r="EUU711" s="132"/>
      <c r="EUV711" s="132"/>
      <c r="EUW711" s="132"/>
      <c r="EUX711" s="132"/>
      <c r="EUY711" s="132"/>
      <c r="EUZ711" s="132"/>
      <c r="EVA711" s="132"/>
      <c r="EVB711" s="132"/>
      <c r="EVC711" s="132"/>
      <c r="EVD711" s="132"/>
      <c r="EVE711" s="132"/>
      <c r="EVF711" s="132"/>
      <c r="EVG711" s="132"/>
      <c r="EVH711" s="132"/>
      <c r="EVI711" s="132"/>
      <c r="EVJ711" s="132"/>
      <c r="EVK711" s="132"/>
      <c r="EVL711" s="132"/>
      <c r="EVM711" s="132"/>
      <c r="EVN711" s="132"/>
      <c r="EVO711" s="132"/>
      <c r="EVP711" s="132"/>
      <c r="EVQ711" s="132"/>
      <c r="EVR711" s="132"/>
      <c r="EVS711" s="132"/>
      <c r="EVT711" s="132"/>
      <c r="EVU711" s="132"/>
      <c r="EVV711" s="132"/>
      <c r="EVW711" s="132"/>
      <c r="EVX711" s="132"/>
      <c r="EVY711" s="132"/>
      <c r="EVZ711" s="132"/>
      <c r="EWA711" s="132"/>
      <c r="EWB711" s="132"/>
      <c r="EWC711" s="132"/>
      <c r="EWD711" s="132"/>
      <c r="EWE711" s="132"/>
      <c r="EWF711" s="132"/>
      <c r="EWG711" s="132"/>
      <c r="EWH711" s="132"/>
      <c r="EWI711" s="132"/>
      <c r="EWJ711" s="132"/>
      <c r="EWK711" s="132"/>
      <c r="EWL711" s="132"/>
      <c r="EWM711" s="132"/>
      <c r="EWN711" s="132"/>
      <c r="EWO711" s="132"/>
      <c r="EWP711" s="132"/>
      <c r="EWQ711" s="132"/>
      <c r="EWR711" s="132"/>
      <c r="EWS711" s="132"/>
      <c r="EWT711" s="132"/>
      <c r="EWU711" s="132"/>
      <c r="EWV711" s="132"/>
      <c r="EWW711" s="132"/>
      <c r="EWX711" s="132"/>
      <c r="EWY711" s="132"/>
      <c r="EWZ711" s="132"/>
      <c r="EXA711" s="132"/>
      <c r="EXB711" s="132"/>
      <c r="EXC711" s="132"/>
      <c r="EXD711" s="132"/>
      <c r="EXE711" s="132"/>
      <c r="EXF711" s="132"/>
      <c r="EXG711" s="132"/>
      <c r="EXH711" s="132"/>
      <c r="EXI711" s="132"/>
      <c r="EXJ711" s="132"/>
      <c r="EXK711" s="132"/>
      <c r="EXL711" s="132"/>
      <c r="EXM711" s="132"/>
      <c r="EXN711" s="132"/>
      <c r="EXO711" s="132"/>
      <c r="EXP711" s="132"/>
      <c r="EXQ711" s="132"/>
      <c r="EXR711" s="132"/>
      <c r="EXS711" s="132"/>
      <c r="EXT711" s="132"/>
      <c r="EXU711" s="132"/>
      <c r="EXV711" s="132"/>
      <c r="EXW711" s="132"/>
      <c r="EXX711" s="132"/>
      <c r="EXY711" s="132"/>
      <c r="EXZ711" s="132"/>
      <c r="EYA711" s="132"/>
      <c r="EYB711" s="132"/>
      <c r="EYC711" s="132"/>
      <c r="EYD711" s="132"/>
      <c r="EYE711" s="132"/>
      <c r="EYF711" s="132"/>
      <c r="EYG711" s="132"/>
      <c r="EYH711" s="132"/>
      <c r="EYI711" s="132"/>
      <c r="EYJ711" s="132"/>
      <c r="EYK711" s="132"/>
      <c r="EYL711" s="132"/>
      <c r="EYM711" s="132"/>
      <c r="EYN711" s="132"/>
      <c r="EYO711" s="132"/>
      <c r="EYP711" s="132"/>
      <c r="EYQ711" s="132"/>
      <c r="EYR711" s="132"/>
      <c r="EYS711" s="132"/>
      <c r="EYT711" s="132"/>
      <c r="EYU711" s="132"/>
      <c r="EYV711" s="132"/>
      <c r="EYW711" s="132"/>
      <c r="EYX711" s="132"/>
      <c r="EYY711" s="132"/>
      <c r="EYZ711" s="132"/>
      <c r="EZA711" s="132"/>
      <c r="EZB711" s="132"/>
      <c r="EZC711" s="132"/>
      <c r="EZD711" s="132"/>
      <c r="EZE711" s="132"/>
      <c r="EZF711" s="132"/>
      <c r="EZG711" s="132"/>
      <c r="EZH711" s="132"/>
      <c r="EZI711" s="132"/>
      <c r="EZJ711" s="132"/>
      <c r="EZK711" s="132"/>
      <c r="EZL711" s="132"/>
      <c r="EZM711" s="132"/>
      <c r="EZN711" s="132"/>
      <c r="EZO711" s="132"/>
      <c r="EZP711" s="132"/>
      <c r="EZQ711" s="132"/>
      <c r="EZR711" s="132"/>
      <c r="EZS711" s="132"/>
      <c r="EZT711" s="132"/>
      <c r="EZU711" s="132"/>
      <c r="EZV711" s="132"/>
      <c r="EZW711" s="132"/>
      <c r="EZX711" s="132"/>
      <c r="EZY711" s="132"/>
      <c r="EZZ711" s="132"/>
      <c r="FAA711" s="132"/>
      <c r="FAB711" s="132"/>
      <c r="FAC711" s="132"/>
      <c r="FAD711" s="132"/>
      <c r="FAE711" s="132"/>
      <c r="FAF711" s="132"/>
      <c r="FAG711" s="132"/>
      <c r="FAH711" s="132"/>
      <c r="FAI711" s="132"/>
      <c r="FAJ711" s="132"/>
      <c r="FAK711" s="132"/>
      <c r="FAL711" s="132"/>
      <c r="FAM711" s="132"/>
      <c r="FAN711" s="132"/>
      <c r="FAO711" s="132"/>
      <c r="FAP711" s="132"/>
      <c r="FAQ711" s="132"/>
      <c r="FAR711" s="132"/>
      <c r="FAS711" s="132"/>
      <c r="FAT711" s="132"/>
      <c r="FAU711" s="132"/>
      <c r="FAV711" s="132"/>
      <c r="FAW711" s="132"/>
      <c r="FAX711" s="132"/>
      <c r="FAY711" s="132"/>
      <c r="FAZ711" s="132"/>
      <c r="FBA711" s="132"/>
      <c r="FBB711" s="132"/>
      <c r="FBC711" s="132"/>
      <c r="FBD711" s="132"/>
      <c r="FBE711" s="132"/>
      <c r="FBF711" s="132"/>
      <c r="FBG711" s="132"/>
      <c r="FBH711" s="132"/>
      <c r="FBI711" s="132"/>
      <c r="FBJ711" s="132"/>
      <c r="FBK711" s="132"/>
      <c r="FBL711" s="132"/>
      <c r="FBM711" s="132"/>
      <c r="FBN711" s="132"/>
      <c r="FBO711" s="132"/>
      <c r="FBP711" s="132"/>
      <c r="FBQ711" s="132"/>
      <c r="FBR711" s="132"/>
      <c r="FBS711" s="132"/>
      <c r="FBT711" s="132"/>
      <c r="FBU711" s="132"/>
      <c r="FBV711" s="132"/>
      <c r="FBW711" s="132"/>
      <c r="FBX711" s="132"/>
      <c r="FBY711" s="132"/>
      <c r="FBZ711" s="132"/>
      <c r="FCA711" s="132"/>
      <c r="FCB711" s="132"/>
      <c r="FCC711" s="132"/>
      <c r="FCD711" s="132"/>
      <c r="FCE711" s="132"/>
      <c r="FCF711" s="132"/>
      <c r="FCG711" s="132"/>
      <c r="FCH711" s="132"/>
      <c r="FCI711" s="132"/>
      <c r="FCJ711" s="132"/>
      <c r="FCK711" s="132"/>
      <c r="FCL711" s="132"/>
      <c r="FCM711" s="132"/>
      <c r="FCN711" s="132"/>
      <c r="FCO711" s="132"/>
      <c r="FCP711" s="132"/>
      <c r="FCQ711" s="132"/>
      <c r="FCR711" s="132"/>
      <c r="FCS711" s="132"/>
      <c r="FCT711" s="132"/>
      <c r="FCU711" s="132"/>
      <c r="FCV711" s="132"/>
      <c r="FCW711" s="132"/>
      <c r="FCX711" s="132"/>
      <c r="FCY711" s="132"/>
      <c r="FCZ711" s="132"/>
      <c r="FDA711" s="132"/>
      <c r="FDB711" s="132"/>
      <c r="FDC711" s="132"/>
      <c r="FDD711" s="132"/>
      <c r="FDE711" s="132"/>
      <c r="FDF711" s="132"/>
      <c r="FDG711" s="132"/>
      <c r="FDH711" s="132"/>
      <c r="FDI711" s="132"/>
      <c r="FDJ711" s="132"/>
      <c r="FDK711" s="132"/>
      <c r="FDL711" s="132"/>
      <c r="FDM711" s="132"/>
      <c r="FDN711" s="132"/>
      <c r="FDO711" s="132"/>
      <c r="FDP711" s="132"/>
      <c r="FDQ711" s="132"/>
      <c r="FDR711" s="132"/>
      <c r="FDS711" s="132"/>
      <c r="FDT711" s="132"/>
      <c r="FDU711" s="132"/>
      <c r="FDV711" s="132"/>
      <c r="FDW711" s="132"/>
      <c r="FDX711" s="132"/>
      <c r="FDY711" s="132"/>
      <c r="FDZ711" s="132"/>
      <c r="FEA711" s="132"/>
      <c r="FEB711" s="132"/>
      <c r="FEC711" s="132"/>
      <c r="FED711" s="132"/>
      <c r="FEE711" s="132"/>
      <c r="FEF711" s="132"/>
      <c r="FEG711" s="132"/>
      <c r="FEH711" s="132"/>
      <c r="FEI711" s="132"/>
      <c r="FEJ711" s="132"/>
      <c r="FEK711" s="132"/>
      <c r="FEL711" s="132"/>
      <c r="FEM711" s="132"/>
      <c r="FEN711" s="132"/>
      <c r="FEO711" s="132"/>
      <c r="FEP711" s="132"/>
      <c r="FEQ711" s="132"/>
      <c r="FER711" s="132"/>
      <c r="FES711" s="132"/>
      <c r="FET711" s="132"/>
      <c r="FEU711" s="132"/>
      <c r="FEV711" s="132"/>
      <c r="FEW711" s="132"/>
      <c r="FEX711" s="132"/>
      <c r="FEY711" s="132"/>
      <c r="FEZ711" s="132"/>
      <c r="FFA711" s="132"/>
      <c r="FFB711" s="132"/>
      <c r="FFC711" s="132"/>
      <c r="FFD711" s="132"/>
      <c r="FFE711" s="132"/>
      <c r="FFF711" s="132"/>
      <c r="FFG711" s="132"/>
      <c r="FFH711" s="132"/>
      <c r="FFI711" s="132"/>
      <c r="FFJ711" s="132"/>
      <c r="FFK711" s="132"/>
      <c r="FFL711" s="132"/>
      <c r="FFM711" s="132"/>
      <c r="FFN711" s="132"/>
      <c r="FFO711" s="132"/>
      <c r="FFP711" s="132"/>
      <c r="FFQ711" s="132"/>
      <c r="FFR711" s="132"/>
      <c r="FFS711" s="132"/>
      <c r="FFT711" s="132"/>
      <c r="FFU711" s="132"/>
      <c r="FFV711" s="132"/>
      <c r="FFW711" s="132"/>
      <c r="FFX711" s="132"/>
      <c r="FFY711" s="132"/>
      <c r="FFZ711" s="132"/>
      <c r="FGA711" s="132"/>
      <c r="FGB711" s="132"/>
      <c r="FGC711" s="132"/>
      <c r="FGD711" s="132"/>
      <c r="FGE711" s="132"/>
      <c r="FGF711" s="132"/>
      <c r="FGG711" s="132"/>
      <c r="FGH711" s="132"/>
      <c r="FGI711" s="132"/>
      <c r="FGJ711" s="132"/>
      <c r="FGK711" s="132"/>
      <c r="FGL711" s="132"/>
      <c r="FGM711" s="132"/>
      <c r="FGN711" s="132"/>
      <c r="FGO711" s="132"/>
      <c r="FGP711" s="132"/>
      <c r="FGQ711" s="132"/>
      <c r="FGR711" s="132"/>
      <c r="FGS711" s="132"/>
      <c r="FGT711" s="132"/>
      <c r="FGU711" s="132"/>
      <c r="FGV711" s="132"/>
      <c r="FGW711" s="132"/>
      <c r="FGX711" s="132"/>
      <c r="FGY711" s="132"/>
      <c r="FGZ711" s="132"/>
      <c r="FHA711" s="132"/>
      <c r="FHB711" s="132"/>
      <c r="FHC711" s="132"/>
      <c r="FHD711" s="132"/>
      <c r="FHE711" s="132"/>
      <c r="FHF711" s="132"/>
      <c r="FHG711" s="132"/>
      <c r="FHH711" s="132"/>
      <c r="FHI711" s="132"/>
      <c r="FHJ711" s="132"/>
      <c r="FHK711" s="132"/>
      <c r="FHL711" s="132"/>
      <c r="FHM711" s="132"/>
      <c r="FHN711" s="132"/>
      <c r="FHO711" s="132"/>
      <c r="FHP711" s="132"/>
      <c r="FHQ711" s="132"/>
      <c r="FHR711" s="132"/>
      <c r="FHS711" s="132"/>
      <c r="FHT711" s="132"/>
      <c r="FHU711" s="132"/>
      <c r="FHV711" s="132"/>
      <c r="FHW711" s="132"/>
      <c r="FHX711" s="132"/>
      <c r="FHY711" s="132"/>
      <c r="FHZ711" s="132"/>
      <c r="FIA711" s="132"/>
      <c r="FIB711" s="132"/>
      <c r="FIC711" s="132"/>
      <c r="FID711" s="132"/>
      <c r="FIE711" s="132"/>
      <c r="FIF711" s="132"/>
      <c r="FIG711" s="132"/>
      <c r="FIH711" s="132"/>
      <c r="FII711" s="132"/>
      <c r="FIJ711" s="132"/>
      <c r="FIK711" s="132"/>
      <c r="FIL711" s="132"/>
      <c r="FIM711" s="132"/>
      <c r="FIN711" s="132"/>
      <c r="FIO711" s="132"/>
      <c r="FIP711" s="132"/>
      <c r="FIQ711" s="132"/>
      <c r="FIR711" s="132"/>
      <c r="FIS711" s="132"/>
      <c r="FIT711" s="132"/>
      <c r="FIU711" s="132"/>
      <c r="FIV711" s="132"/>
      <c r="FIW711" s="132"/>
      <c r="FIX711" s="132"/>
      <c r="FIY711" s="132"/>
      <c r="FIZ711" s="132"/>
      <c r="FJA711" s="132"/>
      <c r="FJB711" s="132"/>
      <c r="FJC711" s="132"/>
      <c r="FJD711" s="132"/>
      <c r="FJE711" s="132"/>
      <c r="FJF711" s="132"/>
      <c r="FJG711" s="132"/>
      <c r="FJH711" s="132"/>
      <c r="FJI711" s="132"/>
      <c r="FJJ711" s="132"/>
      <c r="FJK711" s="132"/>
      <c r="FJL711" s="132"/>
      <c r="FJM711" s="132"/>
      <c r="FJN711" s="132"/>
      <c r="FJO711" s="132"/>
      <c r="FJP711" s="132"/>
      <c r="FJQ711" s="132"/>
      <c r="FJR711" s="132"/>
      <c r="FJS711" s="132"/>
      <c r="FJT711" s="132"/>
      <c r="FJU711" s="132"/>
      <c r="FJV711" s="132"/>
      <c r="FJW711" s="132"/>
      <c r="FJX711" s="132"/>
      <c r="FJY711" s="132"/>
      <c r="FJZ711" s="132"/>
      <c r="FKA711" s="132"/>
      <c r="FKB711" s="132"/>
      <c r="FKC711" s="132"/>
      <c r="FKD711" s="132"/>
      <c r="FKE711" s="132"/>
      <c r="FKF711" s="132"/>
      <c r="FKG711" s="132"/>
      <c r="FKH711" s="132"/>
      <c r="FKI711" s="132"/>
      <c r="FKJ711" s="132"/>
      <c r="FKK711" s="132"/>
      <c r="FKL711" s="132"/>
      <c r="FKM711" s="132"/>
      <c r="FKN711" s="132"/>
      <c r="FKO711" s="132"/>
      <c r="FKP711" s="132"/>
      <c r="FKQ711" s="132"/>
      <c r="FKR711" s="132"/>
      <c r="FKS711" s="132"/>
      <c r="FKT711" s="132"/>
      <c r="FKU711" s="132"/>
      <c r="FKV711" s="132"/>
      <c r="FKW711" s="132"/>
      <c r="FKX711" s="132"/>
      <c r="FKY711" s="132"/>
      <c r="FKZ711" s="132"/>
      <c r="FLA711" s="132"/>
      <c r="FLB711" s="132"/>
      <c r="FLC711" s="132"/>
      <c r="FLD711" s="132"/>
      <c r="FLE711" s="132"/>
      <c r="FLF711" s="132"/>
      <c r="FLG711" s="132"/>
      <c r="FLH711" s="132"/>
      <c r="FLI711" s="132"/>
      <c r="FLJ711" s="132"/>
      <c r="FLK711" s="132"/>
      <c r="FLL711" s="132"/>
      <c r="FLM711" s="132"/>
      <c r="FLN711" s="132"/>
      <c r="FLO711" s="132"/>
      <c r="FLP711" s="132"/>
      <c r="FLQ711" s="132"/>
      <c r="FLR711" s="132"/>
      <c r="FLS711" s="132"/>
      <c r="FLT711" s="132"/>
      <c r="FLU711" s="132"/>
      <c r="FLV711" s="132"/>
      <c r="FLW711" s="132"/>
      <c r="FLX711" s="132"/>
      <c r="FLY711" s="132"/>
      <c r="FLZ711" s="132"/>
      <c r="FMA711" s="132"/>
      <c r="FMB711" s="132"/>
      <c r="FMC711" s="132"/>
      <c r="FMD711" s="132"/>
      <c r="FME711" s="132"/>
      <c r="FMF711" s="132"/>
      <c r="FMG711" s="132"/>
      <c r="FMH711" s="132"/>
      <c r="FMI711" s="132"/>
      <c r="FMJ711" s="132"/>
      <c r="FMK711" s="132"/>
      <c r="FML711" s="132"/>
      <c r="FMM711" s="132"/>
      <c r="FMN711" s="132"/>
      <c r="FMO711" s="132"/>
      <c r="FMP711" s="132"/>
      <c r="FMQ711" s="132"/>
      <c r="FMR711" s="132"/>
      <c r="FMS711" s="132"/>
      <c r="FMT711" s="132"/>
      <c r="FMU711" s="132"/>
      <c r="FMV711" s="132"/>
      <c r="FMW711" s="132"/>
      <c r="FMX711" s="132"/>
      <c r="FMY711" s="132"/>
      <c r="FMZ711" s="132"/>
      <c r="FNA711" s="132"/>
      <c r="FNB711" s="132"/>
      <c r="FNC711" s="132"/>
      <c r="FND711" s="132"/>
      <c r="FNE711" s="132"/>
      <c r="FNF711" s="132"/>
      <c r="FNG711" s="132"/>
      <c r="FNH711" s="132"/>
      <c r="FNI711" s="132"/>
      <c r="FNJ711" s="132"/>
      <c r="FNK711" s="132"/>
      <c r="FNL711" s="132"/>
      <c r="FNM711" s="132"/>
      <c r="FNN711" s="132"/>
      <c r="FNO711" s="132"/>
      <c r="FNP711" s="132"/>
      <c r="FNQ711" s="132"/>
      <c r="FNR711" s="132"/>
      <c r="FNS711" s="132"/>
      <c r="FNT711" s="132"/>
      <c r="FNU711" s="132"/>
      <c r="FNV711" s="132"/>
      <c r="FNW711" s="132"/>
      <c r="FNX711" s="132"/>
      <c r="FNY711" s="132"/>
      <c r="FNZ711" s="132"/>
      <c r="FOA711" s="132"/>
      <c r="FOB711" s="132"/>
      <c r="FOC711" s="132"/>
      <c r="FOD711" s="132"/>
      <c r="FOE711" s="132"/>
      <c r="FOF711" s="132"/>
      <c r="FOG711" s="132"/>
      <c r="FOH711" s="132"/>
      <c r="FOI711" s="132"/>
      <c r="FOJ711" s="132"/>
      <c r="FOK711" s="132"/>
      <c r="FOL711" s="132"/>
      <c r="FOM711" s="132"/>
      <c r="FON711" s="132"/>
      <c r="FOO711" s="132"/>
      <c r="FOP711" s="132"/>
      <c r="FOQ711" s="132"/>
      <c r="FOR711" s="132"/>
      <c r="FOS711" s="132"/>
      <c r="FOT711" s="132"/>
      <c r="FOU711" s="132"/>
      <c r="FOV711" s="132"/>
      <c r="FOW711" s="132"/>
      <c r="FOX711" s="132"/>
      <c r="FOY711" s="132"/>
      <c r="FOZ711" s="132"/>
      <c r="FPA711" s="132"/>
      <c r="FPB711" s="132"/>
      <c r="FPC711" s="132"/>
      <c r="FPD711" s="132"/>
      <c r="FPE711" s="132"/>
      <c r="FPF711" s="132"/>
      <c r="FPG711" s="132"/>
      <c r="FPH711" s="132"/>
      <c r="FPI711" s="132"/>
      <c r="FPJ711" s="132"/>
      <c r="FPK711" s="132"/>
      <c r="FPL711" s="132"/>
      <c r="FPM711" s="132"/>
      <c r="FPN711" s="132"/>
      <c r="FPO711" s="132"/>
      <c r="FPP711" s="132"/>
      <c r="FPQ711" s="132"/>
      <c r="FPR711" s="132"/>
      <c r="FPS711" s="132"/>
      <c r="FPT711" s="132"/>
      <c r="FPU711" s="132"/>
      <c r="FPV711" s="132"/>
      <c r="FPW711" s="132"/>
      <c r="FPX711" s="132"/>
      <c r="FPY711" s="132"/>
      <c r="FPZ711" s="132"/>
      <c r="FQA711" s="132"/>
      <c r="FQB711" s="132"/>
      <c r="FQC711" s="132"/>
      <c r="FQD711" s="132"/>
      <c r="FQE711" s="132"/>
      <c r="FQF711" s="132"/>
      <c r="FQG711" s="132"/>
      <c r="FQH711" s="132"/>
      <c r="FQI711" s="132"/>
      <c r="FQJ711" s="132"/>
      <c r="FQK711" s="132"/>
      <c r="FQL711" s="132"/>
      <c r="FQM711" s="132"/>
      <c r="FQN711" s="132"/>
      <c r="FQO711" s="132"/>
      <c r="FQP711" s="132"/>
      <c r="FQQ711" s="132"/>
      <c r="FQR711" s="132"/>
      <c r="FQS711" s="132"/>
      <c r="FQT711" s="132"/>
      <c r="FQU711" s="132"/>
      <c r="FQV711" s="132"/>
      <c r="FQW711" s="132"/>
      <c r="FQX711" s="132"/>
      <c r="FQY711" s="132"/>
      <c r="FQZ711" s="132"/>
      <c r="FRA711" s="132"/>
      <c r="FRB711" s="132"/>
      <c r="FRC711" s="132"/>
      <c r="FRD711" s="132"/>
      <c r="FRE711" s="132"/>
      <c r="FRF711" s="132"/>
      <c r="FRG711" s="132"/>
      <c r="FRH711" s="132"/>
      <c r="FRI711" s="132"/>
      <c r="FRJ711" s="132"/>
      <c r="FRK711" s="132"/>
      <c r="FRL711" s="132"/>
      <c r="FRM711" s="132"/>
      <c r="FRN711" s="132"/>
      <c r="FRO711" s="132"/>
      <c r="FRP711" s="132"/>
      <c r="FRQ711" s="132"/>
      <c r="FRR711" s="132"/>
      <c r="FRS711" s="132"/>
      <c r="FRT711" s="132"/>
      <c r="FRU711" s="132"/>
      <c r="FRV711" s="132"/>
      <c r="FRW711" s="132"/>
      <c r="FRX711" s="132"/>
      <c r="FRY711" s="132"/>
      <c r="FRZ711" s="132"/>
      <c r="FSA711" s="132"/>
      <c r="FSB711" s="132"/>
      <c r="FSC711" s="132"/>
      <c r="FSD711" s="132"/>
      <c r="FSE711" s="132"/>
      <c r="FSF711" s="132"/>
      <c r="FSG711" s="132"/>
      <c r="FSH711" s="132"/>
      <c r="FSI711" s="132"/>
      <c r="FSJ711" s="132"/>
      <c r="FSK711" s="132"/>
      <c r="FSL711" s="132"/>
      <c r="FSM711" s="132"/>
      <c r="FSN711" s="132"/>
      <c r="FSO711" s="132"/>
      <c r="FSP711" s="132"/>
      <c r="FSQ711" s="132"/>
      <c r="FSR711" s="132"/>
      <c r="FSS711" s="132"/>
      <c r="FST711" s="132"/>
      <c r="FSU711" s="132"/>
      <c r="FSV711" s="132"/>
      <c r="FSW711" s="132"/>
      <c r="FSX711" s="132"/>
      <c r="FSY711" s="132"/>
      <c r="FSZ711" s="132"/>
      <c r="FTA711" s="132"/>
      <c r="FTB711" s="132"/>
      <c r="FTC711" s="132"/>
      <c r="FTD711" s="132"/>
      <c r="FTE711" s="132"/>
      <c r="FTF711" s="132"/>
      <c r="FTG711" s="132"/>
      <c r="FTH711" s="132"/>
      <c r="FTI711" s="132"/>
      <c r="FTJ711" s="132"/>
      <c r="FTK711" s="132"/>
      <c r="FTL711" s="132"/>
      <c r="FTM711" s="132"/>
      <c r="FTN711" s="132"/>
      <c r="FTO711" s="132"/>
      <c r="FTP711" s="132"/>
      <c r="FTQ711" s="132"/>
      <c r="FTR711" s="132"/>
      <c r="FTS711" s="132"/>
      <c r="FTT711" s="132"/>
      <c r="FTU711" s="132"/>
      <c r="FTV711" s="132"/>
      <c r="FTW711" s="132"/>
      <c r="FTX711" s="132"/>
      <c r="FTY711" s="132"/>
      <c r="FTZ711" s="132"/>
      <c r="FUA711" s="132"/>
      <c r="FUB711" s="132"/>
      <c r="FUC711" s="132"/>
      <c r="FUD711" s="132"/>
      <c r="FUE711" s="132"/>
      <c r="FUF711" s="132"/>
      <c r="FUG711" s="132"/>
      <c r="FUH711" s="132"/>
      <c r="FUI711" s="132"/>
      <c r="FUJ711" s="132"/>
      <c r="FUK711" s="132"/>
      <c r="FUL711" s="132"/>
      <c r="FUM711" s="132"/>
      <c r="FUN711" s="132"/>
      <c r="FUO711" s="132"/>
      <c r="FUP711" s="132"/>
      <c r="FUQ711" s="132"/>
      <c r="FUR711" s="132"/>
      <c r="FUS711" s="132"/>
      <c r="FUT711" s="132"/>
      <c r="FUU711" s="132"/>
      <c r="FUV711" s="132"/>
      <c r="FUW711" s="132"/>
      <c r="FUX711" s="132"/>
      <c r="FUY711" s="132"/>
      <c r="FUZ711" s="132"/>
      <c r="FVA711" s="132"/>
      <c r="FVB711" s="132"/>
      <c r="FVC711" s="132"/>
      <c r="FVD711" s="132"/>
      <c r="FVE711" s="132"/>
      <c r="FVF711" s="132"/>
      <c r="FVG711" s="132"/>
      <c r="FVH711" s="132"/>
      <c r="FVI711" s="132"/>
      <c r="FVJ711" s="132"/>
      <c r="FVK711" s="132"/>
      <c r="FVL711" s="132"/>
      <c r="FVM711" s="132"/>
      <c r="FVN711" s="132"/>
      <c r="FVO711" s="132"/>
      <c r="FVP711" s="132"/>
      <c r="FVQ711" s="132"/>
      <c r="FVR711" s="132"/>
      <c r="FVS711" s="132"/>
      <c r="FVT711" s="132"/>
      <c r="FVU711" s="132"/>
      <c r="FVV711" s="132"/>
      <c r="FVW711" s="132"/>
      <c r="FVX711" s="132"/>
      <c r="FVY711" s="132"/>
      <c r="FVZ711" s="132"/>
      <c r="FWA711" s="132"/>
      <c r="FWB711" s="132"/>
      <c r="FWC711" s="132"/>
      <c r="FWD711" s="132"/>
      <c r="FWE711" s="132"/>
      <c r="FWF711" s="132"/>
      <c r="FWG711" s="132"/>
      <c r="FWH711" s="132"/>
      <c r="FWI711" s="132"/>
      <c r="FWJ711" s="132"/>
      <c r="FWK711" s="132"/>
      <c r="FWL711" s="132"/>
      <c r="FWM711" s="132"/>
      <c r="FWN711" s="132"/>
      <c r="FWO711" s="132"/>
      <c r="FWP711" s="132"/>
      <c r="FWQ711" s="132"/>
      <c r="FWR711" s="132"/>
      <c r="FWS711" s="132"/>
      <c r="FWT711" s="132"/>
      <c r="FWU711" s="132"/>
      <c r="FWV711" s="132"/>
      <c r="FWW711" s="132"/>
      <c r="FWX711" s="132"/>
      <c r="FWY711" s="132"/>
      <c r="FWZ711" s="132"/>
      <c r="FXA711" s="132"/>
      <c r="FXB711" s="132"/>
      <c r="FXC711" s="132"/>
      <c r="FXD711" s="132"/>
      <c r="FXE711" s="132"/>
      <c r="FXF711" s="132"/>
      <c r="FXG711" s="132"/>
      <c r="FXH711" s="132"/>
      <c r="FXI711" s="132"/>
      <c r="FXJ711" s="132"/>
      <c r="FXK711" s="132"/>
      <c r="FXL711" s="132"/>
      <c r="FXM711" s="132"/>
      <c r="FXN711" s="132"/>
      <c r="FXO711" s="132"/>
      <c r="FXP711" s="132"/>
      <c r="FXQ711" s="132"/>
      <c r="FXR711" s="132"/>
      <c r="FXS711" s="132"/>
      <c r="FXT711" s="132"/>
      <c r="FXU711" s="132"/>
      <c r="FXV711" s="132"/>
      <c r="FXW711" s="132"/>
      <c r="FXX711" s="132"/>
      <c r="FXY711" s="132"/>
      <c r="FXZ711" s="132"/>
      <c r="FYA711" s="132"/>
      <c r="FYB711" s="132"/>
      <c r="FYC711" s="132"/>
      <c r="FYD711" s="132"/>
      <c r="FYE711" s="132"/>
      <c r="FYF711" s="132"/>
      <c r="FYG711" s="132"/>
      <c r="FYH711" s="132"/>
      <c r="FYI711" s="132"/>
      <c r="FYJ711" s="132"/>
      <c r="FYK711" s="132"/>
      <c r="FYL711" s="132"/>
      <c r="FYM711" s="132"/>
      <c r="FYN711" s="132"/>
      <c r="FYO711" s="132"/>
      <c r="FYP711" s="132"/>
      <c r="FYQ711" s="132"/>
      <c r="FYR711" s="132"/>
      <c r="FYS711" s="132"/>
      <c r="FYT711" s="132"/>
      <c r="FYU711" s="132"/>
      <c r="FYV711" s="132"/>
      <c r="FYW711" s="132"/>
      <c r="FYX711" s="132"/>
      <c r="FYY711" s="132"/>
      <c r="FYZ711" s="132"/>
      <c r="FZA711" s="132"/>
      <c r="FZB711" s="132"/>
      <c r="FZC711" s="132"/>
      <c r="FZD711" s="132"/>
      <c r="FZE711" s="132"/>
      <c r="FZF711" s="132"/>
      <c r="FZG711" s="132"/>
      <c r="FZH711" s="132"/>
      <c r="FZI711" s="132"/>
      <c r="FZJ711" s="132"/>
      <c r="FZK711" s="132"/>
      <c r="FZL711" s="132"/>
      <c r="FZM711" s="132"/>
      <c r="FZN711" s="132"/>
      <c r="FZO711" s="132"/>
      <c r="FZP711" s="132"/>
      <c r="FZQ711" s="132"/>
      <c r="FZR711" s="132"/>
      <c r="FZS711" s="132"/>
      <c r="FZT711" s="132"/>
      <c r="FZU711" s="132"/>
      <c r="FZV711" s="132"/>
      <c r="FZW711" s="132"/>
      <c r="FZX711" s="132"/>
      <c r="FZY711" s="132"/>
      <c r="FZZ711" s="132"/>
      <c r="GAA711" s="132"/>
      <c r="GAB711" s="132"/>
      <c r="GAC711" s="132"/>
      <c r="GAD711" s="132"/>
      <c r="GAE711" s="132"/>
      <c r="GAF711" s="132"/>
      <c r="GAG711" s="132"/>
      <c r="GAH711" s="132"/>
      <c r="GAI711" s="132"/>
      <c r="GAJ711" s="132"/>
      <c r="GAK711" s="132"/>
      <c r="GAL711" s="132"/>
      <c r="GAM711" s="132"/>
      <c r="GAN711" s="132"/>
      <c r="GAO711" s="132"/>
      <c r="GAP711" s="132"/>
      <c r="GAQ711" s="132"/>
      <c r="GAR711" s="132"/>
      <c r="GAS711" s="132"/>
      <c r="GAT711" s="132"/>
      <c r="GAU711" s="132"/>
      <c r="GAV711" s="132"/>
      <c r="GAW711" s="132"/>
      <c r="GAX711" s="132"/>
      <c r="GAY711" s="132"/>
      <c r="GAZ711" s="132"/>
      <c r="GBA711" s="132"/>
      <c r="GBB711" s="132"/>
      <c r="GBC711" s="132"/>
      <c r="GBD711" s="132"/>
      <c r="GBE711" s="132"/>
      <c r="GBF711" s="132"/>
      <c r="GBG711" s="132"/>
      <c r="GBH711" s="132"/>
      <c r="GBI711" s="132"/>
      <c r="GBJ711" s="132"/>
      <c r="GBK711" s="132"/>
      <c r="GBL711" s="132"/>
      <c r="GBM711" s="132"/>
      <c r="GBN711" s="132"/>
      <c r="GBO711" s="132"/>
      <c r="GBP711" s="132"/>
      <c r="GBQ711" s="132"/>
      <c r="GBR711" s="132"/>
      <c r="GBS711" s="132"/>
      <c r="GBT711" s="132"/>
      <c r="GBU711" s="132"/>
      <c r="GBV711" s="132"/>
      <c r="GBW711" s="132"/>
      <c r="GBX711" s="132"/>
      <c r="GBY711" s="132"/>
      <c r="GBZ711" s="132"/>
      <c r="GCA711" s="132"/>
      <c r="GCB711" s="132"/>
      <c r="GCC711" s="132"/>
      <c r="GCD711" s="132"/>
      <c r="GCE711" s="132"/>
      <c r="GCF711" s="132"/>
      <c r="GCG711" s="132"/>
      <c r="GCH711" s="132"/>
      <c r="GCI711" s="132"/>
      <c r="GCJ711" s="132"/>
      <c r="GCK711" s="132"/>
      <c r="GCL711" s="132"/>
      <c r="GCM711" s="132"/>
      <c r="GCN711" s="132"/>
      <c r="GCO711" s="132"/>
      <c r="GCP711" s="132"/>
      <c r="GCQ711" s="132"/>
      <c r="GCR711" s="132"/>
      <c r="GCS711" s="132"/>
      <c r="GCT711" s="132"/>
      <c r="GCU711" s="132"/>
      <c r="GCV711" s="132"/>
      <c r="GCW711" s="132"/>
      <c r="GCX711" s="132"/>
      <c r="GCY711" s="132"/>
      <c r="GCZ711" s="132"/>
      <c r="GDA711" s="132"/>
      <c r="GDB711" s="132"/>
      <c r="GDC711" s="132"/>
      <c r="GDD711" s="132"/>
      <c r="GDE711" s="132"/>
      <c r="GDF711" s="132"/>
      <c r="GDG711" s="132"/>
      <c r="GDH711" s="132"/>
      <c r="GDI711" s="132"/>
      <c r="GDJ711" s="132"/>
      <c r="GDK711" s="132"/>
      <c r="GDL711" s="132"/>
      <c r="GDM711" s="132"/>
      <c r="GDN711" s="132"/>
      <c r="GDO711" s="132"/>
      <c r="GDP711" s="132"/>
      <c r="GDQ711" s="132"/>
      <c r="GDR711" s="132"/>
      <c r="GDS711" s="132"/>
      <c r="GDT711" s="132"/>
      <c r="GDU711" s="132"/>
      <c r="GDV711" s="132"/>
      <c r="GDW711" s="132"/>
      <c r="GDX711" s="132"/>
      <c r="GDY711" s="132"/>
      <c r="GDZ711" s="132"/>
      <c r="GEA711" s="132"/>
      <c r="GEB711" s="132"/>
      <c r="GEC711" s="132"/>
      <c r="GED711" s="132"/>
      <c r="GEE711" s="132"/>
      <c r="GEF711" s="132"/>
      <c r="GEG711" s="132"/>
      <c r="GEH711" s="132"/>
      <c r="GEI711" s="132"/>
      <c r="GEJ711" s="132"/>
      <c r="GEK711" s="132"/>
      <c r="GEL711" s="132"/>
      <c r="GEM711" s="132"/>
      <c r="GEN711" s="132"/>
      <c r="GEO711" s="132"/>
      <c r="GEP711" s="132"/>
      <c r="GEQ711" s="132"/>
      <c r="GER711" s="132"/>
      <c r="GES711" s="132"/>
      <c r="GET711" s="132"/>
      <c r="GEU711" s="132"/>
      <c r="GEV711" s="132"/>
      <c r="GEW711" s="132"/>
      <c r="GEX711" s="132"/>
      <c r="GEY711" s="132"/>
      <c r="GEZ711" s="132"/>
      <c r="GFA711" s="132"/>
      <c r="GFB711" s="132"/>
      <c r="GFC711" s="132"/>
      <c r="GFD711" s="132"/>
      <c r="GFE711" s="132"/>
      <c r="GFF711" s="132"/>
      <c r="GFG711" s="132"/>
      <c r="GFH711" s="132"/>
      <c r="GFI711" s="132"/>
      <c r="GFJ711" s="132"/>
      <c r="GFK711" s="132"/>
      <c r="GFL711" s="132"/>
      <c r="GFM711" s="132"/>
      <c r="GFN711" s="132"/>
      <c r="GFO711" s="132"/>
      <c r="GFP711" s="132"/>
      <c r="GFQ711" s="132"/>
      <c r="GFR711" s="132"/>
      <c r="GFS711" s="132"/>
      <c r="GFT711" s="132"/>
      <c r="GFU711" s="132"/>
      <c r="GFV711" s="132"/>
      <c r="GFW711" s="132"/>
      <c r="GFX711" s="132"/>
      <c r="GFY711" s="132"/>
      <c r="GFZ711" s="132"/>
      <c r="GGA711" s="132"/>
      <c r="GGB711" s="132"/>
      <c r="GGC711" s="132"/>
      <c r="GGD711" s="132"/>
      <c r="GGE711" s="132"/>
      <c r="GGF711" s="132"/>
      <c r="GGG711" s="132"/>
      <c r="GGH711" s="132"/>
      <c r="GGI711" s="132"/>
      <c r="GGJ711" s="132"/>
      <c r="GGK711" s="132"/>
      <c r="GGL711" s="132"/>
      <c r="GGM711" s="132"/>
      <c r="GGN711" s="132"/>
      <c r="GGO711" s="132"/>
      <c r="GGP711" s="132"/>
      <c r="GGQ711" s="132"/>
      <c r="GGR711" s="132"/>
      <c r="GGS711" s="132"/>
      <c r="GGT711" s="132"/>
      <c r="GGU711" s="132"/>
      <c r="GGV711" s="132"/>
      <c r="GGW711" s="132"/>
      <c r="GGX711" s="132"/>
      <c r="GGY711" s="132"/>
      <c r="GGZ711" s="132"/>
      <c r="GHA711" s="132"/>
      <c r="GHB711" s="132"/>
      <c r="GHC711" s="132"/>
      <c r="GHD711" s="132"/>
      <c r="GHE711" s="132"/>
      <c r="GHF711" s="132"/>
      <c r="GHG711" s="132"/>
      <c r="GHH711" s="132"/>
      <c r="GHI711" s="132"/>
      <c r="GHJ711" s="132"/>
      <c r="GHK711" s="132"/>
      <c r="GHL711" s="132"/>
      <c r="GHM711" s="132"/>
      <c r="GHN711" s="132"/>
      <c r="GHO711" s="132"/>
      <c r="GHP711" s="132"/>
      <c r="GHQ711" s="132"/>
      <c r="GHR711" s="132"/>
      <c r="GHS711" s="132"/>
      <c r="GHT711" s="132"/>
      <c r="GHU711" s="132"/>
      <c r="GHV711" s="132"/>
      <c r="GHW711" s="132"/>
      <c r="GHX711" s="132"/>
      <c r="GHY711" s="132"/>
      <c r="GHZ711" s="132"/>
      <c r="GIA711" s="132"/>
      <c r="GIB711" s="132"/>
      <c r="GIC711" s="132"/>
      <c r="GID711" s="132"/>
      <c r="GIE711" s="132"/>
      <c r="GIF711" s="132"/>
      <c r="GIG711" s="132"/>
      <c r="GIH711" s="132"/>
      <c r="GII711" s="132"/>
      <c r="GIJ711" s="132"/>
      <c r="GIK711" s="132"/>
      <c r="GIL711" s="132"/>
      <c r="GIM711" s="132"/>
      <c r="GIN711" s="132"/>
      <c r="GIO711" s="132"/>
      <c r="GIP711" s="132"/>
      <c r="GIQ711" s="132"/>
      <c r="GIR711" s="132"/>
      <c r="GIS711" s="132"/>
      <c r="GIT711" s="132"/>
      <c r="GIU711" s="132"/>
      <c r="GIV711" s="132"/>
      <c r="GIW711" s="132"/>
      <c r="GIX711" s="132"/>
      <c r="GIY711" s="132"/>
      <c r="GIZ711" s="132"/>
      <c r="GJA711" s="132"/>
      <c r="GJB711" s="132"/>
      <c r="GJC711" s="132"/>
      <c r="GJD711" s="132"/>
      <c r="GJE711" s="132"/>
      <c r="GJF711" s="132"/>
      <c r="GJG711" s="132"/>
      <c r="GJH711" s="132"/>
      <c r="GJI711" s="132"/>
      <c r="GJJ711" s="132"/>
      <c r="GJK711" s="132"/>
      <c r="GJL711" s="132"/>
      <c r="GJM711" s="132"/>
      <c r="GJN711" s="132"/>
      <c r="GJO711" s="132"/>
      <c r="GJP711" s="132"/>
      <c r="GJQ711" s="132"/>
      <c r="GJR711" s="132"/>
      <c r="GJS711" s="132"/>
      <c r="GJT711" s="132"/>
      <c r="GJU711" s="132"/>
      <c r="GJV711" s="132"/>
      <c r="GJW711" s="132"/>
      <c r="GJX711" s="132"/>
      <c r="GJY711" s="132"/>
      <c r="GJZ711" s="132"/>
      <c r="GKA711" s="132"/>
      <c r="GKB711" s="132"/>
      <c r="GKC711" s="132"/>
      <c r="GKD711" s="132"/>
      <c r="GKE711" s="132"/>
      <c r="GKF711" s="132"/>
      <c r="GKG711" s="132"/>
      <c r="GKH711" s="132"/>
      <c r="GKI711" s="132"/>
      <c r="GKJ711" s="132"/>
      <c r="GKK711" s="132"/>
      <c r="GKL711" s="132"/>
      <c r="GKM711" s="132"/>
      <c r="GKN711" s="132"/>
      <c r="GKO711" s="132"/>
      <c r="GKP711" s="132"/>
      <c r="GKQ711" s="132"/>
      <c r="GKR711" s="132"/>
      <c r="GKS711" s="132"/>
      <c r="GKT711" s="132"/>
      <c r="GKU711" s="132"/>
      <c r="GKV711" s="132"/>
      <c r="GKW711" s="132"/>
      <c r="GKX711" s="132"/>
      <c r="GKY711" s="132"/>
      <c r="GKZ711" s="132"/>
      <c r="GLA711" s="132"/>
      <c r="GLB711" s="132"/>
      <c r="GLC711" s="132"/>
      <c r="GLD711" s="132"/>
      <c r="GLE711" s="132"/>
      <c r="GLF711" s="132"/>
      <c r="GLG711" s="132"/>
      <c r="GLH711" s="132"/>
      <c r="GLI711" s="132"/>
      <c r="GLJ711" s="132"/>
      <c r="GLK711" s="132"/>
      <c r="GLL711" s="132"/>
      <c r="GLM711" s="132"/>
      <c r="GLN711" s="132"/>
      <c r="GLO711" s="132"/>
      <c r="GLP711" s="132"/>
      <c r="GLQ711" s="132"/>
      <c r="GLR711" s="132"/>
      <c r="GLS711" s="132"/>
      <c r="GLT711" s="132"/>
      <c r="GLU711" s="132"/>
      <c r="GLV711" s="132"/>
      <c r="GLW711" s="132"/>
      <c r="GLX711" s="132"/>
      <c r="GLY711" s="132"/>
      <c r="GLZ711" s="132"/>
      <c r="GMA711" s="132"/>
      <c r="GMB711" s="132"/>
      <c r="GMC711" s="132"/>
      <c r="GMD711" s="132"/>
      <c r="GME711" s="132"/>
      <c r="GMF711" s="132"/>
      <c r="GMG711" s="132"/>
      <c r="GMH711" s="132"/>
      <c r="GMI711" s="132"/>
      <c r="GMJ711" s="132"/>
      <c r="GMK711" s="132"/>
      <c r="GML711" s="132"/>
      <c r="GMM711" s="132"/>
      <c r="GMN711" s="132"/>
      <c r="GMO711" s="132"/>
      <c r="GMP711" s="132"/>
      <c r="GMQ711" s="132"/>
      <c r="GMR711" s="132"/>
      <c r="GMS711" s="132"/>
      <c r="GMT711" s="132"/>
      <c r="GMU711" s="132"/>
      <c r="GMV711" s="132"/>
      <c r="GMW711" s="132"/>
      <c r="GMX711" s="132"/>
      <c r="GMY711" s="132"/>
      <c r="GMZ711" s="132"/>
      <c r="GNA711" s="132"/>
      <c r="GNB711" s="132"/>
      <c r="GNC711" s="132"/>
      <c r="GND711" s="132"/>
      <c r="GNE711" s="132"/>
      <c r="GNF711" s="132"/>
      <c r="GNG711" s="132"/>
      <c r="GNH711" s="132"/>
      <c r="GNI711" s="132"/>
      <c r="GNJ711" s="132"/>
      <c r="GNK711" s="132"/>
      <c r="GNL711" s="132"/>
      <c r="GNM711" s="132"/>
      <c r="GNN711" s="132"/>
      <c r="GNO711" s="132"/>
      <c r="GNP711" s="132"/>
      <c r="GNQ711" s="132"/>
      <c r="GNR711" s="132"/>
      <c r="GNS711" s="132"/>
      <c r="GNT711" s="132"/>
      <c r="GNU711" s="132"/>
      <c r="GNV711" s="132"/>
      <c r="GNW711" s="132"/>
      <c r="GNX711" s="132"/>
      <c r="GNY711" s="132"/>
      <c r="GNZ711" s="132"/>
      <c r="GOA711" s="132"/>
      <c r="GOB711" s="132"/>
      <c r="GOC711" s="132"/>
      <c r="GOD711" s="132"/>
      <c r="GOE711" s="132"/>
      <c r="GOF711" s="132"/>
      <c r="GOG711" s="132"/>
      <c r="GOH711" s="132"/>
      <c r="GOI711" s="132"/>
      <c r="GOJ711" s="132"/>
      <c r="GOK711" s="132"/>
      <c r="GOL711" s="132"/>
      <c r="GOM711" s="132"/>
      <c r="GON711" s="132"/>
      <c r="GOO711" s="132"/>
      <c r="GOP711" s="132"/>
      <c r="GOQ711" s="132"/>
      <c r="GOR711" s="132"/>
      <c r="GOS711" s="132"/>
      <c r="GOT711" s="132"/>
      <c r="GOU711" s="132"/>
      <c r="GOV711" s="132"/>
      <c r="GOW711" s="132"/>
      <c r="GOX711" s="132"/>
      <c r="GOY711" s="132"/>
      <c r="GOZ711" s="132"/>
      <c r="GPA711" s="132"/>
      <c r="GPB711" s="132"/>
      <c r="GPC711" s="132"/>
      <c r="GPD711" s="132"/>
      <c r="GPE711" s="132"/>
      <c r="GPF711" s="132"/>
      <c r="GPG711" s="132"/>
      <c r="GPH711" s="132"/>
      <c r="GPI711" s="132"/>
      <c r="GPJ711" s="132"/>
      <c r="GPK711" s="132"/>
      <c r="GPL711" s="132"/>
      <c r="GPM711" s="132"/>
      <c r="GPN711" s="132"/>
      <c r="GPO711" s="132"/>
      <c r="GPP711" s="132"/>
      <c r="GPQ711" s="132"/>
      <c r="GPR711" s="132"/>
      <c r="GPS711" s="132"/>
      <c r="GPT711" s="132"/>
      <c r="GPU711" s="132"/>
      <c r="GPV711" s="132"/>
      <c r="GPW711" s="132"/>
      <c r="GPX711" s="132"/>
      <c r="GPY711" s="132"/>
      <c r="GPZ711" s="132"/>
      <c r="GQA711" s="132"/>
      <c r="GQB711" s="132"/>
      <c r="GQC711" s="132"/>
      <c r="GQD711" s="132"/>
      <c r="GQE711" s="132"/>
      <c r="GQF711" s="132"/>
      <c r="GQG711" s="132"/>
      <c r="GQH711" s="132"/>
      <c r="GQI711" s="132"/>
      <c r="GQJ711" s="132"/>
      <c r="GQK711" s="132"/>
      <c r="GQL711" s="132"/>
      <c r="GQM711" s="132"/>
      <c r="GQN711" s="132"/>
      <c r="GQO711" s="132"/>
      <c r="GQP711" s="132"/>
      <c r="GQQ711" s="132"/>
      <c r="GQR711" s="132"/>
      <c r="GQS711" s="132"/>
      <c r="GQT711" s="132"/>
      <c r="GQU711" s="132"/>
      <c r="GQV711" s="132"/>
      <c r="GQW711" s="132"/>
      <c r="GQX711" s="132"/>
      <c r="GQY711" s="132"/>
      <c r="GQZ711" s="132"/>
      <c r="GRA711" s="132"/>
      <c r="GRB711" s="132"/>
      <c r="GRC711" s="132"/>
      <c r="GRD711" s="132"/>
      <c r="GRE711" s="132"/>
      <c r="GRF711" s="132"/>
      <c r="GRG711" s="132"/>
      <c r="GRH711" s="132"/>
      <c r="GRI711" s="132"/>
      <c r="GRJ711" s="132"/>
      <c r="GRK711" s="132"/>
      <c r="GRL711" s="132"/>
      <c r="GRM711" s="132"/>
      <c r="GRN711" s="132"/>
      <c r="GRO711" s="132"/>
      <c r="GRP711" s="132"/>
      <c r="GRQ711" s="132"/>
      <c r="GRR711" s="132"/>
      <c r="GRS711" s="132"/>
      <c r="GRT711" s="132"/>
      <c r="GRU711" s="132"/>
      <c r="GRV711" s="132"/>
      <c r="GRW711" s="132"/>
      <c r="GRX711" s="132"/>
      <c r="GRY711" s="132"/>
      <c r="GRZ711" s="132"/>
      <c r="GSA711" s="132"/>
      <c r="GSB711" s="132"/>
      <c r="GSC711" s="132"/>
      <c r="GSD711" s="132"/>
      <c r="GSE711" s="132"/>
      <c r="GSF711" s="132"/>
      <c r="GSG711" s="132"/>
      <c r="GSH711" s="132"/>
      <c r="GSI711" s="132"/>
      <c r="GSJ711" s="132"/>
      <c r="GSK711" s="132"/>
      <c r="GSL711" s="132"/>
      <c r="GSM711" s="132"/>
      <c r="GSN711" s="132"/>
      <c r="GSO711" s="132"/>
      <c r="GSP711" s="132"/>
      <c r="GSQ711" s="132"/>
      <c r="GSR711" s="132"/>
      <c r="GSS711" s="132"/>
      <c r="GST711" s="132"/>
      <c r="GSU711" s="132"/>
      <c r="GSV711" s="132"/>
      <c r="GSW711" s="132"/>
      <c r="GSX711" s="132"/>
      <c r="GSY711" s="132"/>
      <c r="GSZ711" s="132"/>
      <c r="GTA711" s="132"/>
      <c r="GTB711" s="132"/>
      <c r="GTC711" s="132"/>
      <c r="GTD711" s="132"/>
      <c r="GTE711" s="132"/>
      <c r="GTF711" s="132"/>
      <c r="GTG711" s="132"/>
      <c r="GTH711" s="132"/>
      <c r="GTI711" s="132"/>
      <c r="GTJ711" s="132"/>
      <c r="GTK711" s="132"/>
      <c r="GTL711" s="132"/>
      <c r="GTM711" s="132"/>
      <c r="GTN711" s="132"/>
      <c r="GTO711" s="132"/>
      <c r="GTP711" s="132"/>
      <c r="GTQ711" s="132"/>
      <c r="GTR711" s="132"/>
      <c r="GTS711" s="132"/>
      <c r="GTT711" s="132"/>
      <c r="GTU711" s="132"/>
      <c r="GTV711" s="132"/>
      <c r="GTW711" s="132"/>
      <c r="GTX711" s="132"/>
      <c r="GTY711" s="132"/>
      <c r="GTZ711" s="132"/>
      <c r="GUA711" s="132"/>
      <c r="GUB711" s="132"/>
      <c r="GUC711" s="132"/>
      <c r="GUD711" s="132"/>
      <c r="GUE711" s="132"/>
      <c r="GUF711" s="132"/>
      <c r="GUG711" s="132"/>
      <c r="GUH711" s="132"/>
      <c r="GUI711" s="132"/>
      <c r="GUJ711" s="132"/>
      <c r="GUK711" s="132"/>
      <c r="GUL711" s="132"/>
      <c r="GUM711" s="132"/>
      <c r="GUN711" s="132"/>
      <c r="GUO711" s="132"/>
      <c r="GUP711" s="132"/>
      <c r="GUQ711" s="132"/>
      <c r="GUR711" s="132"/>
      <c r="GUS711" s="132"/>
      <c r="GUT711" s="132"/>
      <c r="GUU711" s="132"/>
      <c r="GUV711" s="132"/>
      <c r="GUW711" s="132"/>
      <c r="GUX711" s="132"/>
      <c r="GUY711" s="132"/>
      <c r="GUZ711" s="132"/>
      <c r="GVA711" s="132"/>
      <c r="GVB711" s="132"/>
      <c r="GVC711" s="132"/>
      <c r="GVD711" s="132"/>
      <c r="GVE711" s="132"/>
      <c r="GVF711" s="132"/>
      <c r="GVG711" s="132"/>
      <c r="GVH711" s="132"/>
      <c r="GVI711" s="132"/>
      <c r="GVJ711" s="132"/>
      <c r="GVK711" s="132"/>
      <c r="GVL711" s="132"/>
      <c r="GVM711" s="132"/>
      <c r="GVN711" s="132"/>
      <c r="GVO711" s="132"/>
      <c r="GVP711" s="132"/>
      <c r="GVQ711" s="132"/>
      <c r="GVR711" s="132"/>
      <c r="GVS711" s="132"/>
      <c r="GVT711" s="132"/>
      <c r="GVU711" s="132"/>
      <c r="GVV711" s="132"/>
      <c r="GVW711" s="132"/>
      <c r="GVX711" s="132"/>
      <c r="GVY711" s="132"/>
      <c r="GVZ711" s="132"/>
      <c r="GWA711" s="132"/>
      <c r="GWB711" s="132"/>
      <c r="GWC711" s="132"/>
      <c r="GWD711" s="132"/>
      <c r="GWE711" s="132"/>
      <c r="GWF711" s="132"/>
      <c r="GWG711" s="132"/>
      <c r="GWH711" s="132"/>
      <c r="GWI711" s="132"/>
      <c r="GWJ711" s="132"/>
      <c r="GWK711" s="132"/>
      <c r="GWL711" s="132"/>
      <c r="GWM711" s="132"/>
      <c r="GWN711" s="132"/>
      <c r="GWO711" s="132"/>
      <c r="GWP711" s="132"/>
      <c r="GWQ711" s="132"/>
      <c r="GWR711" s="132"/>
      <c r="GWS711" s="132"/>
      <c r="GWT711" s="132"/>
      <c r="GWU711" s="132"/>
      <c r="GWV711" s="132"/>
      <c r="GWW711" s="132"/>
      <c r="GWX711" s="132"/>
      <c r="GWY711" s="132"/>
      <c r="GWZ711" s="132"/>
      <c r="GXA711" s="132"/>
      <c r="GXB711" s="132"/>
      <c r="GXC711" s="132"/>
      <c r="GXD711" s="132"/>
      <c r="GXE711" s="132"/>
      <c r="GXF711" s="132"/>
      <c r="GXG711" s="132"/>
      <c r="GXH711" s="132"/>
      <c r="GXI711" s="132"/>
      <c r="GXJ711" s="132"/>
      <c r="GXK711" s="132"/>
      <c r="GXL711" s="132"/>
      <c r="GXM711" s="132"/>
      <c r="GXN711" s="132"/>
      <c r="GXO711" s="132"/>
      <c r="GXP711" s="132"/>
      <c r="GXQ711" s="132"/>
      <c r="GXR711" s="132"/>
      <c r="GXS711" s="132"/>
      <c r="GXT711" s="132"/>
      <c r="GXU711" s="132"/>
      <c r="GXV711" s="132"/>
      <c r="GXW711" s="132"/>
      <c r="GXX711" s="132"/>
      <c r="GXY711" s="132"/>
      <c r="GXZ711" s="132"/>
      <c r="GYA711" s="132"/>
      <c r="GYB711" s="132"/>
      <c r="GYC711" s="132"/>
      <c r="GYD711" s="132"/>
      <c r="GYE711" s="132"/>
      <c r="GYF711" s="132"/>
      <c r="GYG711" s="132"/>
      <c r="GYH711" s="132"/>
      <c r="GYI711" s="132"/>
      <c r="GYJ711" s="132"/>
      <c r="GYK711" s="132"/>
      <c r="GYL711" s="132"/>
      <c r="GYM711" s="132"/>
      <c r="GYN711" s="132"/>
      <c r="GYO711" s="132"/>
      <c r="GYP711" s="132"/>
      <c r="GYQ711" s="132"/>
      <c r="GYR711" s="132"/>
      <c r="GYS711" s="132"/>
      <c r="GYT711" s="132"/>
      <c r="GYU711" s="132"/>
      <c r="GYV711" s="132"/>
      <c r="GYW711" s="132"/>
      <c r="GYX711" s="132"/>
      <c r="GYY711" s="132"/>
      <c r="GYZ711" s="132"/>
      <c r="GZA711" s="132"/>
      <c r="GZB711" s="132"/>
      <c r="GZC711" s="132"/>
      <c r="GZD711" s="132"/>
      <c r="GZE711" s="132"/>
      <c r="GZF711" s="132"/>
      <c r="GZG711" s="132"/>
      <c r="GZH711" s="132"/>
      <c r="GZI711" s="132"/>
      <c r="GZJ711" s="132"/>
      <c r="GZK711" s="132"/>
      <c r="GZL711" s="132"/>
      <c r="GZM711" s="132"/>
      <c r="GZN711" s="132"/>
      <c r="GZO711" s="132"/>
      <c r="GZP711" s="132"/>
      <c r="GZQ711" s="132"/>
      <c r="GZR711" s="132"/>
      <c r="GZS711" s="132"/>
      <c r="GZT711" s="132"/>
      <c r="GZU711" s="132"/>
      <c r="GZV711" s="132"/>
      <c r="GZW711" s="132"/>
      <c r="GZX711" s="132"/>
      <c r="GZY711" s="132"/>
      <c r="GZZ711" s="132"/>
      <c r="HAA711" s="132"/>
      <c r="HAB711" s="132"/>
      <c r="HAC711" s="132"/>
      <c r="HAD711" s="132"/>
      <c r="HAE711" s="132"/>
      <c r="HAF711" s="132"/>
      <c r="HAG711" s="132"/>
      <c r="HAH711" s="132"/>
      <c r="HAI711" s="132"/>
      <c r="HAJ711" s="132"/>
      <c r="HAK711" s="132"/>
      <c r="HAL711" s="132"/>
      <c r="HAM711" s="132"/>
      <c r="HAN711" s="132"/>
      <c r="HAO711" s="132"/>
      <c r="HAP711" s="132"/>
      <c r="HAQ711" s="132"/>
      <c r="HAR711" s="132"/>
      <c r="HAS711" s="132"/>
      <c r="HAT711" s="132"/>
      <c r="HAU711" s="132"/>
      <c r="HAV711" s="132"/>
      <c r="HAW711" s="132"/>
      <c r="HAX711" s="132"/>
      <c r="HAY711" s="132"/>
      <c r="HAZ711" s="132"/>
      <c r="HBA711" s="132"/>
      <c r="HBB711" s="132"/>
      <c r="HBC711" s="132"/>
      <c r="HBD711" s="132"/>
      <c r="HBE711" s="132"/>
      <c r="HBF711" s="132"/>
      <c r="HBG711" s="132"/>
      <c r="HBH711" s="132"/>
      <c r="HBI711" s="132"/>
      <c r="HBJ711" s="132"/>
      <c r="HBK711" s="132"/>
      <c r="HBL711" s="132"/>
      <c r="HBM711" s="132"/>
      <c r="HBN711" s="132"/>
      <c r="HBO711" s="132"/>
      <c r="HBP711" s="132"/>
      <c r="HBQ711" s="132"/>
      <c r="HBR711" s="132"/>
      <c r="HBS711" s="132"/>
      <c r="HBT711" s="132"/>
      <c r="HBU711" s="132"/>
      <c r="HBV711" s="132"/>
      <c r="HBW711" s="132"/>
      <c r="HBX711" s="132"/>
      <c r="HBY711" s="132"/>
      <c r="HBZ711" s="132"/>
      <c r="HCA711" s="132"/>
      <c r="HCB711" s="132"/>
      <c r="HCC711" s="132"/>
      <c r="HCD711" s="132"/>
      <c r="HCE711" s="132"/>
      <c r="HCF711" s="132"/>
      <c r="HCG711" s="132"/>
      <c r="HCH711" s="132"/>
      <c r="HCI711" s="132"/>
      <c r="HCJ711" s="132"/>
      <c r="HCK711" s="132"/>
      <c r="HCL711" s="132"/>
      <c r="HCM711" s="132"/>
      <c r="HCN711" s="132"/>
      <c r="HCO711" s="132"/>
      <c r="HCP711" s="132"/>
      <c r="HCQ711" s="132"/>
      <c r="HCR711" s="132"/>
      <c r="HCS711" s="132"/>
      <c r="HCT711" s="132"/>
      <c r="HCU711" s="132"/>
      <c r="HCV711" s="132"/>
      <c r="HCW711" s="132"/>
      <c r="HCX711" s="132"/>
      <c r="HCY711" s="132"/>
      <c r="HCZ711" s="132"/>
      <c r="HDA711" s="132"/>
      <c r="HDB711" s="132"/>
      <c r="HDC711" s="132"/>
      <c r="HDD711" s="132"/>
      <c r="HDE711" s="132"/>
      <c r="HDF711" s="132"/>
      <c r="HDG711" s="132"/>
      <c r="HDH711" s="132"/>
      <c r="HDI711" s="132"/>
      <c r="HDJ711" s="132"/>
      <c r="HDK711" s="132"/>
      <c r="HDL711" s="132"/>
      <c r="HDM711" s="132"/>
      <c r="HDN711" s="132"/>
      <c r="HDO711" s="132"/>
      <c r="HDP711" s="132"/>
      <c r="HDQ711" s="132"/>
      <c r="HDR711" s="132"/>
      <c r="HDS711" s="132"/>
      <c r="HDT711" s="132"/>
      <c r="HDU711" s="132"/>
      <c r="HDV711" s="132"/>
      <c r="HDW711" s="132"/>
      <c r="HDX711" s="132"/>
      <c r="HDY711" s="132"/>
      <c r="HDZ711" s="132"/>
      <c r="HEA711" s="132"/>
      <c r="HEB711" s="132"/>
      <c r="HEC711" s="132"/>
      <c r="HED711" s="132"/>
      <c r="HEE711" s="132"/>
      <c r="HEF711" s="132"/>
      <c r="HEG711" s="132"/>
      <c r="HEH711" s="132"/>
      <c r="HEI711" s="132"/>
      <c r="HEJ711" s="132"/>
      <c r="HEK711" s="132"/>
      <c r="HEL711" s="132"/>
      <c r="HEM711" s="132"/>
      <c r="HEN711" s="132"/>
      <c r="HEO711" s="132"/>
      <c r="HEP711" s="132"/>
      <c r="HEQ711" s="132"/>
      <c r="HER711" s="132"/>
      <c r="HES711" s="132"/>
      <c r="HET711" s="132"/>
      <c r="HEU711" s="132"/>
      <c r="HEV711" s="132"/>
      <c r="HEW711" s="132"/>
      <c r="HEX711" s="132"/>
      <c r="HEY711" s="132"/>
      <c r="HEZ711" s="132"/>
      <c r="HFA711" s="132"/>
      <c r="HFB711" s="132"/>
      <c r="HFC711" s="132"/>
      <c r="HFD711" s="132"/>
      <c r="HFE711" s="132"/>
      <c r="HFF711" s="132"/>
      <c r="HFG711" s="132"/>
      <c r="HFH711" s="132"/>
      <c r="HFI711" s="132"/>
      <c r="HFJ711" s="132"/>
      <c r="HFK711" s="132"/>
      <c r="HFL711" s="132"/>
      <c r="HFM711" s="132"/>
      <c r="HFN711" s="132"/>
      <c r="HFO711" s="132"/>
      <c r="HFP711" s="132"/>
      <c r="HFQ711" s="132"/>
      <c r="HFR711" s="132"/>
      <c r="HFS711" s="132"/>
      <c r="HFT711" s="132"/>
      <c r="HFU711" s="132"/>
      <c r="HFV711" s="132"/>
      <c r="HFW711" s="132"/>
      <c r="HFX711" s="132"/>
      <c r="HFY711" s="132"/>
      <c r="HFZ711" s="132"/>
      <c r="HGA711" s="132"/>
      <c r="HGB711" s="132"/>
      <c r="HGC711" s="132"/>
      <c r="HGD711" s="132"/>
      <c r="HGE711" s="132"/>
      <c r="HGF711" s="132"/>
      <c r="HGG711" s="132"/>
      <c r="HGH711" s="132"/>
      <c r="HGI711" s="132"/>
      <c r="HGJ711" s="132"/>
      <c r="HGK711" s="132"/>
      <c r="HGL711" s="132"/>
      <c r="HGM711" s="132"/>
      <c r="HGN711" s="132"/>
      <c r="HGO711" s="132"/>
      <c r="HGP711" s="132"/>
      <c r="HGQ711" s="132"/>
      <c r="HGR711" s="132"/>
      <c r="HGS711" s="132"/>
      <c r="HGT711" s="132"/>
      <c r="HGU711" s="132"/>
      <c r="HGV711" s="132"/>
      <c r="HGW711" s="132"/>
      <c r="HGX711" s="132"/>
      <c r="HGY711" s="132"/>
      <c r="HGZ711" s="132"/>
      <c r="HHA711" s="132"/>
      <c r="HHB711" s="132"/>
      <c r="HHC711" s="132"/>
      <c r="HHD711" s="132"/>
      <c r="HHE711" s="132"/>
      <c r="HHF711" s="132"/>
      <c r="HHG711" s="132"/>
      <c r="HHH711" s="132"/>
      <c r="HHI711" s="132"/>
      <c r="HHJ711" s="132"/>
      <c r="HHK711" s="132"/>
      <c r="HHL711" s="132"/>
      <c r="HHM711" s="132"/>
      <c r="HHN711" s="132"/>
      <c r="HHO711" s="132"/>
      <c r="HHP711" s="132"/>
      <c r="HHQ711" s="132"/>
      <c r="HHR711" s="132"/>
      <c r="HHS711" s="132"/>
      <c r="HHT711" s="132"/>
      <c r="HHU711" s="132"/>
      <c r="HHV711" s="132"/>
      <c r="HHW711" s="132"/>
      <c r="HHX711" s="132"/>
      <c r="HHY711" s="132"/>
      <c r="HHZ711" s="132"/>
      <c r="HIA711" s="132"/>
      <c r="HIB711" s="132"/>
      <c r="HIC711" s="132"/>
      <c r="HID711" s="132"/>
      <c r="HIE711" s="132"/>
      <c r="HIF711" s="132"/>
      <c r="HIG711" s="132"/>
      <c r="HIH711" s="132"/>
      <c r="HII711" s="132"/>
      <c r="HIJ711" s="132"/>
      <c r="HIK711" s="132"/>
      <c r="HIL711" s="132"/>
      <c r="HIM711" s="132"/>
      <c r="HIN711" s="132"/>
      <c r="HIO711" s="132"/>
      <c r="HIP711" s="132"/>
      <c r="HIQ711" s="132"/>
      <c r="HIR711" s="132"/>
      <c r="HIS711" s="132"/>
      <c r="HIT711" s="132"/>
      <c r="HIU711" s="132"/>
      <c r="HIV711" s="132"/>
      <c r="HIW711" s="132"/>
      <c r="HIX711" s="132"/>
      <c r="HIY711" s="132"/>
      <c r="HIZ711" s="132"/>
      <c r="HJA711" s="132"/>
      <c r="HJB711" s="132"/>
      <c r="HJC711" s="132"/>
      <c r="HJD711" s="132"/>
      <c r="HJE711" s="132"/>
      <c r="HJF711" s="132"/>
      <c r="HJG711" s="132"/>
      <c r="HJH711" s="132"/>
      <c r="HJI711" s="132"/>
      <c r="HJJ711" s="132"/>
      <c r="HJK711" s="132"/>
      <c r="HJL711" s="132"/>
      <c r="HJM711" s="132"/>
      <c r="HJN711" s="132"/>
      <c r="HJO711" s="132"/>
      <c r="HJP711" s="132"/>
      <c r="HJQ711" s="132"/>
      <c r="HJR711" s="132"/>
      <c r="HJS711" s="132"/>
      <c r="HJT711" s="132"/>
      <c r="HJU711" s="132"/>
      <c r="HJV711" s="132"/>
      <c r="HJW711" s="132"/>
      <c r="HJX711" s="132"/>
      <c r="HJY711" s="132"/>
      <c r="HJZ711" s="132"/>
      <c r="HKA711" s="132"/>
      <c r="HKB711" s="132"/>
      <c r="HKC711" s="132"/>
      <c r="HKD711" s="132"/>
      <c r="HKE711" s="132"/>
      <c r="HKF711" s="132"/>
      <c r="HKG711" s="132"/>
      <c r="HKH711" s="132"/>
      <c r="HKI711" s="132"/>
      <c r="HKJ711" s="132"/>
      <c r="HKK711" s="132"/>
      <c r="HKL711" s="132"/>
      <c r="HKM711" s="132"/>
      <c r="HKN711" s="132"/>
      <c r="HKO711" s="132"/>
      <c r="HKP711" s="132"/>
      <c r="HKQ711" s="132"/>
      <c r="HKR711" s="132"/>
      <c r="HKS711" s="132"/>
      <c r="HKT711" s="132"/>
      <c r="HKU711" s="132"/>
      <c r="HKV711" s="132"/>
      <c r="HKW711" s="132"/>
      <c r="HKX711" s="132"/>
      <c r="HKY711" s="132"/>
      <c r="HKZ711" s="132"/>
      <c r="HLA711" s="132"/>
      <c r="HLB711" s="132"/>
      <c r="HLC711" s="132"/>
      <c r="HLD711" s="132"/>
      <c r="HLE711" s="132"/>
      <c r="HLF711" s="132"/>
      <c r="HLG711" s="132"/>
      <c r="HLH711" s="132"/>
      <c r="HLI711" s="132"/>
      <c r="HLJ711" s="132"/>
      <c r="HLK711" s="132"/>
      <c r="HLL711" s="132"/>
      <c r="HLM711" s="132"/>
      <c r="HLN711" s="132"/>
      <c r="HLO711" s="132"/>
      <c r="HLP711" s="132"/>
      <c r="HLQ711" s="132"/>
      <c r="HLR711" s="132"/>
      <c r="HLS711" s="132"/>
      <c r="HLT711" s="132"/>
      <c r="HLU711" s="132"/>
      <c r="HLV711" s="132"/>
      <c r="HLW711" s="132"/>
      <c r="HLX711" s="132"/>
      <c r="HLY711" s="132"/>
      <c r="HLZ711" s="132"/>
      <c r="HMA711" s="132"/>
      <c r="HMB711" s="132"/>
      <c r="HMC711" s="132"/>
      <c r="HMD711" s="132"/>
      <c r="HME711" s="132"/>
      <c r="HMF711" s="132"/>
      <c r="HMG711" s="132"/>
      <c r="HMH711" s="132"/>
      <c r="HMI711" s="132"/>
      <c r="HMJ711" s="132"/>
      <c r="HMK711" s="132"/>
      <c r="HML711" s="132"/>
      <c r="HMM711" s="132"/>
      <c r="HMN711" s="132"/>
      <c r="HMO711" s="132"/>
      <c r="HMP711" s="132"/>
      <c r="HMQ711" s="132"/>
      <c r="HMR711" s="132"/>
      <c r="HMS711" s="132"/>
      <c r="HMT711" s="132"/>
      <c r="HMU711" s="132"/>
      <c r="HMV711" s="132"/>
      <c r="HMW711" s="132"/>
      <c r="HMX711" s="132"/>
      <c r="HMY711" s="132"/>
      <c r="HMZ711" s="132"/>
      <c r="HNA711" s="132"/>
      <c r="HNB711" s="132"/>
      <c r="HNC711" s="132"/>
      <c r="HND711" s="132"/>
      <c r="HNE711" s="132"/>
      <c r="HNF711" s="132"/>
      <c r="HNG711" s="132"/>
      <c r="HNH711" s="132"/>
      <c r="HNI711" s="132"/>
      <c r="HNJ711" s="132"/>
      <c r="HNK711" s="132"/>
      <c r="HNL711" s="132"/>
      <c r="HNM711" s="132"/>
      <c r="HNN711" s="132"/>
      <c r="HNO711" s="132"/>
      <c r="HNP711" s="132"/>
      <c r="HNQ711" s="132"/>
      <c r="HNR711" s="132"/>
      <c r="HNS711" s="132"/>
      <c r="HNT711" s="132"/>
      <c r="HNU711" s="132"/>
      <c r="HNV711" s="132"/>
      <c r="HNW711" s="132"/>
      <c r="HNX711" s="132"/>
      <c r="HNY711" s="132"/>
      <c r="HNZ711" s="132"/>
      <c r="HOA711" s="132"/>
      <c r="HOB711" s="132"/>
      <c r="HOC711" s="132"/>
      <c r="HOD711" s="132"/>
      <c r="HOE711" s="132"/>
      <c r="HOF711" s="132"/>
      <c r="HOG711" s="132"/>
      <c r="HOH711" s="132"/>
      <c r="HOI711" s="132"/>
      <c r="HOJ711" s="132"/>
      <c r="HOK711" s="132"/>
      <c r="HOL711" s="132"/>
      <c r="HOM711" s="132"/>
      <c r="HON711" s="132"/>
      <c r="HOO711" s="132"/>
      <c r="HOP711" s="132"/>
      <c r="HOQ711" s="132"/>
      <c r="HOR711" s="132"/>
      <c r="HOS711" s="132"/>
      <c r="HOT711" s="132"/>
      <c r="HOU711" s="132"/>
      <c r="HOV711" s="132"/>
      <c r="HOW711" s="132"/>
      <c r="HOX711" s="132"/>
      <c r="HOY711" s="132"/>
      <c r="HOZ711" s="132"/>
      <c r="HPA711" s="132"/>
      <c r="HPB711" s="132"/>
      <c r="HPC711" s="132"/>
      <c r="HPD711" s="132"/>
      <c r="HPE711" s="132"/>
      <c r="HPF711" s="132"/>
      <c r="HPG711" s="132"/>
      <c r="HPH711" s="132"/>
      <c r="HPI711" s="132"/>
      <c r="HPJ711" s="132"/>
      <c r="HPK711" s="132"/>
      <c r="HPL711" s="132"/>
      <c r="HPM711" s="132"/>
      <c r="HPN711" s="132"/>
      <c r="HPO711" s="132"/>
      <c r="HPP711" s="132"/>
      <c r="HPQ711" s="132"/>
      <c r="HPR711" s="132"/>
      <c r="HPS711" s="132"/>
      <c r="HPT711" s="132"/>
      <c r="HPU711" s="132"/>
      <c r="HPV711" s="132"/>
      <c r="HPW711" s="132"/>
      <c r="HPX711" s="132"/>
      <c r="HPY711" s="132"/>
      <c r="HPZ711" s="132"/>
      <c r="HQA711" s="132"/>
      <c r="HQB711" s="132"/>
      <c r="HQC711" s="132"/>
      <c r="HQD711" s="132"/>
      <c r="HQE711" s="132"/>
      <c r="HQF711" s="132"/>
      <c r="HQG711" s="132"/>
      <c r="HQH711" s="132"/>
      <c r="HQI711" s="132"/>
      <c r="HQJ711" s="132"/>
      <c r="HQK711" s="132"/>
      <c r="HQL711" s="132"/>
      <c r="HQM711" s="132"/>
      <c r="HQN711" s="132"/>
      <c r="HQO711" s="132"/>
      <c r="HQP711" s="132"/>
      <c r="HQQ711" s="132"/>
      <c r="HQR711" s="132"/>
      <c r="HQS711" s="132"/>
      <c r="HQT711" s="132"/>
      <c r="HQU711" s="132"/>
      <c r="HQV711" s="132"/>
      <c r="HQW711" s="132"/>
      <c r="HQX711" s="132"/>
      <c r="HQY711" s="132"/>
      <c r="HQZ711" s="132"/>
      <c r="HRA711" s="132"/>
      <c r="HRB711" s="132"/>
      <c r="HRC711" s="132"/>
      <c r="HRD711" s="132"/>
      <c r="HRE711" s="132"/>
      <c r="HRF711" s="132"/>
      <c r="HRG711" s="132"/>
      <c r="HRH711" s="132"/>
      <c r="HRI711" s="132"/>
      <c r="HRJ711" s="132"/>
      <c r="HRK711" s="132"/>
      <c r="HRL711" s="132"/>
      <c r="HRM711" s="132"/>
      <c r="HRN711" s="132"/>
      <c r="HRO711" s="132"/>
      <c r="HRP711" s="132"/>
      <c r="HRQ711" s="132"/>
      <c r="HRR711" s="132"/>
      <c r="HRS711" s="132"/>
      <c r="HRT711" s="132"/>
      <c r="HRU711" s="132"/>
      <c r="HRV711" s="132"/>
      <c r="HRW711" s="132"/>
      <c r="HRX711" s="132"/>
      <c r="HRY711" s="132"/>
      <c r="HRZ711" s="132"/>
      <c r="HSA711" s="132"/>
      <c r="HSB711" s="132"/>
      <c r="HSC711" s="132"/>
      <c r="HSD711" s="132"/>
      <c r="HSE711" s="132"/>
      <c r="HSF711" s="132"/>
      <c r="HSG711" s="132"/>
      <c r="HSH711" s="132"/>
      <c r="HSI711" s="132"/>
      <c r="HSJ711" s="132"/>
      <c r="HSK711" s="132"/>
      <c r="HSL711" s="132"/>
      <c r="HSM711" s="132"/>
      <c r="HSN711" s="132"/>
      <c r="HSO711" s="132"/>
      <c r="HSP711" s="132"/>
      <c r="HSQ711" s="132"/>
      <c r="HSR711" s="132"/>
      <c r="HSS711" s="132"/>
      <c r="HST711" s="132"/>
      <c r="HSU711" s="132"/>
      <c r="HSV711" s="132"/>
      <c r="HSW711" s="132"/>
      <c r="HSX711" s="132"/>
      <c r="HSY711" s="132"/>
      <c r="HSZ711" s="132"/>
      <c r="HTA711" s="132"/>
      <c r="HTB711" s="132"/>
      <c r="HTC711" s="132"/>
      <c r="HTD711" s="132"/>
      <c r="HTE711" s="132"/>
      <c r="HTF711" s="132"/>
      <c r="HTG711" s="132"/>
      <c r="HTH711" s="132"/>
      <c r="HTI711" s="132"/>
      <c r="HTJ711" s="132"/>
      <c r="HTK711" s="132"/>
      <c r="HTL711" s="132"/>
      <c r="HTM711" s="132"/>
      <c r="HTN711" s="132"/>
      <c r="HTO711" s="132"/>
      <c r="HTP711" s="132"/>
      <c r="HTQ711" s="132"/>
      <c r="HTR711" s="132"/>
      <c r="HTS711" s="132"/>
      <c r="HTT711" s="132"/>
      <c r="HTU711" s="132"/>
      <c r="HTV711" s="132"/>
      <c r="HTW711" s="132"/>
      <c r="HTX711" s="132"/>
      <c r="HTY711" s="132"/>
      <c r="HTZ711" s="132"/>
      <c r="HUA711" s="132"/>
      <c r="HUB711" s="132"/>
      <c r="HUC711" s="132"/>
      <c r="HUD711" s="132"/>
      <c r="HUE711" s="132"/>
      <c r="HUF711" s="132"/>
      <c r="HUG711" s="132"/>
      <c r="HUH711" s="132"/>
      <c r="HUI711" s="132"/>
      <c r="HUJ711" s="132"/>
      <c r="HUK711" s="132"/>
      <c r="HUL711" s="132"/>
      <c r="HUM711" s="132"/>
      <c r="HUN711" s="132"/>
      <c r="HUO711" s="132"/>
      <c r="HUP711" s="132"/>
      <c r="HUQ711" s="132"/>
      <c r="HUR711" s="132"/>
      <c r="HUS711" s="132"/>
      <c r="HUT711" s="132"/>
      <c r="HUU711" s="132"/>
      <c r="HUV711" s="132"/>
      <c r="HUW711" s="132"/>
      <c r="HUX711" s="132"/>
      <c r="HUY711" s="132"/>
      <c r="HUZ711" s="132"/>
      <c r="HVA711" s="132"/>
      <c r="HVB711" s="132"/>
      <c r="HVC711" s="132"/>
      <c r="HVD711" s="132"/>
      <c r="HVE711" s="132"/>
      <c r="HVF711" s="132"/>
      <c r="HVG711" s="132"/>
      <c r="HVH711" s="132"/>
      <c r="HVI711" s="132"/>
      <c r="HVJ711" s="132"/>
      <c r="HVK711" s="132"/>
      <c r="HVL711" s="132"/>
      <c r="HVM711" s="132"/>
      <c r="HVN711" s="132"/>
      <c r="HVO711" s="132"/>
      <c r="HVP711" s="132"/>
      <c r="HVQ711" s="132"/>
      <c r="HVR711" s="132"/>
      <c r="HVS711" s="132"/>
      <c r="HVT711" s="132"/>
      <c r="HVU711" s="132"/>
      <c r="HVV711" s="132"/>
      <c r="HVW711" s="132"/>
      <c r="HVX711" s="132"/>
      <c r="HVY711" s="132"/>
      <c r="HVZ711" s="132"/>
      <c r="HWA711" s="132"/>
      <c r="HWB711" s="132"/>
      <c r="HWC711" s="132"/>
      <c r="HWD711" s="132"/>
      <c r="HWE711" s="132"/>
      <c r="HWF711" s="132"/>
      <c r="HWG711" s="132"/>
      <c r="HWH711" s="132"/>
      <c r="HWI711" s="132"/>
      <c r="HWJ711" s="132"/>
      <c r="HWK711" s="132"/>
      <c r="HWL711" s="132"/>
      <c r="HWM711" s="132"/>
      <c r="HWN711" s="132"/>
      <c r="HWO711" s="132"/>
      <c r="HWP711" s="132"/>
      <c r="HWQ711" s="132"/>
      <c r="HWR711" s="132"/>
      <c r="HWS711" s="132"/>
      <c r="HWT711" s="132"/>
      <c r="HWU711" s="132"/>
      <c r="HWV711" s="132"/>
      <c r="HWW711" s="132"/>
      <c r="HWX711" s="132"/>
      <c r="HWY711" s="132"/>
      <c r="HWZ711" s="132"/>
      <c r="HXA711" s="132"/>
      <c r="HXB711" s="132"/>
      <c r="HXC711" s="132"/>
      <c r="HXD711" s="132"/>
      <c r="HXE711" s="132"/>
      <c r="HXF711" s="132"/>
      <c r="HXG711" s="132"/>
      <c r="HXH711" s="132"/>
      <c r="HXI711" s="132"/>
      <c r="HXJ711" s="132"/>
      <c r="HXK711" s="132"/>
      <c r="HXL711" s="132"/>
      <c r="HXM711" s="132"/>
      <c r="HXN711" s="132"/>
      <c r="HXO711" s="132"/>
      <c r="HXP711" s="132"/>
      <c r="HXQ711" s="132"/>
      <c r="HXR711" s="132"/>
      <c r="HXS711" s="132"/>
      <c r="HXT711" s="132"/>
      <c r="HXU711" s="132"/>
      <c r="HXV711" s="132"/>
      <c r="HXW711" s="132"/>
      <c r="HXX711" s="132"/>
      <c r="HXY711" s="132"/>
      <c r="HXZ711" s="132"/>
      <c r="HYA711" s="132"/>
      <c r="HYB711" s="132"/>
      <c r="HYC711" s="132"/>
      <c r="HYD711" s="132"/>
      <c r="HYE711" s="132"/>
      <c r="HYF711" s="132"/>
      <c r="HYG711" s="132"/>
      <c r="HYH711" s="132"/>
      <c r="HYI711" s="132"/>
      <c r="HYJ711" s="132"/>
      <c r="HYK711" s="132"/>
      <c r="HYL711" s="132"/>
      <c r="HYM711" s="132"/>
      <c r="HYN711" s="132"/>
      <c r="HYO711" s="132"/>
      <c r="HYP711" s="132"/>
      <c r="HYQ711" s="132"/>
      <c r="HYR711" s="132"/>
      <c r="HYS711" s="132"/>
      <c r="HYT711" s="132"/>
      <c r="HYU711" s="132"/>
      <c r="HYV711" s="132"/>
      <c r="HYW711" s="132"/>
      <c r="HYX711" s="132"/>
      <c r="HYY711" s="132"/>
      <c r="HYZ711" s="132"/>
      <c r="HZA711" s="132"/>
      <c r="HZB711" s="132"/>
      <c r="HZC711" s="132"/>
      <c r="HZD711" s="132"/>
      <c r="HZE711" s="132"/>
      <c r="HZF711" s="132"/>
      <c r="HZG711" s="132"/>
      <c r="HZH711" s="132"/>
      <c r="HZI711" s="132"/>
      <c r="HZJ711" s="132"/>
      <c r="HZK711" s="132"/>
      <c r="HZL711" s="132"/>
      <c r="HZM711" s="132"/>
      <c r="HZN711" s="132"/>
      <c r="HZO711" s="132"/>
      <c r="HZP711" s="132"/>
      <c r="HZQ711" s="132"/>
      <c r="HZR711" s="132"/>
      <c r="HZS711" s="132"/>
      <c r="HZT711" s="132"/>
      <c r="HZU711" s="132"/>
      <c r="HZV711" s="132"/>
      <c r="HZW711" s="132"/>
      <c r="HZX711" s="132"/>
      <c r="HZY711" s="132"/>
      <c r="HZZ711" s="132"/>
      <c r="IAA711" s="132"/>
      <c r="IAB711" s="132"/>
      <c r="IAC711" s="132"/>
      <c r="IAD711" s="132"/>
      <c r="IAE711" s="132"/>
      <c r="IAF711" s="132"/>
      <c r="IAG711" s="132"/>
      <c r="IAH711" s="132"/>
      <c r="IAI711" s="132"/>
      <c r="IAJ711" s="132"/>
      <c r="IAK711" s="132"/>
      <c r="IAL711" s="132"/>
      <c r="IAM711" s="132"/>
      <c r="IAN711" s="132"/>
      <c r="IAO711" s="132"/>
      <c r="IAP711" s="132"/>
      <c r="IAQ711" s="132"/>
      <c r="IAR711" s="132"/>
      <c r="IAS711" s="132"/>
      <c r="IAT711" s="132"/>
      <c r="IAU711" s="132"/>
      <c r="IAV711" s="132"/>
      <c r="IAW711" s="132"/>
      <c r="IAX711" s="132"/>
      <c r="IAY711" s="132"/>
      <c r="IAZ711" s="132"/>
      <c r="IBA711" s="132"/>
      <c r="IBB711" s="132"/>
      <c r="IBC711" s="132"/>
      <c r="IBD711" s="132"/>
      <c r="IBE711" s="132"/>
      <c r="IBF711" s="132"/>
      <c r="IBG711" s="132"/>
      <c r="IBH711" s="132"/>
      <c r="IBI711" s="132"/>
      <c r="IBJ711" s="132"/>
      <c r="IBK711" s="132"/>
      <c r="IBL711" s="132"/>
      <c r="IBM711" s="132"/>
      <c r="IBN711" s="132"/>
      <c r="IBO711" s="132"/>
      <c r="IBP711" s="132"/>
      <c r="IBQ711" s="132"/>
      <c r="IBR711" s="132"/>
      <c r="IBS711" s="132"/>
      <c r="IBT711" s="132"/>
      <c r="IBU711" s="132"/>
      <c r="IBV711" s="132"/>
      <c r="IBW711" s="132"/>
      <c r="IBX711" s="132"/>
      <c r="IBY711" s="132"/>
      <c r="IBZ711" s="132"/>
      <c r="ICA711" s="132"/>
      <c r="ICB711" s="132"/>
      <c r="ICC711" s="132"/>
      <c r="ICD711" s="132"/>
      <c r="ICE711" s="132"/>
      <c r="ICF711" s="132"/>
      <c r="ICG711" s="132"/>
      <c r="ICH711" s="132"/>
      <c r="ICI711" s="132"/>
      <c r="ICJ711" s="132"/>
      <c r="ICK711" s="132"/>
      <c r="ICL711" s="132"/>
      <c r="ICM711" s="132"/>
      <c r="ICN711" s="132"/>
      <c r="ICO711" s="132"/>
      <c r="ICP711" s="132"/>
      <c r="ICQ711" s="132"/>
      <c r="ICR711" s="132"/>
      <c r="ICS711" s="132"/>
      <c r="ICT711" s="132"/>
      <c r="ICU711" s="132"/>
      <c r="ICV711" s="132"/>
      <c r="ICW711" s="132"/>
      <c r="ICX711" s="132"/>
      <c r="ICY711" s="132"/>
      <c r="ICZ711" s="132"/>
      <c r="IDA711" s="132"/>
      <c r="IDB711" s="132"/>
      <c r="IDC711" s="132"/>
      <c r="IDD711" s="132"/>
      <c r="IDE711" s="132"/>
      <c r="IDF711" s="132"/>
      <c r="IDG711" s="132"/>
      <c r="IDH711" s="132"/>
      <c r="IDI711" s="132"/>
      <c r="IDJ711" s="132"/>
      <c r="IDK711" s="132"/>
      <c r="IDL711" s="132"/>
      <c r="IDM711" s="132"/>
      <c r="IDN711" s="132"/>
      <c r="IDO711" s="132"/>
      <c r="IDP711" s="132"/>
      <c r="IDQ711" s="132"/>
      <c r="IDR711" s="132"/>
      <c r="IDS711" s="132"/>
      <c r="IDT711" s="132"/>
      <c r="IDU711" s="132"/>
      <c r="IDV711" s="132"/>
      <c r="IDW711" s="132"/>
      <c r="IDX711" s="132"/>
      <c r="IDY711" s="132"/>
      <c r="IDZ711" s="132"/>
      <c r="IEA711" s="132"/>
      <c r="IEB711" s="132"/>
      <c r="IEC711" s="132"/>
      <c r="IED711" s="132"/>
      <c r="IEE711" s="132"/>
      <c r="IEF711" s="132"/>
      <c r="IEG711" s="132"/>
      <c r="IEH711" s="132"/>
      <c r="IEI711" s="132"/>
      <c r="IEJ711" s="132"/>
      <c r="IEK711" s="132"/>
      <c r="IEL711" s="132"/>
      <c r="IEM711" s="132"/>
      <c r="IEN711" s="132"/>
      <c r="IEO711" s="132"/>
      <c r="IEP711" s="132"/>
      <c r="IEQ711" s="132"/>
      <c r="IER711" s="132"/>
      <c r="IES711" s="132"/>
      <c r="IET711" s="132"/>
      <c r="IEU711" s="132"/>
      <c r="IEV711" s="132"/>
      <c r="IEW711" s="132"/>
      <c r="IEX711" s="132"/>
      <c r="IEY711" s="132"/>
      <c r="IEZ711" s="132"/>
      <c r="IFA711" s="132"/>
      <c r="IFB711" s="132"/>
      <c r="IFC711" s="132"/>
      <c r="IFD711" s="132"/>
      <c r="IFE711" s="132"/>
      <c r="IFF711" s="132"/>
      <c r="IFG711" s="132"/>
      <c r="IFH711" s="132"/>
      <c r="IFI711" s="132"/>
      <c r="IFJ711" s="132"/>
      <c r="IFK711" s="132"/>
      <c r="IFL711" s="132"/>
      <c r="IFM711" s="132"/>
      <c r="IFN711" s="132"/>
      <c r="IFO711" s="132"/>
      <c r="IFP711" s="132"/>
      <c r="IFQ711" s="132"/>
      <c r="IFR711" s="132"/>
      <c r="IFS711" s="132"/>
      <c r="IFT711" s="132"/>
      <c r="IFU711" s="132"/>
      <c r="IFV711" s="132"/>
      <c r="IFW711" s="132"/>
      <c r="IFX711" s="132"/>
      <c r="IFY711" s="132"/>
      <c r="IFZ711" s="132"/>
      <c r="IGA711" s="132"/>
      <c r="IGB711" s="132"/>
      <c r="IGC711" s="132"/>
      <c r="IGD711" s="132"/>
      <c r="IGE711" s="132"/>
      <c r="IGF711" s="132"/>
      <c r="IGG711" s="132"/>
      <c r="IGH711" s="132"/>
      <c r="IGI711" s="132"/>
      <c r="IGJ711" s="132"/>
      <c r="IGK711" s="132"/>
      <c r="IGL711" s="132"/>
      <c r="IGM711" s="132"/>
      <c r="IGN711" s="132"/>
      <c r="IGO711" s="132"/>
      <c r="IGP711" s="132"/>
      <c r="IGQ711" s="132"/>
      <c r="IGR711" s="132"/>
      <c r="IGS711" s="132"/>
      <c r="IGT711" s="132"/>
      <c r="IGU711" s="132"/>
      <c r="IGV711" s="132"/>
      <c r="IGW711" s="132"/>
      <c r="IGX711" s="132"/>
      <c r="IGY711" s="132"/>
      <c r="IGZ711" s="132"/>
      <c r="IHA711" s="132"/>
      <c r="IHB711" s="132"/>
      <c r="IHC711" s="132"/>
      <c r="IHD711" s="132"/>
      <c r="IHE711" s="132"/>
      <c r="IHF711" s="132"/>
      <c r="IHG711" s="132"/>
      <c r="IHH711" s="132"/>
      <c r="IHI711" s="132"/>
      <c r="IHJ711" s="132"/>
      <c r="IHK711" s="132"/>
      <c r="IHL711" s="132"/>
      <c r="IHM711" s="132"/>
      <c r="IHN711" s="132"/>
      <c r="IHO711" s="132"/>
      <c r="IHP711" s="132"/>
      <c r="IHQ711" s="132"/>
      <c r="IHR711" s="132"/>
      <c r="IHS711" s="132"/>
      <c r="IHT711" s="132"/>
      <c r="IHU711" s="132"/>
      <c r="IHV711" s="132"/>
      <c r="IHW711" s="132"/>
      <c r="IHX711" s="132"/>
      <c r="IHY711" s="132"/>
      <c r="IHZ711" s="132"/>
      <c r="IIA711" s="132"/>
      <c r="IIB711" s="132"/>
      <c r="IIC711" s="132"/>
      <c r="IID711" s="132"/>
      <c r="IIE711" s="132"/>
      <c r="IIF711" s="132"/>
      <c r="IIG711" s="132"/>
      <c r="IIH711" s="132"/>
      <c r="III711" s="132"/>
      <c r="IIJ711" s="132"/>
      <c r="IIK711" s="132"/>
      <c r="IIL711" s="132"/>
      <c r="IIM711" s="132"/>
      <c r="IIN711" s="132"/>
      <c r="IIO711" s="132"/>
      <c r="IIP711" s="132"/>
      <c r="IIQ711" s="132"/>
      <c r="IIR711" s="132"/>
      <c r="IIS711" s="132"/>
      <c r="IIT711" s="132"/>
      <c r="IIU711" s="132"/>
      <c r="IIV711" s="132"/>
      <c r="IIW711" s="132"/>
      <c r="IIX711" s="132"/>
      <c r="IIY711" s="132"/>
      <c r="IIZ711" s="132"/>
      <c r="IJA711" s="132"/>
      <c r="IJB711" s="132"/>
      <c r="IJC711" s="132"/>
      <c r="IJD711" s="132"/>
      <c r="IJE711" s="132"/>
      <c r="IJF711" s="132"/>
      <c r="IJG711" s="132"/>
      <c r="IJH711" s="132"/>
      <c r="IJI711" s="132"/>
      <c r="IJJ711" s="132"/>
      <c r="IJK711" s="132"/>
      <c r="IJL711" s="132"/>
      <c r="IJM711" s="132"/>
      <c r="IJN711" s="132"/>
      <c r="IJO711" s="132"/>
      <c r="IJP711" s="132"/>
      <c r="IJQ711" s="132"/>
      <c r="IJR711" s="132"/>
      <c r="IJS711" s="132"/>
      <c r="IJT711" s="132"/>
      <c r="IJU711" s="132"/>
      <c r="IJV711" s="132"/>
      <c r="IJW711" s="132"/>
      <c r="IJX711" s="132"/>
      <c r="IJY711" s="132"/>
      <c r="IJZ711" s="132"/>
      <c r="IKA711" s="132"/>
      <c r="IKB711" s="132"/>
      <c r="IKC711" s="132"/>
      <c r="IKD711" s="132"/>
      <c r="IKE711" s="132"/>
      <c r="IKF711" s="132"/>
      <c r="IKG711" s="132"/>
      <c r="IKH711" s="132"/>
      <c r="IKI711" s="132"/>
      <c r="IKJ711" s="132"/>
      <c r="IKK711" s="132"/>
      <c r="IKL711" s="132"/>
      <c r="IKM711" s="132"/>
      <c r="IKN711" s="132"/>
      <c r="IKO711" s="132"/>
      <c r="IKP711" s="132"/>
      <c r="IKQ711" s="132"/>
      <c r="IKR711" s="132"/>
      <c r="IKS711" s="132"/>
      <c r="IKT711" s="132"/>
      <c r="IKU711" s="132"/>
      <c r="IKV711" s="132"/>
      <c r="IKW711" s="132"/>
      <c r="IKX711" s="132"/>
      <c r="IKY711" s="132"/>
      <c r="IKZ711" s="132"/>
      <c r="ILA711" s="132"/>
      <c r="ILB711" s="132"/>
      <c r="ILC711" s="132"/>
      <c r="ILD711" s="132"/>
      <c r="ILE711" s="132"/>
      <c r="ILF711" s="132"/>
      <c r="ILG711" s="132"/>
      <c r="ILH711" s="132"/>
      <c r="ILI711" s="132"/>
      <c r="ILJ711" s="132"/>
      <c r="ILK711" s="132"/>
      <c r="ILL711" s="132"/>
      <c r="ILM711" s="132"/>
      <c r="ILN711" s="132"/>
      <c r="ILO711" s="132"/>
      <c r="ILP711" s="132"/>
      <c r="ILQ711" s="132"/>
      <c r="ILR711" s="132"/>
      <c r="ILS711" s="132"/>
      <c r="ILT711" s="132"/>
      <c r="ILU711" s="132"/>
      <c r="ILV711" s="132"/>
      <c r="ILW711" s="132"/>
      <c r="ILX711" s="132"/>
      <c r="ILY711" s="132"/>
      <c r="ILZ711" s="132"/>
      <c r="IMA711" s="132"/>
      <c r="IMB711" s="132"/>
      <c r="IMC711" s="132"/>
      <c r="IMD711" s="132"/>
      <c r="IME711" s="132"/>
      <c r="IMF711" s="132"/>
      <c r="IMG711" s="132"/>
      <c r="IMH711" s="132"/>
      <c r="IMI711" s="132"/>
      <c r="IMJ711" s="132"/>
      <c r="IMK711" s="132"/>
      <c r="IML711" s="132"/>
      <c r="IMM711" s="132"/>
      <c r="IMN711" s="132"/>
      <c r="IMO711" s="132"/>
      <c r="IMP711" s="132"/>
      <c r="IMQ711" s="132"/>
      <c r="IMR711" s="132"/>
      <c r="IMS711" s="132"/>
      <c r="IMT711" s="132"/>
      <c r="IMU711" s="132"/>
      <c r="IMV711" s="132"/>
      <c r="IMW711" s="132"/>
      <c r="IMX711" s="132"/>
      <c r="IMY711" s="132"/>
      <c r="IMZ711" s="132"/>
      <c r="INA711" s="132"/>
      <c r="INB711" s="132"/>
      <c r="INC711" s="132"/>
      <c r="IND711" s="132"/>
      <c r="INE711" s="132"/>
      <c r="INF711" s="132"/>
      <c r="ING711" s="132"/>
      <c r="INH711" s="132"/>
      <c r="INI711" s="132"/>
      <c r="INJ711" s="132"/>
      <c r="INK711" s="132"/>
      <c r="INL711" s="132"/>
      <c r="INM711" s="132"/>
      <c r="INN711" s="132"/>
      <c r="INO711" s="132"/>
      <c r="INP711" s="132"/>
      <c r="INQ711" s="132"/>
      <c r="INR711" s="132"/>
      <c r="INS711" s="132"/>
      <c r="INT711" s="132"/>
      <c r="INU711" s="132"/>
      <c r="INV711" s="132"/>
      <c r="INW711" s="132"/>
      <c r="INX711" s="132"/>
      <c r="INY711" s="132"/>
      <c r="INZ711" s="132"/>
      <c r="IOA711" s="132"/>
      <c r="IOB711" s="132"/>
      <c r="IOC711" s="132"/>
      <c r="IOD711" s="132"/>
      <c r="IOE711" s="132"/>
      <c r="IOF711" s="132"/>
      <c r="IOG711" s="132"/>
      <c r="IOH711" s="132"/>
      <c r="IOI711" s="132"/>
      <c r="IOJ711" s="132"/>
      <c r="IOK711" s="132"/>
      <c r="IOL711" s="132"/>
      <c r="IOM711" s="132"/>
      <c r="ION711" s="132"/>
      <c r="IOO711" s="132"/>
      <c r="IOP711" s="132"/>
      <c r="IOQ711" s="132"/>
      <c r="IOR711" s="132"/>
      <c r="IOS711" s="132"/>
      <c r="IOT711" s="132"/>
      <c r="IOU711" s="132"/>
      <c r="IOV711" s="132"/>
      <c r="IOW711" s="132"/>
      <c r="IOX711" s="132"/>
      <c r="IOY711" s="132"/>
      <c r="IOZ711" s="132"/>
      <c r="IPA711" s="132"/>
      <c r="IPB711" s="132"/>
      <c r="IPC711" s="132"/>
      <c r="IPD711" s="132"/>
      <c r="IPE711" s="132"/>
      <c r="IPF711" s="132"/>
      <c r="IPG711" s="132"/>
      <c r="IPH711" s="132"/>
      <c r="IPI711" s="132"/>
      <c r="IPJ711" s="132"/>
      <c r="IPK711" s="132"/>
      <c r="IPL711" s="132"/>
      <c r="IPM711" s="132"/>
      <c r="IPN711" s="132"/>
      <c r="IPO711" s="132"/>
      <c r="IPP711" s="132"/>
      <c r="IPQ711" s="132"/>
      <c r="IPR711" s="132"/>
      <c r="IPS711" s="132"/>
      <c r="IPT711" s="132"/>
      <c r="IPU711" s="132"/>
      <c r="IPV711" s="132"/>
      <c r="IPW711" s="132"/>
      <c r="IPX711" s="132"/>
      <c r="IPY711" s="132"/>
      <c r="IPZ711" s="132"/>
      <c r="IQA711" s="132"/>
      <c r="IQB711" s="132"/>
      <c r="IQC711" s="132"/>
      <c r="IQD711" s="132"/>
      <c r="IQE711" s="132"/>
      <c r="IQF711" s="132"/>
      <c r="IQG711" s="132"/>
      <c r="IQH711" s="132"/>
      <c r="IQI711" s="132"/>
      <c r="IQJ711" s="132"/>
      <c r="IQK711" s="132"/>
      <c r="IQL711" s="132"/>
      <c r="IQM711" s="132"/>
      <c r="IQN711" s="132"/>
      <c r="IQO711" s="132"/>
      <c r="IQP711" s="132"/>
      <c r="IQQ711" s="132"/>
      <c r="IQR711" s="132"/>
      <c r="IQS711" s="132"/>
      <c r="IQT711" s="132"/>
      <c r="IQU711" s="132"/>
      <c r="IQV711" s="132"/>
      <c r="IQW711" s="132"/>
      <c r="IQX711" s="132"/>
      <c r="IQY711" s="132"/>
      <c r="IQZ711" s="132"/>
      <c r="IRA711" s="132"/>
      <c r="IRB711" s="132"/>
      <c r="IRC711" s="132"/>
      <c r="IRD711" s="132"/>
      <c r="IRE711" s="132"/>
      <c r="IRF711" s="132"/>
      <c r="IRG711" s="132"/>
      <c r="IRH711" s="132"/>
      <c r="IRI711" s="132"/>
      <c r="IRJ711" s="132"/>
      <c r="IRK711" s="132"/>
      <c r="IRL711" s="132"/>
      <c r="IRM711" s="132"/>
      <c r="IRN711" s="132"/>
      <c r="IRO711" s="132"/>
      <c r="IRP711" s="132"/>
      <c r="IRQ711" s="132"/>
      <c r="IRR711" s="132"/>
      <c r="IRS711" s="132"/>
      <c r="IRT711" s="132"/>
      <c r="IRU711" s="132"/>
      <c r="IRV711" s="132"/>
      <c r="IRW711" s="132"/>
      <c r="IRX711" s="132"/>
      <c r="IRY711" s="132"/>
      <c r="IRZ711" s="132"/>
      <c r="ISA711" s="132"/>
      <c r="ISB711" s="132"/>
      <c r="ISC711" s="132"/>
      <c r="ISD711" s="132"/>
      <c r="ISE711" s="132"/>
      <c r="ISF711" s="132"/>
      <c r="ISG711" s="132"/>
      <c r="ISH711" s="132"/>
      <c r="ISI711" s="132"/>
      <c r="ISJ711" s="132"/>
      <c r="ISK711" s="132"/>
      <c r="ISL711" s="132"/>
      <c r="ISM711" s="132"/>
      <c r="ISN711" s="132"/>
      <c r="ISO711" s="132"/>
      <c r="ISP711" s="132"/>
      <c r="ISQ711" s="132"/>
      <c r="ISR711" s="132"/>
      <c r="ISS711" s="132"/>
      <c r="IST711" s="132"/>
      <c r="ISU711" s="132"/>
      <c r="ISV711" s="132"/>
      <c r="ISW711" s="132"/>
      <c r="ISX711" s="132"/>
      <c r="ISY711" s="132"/>
      <c r="ISZ711" s="132"/>
      <c r="ITA711" s="132"/>
      <c r="ITB711" s="132"/>
      <c r="ITC711" s="132"/>
      <c r="ITD711" s="132"/>
      <c r="ITE711" s="132"/>
      <c r="ITF711" s="132"/>
      <c r="ITG711" s="132"/>
      <c r="ITH711" s="132"/>
      <c r="ITI711" s="132"/>
      <c r="ITJ711" s="132"/>
      <c r="ITK711" s="132"/>
      <c r="ITL711" s="132"/>
      <c r="ITM711" s="132"/>
      <c r="ITN711" s="132"/>
      <c r="ITO711" s="132"/>
      <c r="ITP711" s="132"/>
      <c r="ITQ711" s="132"/>
      <c r="ITR711" s="132"/>
      <c r="ITS711" s="132"/>
      <c r="ITT711" s="132"/>
      <c r="ITU711" s="132"/>
      <c r="ITV711" s="132"/>
      <c r="ITW711" s="132"/>
      <c r="ITX711" s="132"/>
      <c r="ITY711" s="132"/>
      <c r="ITZ711" s="132"/>
      <c r="IUA711" s="132"/>
      <c r="IUB711" s="132"/>
      <c r="IUC711" s="132"/>
      <c r="IUD711" s="132"/>
      <c r="IUE711" s="132"/>
      <c r="IUF711" s="132"/>
      <c r="IUG711" s="132"/>
      <c r="IUH711" s="132"/>
      <c r="IUI711" s="132"/>
      <c r="IUJ711" s="132"/>
      <c r="IUK711" s="132"/>
      <c r="IUL711" s="132"/>
      <c r="IUM711" s="132"/>
      <c r="IUN711" s="132"/>
      <c r="IUO711" s="132"/>
      <c r="IUP711" s="132"/>
      <c r="IUQ711" s="132"/>
      <c r="IUR711" s="132"/>
      <c r="IUS711" s="132"/>
      <c r="IUT711" s="132"/>
      <c r="IUU711" s="132"/>
      <c r="IUV711" s="132"/>
      <c r="IUW711" s="132"/>
      <c r="IUX711" s="132"/>
      <c r="IUY711" s="132"/>
      <c r="IUZ711" s="132"/>
      <c r="IVA711" s="132"/>
      <c r="IVB711" s="132"/>
      <c r="IVC711" s="132"/>
      <c r="IVD711" s="132"/>
      <c r="IVE711" s="132"/>
      <c r="IVF711" s="132"/>
      <c r="IVG711" s="132"/>
      <c r="IVH711" s="132"/>
      <c r="IVI711" s="132"/>
      <c r="IVJ711" s="132"/>
      <c r="IVK711" s="132"/>
      <c r="IVL711" s="132"/>
      <c r="IVM711" s="132"/>
      <c r="IVN711" s="132"/>
      <c r="IVO711" s="132"/>
      <c r="IVP711" s="132"/>
      <c r="IVQ711" s="132"/>
      <c r="IVR711" s="132"/>
      <c r="IVS711" s="132"/>
      <c r="IVT711" s="132"/>
      <c r="IVU711" s="132"/>
      <c r="IVV711" s="132"/>
      <c r="IVW711" s="132"/>
      <c r="IVX711" s="132"/>
      <c r="IVY711" s="132"/>
      <c r="IVZ711" s="132"/>
      <c r="IWA711" s="132"/>
      <c r="IWB711" s="132"/>
      <c r="IWC711" s="132"/>
      <c r="IWD711" s="132"/>
      <c r="IWE711" s="132"/>
      <c r="IWF711" s="132"/>
      <c r="IWG711" s="132"/>
      <c r="IWH711" s="132"/>
      <c r="IWI711" s="132"/>
      <c r="IWJ711" s="132"/>
      <c r="IWK711" s="132"/>
      <c r="IWL711" s="132"/>
      <c r="IWM711" s="132"/>
      <c r="IWN711" s="132"/>
      <c r="IWO711" s="132"/>
      <c r="IWP711" s="132"/>
      <c r="IWQ711" s="132"/>
      <c r="IWR711" s="132"/>
      <c r="IWS711" s="132"/>
      <c r="IWT711" s="132"/>
      <c r="IWU711" s="132"/>
      <c r="IWV711" s="132"/>
      <c r="IWW711" s="132"/>
      <c r="IWX711" s="132"/>
      <c r="IWY711" s="132"/>
      <c r="IWZ711" s="132"/>
      <c r="IXA711" s="132"/>
      <c r="IXB711" s="132"/>
      <c r="IXC711" s="132"/>
      <c r="IXD711" s="132"/>
      <c r="IXE711" s="132"/>
      <c r="IXF711" s="132"/>
      <c r="IXG711" s="132"/>
      <c r="IXH711" s="132"/>
      <c r="IXI711" s="132"/>
      <c r="IXJ711" s="132"/>
      <c r="IXK711" s="132"/>
      <c r="IXL711" s="132"/>
      <c r="IXM711" s="132"/>
      <c r="IXN711" s="132"/>
      <c r="IXO711" s="132"/>
      <c r="IXP711" s="132"/>
      <c r="IXQ711" s="132"/>
      <c r="IXR711" s="132"/>
      <c r="IXS711" s="132"/>
      <c r="IXT711" s="132"/>
      <c r="IXU711" s="132"/>
      <c r="IXV711" s="132"/>
      <c r="IXW711" s="132"/>
      <c r="IXX711" s="132"/>
      <c r="IXY711" s="132"/>
      <c r="IXZ711" s="132"/>
      <c r="IYA711" s="132"/>
      <c r="IYB711" s="132"/>
      <c r="IYC711" s="132"/>
      <c r="IYD711" s="132"/>
      <c r="IYE711" s="132"/>
      <c r="IYF711" s="132"/>
      <c r="IYG711" s="132"/>
      <c r="IYH711" s="132"/>
      <c r="IYI711" s="132"/>
      <c r="IYJ711" s="132"/>
      <c r="IYK711" s="132"/>
      <c r="IYL711" s="132"/>
      <c r="IYM711" s="132"/>
      <c r="IYN711" s="132"/>
      <c r="IYO711" s="132"/>
      <c r="IYP711" s="132"/>
      <c r="IYQ711" s="132"/>
      <c r="IYR711" s="132"/>
      <c r="IYS711" s="132"/>
      <c r="IYT711" s="132"/>
      <c r="IYU711" s="132"/>
      <c r="IYV711" s="132"/>
      <c r="IYW711" s="132"/>
      <c r="IYX711" s="132"/>
      <c r="IYY711" s="132"/>
      <c r="IYZ711" s="132"/>
      <c r="IZA711" s="132"/>
      <c r="IZB711" s="132"/>
      <c r="IZC711" s="132"/>
      <c r="IZD711" s="132"/>
      <c r="IZE711" s="132"/>
      <c r="IZF711" s="132"/>
      <c r="IZG711" s="132"/>
      <c r="IZH711" s="132"/>
      <c r="IZI711" s="132"/>
      <c r="IZJ711" s="132"/>
      <c r="IZK711" s="132"/>
      <c r="IZL711" s="132"/>
      <c r="IZM711" s="132"/>
      <c r="IZN711" s="132"/>
      <c r="IZO711" s="132"/>
      <c r="IZP711" s="132"/>
      <c r="IZQ711" s="132"/>
      <c r="IZR711" s="132"/>
      <c r="IZS711" s="132"/>
      <c r="IZT711" s="132"/>
      <c r="IZU711" s="132"/>
      <c r="IZV711" s="132"/>
      <c r="IZW711" s="132"/>
      <c r="IZX711" s="132"/>
      <c r="IZY711" s="132"/>
      <c r="IZZ711" s="132"/>
      <c r="JAA711" s="132"/>
      <c r="JAB711" s="132"/>
      <c r="JAC711" s="132"/>
      <c r="JAD711" s="132"/>
      <c r="JAE711" s="132"/>
      <c r="JAF711" s="132"/>
      <c r="JAG711" s="132"/>
      <c r="JAH711" s="132"/>
      <c r="JAI711" s="132"/>
      <c r="JAJ711" s="132"/>
      <c r="JAK711" s="132"/>
      <c r="JAL711" s="132"/>
      <c r="JAM711" s="132"/>
      <c r="JAN711" s="132"/>
      <c r="JAO711" s="132"/>
      <c r="JAP711" s="132"/>
      <c r="JAQ711" s="132"/>
      <c r="JAR711" s="132"/>
      <c r="JAS711" s="132"/>
      <c r="JAT711" s="132"/>
      <c r="JAU711" s="132"/>
      <c r="JAV711" s="132"/>
      <c r="JAW711" s="132"/>
      <c r="JAX711" s="132"/>
      <c r="JAY711" s="132"/>
      <c r="JAZ711" s="132"/>
      <c r="JBA711" s="132"/>
      <c r="JBB711" s="132"/>
      <c r="JBC711" s="132"/>
      <c r="JBD711" s="132"/>
      <c r="JBE711" s="132"/>
      <c r="JBF711" s="132"/>
      <c r="JBG711" s="132"/>
      <c r="JBH711" s="132"/>
      <c r="JBI711" s="132"/>
      <c r="JBJ711" s="132"/>
      <c r="JBK711" s="132"/>
      <c r="JBL711" s="132"/>
      <c r="JBM711" s="132"/>
      <c r="JBN711" s="132"/>
      <c r="JBO711" s="132"/>
      <c r="JBP711" s="132"/>
      <c r="JBQ711" s="132"/>
      <c r="JBR711" s="132"/>
      <c r="JBS711" s="132"/>
      <c r="JBT711" s="132"/>
      <c r="JBU711" s="132"/>
      <c r="JBV711" s="132"/>
      <c r="JBW711" s="132"/>
      <c r="JBX711" s="132"/>
      <c r="JBY711" s="132"/>
      <c r="JBZ711" s="132"/>
      <c r="JCA711" s="132"/>
      <c r="JCB711" s="132"/>
      <c r="JCC711" s="132"/>
      <c r="JCD711" s="132"/>
      <c r="JCE711" s="132"/>
      <c r="JCF711" s="132"/>
      <c r="JCG711" s="132"/>
      <c r="JCH711" s="132"/>
      <c r="JCI711" s="132"/>
      <c r="JCJ711" s="132"/>
      <c r="JCK711" s="132"/>
      <c r="JCL711" s="132"/>
      <c r="JCM711" s="132"/>
      <c r="JCN711" s="132"/>
      <c r="JCO711" s="132"/>
      <c r="JCP711" s="132"/>
      <c r="JCQ711" s="132"/>
      <c r="JCR711" s="132"/>
      <c r="JCS711" s="132"/>
      <c r="JCT711" s="132"/>
      <c r="JCU711" s="132"/>
      <c r="JCV711" s="132"/>
      <c r="JCW711" s="132"/>
      <c r="JCX711" s="132"/>
      <c r="JCY711" s="132"/>
      <c r="JCZ711" s="132"/>
      <c r="JDA711" s="132"/>
      <c r="JDB711" s="132"/>
      <c r="JDC711" s="132"/>
      <c r="JDD711" s="132"/>
      <c r="JDE711" s="132"/>
      <c r="JDF711" s="132"/>
      <c r="JDG711" s="132"/>
      <c r="JDH711" s="132"/>
      <c r="JDI711" s="132"/>
      <c r="JDJ711" s="132"/>
      <c r="JDK711" s="132"/>
      <c r="JDL711" s="132"/>
      <c r="JDM711" s="132"/>
      <c r="JDN711" s="132"/>
      <c r="JDO711" s="132"/>
      <c r="JDP711" s="132"/>
      <c r="JDQ711" s="132"/>
      <c r="JDR711" s="132"/>
      <c r="JDS711" s="132"/>
      <c r="JDT711" s="132"/>
      <c r="JDU711" s="132"/>
      <c r="JDV711" s="132"/>
      <c r="JDW711" s="132"/>
      <c r="JDX711" s="132"/>
      <c r="JDY711" s="132"/>
      <c r="JDZ711" s="132"/>
      <c r="JEA711" s="132"/>
      <c r="JEB711" s="132"/>
      <c r="JEC711" s="132"/>
      <c r="JED711" s="132"/>
      <c r="JEE711" s="132"/>
      <c r="JEF711" s="132"/>
      <c r="JEG711" s="132"/>
      <c r="JEH711" s="132"/>
      <c r="JEI711" s="132"/>
      <c r="JEJ711" s="132"/>
      <c r="JEK711" s="132"/>
      <c r="JEL711" s="132"/>
      <c r="JEM711" s="132"/>
      <c r="JEN711" s="132"/>
      <c r="JEO711" s="132"/>
      <c r="JEP711" s="132"/>
      <c r="JEQ711" s="132"/>
      <c r="JER711" s="132"/>
      <c r="JES711" s="132"/>
      <c r="JET711" s="132"/>
      <c r="JEU711" s="132"/>
      <c r="JEV711" s="132"/>
      <c r="JEW711" s="132"/>
      <c r="JEX711" s="132"/>
      <c r="JEY711" s="132"/>
      <c r="JEZ711" s="132"/>
      <c r="JFA711" s="132"/>
      <c r="JFB711" s="132"/>
      <c r="JFC711" s="132"/>
      <c r="JFD711" s="132"/>
      <c r="JFE711" s="132"/>
      <c r="JFF711" s="132"/>
      <c r="JFG711" s="132"/>
      <c r="JFH711" s="132"/>
      <c r="JFI711" s="132"/>
      <c r="JFJ711" s="132"/>
      <c r="JFK711" s="132"/>
      <c r="JFL711" s="132"/>
      <c r="JFM711" s="132"/>
      <c r="JFN711" s="132"/>
      <c r="JFO711" s="132"/>
      <c r="JFP711" s="132"/>
      <c r="JFQ711" s="132"/>
      <c r="JFR711" s="132"/>
      <c r="JFS711" s="132"/>
      <c r="JFT711" s="132"/>
      <c r="JFU711" s="132"/>
      <c r="JFV711" s="132"/>
      <c r="JFW711" s="132"/>
      <c r="JFX711" s="132"/>
      <c r="JFY711" s="132"/>
      <c r="JFZ711" s="132"/>
      <c r="JGA711" s="132"/>
      <c r="JGB711" s="132"/>
      <c r="JGC711" s="132"/>
      <c r="JGD711" s="132"/>
      <c r="JGE711" s="132"/>
      <c r="JGF711" s="132"/>
      <c r="JGG711" s="132"/>
      <c r="JGH711" s="132"/>
      <c r="JGI711" s="132"/>
      <c r="JGJ711" s="132"/>
      <c r="JGK711" s="132"/>
      <c r="JGL711" s="132"/>
      <c r="JGM711" s="132"/>
      <c r="JGN711" s="132"/>
      <c r="JGO711" s="132"/>
      <c r="JGP711" s="132"/>
      <c r="JGQ711" s="132"/>
      <c r="JGR711" s="132"/>
      <c r="JGS711" s="132"/>
      <c r="JGT711" s="132"/>
      <c r="JGU711" s="132"/>
      <c r="JGV711" s="132"/>
      <c r="JGW711" s="132"/>
      <c r="JGX711" s="132"/>
      <c r="JGY711" s="132"/>
      <c r="JGZ711" s="132"/>
      <c r="JHA711" s="132"/>
      <c r="JHB711" s="132"/>
      <c r="JHC711" s="132"/>
      <c r="JHD711" s="132"/>
      <c r="JHE711" s="132"/>
      <c r="JHF711" s="132"/>
      <c r="JHG711" s="132"/>
      <c r="JHH711" s="132"/>
      <c r="JHI711" s="132"/>
      <c r="JHJ711" s="132"/>
      <c r="JHK711" s="132"/>
      <c r="JHL711" s="132"/>
      <c r="JHM711" s="132"/>
      <c r="JHN711" s="132"/>
      <c r="JHO711" s="132"/>
      <c r="JHP711" s="132"/>
      <c r="JHQ711" s="132"/>
      <c r="JHR711" s="132"/>
      <c r="JHS711" s="132"/>
      <c r="JHT711" s="132"/>
      <c r="JHU711" s="132"/>
      <c r="JHV711" s="132"/>
      <c r="JHW711" s="132"/>
      <c r="JHX711" s="132"/>
      <c r="JHY711" s="132"/>
      <c r="JHZ711" s="132"/>
      <c r="JIA711" s="132"/>
      <c r="JIB711" s="132"/>
      <c r="JIC711" s="132"/>
      <c r="JID711" s="132"/>
      <c r="JIE711" s="132"/>
      <c r="JIF711" s="132"/>
      <c r="JIG711" s="132"/>
      <c r="JIH711" s="132"/>
      <c r="JII711" s="132"/>
      <c r="JIJ711" s="132"/>
      <c r="JIK711" s="132"/>
      <c r="JIL711" s="132"/>
      <c r="JIM711" s="132"/>
      <c r="JIN711" s="132"/>
      <c r="JIO711" s="132"/>
      <c r="JIP711" s="132"/>
      <c r="JIQ711" s="132"/>
      <c r="JIR711" s="132"/>
      <c r="JIS711" s="132"/>
      <c r="JIT711" s="132"/>
      <c r="JIU711" s="132"/>
      <c r="JIV711" s="132"/>
      <c r="JIW711" s="132"/>
      <c r="JIX711" s="132"/>
      <c r="JIY711" s="132"/>
      <c r="JIZ711" s="132"/>
      <c r="JJA711" s="132"/>
      <c r="JJB711" s="132"/>
      <c r="JJC711" s="132"/>
      <c r="JJD711" s="132"/>
      <c r="JJE711" s="132"/>
      <c r="JJF711" s="132"/>
      <c r="JJG711" s="132"/>
      <c r="JJH711" s="132"/>
      <c r="JJI711" s="132"/>
      <c r="JJJ711" s="132"/>
      <c r="JJK711" s="132"/>
      <c r="JJL711" s="132"/>
      <c r="JJM711" s="132"/>
      <c r="JJN711" s="132"/>
      <c r="JJO711" s="132"/>
      <c r="JJP711" s="132"/>
      <c r="JJQ711" s="132"/>
      <c r="JJR711" s="132"/>
      <c r="JJS711" s="132"/>
      <c r="JJT711" s="132"/>
      <c r="JJU711" s="132"/>
      <c r="JJV711" s="132"/>
      <c r="JJW711" s="132"/>
      <c r="JJX711" s="132"/>
      <c r="JJY711" s="132"/>
      <c r="JJZ711" s="132"/>
      <c r="JKA711" s="132"/>
      <c r="JKB711" s="132"/>
      <c r="JKC711" s="132"/>
      <c r="JKD711" s="132"/>
      <c r="JKE711" s="132"/>
      <c r="JKF711" s="132"/>
      <c r="JKG711" s="132"/>
      <c r="JKH711" s="132"/>
      <c r="JKI711" s="132"/>
      <c r="JKJ711" s="132"/>
      <c r="JKK711" s="132"/>
      <c r="JKL711" s="132"/>
      <c r="JKM711" s="132"/>
      <c r="JKN711" s="132"/>
      <c r="JKO711" s="132"/>
      <c r="JKP711" s="132"/>
      <c r="JKQ711" s="132"/>
      <c r="JKR711" s="132"/>
      <c r="JKS711" s="132"/>
      <c r="JKT711" s="132"/>
      <c r="JKU711" s="132"/>
      <c r="JKV711" s="132"/>
      <c r="JKW711" s="132"/>
      <c r="JKX711" s="132"/>
      <c r="JKY711" s="132"/>
      <c r="JKZ711" s="132"/>
      <c r="JLA711" s="132"/>
      <c r="JLB711" s="132"/>
      <c r="JLC711" s="132"/>
      <c r="JLD711" s="132"/>
      <c r="JLE711" s="132"/>
      <c r="JLF711" s="132"/>
      <c r="JLG711" s="132"/>
      <c r="JLH711" s="132"/>
      <c r="JLI711" s="132"/>
      <c r="JLJ711" s="132"/>
      <c r="JLK711" s="132"/>
      <c r="JLL711" s="132"/>
      <c r="JLM711" s="132"/>
      <c r="JLN711" s="132"/>
      <c r="JLO711" s="132"/>
      <c r="JLP711" s="132"/>
      <c r="JLQ711" s="132"/>
      <c r="JLR711" s="132"/>
      <c r="JLS711" s="132"/>
      <c r="JLT711" s="132"/>
      <c r="JLU711" s="132"/>
      <c r="JLV711" s="132"/>
      <c r="JLW711" s="132"/>
      <c r="JLX711" s="132"/>
      <c r="JLY711" s="132"/>
      <c r="JLZ711" s="132"/>
      <c r="JMA711" s="132"/>
      <c r="JMB711" s="132"/>
      <c r="JMC711" s="132"/>
      <c r="JMD711" s="132"/>
      <c r="JME711" s="132"/>
      <c r="JMF711" s="132"/>
      <c r="JMG711" s="132"/>
      <c r="JMH711" s="132"/>
      <c r="JMI711" s="132"/>
      <c r="JMJ711" s="132"/>
      <c r="JMK711" s="132"/>
      <c r="JML711" s="132"/>
      <c r="JMM711" s="132"/>
      <c r="JMN711" s="132"/>
      <c r="JMO711" s="132"/>
      <c r="JMP711" s="132"/>
      <c r="JMQ711" s="132"/>
      <c r="JMR711" s="132"/>
      <c r="JMS711" s="132"/>
      <c r="JMT711" s="132"/>
      <c r="JMU711" s="132"/>
      <c r="JMV711" s="132"/>
      <c r="JMW711" s="132"/>
      <c r="JMX711" s="132"/>
      <c r="JMY711" s="132"/>
      <c r="JMZ711" s="132"/>
      <c r="JNA711" s="132"/>
      <c r="JNB711" s="132"/>
      <c r="JNC711" s="132"/>
      <c r="JND711" s="132"/>
      <c r="JNE711" s="132"/>
      <c r="JNF711" s="132"/>
      <c r="JNG711" s="132"/>
      <c r="JNH711" s="132"/>
      <c r="JNI711" s="132"/>
      <c r="JNJ711" s="132"/>
      <c r="JNK711" s="132"/>
      <c r="JNL711" s="132"/>
      <c r="JNM711" s="132"/>
      <c r="JNN711" s="132"/>
      <c r="JNO711" s="132"/>
      <c r="JNP711" s="132"/>
      <c r="JNQ711" s="132"/>
      <c r="JNR711" s="132"/>
      <c r="JNS711" s="132"/>
      <c r="JNT711" s="132"/>
      <c r="JNU711" s="132"/>
      <c r="JNV711" s="132"/>
      <c r="JNW711" s="132"/>
      <c r="JNX711" s="132"/>
      <c r="JNY711" s="132"/>
      <c r="JNZ711" s="132"/>
      <c r="JOA711" s="132"/>
      <c r="JOB711" s="132"/>
      <c r="JOC711" s="132"/>
      <c r="JOD711" s="132"/>
      <c r="JOE711" s="132"/>
      <c r="JOF711" s="132"/>
      <c r="JOG711" s="132"/>
      <c r="JOH711" s="132"/>
      <c r="JOI711" s="132"/>
      <c r="JOJ711" s="132"/>
      <c r="JOK711" s="132"/>
      <c r="JOL711" s="132"/>
      <c r="JOM711" s="132"/>
      <c r="JON711" s="132"/>
      <c r="JOO711" s="132"/>
      <c r="JOP711" s="132"/>
      <c r="JOQ711" s="132"/>
      <c r="JOR711" s="132"/>
      <c r="JOS711" s="132"/>
      <c r="JOT711" s="132"/>
      <c r="JOU711" s="132"/>
      <c r="JOV711" s="132"/>
      <c r="JOW711" s="132"/>
      <c r="JOX711" s="132"/>
      <c r="JOY711" s="132"/>
      <c r="JOZ711" s="132"/>
      <c r="JPA711" s="132"/>
      <c r="JPB711" s="132"/>
      <c r="JPC711" s="132"/>
      <c r="JPD711" s="132"/>
      <c r="JPE711" s="132"/>
      <c r="JPF711" s="132"/>
      <c r="JPG711" s="132"/>
      <c r="JPH711" s="132"/>
      <c r="JPI711" s="132"/>
      <c r="JPJ711" s="132"/>
      <c r="JPK711" s="132"/>
      <c r="JPL711" s="132"/>
      <c r="JPM711" s="132"/>
      <c r="JPN711" s="132"/>
      <c r="JPO711" s="132"/>
      <c r="JPP711" s="132"/>
      <c r="JPQ711" s="132"/>
      <c r="JPR711" s="132"/>
      <c r="JPS711" s="132"/>
      <c r="JPT711" s="132"/>
      <c r="JPU711" s="132"/>
      <c r="JPV711" s="132"/>
      <c r="JPW711" s="132"/>
      <c r="JPX711" s="132"/>
      <c r="JPY711" s="132"/>
      <c r="JPZ711" s="132"/>
      <c r="JQA711" s="132"/>
      <c r="JQB711" s="132"/>
      <c r="JQC711" s="132"/>
      <c r="JQD711" s="132"/>
      <c r="JQE711" s="132"/>
      <c r="JQF711" s="132"/>
      <c r="JQG711" s="132"/>
      <c r="JQH711" s="132"/>
      <c r="JQI711" s="132"/>
      <c r="JQJ711" s="132"/>
      <c r="JQK711" s="132"/>
      <c r="JQL711" s="132"/>
      <c r="JQM711" s="132"/>
      <c r="JQN711" s="132"/>
      <c r="JQO711" s="132"/>
      <c r="JQP711" s="132"/>
      <c r="JQQ711" s="132"/>
      <c r="JQR711" s="132"/>
      <c r="JQS711" s="132"/>
      <c r="JQT711" s="132"/>
      <c r="JQU711" s="132"/>
      <c r="JQV711" s="132"/>
      <c r="JQW711" s="132"/>
      <c r="JQX711" s="132"/>
      <c r="JQY711" s="132"/>
      <c r="JQZ711" s="132"/>
      <c r="JRA711" s="132"/>
      <c r="JRB711" s="132"/>
      <c r="JRC711" s="132"/>
      <c r="JRD711" s="132"/>
      <c r="JRE711" s="132"/>
      <c r="JRF711" s="132"/>
      <c r="JRG711" s="132"/>
      <c r="JRH711" s="132"/>
      <c r="JRI711" s="132"/>
      <c r="JRJ711" s="132"/>
      <c r="JRK711" s="132"/>
      <c r="JRL711" s="132"/>
      <c r="JRM711" s="132"/>
      <c r="JRN711" s="132"/>
      <c r="JRO711" s="132"/>
      <c r="JRP711" s="132"/>
      <c r="JRQ711" s="132"/>
      <c r="JRR711" s="132"/>
      <c r="JRS711" s="132"/>
      <c r="JRT711" s="132"/>
      <c r="JRU711" s="132"/>
      <c r="JRV711" s="132"/>
      <c r="JRW711" s="132"/>
      <c r="JRX711" s="132"/>
      <c r="JRY711" s="132"/>
      <c r="JRZ711" s="132"/>
      <c r="JSA711" s="132"/>
      <c r="JSB711" s="132"/>
      <c r="JSC711" s="132"/>
      <c r="JSD711" s="132"/>
      <c r="JSE711" s="132"/>
      <c r="JSF711" s="132"/>
      <c r="JSG711" s="132"/>
      <c r="JSH711" s="132"/>
      <c r="JSI711" s="132"/>
      <c r="JSJ711" s="132"/>
      <c r="JSK711" s="132"/>
      <c r="JSL711" s="132"/>
      <c r="JSM711" s="132"/>
      <c r="JSN711" s="132"/>
      <c r="JSO711" s="132"/>
      <c r="JSP711" s="132"/>
      <c r="JSQ711" s="132"/>
      <c r="JSR711" s="132"/>
      <c r="JSS711" s="132"/>
      <c r="JST711" s="132"/>
      <c r="JSU711" s="132"/>
      <c r="JSV711" s="132"/>
      <c r="JSW711" s="132"/>
      <c r="JSX711" s="132"/>
      <c r="JSY711" s="132"/>
      <c r="JSZ711" s="132"/>
      <c r="JTA711" s="132"/>
      <c r="JTB711" s="132"/>
      <c r="JTC711" s="132"/>
      <c r="JTD711" s="132"/>
      <c r="JTE711" s="132"/>
      <c r="JTF711" s="132"/>
      <c r="JTG711" s="132"/>
      <c r="JTH711" s="132"/>
      <c r="JTI711" s="132"/>
      <c r="JTJ711" s="132"/>
      <c r="JTK711" s="132"/>
      <c r="JTL711" s="132"/>
      <c r="JTM711" s="132"/>
      <c r="JTN711" s="132"/>
      <c r="JTO711" s="132"/>
      <c r="JTP711" s="132"/>
      <c r="JTQ711" s="132"/>
      <c r="JTR711" s="132"/>
      <c r="JTS711" s="132"/>
      <c r="JTT711" s="132"/>
      <c r="JTU711" s="132"/>
      <c r="JTV711" s="132"/>
      <c r="JTW711" s="132"/>
      <c r="JTX711" s="132"/>
      <c r="JTY711" s="132"/>
      <c r="JTZ711" s="132"/>
      <c r="JUA711" s="132"/>
      <c r="JUB711" s="132"/>
      <c r="JUC711" s="132"/>
      <c r="JUD711" s="132"/>
      <c r="JUE711" s="132"/>
      <c r="JUF711" s="132"/>
      <c r="JUG711" s="132"/>
      <c r="JUH711" s="132"/>
      <c r="JUI711" s="132"/>
      <c r="JUJ711" s="132"/>
      <c r="JUK711" s="132"/>
      <c r="JUL711" s="132"/>
      <c r="JUM711" s="132"/>
      <c r="JUN711" s="132"/>
      <c r="JUO711" s="132"/>
      <c r="JUP711" s="132"/>
      <c r="JUQ711" s="132"/>
      <c r="JUR711" s="132"/>
      <c r="JUS711" s="132"/>
      <c r="JUT711" s="132"/>
      <c r="JUU711" s="132"/>
      <c r="JUV711" s="132"/>
      <c r="JUW711" s="132"/>
      <c r="JUX711" s="132"/>
      <c r="JUY711" s="132"/>
      <c r="JUZ711" s="132"/>
      <c r="JVA711" s="132"/>
      <c r="JVB711" s="132"/>
      <c r="JVC711" s="132"/>
      <c r="JVD711" s="132"/>
      <c r="JVE711" s="132"/>
      <c r="JVF711" s="132"/>
      <c r="JVG711" s="132"/>
      <c r="JVH711" s="132"/>
      <c r="JVI711" s="132"/>
      <c r="JVJ711" s="132"/>
      <c r="JVK711" s="132"/>
      <c r="JVL711" s="132"/>
      <c r="JVM711" s="132"/>
      <c r="JVN711" s="132"/>
      <c r="JVO711" s="132"/>
      <c r="JVP711" s="132"/>
      <c r="JVQ711" s="132"/>
      <c r="JVR711" s="132"/>
      <c r="JVS711" s="132"/>
      <c r="JVT711" s="132"/>
      <c r="JVU711" s="132"/>
      <c r="JVV711" s="132"/>
      <c r="JVW711" s="132"/>
      <c r="JVX711" s="132"/>
      <c r="JVY711" s="132"/>
      <c r="JVZ711" s="132"/>
      <c r="JWA711" s="132"/>
      <c r="JWB711" s="132"/>
      <c r="JWC711" s="132"/>
      <c r="JWD711" s="132"/>
      <c r="JWE711" s="132"/>
      <c r="JWF711" s="132"/>
      <c r="JWG711" s="132"/>
      <c r="JWH711" s="132"/>
      <c r="JWI711" s="132"/>
      <c r="JWJ711" s="132"/>
      <c r="JWK711" s="132"/>
      <c r="JWL711" s="132"/>
      <c r="JWM711" s="132"/>
      <c r="JWN711" s="132"/>
      <c r="JWO711" s="132"/>
      <c r="JWP711" s="132"/>
      <c r="JWQ711" s="132"/>
      <c r="JWR711" s="132"/>
      <c r="JWS711" s="132"/>
      <c r="JWT711" s="132"/>
      <c r="JWU711" s="132"/>
      <c r="JWV711" s="132"/>
      <c r="JWW711" s="132"/>
      <c r="JWX711" s="132"/>
      <c r="JWY711" s="132"/>
      <c r="JWZ711" s="132"/>
      <c r="JXA711" s="132"/>
      <c r="JXB711" s="132"/>
      <c r="JXC711" s="132"/>
      <c r="JXD711" s="132"/>
      <c r="JXE711" s="132"/>
      <c r="JXF711" s="132"/>
      <c r="JXG711" s="132"/>
      <c r="JXH711" s="132"/>
      <c r="JXI711" s="132"/>
      <c r="JXJ711" s="132"/>
      <c r="JXK711" s="132"/>
      <c r="JXL711" s="132"/>
      <c r="JXM711" s="132"/>
      <c r="JXN711" s="132"/>
      <c r="JXO711" s="132"/>
      <c r="JXP711" s="132"/>
      <c r="JXQ711" s="132"/>
      <c r="JXR711" s="132"/>
      <c r="JXS711" s="132"/>
      <c r="JXT711" s="132"/>
      <c r="JXU711" s="132"/>
      <c r="JXV711" s="132"/>
      <c r="JXW711" s="132"/>
      <c r="JXX711" s="132"/>
      <c r="JXY711" s="132"/>
      <c r="JXZ711" s="132"/>
      <c r="JYA711" s="132"/>
      <c r="JYB711" s="132"/>
      <c r="JYC711" s="132"/>
      <c r="JYD711" s="132"/>
      <c r="JYE711" s="132"/>
      <c r="JYF711" s="132"/>
      <c r="JYG711" s="132"/>
      <c r="JYH711" s="132"/>
      <c r="JYI711" s="132"/>
      <c r="JYJ711" s="132"/>
      <c r="JYK711" s="132"/>
      <c r="JYL711" s="132"/>
      <c r="JYM711" s="132"/>
      <c r="JYN711" s="132"/>
      <c r="JYO711" s="132"/>
      <c r="JYP711" s="132"/>
      <c r="JYQ711" s="132"/>
      <c r="JYR711" s="132"/>
      <c r="JYS711" s="132"/>
      <c r="JYT711" s="132"/>
      <c r="JYU711" s="132"/>
      <c r="JYV711" s="132"/>
      <c r="JYW711" s="132"/>
      <c r="JYX711" s="132"/>
      <c r="JYY711" s="132"/>
      <c r="JYZ711" s="132"/>
      <c r="JZA711" s="132"/>
      <c r="JZB711" s="132"/>
      <c r="JZC711" s="132"/>
      <c r="JZD711" s="132"/>
      <c r="JZE711" s="132"/>
      <c r="JZF711" s="132"/>
      <c r="JZG711" s="132"/>
      <c r="JZH711" s="132"/>
      <c r="JZI711" s="132"/>
      <c r="JZJ711" s="132"/>
      <c r="JZK711" s="132"/>
      <c r="JZL711" s="132"/>
      <c r="JZM711" s="132"/>
      <c r="JZN711" s="132"/>
      <c r="JZO711" s="132"/>
      <c r="JZP711" s="132"/>
      <c r="JZQ711" s="132"/>
      <c r="JZR711" s="132"/>
      <c r="JZS711" s="132"/>
      <c r="JZT711" s="132"/>
      <c r="JZU711" s="132"/>
      <c r="JZV711" s="132"/>
      <c r="JZW711" s="132"/>
      <c r="JZX711" s="132"/>
      <c r="JZY711" s="132"/>
      <c r="JZZ711" s="132"/>
      <c r="KAA711" s="132"/>
      <c r="KAB711" s="132"/>
      <c r="KAC711" s="132"/>
      <c r="KAD711" s="132"/>
      <c r="KAE711" s="132"/>
      <c r="KAF711" s="132"/>
      <c r="KAG711" s="132"/>
      <c r="KAH711" s="132"/>
      <c r="KAI711" s="132"/>
      <c r="KAJ711" s="132"/>
      <c r="KAK711" s="132"/>
      <c r="KAL711" s="132"/>
      <c r="KAM711" s="132"/>
      <c r="KAN711" s="132"/>
      <c r="KAO711" s="132"/>
      <c r="KAP711" s="132"/>
      <c r="KAQ711" s="132"/>
      <c r="KAR711" s="132"/>
      <c r="KAS711" s="132"/>
      <c r="KAT711" s="132"/>
      <c r="KAU711" s="132"/>
      <c r="KAV711" s="132"/>
      <c r="KAW711" s="132"/>
      <c r="KAX711" s="132"/>
      <c r="KAY711" s="132"/>
      <c r="KAZ711" s="132"/>
      <c r="KBA711" s="132"/>
      <c r="KBB711" s="132"/>
      <c r="KBC711" s="132"/>
      <c r="KBD711" s="132"/>
      <c r="KBE711" s="132"/>
      <c r="KBF711" s="132"/>
      <c r="KBG711" s="132"/>
      <c r="KBH711" s="132"/>
      <c r="KBI711" s="132"/>
      <c r="KBJ711" s="132"/>
      <c r="KBK711" s="132"/>
      <c r="KBL711" s="132"/>
      <c r="KBM711" s="132"/>
      <c r="KBN711" s="132"/>
      <c r="KBO711" s="132"/>
      <c r="KBP711" s="132"/>
      <c r="KBQ711" s="132"/>
      <c r="KBR711" s="132"/>
      <c r="KBS711" s="132"/>
      <c r="KBT711" s="132"/>
      <c r="KBU711" s="132"/>
      <c r="KBV711" s="132"/>
      <c r="KBW711" s="132"/>
      <c r="KBX711" s="132"/>
      <c r="KBY711" s="132"/>
      <c r="KBZ711" s="132"/>
      <c r="KCA711" s="132"/>
      <c r="KCB711" s="132"/>
      <c r="KCC711" s="132"/>
      <c r="KCD711" s="132"/>
      <c r="KCE711" s="132"/>
      <c r="KCF711" s="132"/>
      <c r="KCG711" s="132"/>
      <c r="KCH711" s="132"/>
      <c r="KCI711" s="132"/>
      <c r="KCJ711" s="132"/>
      <c r="KCK711" s="132"/>
      <c r="KCL711" s="132"/>
      <c r="KCM711" s="132"/>
      <c r="KCN711" s="132"/>
      <c r="KCO711" s="132"/>
      <c r="KCP711" s="132"/>
      <c r="KCQ711" s="132"/>
      <c r="KCR711" s="132"/>
      <c r="KCS711" s="132"/>
      <c r="KCT711" s="132"/>
      <c r="KCU711" s="132"/>
      <c r="KCV711" s="132"/>
      <c r="KCW711" s="132"/>
      <c r="KCX711" s="132"/>
      <c r="KCY711" s="132"/>
      <c r="KCZ711" s="132"/>
      <c r="KDA711" s="132"/>
      <c r="KDB711" s="132"/>
      <c r="KDC711" s="132"/>
      <c r="KDD711" s="132"/>
      <c r="KDE711" s="132"/>
      <c r="KDF711" s="132"/>
      <c r="KDG711" s="132"/>
      <c r="KDH711" s="132"/>
      <c r="KDI711" s="132"/>
      <c r="KDJ711" s="132"/>
      <c r="KDK711" s="132"/>
      <c r="KDL711" s="132"/>
      <c r="KDM711" s="132"/>
      <c r="KDN711" s="132"/>
      <c r="KDO711" s="132"/>
      <c r="KDP711" s="132"/>
      <c r="KDQ711" s="132"/>
      <c r="KDR711" s="132"/>
      <c r="KDS711" s="132"/>
      <c r="KDT711" s="132"/>
      <c r="KDU711" s="132"/>
      <c r="KDV711" s="132"/>
      <c r="KDW711" s="132"/>
      <c r="KDX711" s="132"/>
      <c r="KDY711" s="132"/>
      <c r="KDZ711" s="132"/>
      <c r="KEA711" s="132"/>
      <c r="KEB711" s="132"/>
      <c r="KEC711" s="132"/>
      <c r="KED711" s="132"/>
      <c r="KEE711" s="132"/>
      <c r="KEF711" s="132"/>
      <c r="KEG711" s="132"/>
      <c r="KEH711" s="132"/>
      <c r="KEI711" s="132"/>
      <c r="KEJ711" s="132"/>
      <c r="KEK711" s="132"/>
      <c r="KEL711" s="132"/>
      <c r="KEM711" s="132"/>
      <c r="KEN711" s="132"/>
      <c r="KEO711" s="132"/>
      <c r="KEP711" s="132"/>
      <c r="KEQ711" s="132"/>
      <c r="KER711" s="132"/>
      <c r="KES711" s="132"/>
      <c r="KET711" s="132"/>
      <c r="KEU711" s="132"/>
      <c r="KEV711" s="132"/>
      <c r="KEW711" s="132"/>
      <c r="KEX711" s="132"/>
      <c r="KEY711" s="132"/>
      <c r="KEZ711" s="132"/>
      <c r="KFA711" s="132"/>
      <c r="KFB711" s="132"/>
      <c r="KFC711" s="132"/>
      <c r="KFD711" s="132"/>
      <c r="KFE711" s="132"/>
      <c r="KFF711" s="132"/>
      <c r="KFG711" s="132"/>
      <c r="KFH711" s="132"/>
      <c r="KFI711" s="132"/>
      <c r="KFJ711" s="132"/>
      <c r="KFK711" s="132"/>
      <c r="KFL711" s="132"/>
      <c r="KFM711" s="132"/>
      <c r="KFN711" s="132"/>
      <c r="KFO711" s="132"/>
      <c r="KFP711" s="132"/>
      <c r="KFQ711" s="132"/>
      <c r="KFR711" s="132"/>
      <c r="KFS711" s="132"/>
      <c r="KFT711" s="132"/>
      <c r="KFU711" s="132"/>
      <c r="KFV711" s="132"/>
      <c r="KFW711" s="132"/>
      <c r="KFX711" s="132"/>
      <c r="KFY711" s="132"/>
      <c r="KFZ711" s="132"/>
      <c r="KGA711" s="132"/>
      <c r="KGB711" s="132"/>
      <c r="KGC711" s="132"/>
      <c r="KGD711" s="132"/>
      <c r="KGE711" s="132"/>
      <c r="KGF711" s="132"/>
      <c r="KGG711" s="132"/>
      <c r="KGH711" s="132"/>
      <c r="KGI711" s="132"/>
      <c r="KGJ711" s="132"/>
      <c r="KGK711" s="132"/>
      <c r="KGL711" s="132"/>
      <c r="KGM711" s="132"/>
      <c r="KGN711" s="132"/>
      <c r="KGO711" s="132"/>
      <c r="KGP711" s="132"/>
      <c r="KGQ711" s="132"/>
      <c r="KGR711" s="132"/>
      <c r="KGS711" s="132"/>
      <c r="KGT711" s="132"/>
      <c r="KGU711" s="132"/>
      <c r="KGV711" s="132"/>
      <c r="KGW711" s="132"/>
      <c r="KGX711" s="132"/>
      <c r="KGY711" s="132"/>
      <c r="KGZ711" s="132"/>
      <c r="KHA711" s="132"/>
      <c r="KHB711" s="132"/>
      <c r="KHC711" s="132"/>
      <c r="KHD711" s="132"/>
      <c r="KHE711" s="132"/>
      <c r="KHF711" s="132"/>
      <c r="KHG711" s="132"/>
      <c r="KHH711" s="132"/>
      <c r="KHI711" s="132"/>
      <c r="KHJ711" s="132"/>
      <c r="KHK711" s="132"/>
      <c r="KHL711" s="132"/>
      <c r="KHM711" s="132"/>
      <c r="KHN711" s="132"/>
      <c r="KHO711" s="132"/>
      <c r="KHP711" s="132"/>
      <c r="KHQ711" s="132"/>
      <c r="KHR711" s="132"/>
      <c r="KHS711" s="132"/>
      <c r="KHT711" s="132"/>
      <c r="KHU711" s="132"/>
      <c r="KHV711" s="132"/>
      <c r="KHW711" s="132"/>
      <c r="KHX711" s="132"/>
      <c r="KHY711" s="132"/>
      <c r="KHZ711" s="132"/>
      <c r="KIA711" s="132"/>
      <c r="KIB711" s="132"/>
      <c r="KIC711" s="132"/>
      <c r="KID711" s="132"/>
      <c r="KIE711" s="132"/>
      <c r="KIF711" s="132"/>
      <c r="KIG711" s="132"/>
      <c r="KIH711" s="132"/>
      <c r="KII711" s="132"/>
      <c r="KIJ711" s="132"/>
      <c r="KIK711" s="132"/>
      <c r="KIL711" s="132"/>
      <c r="KIM711" s="132"/>
      <c r="KIN711" s="132"/>
      <c r="KIO711" s="132"/>
      <c r="KIP711" s="132"/>
      <c r="KIQ711" s="132"/>
      <c r="KIR711" s="132"/>
      <c r="KIS711" s="132"/>
      <c r="KIT711" s="132"/>
      <c r="KIU711" s="132"/>
      <c r="KIV711" s="132"/>
      <c r="KIW711" s="132"/>
      <c r="KIX711" s="132"/>
      <c r="KIY711" s="132"/>
      <c r="KIZ711" s="132"/>
      <c r="KJA711" s="132"/>
      <c r="KJB711" s="132"/>
      <c r="KJC711" s="132"/>
      <c r="KJD711" s="132"/>
      <c r="KJE711" s="132"/>
      <c r="KJF711" s="132"/>
      <c r="KJG711" s="132"/>
      <c r="KJH711" s="132"/>
      <c r="KJI711" s="132"/>
      <c r="KJJ711" s="132"/>
      <c r="KJK711" s="132"/>
      <c r="KJL711" s="132"/>
      <c r="KJM711" s="132"/>
      <c r="KJN711" s="132"/>
      <c r="KJO711" s="132"/>
      <c r="KJP711" s="132"/>
      <c r="KJQ711" s="132"/>
      <c r="KJR711" s="132"/>
      <c r="KJS711" s="132"/>
      <c r="KJT711" s="132"/>
      <c r="KJU711" s="132"/>
      <c r="KJV711" s="132"/>
      <c r="KJW711" s="132"/>
      <c r="KJX711" s="132"/>
      <c r="KJY711" s="132"/>
      <c r="KJZ711" s="132"/>
      <c r="KKA711" s="132"/>
      <c r="KKB711" s="132"/>
      <c r="KKC711" s="132"/>
      <c r="KKD711" s="132"/>
      <c r="KKE711" s="132"/>
      <c r="KKF711" s="132"/>
      <c r="KKG711" s="132"/>
      <c r="KKH711" s="132"/>
      <c r="KKI711" s="132"/>
      <c r="KKJ711" s="132"/>
      <c r="KKK711" s="132"/>
      <c r="KKL711" s="132"/>
      <c r="KKM711" s="132"/>
      <c r="KKN711" s="132"/>
      <c r="KKO711" s="132"/>
      <c r="KKP711" s="132"/>
      <c r="KKQ711" s="132"/>
      <c r="KKR711" s="132"/>
      <c r="KKS711" s="132"/>
      <c r="KKT711" s="132"/>
      <c r="KKU711" s="132"/>
      <c r="KKV711" s="132"/>
      <c r="KKW711" s="132"/>
      <c r="KKX711" s="132"/>
      <c r="KKY711" s="132"/>
      <c r="KKZ711" s="132"/>
      <c r="KLA711" s="132"/>
      <c r="KLB711" s="132"/>
      <c r="KLC711" s="132"/>
      <c r="KLD711" s="132"/>
      <c r="KLE711" s="132"/>
      <c r="KLF711" s="132"/>
      <c r="KLG711" s="132"/>
      <c r="KLH711" s="132"/>
      <c r="KLI711" s="132"/>
      <c r="KLJ711" s="132"/>
      <c r="KLK711" s="132"/>
      <c r="KLL711" s="132"/>
      <c r="KLM711" s="132"/>
      <c r="KLN711" s="132"/>
      <c r="KLO711" s="132"/>
      <c r="KLP711" s="132"/>
      <c r="KLQ711" s="132"/>
      <c r="KLR711" s="132"/>
      <c r="KLS711" s="132"/>
      <c r="KLT711" s="132"/>
      <c r="KLU711" s="132"/>
      <c r="KLV711" s="132"/>
      <c r="KLW711" s="132"/>
      <c r="KLX711" s="132"/>
      <c r="KLY711" s="132"/>
      <c r="KLZ711" s="132"/>
      <c r="KMA711" s="132"/>
      <c r="KMB711" s="132"/>
      <c r="KMC711" s="132"/>
      <c r="KMD711" s="132"/>
      <c r="KME711" s="132"/>
      <c r="KMF711" s="132"/>
      <c r="KMG711" s="132"/>
      <c r="KMH711" s="132"/>
      <c r="KMI711" s="132"/>
      <c r="KMJ711" s="132"/>
      <c r="KMK711" s="132"/>
      <c r="KML711" s="132"/>
      <c r="KMM711" s="132"/>
      <c r="KMN711" s="132"/>
      <c r="KMO711" s="132"/>
      <c r="KMP711" s="132"/>
      <c r="KMQ711" s="132"/>
      <c r="KMR711" s="132"/>
      <c r="KMS711" s="132"/>
      <c r="KMT711" s="132"/>
      <c r="KMU711" s="132"/>
      <c r="KMV711" s="132"/>
      <c r="KMW711" s="132"/>
      <c r="KMX711" s="132"/>
      <c r="KMY711" s="132"/>
      <c r="KMZ711" s="132"/>
      <c r="KNA711" s="132"/>
      <c r="KNB711" s="132"/>
      <c r="KNC711" s="132"/>
      <c r="KND711" s="132"/>
      <c r="KNE711" s="132"/>
      <c r="KNF711" s="132"/>
      <c r="KNG711" s="132"/>
      <c r="KNH711" s="132"/>
      <c r="KNI711" s="132"/>
      <c r="KNJ711" s="132"/>
      <c r="KNK711" s="132"/>
      <c r="KNL711" s="132"/>
      <c r="KNM711" s="132"/>
      <c r="KNN711" s="132"/>
      <c r="KNO711" s="132"/>
      <c r="KNP711" s="132"/>
      <c r="KNQ711" s="132"/>
      <c r="KNR711" s="132"/>
      <c r="KNS711" s="132"/>
      <c r="KNT711" s="132"/>
      <c r="KNU711" s="132"/>
      <c r="KNV711" s="132"/>
      <c r="KNW711" s="132"/>
      <c r="KNX711" s="132"/>
      <c r="KNY711" s="132"/>
      <c r="KNZ711" s="132"/>
      <c r="KOA711" s="132"/>
      <c r="KOB711" s="132"/>
      <c r="KOC711" s="132"/>
      <c r="KOD711" s="132"/>
      <c r="KOE711" s="132"/>
      <c r="KOF711" s="132"/>
      <c r="KOG711" s="132"/>
      <c r="KOH711" s="132"/>
      <c r="KOI711" s="132"/>
      <c r="KOJ711" s="132"/>
      <c r="KOK711" s="132"/>
      <c r="KOL711" s="132"/>
      <c r="KOM711" s="132"/>
      <c r="KON711" s="132"/>
      <c r="KOO711" s="132"/>
      <c r="KOP711" s="132"/>
      <c r="KOQ711" s="132"/>
      <c r="KOR711" s="132"/>
      <c r="KOS711" s="132"/>
      <c r="KOT711" s="132"/>
      <c r="KOU711" s="132"/>
      <c r="KOV711" s="132"/>
      <c r="KOW711" s="132"/>
      <c r="KOX711" s="132"/>
      <c r="KOY711" s="132"/>
      <c r="KOZ711" s="132"/>
      <c r="KPA711" s="132"/>
      <c r="KPB711" s="132"/>
      <c r="KPC711" s="132"/>
      <c r="KPD711" s="132"/>
      <c r="KPE711" s="132"/>
      <c r="KPF711" s="132"/>
      <c r="KPG711" s="132"/>
      <c r="KPH711" s="132"/>
      <c r="KPI711" s="132"/>
      <c r="KPJ711" s="132"/>
      <c r="KPK711" s="132"/>
      <c r="KPL711" s="132"/>
      <c r="KPM711" s="132"/>
      <c r="KPN711" s="132"/>
      <c r="KPO711" s="132"/>
      <c r="KPP711" s="132"/>
      <c r="KPQ711" s="132"/>
      <c r="KPR711" s="132"/>
      <c r="KPS711" s="132"/>
      <c r="KPT711" s="132"/>
      <c r="KPU711" s="132"/>
      <c r="KPV711" s="132"/>
      <c r="KPW711" s="132"/>
      <c r="KPX711" s="132"/>
      <c r="KPY711" s="132"/>
      <c r="KPZ711" s="132"/>
      <c r="KQA711" s="132"/>
      <c r="KQB711" s="132"/>
      <c r="KQC711" s="132"/>
      <c r="KQD711" s="132"/>
      <c r="KQE711" s="132"/>
      <c r="KQF711" s="132"/>
      <c r="KQG711" s="132"/>
      <c r="KQH711" s="132"/>
      <c r="KQI711" s="132"/>
      <c r="KQJ711" s="132"/>
      <c r="KQK711" s="132"/>
      <c r="KQL711" s="132"/>
      <c r="KQM711" s="132"/>
      <c r="KQN711" s="132"/>
      <c r="KQO711" s="132"/>
      <c r="KQP711" s="132"/>
      <c r="KQQ711" s="132"/>
      <c r="KQR711" s="132"/>
      <c r="KQS711" s="132"/>
      <c r="KQT711" s="132"/>
      <c r="KQU711" s="132"/>
      <c r="KQV711" s="132"/>
      <c r="KQW711" s="132"/>
      <c r="KQX711" s="132"/>
      <c r="KQY711" s="132"/>
      <c r="KQZ711" s="132"/>
      <c r="KRA711" s="132"/>
      <c r="KRB711" s="132"/>
      <c r="KRC711" s="132"/>
      <c r="KRD711" s="132"/>
      <c r="KRE711" s="132"/>
      <c r="KRF711" s="132"/>
      <c r="KRG711" s="132"/>
      <c r="KRH711" s="132"/>
      <c r="KRI711" s="132"/>
      <c r="KRJ711" s="132"/>
      <c r="KRK711" s="132"/>
      <c r="KRL711" s="132"/>
      <c r="KRM711" s="132"/>
      <c r="KRN711" s="132"/>
      <c r="KRO711" s="132"/>
      <c r="KRP711" s="132"/>
      <c r="KRQ711" s="132"/>
      <c r="KRR711" s="132"/>
      <c r="KRS711" s="132"/>
      <c r="KRT711" s="132"/>
      <c r="KRU711" s="132"/>
      <c r="KRV711" s="132"/>
      <c r="KRW711" s="132"/>
      <c r="KRX711" s="132"/>
      <c r="KRY711" s="132"/>
      <c r="KRZ711" s="132"/>
      <c r="KSA711" s="132"/>
      <c r="KSB711" s="132"/>
      <c r="KSC711" s="132"/>
      <c r="KSD711" s="132"/>
      <c r="KSE711" s="132"/>
      <c r="KSF711" s="132"/>
      <c r="KSG711" s="132"/>
      <c r="KSH711" s="132"/>
      <c r="KSI711" s="132"/>
      <c r="KSJ711" s="132"/>
      <c r="KSK711" s="132"/>
      <c r="KSL711" s="132"/>
      <c r="KSM711" s="132"/>
      <c r="KSN711" s="132"/>
      <c r="KSO711" s="132"/>
      <c r="KSP711" s="132"/>
      <c r="KSQ711" s="132"/>
      <c r="KSR711" s="132"/>
      <c r="KSS711" s="132"/>
      <c r="KST711" s="132"/>
      <c r="KSU711" s="132"/>
      <c r="KSV711" s="132"/>
      <c r="KSW711" s="132"/>
      <c r="KSX711" s="132"/>
      <c r="KSY711" s="132"/>
      <c r="KSZ711" s="132"/>
      <c r="KTA711" s="132"/>
      <c r="KTB711" s="132"/>
      <c r="KTC711" s="132"/>
      <c r="KTD711" s="132"/>
      <c r="KTE711" s="132"/>
      <c r="KTF711" s="132"/>
      <c r="KTG711" s="132"/>
      <c r="KTH711" s="132"/>
      <c r="KTI711" s="132"/>
      <c r="KTJ711" s="132"/>
      <c r="KTK711" s="132"/>
      <c r="KTL711" s="132"/>
      <c r="KTM711" s="132"/>
      <c r="KTN711" s="132"/>
      <c r="KTO711" s="132"/>
      <c r="KTP711" s="132"/>
      <c r="KTQ711" s="132"/>
      <c r="KTR711" s="132"/>
      <c r="KTS711" s="132"/>
      <c r="KTT711" s="132"/>
      <c r="KTU711" s="132"/>
      <c r="KTV711" s="132"/>
      <c r="KTW711" s="132"/>
      <c r="KTX711" s="132"/>
      <c r="KTY711" s="132"/>
      <c r="KTZ711" s="132"/>
      <c r="KUA711" s="132"/>
      <c r="KUB711" s="132"/>
      <c r="KUC711" s="132"/>
      <c r="KUD711" s="132"/>
      <c r="KUE711" s="132"/>
      <c r="KUF711" s="132"/>
      <c r="KUG711" s="132"/>
      <c r="KUH711" s="132"/>
      <c r="KUI711" s="132"/>
      <c r="KUJ711" s="132"/>
      <c r="KUK711" s="132"/>
      <c r="KUL711" s="132"/>
      <c r="KUM711" s="132"/>
      <c r="KUN711" s="132"/>
      <c r="KUO711" s="132"/>
      <c r="KUP711" s="132"/>
      <c r="KUQ711" s="132"/>
      <c r="KUR711" s="132"/>
      <c r="KUS711" s="132"/>
      <c r="KUT711" s="132"/>
      <c r="KUU711" s="132"/>
      <c r="KUV711" s="132"/>
      <c r="KUW711" s="132"/>
      <c r="KUX711" s="132"/>
      <c r="KUY711" s="132"/>
      <c r="KUZ711" s="132"/>
      <c r="KVA711" s="132"/>
      <c r="KVB711" s="132"/>
      <c r="KVC711" s="132"/>
      <c r="KVD711" s="132"/>
      <c r="KVE711" s="132"/>
      <c r="KVF711" s="132"/>
      <c r="KVG711" s="132"/>
      <c r="KVH711" s="132"/>
      <c r="KVI711" s="132"/>
      <c r="KVJ711" s="132"/>
      <c r="KVK711" s="132"/>
      <c r="KVL711" s="132"/>
      <c r="KVM711" s="132"/>
      <c r="KVN711" s="132"/>
      <c r="KVO711" s="132"/>
      <c r="KVP711" s="132"/>
      <c r="KVQ711" s="132"/>
      <c r="KVR711" s="132"/>
      <c r="KVS711" s="132"/>
      <c r="KVT711" s="132"/>
      <c r="KVU711" s="132"/>
      <c r="KVV711" s="132"/>
      <c r="KVW711" s="132"/>
      <c r="KVX711" s="132"/>
      <c r="KVY711" s="132"/>
      <c r="KVZ711" s="132"/>
      <c r="KWA711" s="132"/>
      <c r="KWB711" s="132"/>
      <c r="KWC711" s="132"/>
      <c r="KWD711" s="132"/>
      <c r="KWE711" s="132"/>
      <c r="KWF711" s="132"/>
      <c r="KWG711" s="132"/>
      <c r="KWH711" s="132"/>
      <c r="KWI711" s="132"/>
      <c r="KWJ711" s="132"/>
      <c r="KWK711" s="132"/>
      <c r="KWL711" s="132"/>
      <c r="KWM711" s="132"/>
      <c r="KWN711" s="132"/>
      <c r="KWO711" s="132"/>
      <c r="KWP711" s="132"/>
      <c r="KWQ711" s="132"/>
      <c r="KWR711" s="132"/>
      <c r="KWS711" s="132"/>
      <c r="KWT711" s="132"/>
      <c r="KWU711" s="132"/>
      <c r="KWV711" s="132"/>
      <c r="KWW711" s="132"/>
      <c r="KWX711" s="132"/>
      <c r="KWY711" s="132"/>
      <c r="KWZ711" s="132"/>
      <c r="KXA711" s="132"/>
      <c r="KXB711" s="132"/>
      <c r="KXC711" s="132"/>
      <c r="KXD711" s="132"/>
      <c r="KXE711" s="132"/>
      <c r="KXF711" s="132"/>
      <c r="KXG711" s="132"/>
      <c r="KXH711" s="132"/>
      <c r="KXI711" s="132"/>
      <c r="KXJ711" s="132"/>
      <c r="KXK711" s="132"/>
      <c r="KXL711" s="132"/>
      <c r="KXM711" s="132"/>
      <c r="KXN711" s="132"/>
      <c r="KXO711" s="132"/>
      <c r="KXP711" s="132"/>
      <c r="KXQ711" s="132"/>
      <c r="KXR711" s="132"/>
      <c r="KXS711" s="132"/>
      <c r="KXT711" s="132"/>
      <c r="KXU711" s="132"/>
      <c r="KXV711" s="132"/>
      <c r="KXW711" s="132"/>
      <c r="KXX711" s="132"/>
      <c r="KXY711" s="132"/>
      <c r="KXZ711" s="132"/>
      <c r="KYA711" s="132"/>
      <c r="KYB711" s="132"/>
      <c r="KYC711" s="132"/>
      <c r="KYD711" s="132"/>
      <c r="KYE711" s="132"/>
      <c r="KYF711" s="132"/>
      <c r="KYG711" s="132"/>
      <c r="KYH711" s="132"/>
      <c r="KYI711" s="132"/>
      <c r="KYJ711" s="132"/>
      <c r="KYK711" s="132"/>
      <c r="KYL711" s="132"/>
      <c r="KYM711" s="132"/>
      <c r="KYN711" s="132"/>
      <c r="KYO711" s="132"/>
      <c r="KYP711" s="132"/>
      <c r="KYQ711" s="132"/>
      <c r="KYR711" s="132"/>
      <c r="KYS711" s="132"/>
      <c r="KYT711" s="132"/>
      <c r="KYU711" s="132"/>
      <c r="KYV711" s="132"/>
      <c r="KYW711" s="132"/>
      <c r="KYX711" s="132"/>
      <c r="KYY711" s="132"/>
      <c r="KYZ711" s="132"/>
      <c r="KZA711" s="132"/>
      <c r="KZB711" s="132"/>
      <c r="KZC711" s="132"/>
      <c r="KZD711" s="132"/>
      <c r="KZE711" s="132"/>
      <c r="KZF711" s="132"/>
      <c r="KZG711" s="132"/>
      <c r="KZH711" s="132"/>
      <c r="KZI711" s="132"/>
      <c r="KZJ711" s="132"/>
      <c r="KZK711" s="132"/>
      <c r="KZL711" s="132"/>
      <c r="KZM711" s="132"/>
      <c r="KZN711" s="132"/>
      <c r="KZO711" s="132"/>
      <c r="KZP711" s="132"/>
      <c r="KZQ711" s="132"/>
      <c r="KZR711" s="132"/>
      <c r="KZS711" s="132"/>
      <c r="KZT711" s="132"/>
      <c r="KZU711" s="132"/>
      <c r="KZV711" s="132"/>
      <c r="KZW711" s="132"/>
      <c r="KZX711" s="132"/>
      <c r="KZY711" s="132"/>
      <c r="KZZ711" s="132"/>
      <c r="LAA711" s="132"/>
      <c r="LAB711" s="132"/>
      <c r="LAC711" s="132"/>
      <c r="LAD711" s="132"/>
      <c r="LAE711" s="132"/>
      <c r="LAF711" s="132"/>
      <c r="LAG711" s="132"/>
      <c r="LAH711" s="132"/>
      <c r="LAI711" s="132"/>
      <c r="LAJ711" s="132"/>
      <c r="LAK711" s="132"/>
      <c r="LAL711" s="132"/>
      <c r="LAM711" s="132"/>
      <c r="LAN711" s="132"/>
      <c r="LAO711" s="132"/>
      <c r="LAP711" s="132"/>
      <c r="LAQ711" s="132"/>
      <c r="LAR711" s="132"/>
      <c r="LAS711" s="132"/>
      <c r="LAT711" s="132"/>
      <c r="LAU711" s="132"/>
      <c r="LAV711" s="132"/>
      <c r="LAW711" s="132"/>
      <c r="LAX711" s="132"/>
      <c r="LAY711" s="132"/>
      <c r="LAZ711" s="132"/>
      <c r="LBA711" s="132"/>
      <c r="LBB711" s="132"/>
      <c r="LBC711" s="132"/>
      <c r="LBD711" s="132"/>
      <c r="LBE711" s="132"/>
      <c r="LBF711" s="132"/>
      <c r="LBG711" s="132"/>
      <c r="LBH711" s="132"/>
      <c r="LBI711" s="132"/>
      <c r="LBJ711" s="132"/>
      <c r="LBK711" s="132"/>
      <c r="LBL711" s="132"/>
      <c r="LBM711" s="132"/>
      <c r="LBN711" s="132"/>
      <c r="LBO711" s="132"/>
      <c r="LBP711" s="132"/>
      <c r="LBQ711" s="132"/>
      <c r="LBR711" s="132"/>
      <c r="LBS711" s="132"/>
      <c r="LBT711" s="132"/>
      <c r="LBU711" s="132"/>
      <c r="LBV711" s="132"/>
      <c r="LBW711" s="132"/>
      <c r="LBX711" s="132"/>
      <c r="LBY711" s="132"/>
      <c r="LBZ711" s="132"/>
      <c r="LCA711" s="132"/>
      <c r="LCB711" s="132"/>
      <c r="LCC711" s="132"/>
      <c r="LCD711" s="132"/>
      <c r="LCE711" s="132"/>
      <c r="LCF711" s="132"/>
      <c r="LCG711" s="132"/>
      <c r="LCH711" s="132"/>
      <c r="LCI711" s="132"/>
      <c r="LCJ711" s="132"/>
      <c r="LCK711" s="132"/>
      <c r="LCL711" s="132"/>
      <c r="LCM711" s="132"/>
      <c r="LCN711" s="132"/>
      <c r="LCO711" s="132"/>
      <c r="LCP711" s="132"/>
      <c r="LCQ711" s="132"/>
      <c r="LCR711" s="132"/>
      <c r="LCS711" s="132"/>
      <c r="LCT711" s="132"/>
      <c r="LCU711" s="132"/>
      <c r="LCV711" s="132"/>
      <c r="LCW711" s="132"/>
      <c r="LCX711" s="132"/>
      <c r="LCY711" s="132"/>
      <c r="LCZ711" s="132"/>
      <c r="LDA711" s="132"/>
      <c r="LDB711" s="132"/>
      <c r="LDC711" s="132"/>
      <c r="LDD711" s="132"/>
      <c r="LDE711" s="132"/>
      <c r="LDF711" s="132"/>
      <c r="LDG711" s="132"/>
      <c r="LDH711" s="132"/>
      <c r="LDI711" s="132"/>
      <c r="LDJ711" s="132"/>
      <c r="LDK711" s="132"/>
      <c r="LDL711" s="132"/>
      <c r="LDM711" s="132"/>
      <c r="LDN711" s="132"/>
      <c r="LDO711" s="132"/>
      <c r="LDP711" s="132"/>
      <c r="LDQ711" s="132"/>
      <c r="LDR711" s="132"/>
      <c r="LDS711" s="132"/>
      <c r="LDT711" s="132"/>
      <c r="LDU711" s="132"/>
      <c r="LDV711" s="132"/>
      <c r="LDW711" s="132"/>
      <c r="LDX711" s="132"/>
      <c r="LDY711" s="132"/>
      <c r="LDZ711" s="132"/>
      <c r="LEA711" s="132"/>
      <c r="LEB711" s="132"/>
      <c r="LEC711" s="132"/>
      <c r="LED711" s="132"/>
      <c r="LEE711" s="132"/>
      <c r="LEF711" s="132"/>
      <c r="LEG711" s="132"/>
      <c r="LEH711" s="132"/>
      <c r="LEI711" s="132"/>
      <c r="LEJ711" s="132"/>
      <c r="LEK711" s="132"/>
      <c r="LEL711" s="132"/>
      <c r="LEM711" s="132"/>
      <c r="LEN711" s="132"/>
      <c r="LEO711" s="132"/>
      <c r="LEP711" s="132"/>
      <c r="LEQ711" s="132"/>
      <c r="LER711" s="132"/>
      <c r="LES711" s="132"/>
      <c r="LET711" s="132"/>
      <c r="LEU711" s="132"/>
      <c r="LEV711" s="132"/>
      <c r="LEW711" s="132"/>
      <c r="LEX711" s="132"/>
      <c r="LEY711" s="132"/>
      <c r="LEZ711" s="132"/>
      <c r="LFA711" s="132"/>
      <c r="LFB711" s="132"/>
      <c r="LFC711" s="132"/>
      <c r="LFD711" s="132"/>
      <c r="LFE711" s="132"/>
      <c r="LFF711" s="132"/>
      <c r="LFG711" s="132"/>
      <c r="LFH711" s="132"/>
      <c r="LFI711" s="132"/>
      <c r="LFJ711" s="132"/>
      <c r="LFK711" s="132"/>
      <c r="LFL711" s="132"/>
      <c r="LFM711" s="132"/>
      <c r="LFN711" s="132"/>
      <c r="LFO711" s="132"/>
      <c r="LFP711" s="132"/>
      <c r="LFQ711" s="132"/>
      <c r="LFR711" s="132"/>
      <c r="LFS711" s="132"/>
      <c r="LFT711" s="132"/>
      <c r="LFU711" s="132"/>
      <c r="LFV711" s="132"/>
      <c r="LFW711" s="132"/>
      <c r="LFX711" s="132"/>
      <c r="LFY711" s="132"/>
      <c r="LFZ711" s="132"/>
      <c r="LGA711" s="132"/>
      <c r="LGB711" s="132"/>
      <c r="LGC711" s="132"/>
      <c r="LGD711" s="132"/>
      <c r="LGE711" s="132"/>
      <c r="LGF711" s="132"/>
      <c r="LGG711" s="132"/>
      <c r="LGH711" s="132"/>
      <c r="LGI711" s="132"/>
      <c r="LGJ711" s="132"/>
      <c r="LGK711" s="132"/>
      <c r="LGL711" s="132"/>
      <c r="LGM711" s="132"/>
      <c r="LGN711" s="132"/>
      <c r="LGO711" s="132"/>
      <c r="LGP711" s="132"/>
      <c r="LGQ711" s="132"/>
      <c r="LGR711" s="132"/>
      <c r="LGS711" s="132"/>
      <c r="LGT711" s="132"/>
      <c r="LGU711" s="132"/>
      <c r="LGV711" s="132"/>
      <c r="LGW711" s="132"/>
      <c r="LGX711" s="132"/>
      <c r="LGY711" s="132"/>
      <c r="LGZ711" s="132"/>
      <c r="LHA711" s="132"/>
      <c r="LHB711" s="132"/>
      <c r="LHC711" s="132"/>
      <c r="LHD711" s="132"/>
      <c r="LHE711" s="132"/>
      <c r="LHF711" s="132"/>
      <c r="LHG711" s="132"/>
      <c r="LHH711" s="132"/>
      <c r="LHI711" s="132"/>
      <c r="LHJ711" s="132"/>
      <c r="LHK711" s="132"/>
      <c r="LHL711" s="132"/>
      <c r="LHM711" s="132"/>
      <c r="LHN711" s="132"/>
      <c r="LHO711" s="132"/>
      <c r="LHP711" s="132"/>
      <c r="LHQ711" s="132"/>
      <c r="LHR711" s="132"/>
      <c r="LHS711" s="132"/>
      <c r="LHT711" s="132"/>
      <c r="LHU711" s="132"/>
      <c r="LHV711" s="132"/>
      <c r="LHW711" s="132"/>
      <c r="LHX711" s="132"/>
      <c r="LHY711" s="132"/>
      <c r="LHZ711" s="132"/>
      <c r="LIA711" s="132"/>
      <c r="LIB711" s="132"/>
      <c r="LIC711" s="132"/>
      <c r="LID711" s="132"/>
      <c r="LIE711" s="132"/>
      <c r="LIF711" s="132"/>
      <c r="LIG711" s="132"/>
      <c r="LIH711" s="132"/>
      <c r="LII711" s="132"/>
      <c r="LIJ711" s="132"/>
      <c r="LIK711" s="132"/>
      <c r="LIL711" s="132"/>
      <c r="LIM711" s="132"/>
      <c r="LIN711" s="132"/>
      <c r="LIO711" s="132"/>
      <c r="LIP711" s="132"/>
      <c r="LIQ711" s="132"/>
      <c r="LIR711" s="132"/>
      <c r="LIS711" s="132"/>
      <c r="LIT711" s="132"/>
      <c r="LIU711" s="132"/>
      <c r="LIV711" s="132"/>
      <c r="LIW711" s="132"/>
      <c r="LIX711" s="132"/>
      <c r="LIY711" s="132"/>
      <c r="LIZ711" s="132"/>
      <c r="LJA711" s="132"/>
      <c r="LJB711" s="132"/>
      <c r="LJC711" s="132"/>
      <c r="LJD711" s="132"/>
      <c r="LJE711" s="132"/>
      <c r="LJF711" s="132"/>
      <c r="LJG711" s="132"/>
      <c r="LJH711" s="132"/>
      <c r="LJI711" s="132"/>
      <c r="LJJ711" s="132"/>
      <c r="LJK711" s="132"/>
      <c r="LJL711" s="132"/>
      <c r="LJM711" s="132"/>
      <c r="LJN711" s="132"/>
      <c r="LJO711" s="132"/>
      <c r="LJP711" s="132"/>
      <c r="LJQ711" s="132"/>
      <c r="LJR711" s="132"/>
      <c r="LJS711" s="132"/>
      <c r="LJT711" s="132"/>
      <c r="LJU711" s="132"/>
      <c r="LJV711" s="132"/>
      <c r="LJW711" s="132"/>
      <c r="LJX711" s="132"/>
      <c r="LJY711" s="132"/>
      <c r="LJZ711" s="132"/>
      <c r="LKA711" s="132"/>
      <c r="LKB711" s="132"/>
      <c r="LKC711" s="132"/>
      <c r="LKD711" s="132"/>
      <c r="LKE711" s="132"/>
      <c r="LKF711" s="132"/>
      <c r="LKG711" s="132"/>
      <c r="LKH711" s="132"/>
      <c r="LKI711" s="132"/>
      <c r="LKJ711" s="132"/>
      <c r="LKK711" s="132"/>
      <c r="LKL711" s="132"/>
      <c r="LKM711" s="132"/>
      <c r="LKN711" s="132"/>
      <c r="LKO711" s="132"/>
      <c r="LKP711" s="132"/>
      <c r="LKQ711" s="132"/>
      <c r="LKR711" s="132"/>
      <c r="LKS711" s="132"/>
      <c r="LKT711" s="132"/>
      <c r="LKU711" s="132"/>
      <c r="LKV711" s="132"/>
      <c r="LKW711" s="132"/>
      <c r="LKX711" s="132"/>
      <c r="LKY711" s="132"/>
      <c r="LKZ711" s="132"/>
      <c r="LLA711" s="132"/>
      <c r="LLB711" s="132"/>
      <c r="LLC711" s="132"/>
      <c r="LLD711" s="132"/>
      <c r="LLE711" s="132"/>
      <c r="LLF711" s="132"/>
      <c r="LLG711" s="132"/>
      <c r="LLH711" s="132"/>
      <c r="LLI711" s="132"/>
      <c r="LLJ711" s="132"/>
      <c r="LLK711" s="132"/>
      <c r="LLL711" s="132"/>
      <c r="LLM711" s="132"/>
      <c r="LLN711" s="132"/>
      <c r="LLO711" s="132"/>
      <c r="LLP711" s="132"/>
      <c r="LLQ711" s="132"/>
      <c r="LLR711" s="132"/>
      <c r="LLS711" s="132"/>
      <c r="LLT711" s="132"/>
      <c r="LLU711" s="132"/>
      <c r="LLV711" s="132"/>
      <c r="LLW711" s="132"/>
      <c r="LLX711" s="132"/>
      <c r="LLY711" s="132"/>
      <c r="LLZ711" s="132"/>
      <c r="LMA711" s="132"/>
      <c r="LMB711" s="132"/>
      <c r="LMC711" s="132"/>
      <c r="LMD711" s="132"/>
      <c r="LME711" s="132"/>
      <c r="LMF711" s="132"/>
      <c r="LMG711" s="132"/>
      <c r="LMH711" s="132"/>
      <c r="LMI711" s="132"/>
      <c r="LMJ711" s="132"/>
      <c r="LMK711" s="132"/>
      <c r="LML711" s="132"/>
      <c r="LMM711" s="132"/>
      <c r="LMN711" s="132"/>
      <c r="LMO711" s="132"/>
      <c r="LMP711" s="132"/>
      <c r="LMQ711" s="132"/>
      <c r="LMR711" s="132"/>
      <c r="LMS711" s="132"/>
      <c r="LMT711" s="132"/>
      <c r="LMU711" s="132"/>
      <c r="LMV711" s="132"/>
      <c r="LMW711" s="132"/>
      <c r="LMX711" s="132"/>
      <c r="LMY711" s="132"/>
      <c r="LMZ711" s="132"/>
      <c r="LNA711" s="132"/>
      <c r="LNB711" s="132"/>
      <c r="LNC711" s="132"/>
      <c r="LND711" s="132"/>
      <c r="LNE711" s="132"/>
      <c r="LNF711" s="132"/>
      <c r="LNG711" s="132"/>
      <c r="LNH711" s="132"/>
      <c r="LNI711" s="132"/>
      <c r="LNJ711" s="132"/>
      <c r="LNK711" s="132"/>
      <c r="LNL711" s="132"/>
      <c r="LNM711" s="132"/>
      <c r="LNN711" s="132"/>
      <c r="LNO711" s="132"/>
      <c r="LNP711" s="132"/>
      <c r="LNQ711" s="132"/>
      <c r="LNR711" s="132"/>
      <c r="LNS711" s="132"/>
      <c r="LNT711" s="132"/>
      <c r="LNU711" s="132"/>
      <c r="LNV711" s="132"/>
      <c r="LNW711" s="132"/>
      <c r="LNX711" s="132"/>
      <c r="LNY711" s="132"/>
      <c r="LNZ711" s="132"/>
      <c r="LOA711" s="132"/>
      <c r="LOB711" s="132"/>
      <c r="LOC711" s="132"/>
      <c r="LOD711" s="132"/>
      <c r="LOE711" s="132"/>
      <c r="LOF711" s="132"/>
      <c r="LOG711" s="132"/>
      <c r="LOH711" s="132"/>
      <c r="LOI711" s="132"/>
      <c r="LOJ711" s="132"/>
      <c r="LOK711" s="132"/>
      <c r="LOL711" s="132"/>
      <c r="LOM711" s="132"/>
      <c r="LON711" s="132"/>
      <c r="LOO711" s="132"/>
      <c r="LOP711" s="132"/>
      <c r="LOQ711" s="132"/>
      <c r="LOR711" s="132"/>
      <c r="LOS711" s="132"/>
      <c r="LOT711" s="132"/>
      <c r="LOU711" s="132"/>
      <c r="LOV711" s="132"/>
      <c r="LOW711" s="132"/>
      <c r="LOX711" s="132"/>
      <c r="LOY711" s="132"/>
      <c r="LOZ711" s="132"/>
      <c r="LPA711" s="132"/>
      <c r="LPB711" s="132"/>
      <c r="LPC711" s="132"/>
      <c r="LPD711" s="132"/>
      <c r="LPE711" s="132"/>
      <c r="LPF711" s="132"/>
      <c r="LPG711" s="132"/>
      <c r="LPH711" s="132"/>
      <c r="LPI711" s="132"/>
      <c r="LPJ711" s="132"/>
      <c r="LPK711" s="132"/>
      <c r="LPL711" s="132"/>
      <c r="LPM711" s="132"/>
      <c r="LPN711" s="132"/>
      <c r="LPO711" s="132"/>
      <c r="LPP711" s="132"/>
      <c r="LPQ711" s="132"/>
      <c r="LPR711" s="132"/>
      <c r="LPS711" s="132"/>
      <c r="LPT711" s="132"/>
      <c r="LPU711" s="132"/>
      <c r="LPV711" s="132"/>
      <c r="LPW711" s="132"/>
      <c r="LPX711" s="132"/>
      <c r="LPY711" s="132"/>
      <c r="LPZ711" s="132"/>
      <c r="LQA711" s="132"/>
      <c r="LQB711" s="132"/>
      <c r="LQC711" s="132"/>
      <c r="LQD711" s="132"/>
      <c r="LQE711" s="132"/>
      <c r="LQF711" s="132"/>
      <c r="LQG711" s="132"/>
      <c r="LQH711" s="132"/>
      <c r="LQI711" s="132"/>
      <c r="LQJ711" s="132"/>
      <c r="LQK711" s="132"/>
      <c r="LQL711" s="132"/>
      <c r="LQM711" s="132"/>
      <c r="LQN711" s="132"/>
      <c r="LQO711" s="132"/>
      <c r="LQP711" s="132"/>
      <c r="LQQ711" s="132"/>
      <c r="LQR711" s="132"/>
      <c r="LQS711" s="132"/>
      <c r="LQT711" s="132"/>
      <c r="LQU711" s="132"/>
      <c r="LQV711" s="132"/>
      <c r="LQW711" s="132"/>
      <c r="LQX711" s="132"/>
      <c r="LQY711" s="132"/>
      <c r="LQZ711" s="132"/>
      <c r="LRA711" s="132"/>
      <c r="LRB711" s="132"/>
      <c r="LRC711" s="132"/>
      <c r="LRD711" s="132"/>
      <c r="LRE711" s="132"/>
      <c r="LRF711" s="132"/>
      <c r="LRG711" s="132"/>
      <c r="LRH711" s="132"/>
      <c r="LRI711" s="132"/>
      <c r="LRJ711" s="132"/>
      <c r="LRK711" s="132"/>
      <c r="LRL711" s="132"/>
      <c r="LRM711" s="132"/>
      <c r="LRN711" s="132"/>
      <c r="LRO711" s="132"/>
      <c r="LRP711" s="132"/>
      <c r="LRQ711" s="132"/>
      <c r="LRR711" s="132"/>
      <c r="LRS711" s="132"/>
      <c r="LRT711" s="132"/>
      <c r="LRU711" s="132"/>
      <c r="LRV711" s="132"/>
      <c r="LRW711" s="132"/>
      <c r="LRX711" s="132"/>
      <c r="LRY711" s="132"/>
      <c r="LRZ711" s="132"/>
      <c r="LSA711" s="132"/>
      <c r="LSB711" s="132"/>
      <c r="LSC711" s="132"/>
      <c r="LSD711" s="132"/>
      <c r="LSE711" s="132"/>
      <c r="LSF711" s="132"/>
      <c r="LSG711" s="132"/>
      <c r="LSH711" s="132"/>
      <c r="LSI711" s="132"/>
      <c r="LSJ711" s="132"/>
      <c r="LSK711" s="132"/>
      <c r="LSL711" s="132"/>
      <c r="LSM711" s="132"/>
      <c r="LSN711" s="132"/>
      <c r="LSO711" s="132"/>
      <c r="LSP711" s="132"/>
      <c r="LSQ711" s="132"/>
      <c r="LSR711" s="132"/>
      <c r="LSS711" s="132"/>
      <c r="LST711" s="132"/>
      <c r="LSU711" s="132"/>
      <c r="LSV711" s="132"/>
      <c r="LSW711" s="132"/>
      <c r="LSX711" s="132"/>
      <c r="LSY711" s="132"/>
      <c r="LSZ711" s="132"/>
      <c r="LTA711" s="132"/>
      <c r="LTB711" s="132"/>
      <c r="LTC711" s="132"/>
      <c r="LTD711" s="132"/>
      <c r="LTE711" s="132"/>
      <c r="LTF711" s="132"/>
      <c r="LTG711" s="132"/>
      <c r="LTH711" s="132"/>
      <c r="LTI711" s="132"/>
      <c r="LTJ711" s="132"/>
      <c r="LTK711" s="132"/>
      <c r="LTL711" s="132"/>
      <c r="LTM711" s="132"/>
      <c r="LTN711" s="132"/>
      <c r="LTO711" s="132"/>
      <c r="LTP711" s="132"/>
      <c r="LTQ711" s="132"/>
      <c r="LTR711" s="132"/>
      <c r="LTS711" s="132"/>
      <c r="LTT711" s="132"/>
      <c r="LTU711" s="132"/>
      <c r="LTV711" s="132"/>
      <c r="LTW711" s="132"/>
      <c r="LTX711" s="132"/>
      <c r="LTY711" s="132"/>
      <c r="LTZ711" s="132"/>
      <c r="LUA711" s="132"/>
      <c r="LUB711" s="132"/>
      <c r="LUC711" s="132"/>
      <c r="LUD711" s="132"/>
      <c r="LUE711" s="132"/>
      <c r="LUF711" s="132"/>
      <c r="LUG711" s="132"/>
      <c r="LUH711" s="132"/>
      <c r="LUI711" s="132"/>
      <c r="LUJ711" s="132"/>
      <c r="LUK711" s="132"/>
      <c r="LUL711" s="132"/>
      <c r="LUM711" s="132"/>
      <c r="LUN711" s="132"/>
      <c r="LUO711" s="132"/>
      <c r="LUP711" s="132"/>
      <c r="LUQ711" s="132"/>
      <c r="LUR711" s="132"/>
      <c r="LUS711" s="132"/>
      <c r="LUT711" s="132"/>
      <c r="LUU711" s="132"/>
      <c r="LUV711" s="132"/>
      <c r="LUW711" s="132"/>
      <c r="LUX711" s="132"/>
      <c r="LUY711" s="132"/>
      <c r="LUZ711" s="132"/>
      <c r="LVA711" s="132"/>
      <c r="LVB711" s="132"/>
      <c r="LVC711" s="132"/>
      <c r="LVD711" s="132"/>
      <c r="LVE711" s="132"/>
      <c r="LVF711" s="132"/>
      <c r="LVG711" s="132"/>
      <c r="LVH711" s="132"/>
      <c r="LVI711" s="132"/>
      <c r="LVJ711" s="132"/>
      <c r="LVK711" s="132"/>
      <c r="LVL711" s="132"/>
      <c r="LVM711" s="132"/>
      <c r="LVN711" s="132"/>
      <c r="LVO711" s="132"/>
      <c r="LVP711" s="132"/>
      <c r="LVQ711" s="132"/>
      <c r="LVR711" s="132"/>
      <c r="LVS711" s="132"/>
      <c r="LVT711" s="132"/>
      <c r="LVU711" s="132"/>
      <c r="LVV711" s="132"/>
      <c r="LVW711" s="132"/>
      <c r="LVX711" s="132"/>
      <c r="LVY711" s="132"/>
      <c r="LVZ711" s="132"/>
      <c r="LWA711" s="132"/>
      <c r="LWB711" s="132"/>
      <c r="LWC711" s="132"/>
      <c r="LWD711" s="132"/>
      <c r="LWE711" s="132"/>
      <c r="LWF711" s="132"/>
      <c r="LWG711" s="132"/>
      <c r="LWH711" s="132"/>
      <c r="LWI711" s="132"/>
      <c r="LWJ711" s="132"/>
      <c r="LWK711" s="132"/>
      <c r="LWL711" s="132"/>
      <c r="LWM711" s="132"/>
      <c r="LWN711" s="132"/>
      <c r="LWO711" s="132"/>
      <c r="LWP711" s="132"/>
      <c r="LWQ711" s="132"/>
      <c r="LWR711" s="132"/>
      <c r="LWS711" s="132"/>
      <c r="LWT711" s="132"/>
      <c r="LWU711" s="132"/>
      <c r="LWV711" s="132"/>
      <c r="LWW711" s="132"/>
      <c r="LWX711" s="132"/>
      <c r="LWY711" s="132"/>
      <c r="LWZ711" s="132"/>
      <c r="LXA711" s="132"/>
      <c r="LXB711" s="132"/>
      <c r="LXC711" s="132"/>
      <c r="LXD711" s="132"/>
      <c r="LXE711" s="132"/>
      <c r="LXF711" s="132"/>
      <c r="LXG711" s="132"/>
      <c r="LXH711" s="132"/>
      <c r="LXI711" s="132"/>
      <c r="LXJ711" s="132"/>
      <c r="LXK711" s="132"/>
      <c r="LXL711" s="132"/>
      <c r="LXM711" s="132"/>
      <c r="LXN711" s="132"/>
      <c r="LXO711" s="132"/>
      <c r="LXP711" s="132"/>
      <c r="LXQ711" s="132"/>
      <c r="LXR711" s="132"/>
      <c r="LXS711" s="132"/>
      <c r="LXT711" s="132"/>
      <c r="LXU711" s="132"/>
      <c r="LXV711" s="132"/>
      <c r="LXW711" s="132"/>
      <c r="LXX711" s="132"/>
      <c r="LXY711" s="132"/>
      <c r="LXZ711" s="132"/>
      <c r="LYA711" s="132"/>
      <c r="LYB711" s="132"/>
      <c r="LYC711" s="132"/>
      <c r="LYD711" s="132"/>
      <c r="LYE711" s="132"/>
      <c r="LYF711" s="132"/>
      <c r="LYG711" s="132"/>
      <c r="LYH711" s="132"/>
      <c r="LYI711" s="132"/>
      <c r="LYJ711" s="132"/>
      <c r="LYK711" s="132"/>
      <c r="LYL711" s="132"/>
      <c r="LYM711" s="132"/>
      <c r="LYN711" s="132"/>
      <c r="LYO711" s="132"/>
      <c r="LYP711" s="132"/>
      <c r="LYQ711" s="132"/>
      <c r="LYR711" s="132"/>
      <c r="LYS711" s="132"/>
      <c r="LYT711" s="132"/>
      <c r="LYU711" s="132"/>
      <c r="LYV711" s="132"/>
      <c r="LYW711" s="132"/>
      <c r="LYX711" s="132"/>
      <c r="LYY711" s="132"/>
      <c r="LYZ711" s="132"/>
      <c r="LZA711" s="132"/>
      <c r="LZB711" s="132"/>
      <c r="LZC711" s="132"/>
      <c r="LZD711" s="132"/>
      <c r="LZE711" s="132"/>
      <c r="LZF711" s="132"/>
      <c r="LZG711" s="132"/>
      <c r="LZH711" s="132"/>
      <c r="LZI711" s="132"/>
      <c r="LZJ711" s="132"/>
      <c r="LZK711" s="132"/>
      <c r="LZL711" s="132"/>
      <c r="LZM711" s="132"/>
      <c r="LZN711" s="132"/>
      <c r="LZO711" s="132"/>
      <c r="LZP711" s="132"/>
      <c r="LZQ711" s="132"/>
      <c r="LZR711" s="132"/>
      <c r="LZS711" s="132"/>
      <c r="LZT711" s="132"/>
      <c r="LZU711" s="132"/>
      <c r="LZV711" s="132"/>
      <c r="LZW711" s="132"/>
      <c r="LZX711" s="132"/>
      <c r="LZY711" s="132"/>
      <c r="LZZ711" s="132"/>
      <c r="MAA711" s="132"/>
      <c r="MAB711" s="132"/>
      <c r="MAC711" s="132"/>
      <c r="MAD711" s="132"/>
      <c r="MAE711" s="132"/>
      <c r="MAF711" s="132"/>
      <c r="MAG711" s="132"/>
      <c r="MAH711" s="132"/>
      <c r="MAI711" s="132"/>
      <c r="MAJ711" s="132"/>
      <c r="MAK711" s="132"/>
      <c r="MAL711" s="132"/>
      <c r="MAM711" s="132"/>
      <c r="MAN711" s="132"/>
      <c r="MAO711" s="132"/>
      <c r="MAP711" s="132"/>
      <c r="MAQ711" s="132"/>
      <c r="MAR711" s="132"/>
      <c r="MAS711" s="132"/>
      <c r="MAT711" s="132"/>
      <c r="MAU711" s="132"/>
      <c r="MAV711" s="132"/>
      <c r="MAW711" s="132"/>
      <c r="MAX711" s="132"/>
      <c r="MAY711" s="132"/>
      <c r="MAZ711" s="132"/>
      <c r="MBA711" s="132"/>
      <c r="MBB711" s="132"/>
      <c r="MBC711" s="132"/>
      <c r="MBD711" s="132"/>
      <c r="MBE711" s="132"/>
      <c r="MBF711" s="132"/>
      <c r="MBG711" s="132"/>
      <c r="MBH711" s="132"/>
      <c r="MBI711" s="132"/>
      <c r="MBJ711" s="132"/>
      <c r="MBK711" s="132"/>
      <c r="MBL711" s="132"/>
      <c r="MBM711" s="132"/>
      <c r="MBN711" s="132"/>
      <c r="MBO711" s="132"/>
      <c r="MBP711" s="132"/>
      <c r="MBQ711" s="132"/>
      <c r="MBR711" s="132"/>
      <c r="MBS711" s="132"/>
      <c r="MBT711" s="132"/>
      <c r="MBU711" s="132"/>
      <c r="MBV711" s="132"/>
      <c r="MBW711" s="132"/>
      <c r="MBX711" s="132"/>
      <c r="MBY711" s="132"/>
      <c r="MBZ711" s="132"/>
      <c r="MCA711" s="132"/>
      <c r="MCB711" s="132"/>
      <c r="MCC711" s="132"/>
      <c r="MCD711" s="132"/>
      <c r="MCE711" s="132"/>
      <c r="MCF711" s="132"/>
      <c r="MCG711" s="132"/>
      <c r="MCH711" s="132"/>
      <c r="MCI711" s="132"/>
      <c r="MCJ711" s="132"/>
      <c r="MCK711" s="132"/>
      <c r="MCL711" s="132"/>
      <c r="MCM711" s="132"/>
      <c r="MCN711" s="132"/>
      <c r="MCO711" s="132"/>
      <c r="MCP711" s="132"/>
      <c r="MCQ711" s="132"/>
      <c r="MCR711" s="132"/>
      <c r="MCS711" s="132"/>
      <c r="MCT711" s="132"/>
      <c r="MCU711" s="132"/>
      <c r="MCV711" s="132"/>
      <c r="MCW711" s="132"/>
      <c r="MCX711" s="132"/>
      <c r="MCY711" s="132"/>
      <c r="MCZ711" s="132"/>
      <c r="MDA711" s="132"/>
      <c r="MDB711" s="132"/>
      <c r="MDC711" s="132"/>
      <c r="MDD711" s="132"/>
      <c r="MDE711" s="132"/>
      <c r="MDF711" s="132"/>
      <c r="MDG711" s="132"/>
      <c r="MDH711" s="132"/>
      <c r="MDI711" s="132"/>
      <c r="MDJ711" s="132"/>
      <c r="MDK711" s="132"/>
      <c r="MDL711" s="132"/>
      <c r="MDM711" s="132"/>
      <c r="MDN711" s="132"/>
      <c r="MDO711" s="132"/>
      <c r="MDP711" s="132"/>
      <c r="MDQ711" s="132"/>
      <c r="MDR711" s="132"/>
      <c r="MDS711" s="132"/>
      <c r="MDT711" s="132"/>
      <c r="MDU711" s="132"/>
      <c r="MDV711" s="132"/>
      <c r="MDW711" s="132"/>
      <c r="MDX711" s="132"/>
      <c r="MDY711" s="132"/>
      <c r="MDZ711" s="132"/>
      <c r="MEA711" s="132"/>
      <c r="MEB711" s="132"/>
      <c r="MEC711" s="132"/>
      <c r="MED711" s="132"/>
      <c r="MEE711" s="132"/>
      <c r="MEF711" s="132"/>
      <c r="MEG711" s="132"/>
      <c r="MEH711" s="132"/>
      <c r="MEI711" s="132"/>
      <c r="MEJ711" s="132"/>
      <c r="MEK711" s="132"/>
      <c r="MEL711" s="132"/>
      <c r="MEM711" s="132"/>
      <c r="MEN711" s="132"/>
      <c r="MEO711" s="132"/>
      <c r="MEP711" s="132"/>
      <c r="MEQ711" s="132"/>
      <c r="MER711" s="132"/>
      <c r="MES711" s="132"/>
      <c r="MET711" s="132"/>
      <c r="MEU711" s="132"/>
      <c r="MEV711" s="132"/>
      <c r="MEW711" s="132"/>
      <c r="MEX711" s="132"/>
      <c r="MEY711" s="132"/>
      <c r="MEZ711" s="132"/>
      <c r="MFA711" s="132"/>
      <c r="MFB711" s="132"/>
      <c r="MFC711" s="132"/>
      <c r="MFD711" s="132"/>
      <c r="MFE711" s="132"/>
      <c r="MFF711" s="132"/>
      <c r="MFG711" s="132"/>
      <c r="MFH711" s="132"/>
      <c r="MFI711" s="132"/>
      <c r="MFJ711" s="132"/>
      <c r="MFK711" s="132"/>
      <c r="MFL711" s="132"/>
      <c r="MFM711" s="132"/>
      <c r="MFN711" s="132"/>
      <c r="MFO711" s="132"/>
      <c r="MFP711" s="132"/>
      <c r="MFQ711" s="132"/>
      <c r="MFR711" s="132"/>
      <c r="MFS711" s="132"/>
      <c r="MFT711" s="132"/>
      <c r="MFU711" s="132"/>
      <c r="MFV711" s="132"/>
      <c r="MFW711" s="132"/>
      <c r="MFX711" s="132"/>
      <c r="MFY711" s="132"/>
      <c r="MFZ711" s="132"/>
      <c r="MGA711" s="132"/>
      <c r="MGB711" s="132"/>
      <c r="MGC711" s="132"/>
      <c r="MGD711" s="132"/>
      <c r="MGE711" s="132"/>
      <c r="MGF711" s="132"/>
      <c r="MGG711" s="132"/>
      <c r="MGH711" s="132"/>
      <c r="MGI711" s="132"/>
      <c r="MGJ711" s="132"/>
      <c r="MGK711" s="132"/>
      <c r="MGL711" s="132"/>
      <c r="MGM711" s="132"/>
      <c r="MGN711" s="132"/>
      <c r="MGO711" s="132"/>
      <c r="MGP711" s="132"/>
      <c r="MGQ711" s="132"/>
      <c r="MGR711" s="132"/>
      <c r="MGS711" s="132"/>
      <c r="MGT711" s="132"/>
      <c r="MGU711" s="132"/>
      <c r="MGV711" s="132"/>
      <c r="MGW711" s="132"/>
      <c r="MGX711" s="132"/>
      <c r="MGY711" s="132"/>
      <c r="MGZ711" s="132"/>
      <c r="MHA711" s="132"/>
      <c r="MHB711" s="132"/>
      <c r="MHC711" s="132"/>
      <c r="MHD711" s="132"/>
      <c r="MHE711" s="132"/>
      <c r="MHF711" s="132"/>
      <c r="MHG711" s="132"/>
      <c r="MHH711" s="132"/>
      <c r="MHI711" s="132"/>
      <c r="MHJ711" s="132"/>
      <c r="MHK711" s="132"/>
      <c r="MHL711" s="132"/>
      <c r="MHM711" s="132"/>
      <c r="MHN711" s="132"/>
      <c r="MHO711" s="132"/>
      <c r="MHP711" s="132"/>
      <c r="MHQ711" s="132"/>
      <c r="MHR711" s="132"/>
      <c r="MHS711" s="132"/>
      <c r="MHT711" s="132"/>
      <c r="MHU711" s="132"/>
      <c r="MHV711" s="132"/>
      <c r="MHW711" s="132"/>
      <c r="MHX711" s="132"/>
      <c r="MHY711" s="132"/>
      <c r="MHZ711" s="132"/>
      <c r="MIA711" s="132"/>
      <c r="MIB711" s="132"/>
      <c r="MIC711" s="132"/>
      <c r="MID711" s="132"/>
      <c r="MIE711" s="132"/>
      <c r="MIF711" s="132"/>
      <c r="MIG711" s="132"/>
      <c r="MIH711" s="132"/>
      <c r="MII711" s="132"/>
      <c r="MIJ711" s="132"/>
      <c r="MIK711" s="132"/>
      <c r="MIL711" s="132"/>
      <c r="MIM711" s="132"/>
      <c r="MIN711" s="132"/>
      <c r="MIO711" s="132"/>
      <c r="MIP711" s="132"/>
      <c r="MIQ711" s="132"/>
      <c r="MIR711" s="132"/>
      <c r="MIS711" s="132"/>
      <c r="MIT711" s="132"/>
      <c r="MIU711" s="132"/>
      <c r="MIV711" s="132"/>
      <c r="MIW711" s="132"/>
      <c r="MIX711" s="132"/>
      <c r="MIY711" s="132"/>
      <c r="MIZ711" s="132"/>
      <c r="MJA711" s="132"/>
      <c r="MJB711" s="132"/>
      <c r="MJC711" s="132"/>
      <c r="MJD711" s="132"/>
      <c r="MJE711" s="132"/>
      <c r="MJF711" s="132"/>
      <c r="MJG711" s="132"/>
      <c r="MJH711" s="132"/>
      <c r="MJI711" s="132"/>
      <c r="MJJ711" s="132"/>
      <c r="MJK711" s="132"/>
      <c r="MJL711" s="132"/>
      <c r="MJM711" s="132"/>
      <c r="MJN711" s="132"/>
      <c r="MJO711" s="132"/>
      <c r="MJP711" s="132"/>
      <c r="MJQ711" s="132"/>
      <c r="MJR711" s="132"/>
      <c r="MJS711" s="132"/>
      <c r="MJT711" s="132"/>
      <c r="MJU711" s="132"/>
      <c r="MJV711" s="132"/>
      <c r="MJW711" s="132"/>
      <c r="MJX711" s="132"/>
      <c r="MJY711" s="132"/>
      <c r="MJZ711" s="132"/>
      <c r="MKA711" s="132"/>
      <c r="MKB711" s="132"/>
      <c r="MKC711" s="132"/>
      <c r="MKD711" s="132"/>
      <c r="MKE711" s="132"/>
      <c r="MKF711" s="132"/>
      <c r="MKG711" s="132"/>
      <c r="MKH711" s="132"/>
      <c r="MKI711" s="132"/>
      <c r="MKJ711" s="132"/>
      <c r="MKK711" s="132"/>
      <c r="MKL711" s="132"/>
      <c r="MKM711" s="132"/>
      <c r="MKN711" s="132"/>
      <c r="MKO711" s="132"/>
      <c r="MKP711" s="132"/>
      <c r="MKQ711" s="132"/>
      <c r="MKR711" s="132"/>
      <c r="MKS711" s="132"/>
      <c r="MKT711" s="132"/>
      <c r="MKU711" s="132"/>
      <c r="MKV711" s="132"/>
      <c r="MKW711" s="132"/>
      <c r="MKX711" s="132"/>
      <c r="MKY711" s="132"/>
      <c r="MKZ711" s="132"/>
      <c r="MLA711" s="132"/>
      <c r="MLB711" s="132"/>
      <c r="MLC711" s="132"/>
      <c r="MLD711" s="132"/>
      <c r="MLE711" s="132"/>
      <c r="MLF711" s="132"/>
      <c r="MLG711" s="132"/>
      <c r="MLH711" s="132"/>
      <c r="MLI711" s="132"/>
      <c r="MLJ711" s="132"/>
      <c r="MLK711" s="132"/>
      <c r="MLL711" s="132"/>
      <c r="MLM711" s="132"/>
      <c r="MLN711" s="132"/>
      <c r="MLO711" s="132"/>
      <c r="MLP711" s="132"/>
      <c r="MLQ711" s="132"/>
      <c r="MLR711" s="132"/>
      <c r="MLS711" s="132"/>
      <c r="MLT711" s="132"/>
      <c r="MLU711" s="132"/>
      <c r="MLV711" s="132"/>
      <c r="MLW711" s="132"/>
      <c r="MLX711" s="132"/>
      <c r="MLY711" s="132"/>
      <c r="MLZ711" s="132"/>
      <c r="MMA711" s="132"/>
      <c r="MMB711" s="132"/>
      <c r="MMC711" s="132"/>
      <c r="MMD711" s="132"/>
      <c r="MME711" s="132"/>
      <c r="MMF711" s="132"/>
      <c r="MMG711" s="132"/>
      <c r="MMH711" s="132"/>
      <c r="MMI711" s="132"/>
      <c r="MMJ711" s="132"/>
      <c r="MMK711" s="132"/>
      <c r="MML711" s="132"/>
      <c r="MMM711" s="132"/>
      <c r="MMN711" s="132"/>
      <c r="MMO711" s="132"/>
      <c r="MMP711" s="132"/>
      <c r="MMQ711" s="132"/>
      <c r="MMR711" s="132"/>
      <c r="MMS711" s="132"/>
      <c r="MMT711" s="132"/>
      <c r="MMU711" s="132"/>
      <c r="MMV711" s="132"/>
      <c r="MMW711" s="132"/>
      <c r="MMX711" s="132"/>
      <c r="MMY711" s="132"/>
      <c r="MMZ711" s="132"/>
      <c r="MNA711" s="132"/>
      <c r="MNB711" s="132"/>
      <c r="MNC711" s="132"/>
      <c r="MND711" s="132"/>
      <c r="MNE711" s="132"/>
      <c r="MNF711" s="132"/>
      <c r="MNG711" s="132"/>
      <c r="MNH711" s="132"/>
      <c r="MNI711" s="132"/>
      <c r="MNJ711" s="132"/>
      <c r="MNK711" s="132"/>
      <c r="MNL711" s="132"/>
      <c r="MNM711" s="132"/>
      <c r="MNN711" s="132"/>
      <c r="MNO711" s="132"/>
      <c r="MNP711" s="132"/>
      <c r="MNQ711" s="132"/>
      <c r="MNR711" s="132"/>
      <c r="MNS711" s="132"/>
      <c r="MNT711" s="132"/>
      <c r="MNU711" s="132"/>
      <c r="MNV711" s="132"/>
      <c r="MNW711" s="132"/>
      <c r="MNX711" s="132"/>
      <c r="MNY711" s="132"/>
      <c r="MNZ711" s="132"/>
      <c r="MOA711" s="132"/>
      <c r="MOB711" s="132"/>
      <c r="MOC711" s="132"/>
      <c r="MOD711" s="132"/>
      <c r="MOE711" s="132"/>
      <c r="MOF711" s="132"/>
      <c r="MOG711" s="132"/>
      <c r="MOH711" s="132"/>
      <c r="MOI711" s="132"/>
      <c r="MOJ711" s="132"/>
      <c r="MOK711" s="132"/>
      <c r="MOL711" s="132"/>
      <c r="MOM711" s="132"/>
      <c r="MON711" s="132"/>
      <c r="MOO711" s="132"/>
      <c r="MOP711" s="132"/>
      <c r="MOQ711" s="132"/>
      <c r="MOR711" s="132"/>
      <c r="MOS711" s="132"/>
      <c r="MOT711" s="132"/>
      <c r="MOU711" s="132"/>
      <c r="MOV711" s="132"/>
      <c r="MOW711" s="132"/>
      <c r="MOX711" s="132"/>
      <c r="MOY711" s="132"/>
      <c r="MOZ711" s="132"/>
      <c r="MPA711" s="132"/>
      <c r="MPB711" s="132"/>
      <c r="MPC711" s="132"/>
      <c r="MPD711" s="132"/>
      <c r="MPE711" s="132"/>
      <c r="MPF711" s="132"/>
      <c r="MPG711" s="132"/>
      <c r="MPH711" s="132"/>
      <c r="MPI711" s="132"/>
      <c r="MPJ711" s="132"/>
      <c r="MPK711" s="132"/>
      <c r="MPL711" s="132"/>
      <c r="MPM711" s="132"/>
      <c r="MPN711" s="132"/>
      <c r="MPO711" s="132"/>
      <c r="MPP711" s="132"/>
      <c r="MPQ711" s="132"/>
      <c r="MPR711" s="132"/>
      <c r="MPS711" s="132"/>
      <c r="MPT711" s="132"/>
      <c r="MPU711" s="132"/>
      <c r="MPV711" s="132"/>
      <c r="MPW711" s="132"/>
      <c r="MPX711" s="132"/>
      <c r="MPY711" s="132"/>
      <c r="MPZ711" s="132"/>
      <c r="MQA711" s="132"/>
      <c r="MQB711" s="132"/>
      <c r="MQC711" s="132"/>
      <c r="MQD711" s="132"/>
      <c r="MQE711" s="132"/>
      <c r="MQF711" s="132"/>
      <c r="MQG711" s="132"/>
      <c r="MQH711" s="132"/>
      <c r="MQI711" s="132"/>
      <c r="MQJ711" s="132"/>
      <c r="MQK711" s="132"/>
      <c r="MQL711" s="132"/>
      <c r="MQM711" s="132"/>
      <c r="MQN711" s="132"/>
      <c r="MQO711" s="132"/>
      <c r="MQP711" s="132"/>
      <c r="MQQ711" s="132"/>
      <c r="MQR711" s="132"/>
      <c r="MQS711" s="132"/>
      <c r="MQT711" s="132"/>
      <c r="MQU711" s="132"/>
      <c r="MQV711" s="132"/>
      <c r="MQW711" s="132"/>
      <c r="MQX711" s="132"/>
      <c r="MQY711" s="132"/>
      <c r="MQZ711" s="132"/>
      <c r="MRA711" s="132"/>
      <c r="MRB711" s="132"/>
      <c r="MRC711" s="132"/>
      <c r="MRD711" s="132"/>
      <c r="MRE711" s="132"/>
      <c r="MRF711" s="132"/>
      <c r="MRG711" s="132"/>
      <c r="MRH711" s="132"/>
      <c r="MRI711" s="132"/>
      <c r="MRJ711" s="132"/>
      <c r="MRK711" s="132"/>
      <c r="MRL711" s="132"/>
      <c r="MRM711" s="132"/>
      <c r="MRN711" s="132"/>
      <c r="MRO711" s="132"/>
      <c r="MRP711" s="132"/>
      <c r="MRQ711" s="132"/>
      <c r="MRR711" s="132"/>
      <c r="MRS711" s="132"/>
      <c r="MRT711" s="132"/>
      <c r="MRU711" s="132"/>
      <c r="MRV711" s="132"/>
      <c r="MRW711" s="132"/>
      <c r="MRX711" s="132"/>
      <c r="MRY711" s="132"/>
      <c r="MRZ711" s="132"/>
      <c r="MSA711" s="132"/>
      <c r="MSB711" s="132"/>
      <c r="MSC711" s="132"/>
      <c r="MSD711" s="132"/>
      <c r="MSE711" s="132"/>
      <c r="MSF711" s="132"/>
      <c r="MSG711" s="132"/>
      <c r="MSH711" s="132"/>
      <c r="MSI711" s="132"/>
      <c r="MSJ711" s="132"/>
      <c r="MSK711" s="132"/>
      <c r="MSL711" s="132"/>
      <c r="MSM711" s="132"/>
      <c r="MSN711" s="132"/>
      <c r="MSO711" s="132"/>
      <c r="MSP711" s="132"/>
      <c r="MSQ711" s="132"/>
      <c r="MSR711" s="132"/>
      <c r="MSS711" s="132"/>
      <c r="MST711" s="132"/>
      <c r="MSU711" s="132"/>
      <c r="MSV711" s="132"/>
      <c r="MSW711" s="132"/>
      <c r="MSX711" s="132"/>
      <c r="MSY711" s="132"/>
      <c r="MSZ711" s="132"/>
      <c r="MTA711" s="132"/>
      <c r="MTB711" s="132"/>
      <c r="MTC711" s="132"/>
      <c r="MTD711" s="132"/>
      <c r="MTE711" s="132"/>
      <c r="MTF711" s="132"/>
      <c r="MTG711" s="132"/>
      <c r="MTH711" s="132"/>
      <c r="MTI711" s="132"/>
      <c r="MTJ711" s="132"/>
      <c r="MTK711" s="132"/>
      <c r="MTL711" s="132"/>
      <c r="MTM711" s="132"/>
      <c r="MTN711" s="132"/>
      <c r="MTO711" s="132"/>
      <c r="MTP711" s="132"/>
      <c r="MTQ711" s="132"/>
      <c r="MTR711" s="132"/>
      <c r="MTS711" s="132"/>
      <c r="MTT711" s="132"/>
      <c r="MTU711" s="132"/>
      <c r="MTV711" s="132"/>
      <c r="MTW711" s="132"/>
      <c r="MTX711" s="132"/>
      <c r="MTY711" s="132"/>
      <c r="MTZ711" s="132"/>
      <c r="MUA711" s="132"/>
      <c r="MUB711" s="132"/>
      <c r="MUC711" s="132"/>
      <c r="MUD711" s="132"/>
      <c r="MUE711" s="132"/>
      <c r="MUF711" s="132"/>
      <c r="MUG711" s="132"/>
      <c r="MUH711" s="132"/>
      <c r="MUI711" s="132"/>
      <c r="MUJ711" s="132"/>
      <c r="MUK711" s="132"/>
      <c r="MUL711" s="132"/>
      <c r="MUM711" s="132"/>
      <c r="MUN711" s="132"/>
      <c r="MUO711" s="132"/>
      <c r="MUP711" s="132"/>
      <c r="MUQ711" s="132"/>
      <c r="MUR711" s="132"/>
      <c r="MUS711" s="132"/>
      <c r="MUT711" s="132"/>
      <c r="MUU711" s="132"/>
      <c r="MUV711" s="132"/>
      <c r="MUW711" s="132"/>
      <c r="MUX711" s="132"/>
      <c r="MUY711" s="132"/>
      <c r="MUZ711" s="132"/>
      <c r="MVA711" s="132"/>
      <c r="MVB711" s="132"/>
      <c r="MVC711" s="132"/>
      <c r="MVD711" s="132"/>
      <c r="MVE711" s="132"/>
      <c r="MVF711" s="132"/>
      <c r="MVG711" s="132"/>
      <c r="MVH711" s="132"/>
      <c r="MVI711" s="132"/>
      <c r="MVJ711" s="132"/>
      <c r="MVK711" s="132"/>
      <c r="MVL711" s="132"/>
      <c r="MVM711" s="132"/>
      <c r="MVN711" s="132"/>
      <c r="MVO711" s="132"/>
      <c r="MVP711" s="132"/>
      <c r="MVQ711" s="132"/>
      <c r="MVR711" s="132"/>
      <c r="MVS711" s="132"/>
      <c r="MVT711" s="132"/>
      <c r="MVU711" s="132"/>
      <c r="MVV711" s="132"/>
      <c r="MVW711" s="132"/>
      <c r="MVX711" s="132"/>
      <c r="MVY711" s="132"/>
      <c r="MVZ711" s="132"/>
      <c r="MWA711" s="132"/>
      <c r="MWB711" s="132"/>
      <c r="MWC711" s="132"/>
      <c r="MWD711" s="132"/>
      <c r="MWE711" s="132"/>
      <c r="MWF711" s="132"/>
      <c r="MWG711" s="132"/>
      <c r="MWH711" s="132"/>
      <c r="MWI711" s="132"/>
      <c r="MWJ711" s="132"/>
      <c r="MWK711" s="132"/>
      <c r="MWL711" s="132"/>
      <c r="MWM711" s="132"/>
      <c r="MWN711" s="132"/>
      <c r="MWO711" s="132"/>
      <c r="MWP711" s="132"/>
      <c r="MWQ711" s="132"/>
      <c r="MWR711" s="132"/>
      <c r="MWS711" s="132"/>
      <c r="MWT711" s="132"/>
      <c r="MWU711" s="132"/>
      <c r="MWV711" s="132"/>
      <c r="MWW711" s="132"/>
      <c r="MWX711" s="132"/>
      <c r="MWY711" s="132"/>
      <c r="MWZ711" s="132"/>
      <c r="MXA711" s="132"/>
      <c r="MXB711" s="132"/>
      <c r="MXC711" s="132"/>
      <c r="MXD711" s="132"/>
      <c r="MXE711" s="132"/>
      <c r="MXF711" s="132"/>
      <c r="MXG711" s="132"/>
      <c r="MXH711" s="132"/>
      <c r="MXI711" s="132"/>
      <c r="MXJ711" s="132"/>
      <c r="MXK711" s="132"/>
      <c r="MXL711" s="132"/>
      <c r="MXM711" s="132"/>
      <c r="MXN711" s="132"/>
      <c r="MXO711" s="132"/>
      <c r="MXP711" s="132"/>
      <c r="MXQ711" s="132"/>
      <c r="MXR711" s="132"/>
      <c r="MXS711" s="132"/>
      <c r="MXT711" s="132"/>
      <c r="MXU711" s="132"/>
      <c r="MXV711" s="132"/>
      <c r="MXW711" s="132"/>
      <c r="MXX711" s="132"/>
      <c r="MXY711" s="132"/>
      <c r="MXZ711" s="132"/>
      <c r="MYA711" s="132"/>
      <c r="MYB711" s="132"/>
      <c r="MYC711" s="132"/>
      <c r="MYD711" s="132"/>
      <c r="MYE711" s="132"/>
      <c r="MYF711" s="132"/>
      <c r="MYG711" s="132"/>
      <c r="MYH711" s="132"/>
      <c r="MYI711" s="132"/>
      <c r="MYJ711" s="132"/>
      <c r="MYK711" s="132"/>
      <c r="MYL711" s="132"/>
      <c r="MYM711" s="132"/>
      <c r="MYN711" s="132"/>
      <c r="MYO711" s="132"/>
      <c r="MYP711" s="132"/>
      <c r="MYQ711" s="132"/>
      <c r="MYR711" s="132"/>
      <c r="MYS711" s="132"/>
      <c r="MYT711" s="132"/>
      <c r="MYU711" s="132"/>
      <c r="MYV711" s="132"/>
      <c r="MYW711" s="132"/>
      <c r="MYX711" s="132"/>
      <c r="MYY711" s="132"/>
      <c r="MYZ711" s="132"/>
      <c r="MZA711" s="132"/>
      <c r="MZB711" s="132"/>
      <c r="MZC711" s="132"/>
      <c r="MZD711" s="132"/>
      <c r="MZE711" s="132"/>
      <c r="MZF711" s="132"/>
      <c r="MZG711" s="132"/>
      <c r="MZH711" s="132"/>
      <c r="MZI711" s="132"/>
      <c r="MZJ711" s="132"/>
      <c r="MZK711" s="132"/>
      <c r="MZL711" s="132"/>
      <c r="MZM711" s="132"/>
      <c r="MZN711" s="132"/>
      <c r="MZO711" s="132"/>
      <c r="MZP711" s="132"/>
      <c r="MZQ711" s="132"/>
      <c r="MZR711" s="132"/>
      <c r="MZS711" s="132"/>
      <c r="MZT711" s="132"/>
      <c r="MZU711" s="132"/>
      <c r="MZV711" s="132"/>
      <c r="MZW711" s="132"/>
      <c r="MZX711" s="132"/>
      <c r="MZY711" s="132"/>
      <c r="MZZ711" s="132"/>
      <c r="NAA711" s="132"/>
      <c r="NAB711" s="132"/>
      <c r="NAC711" s="132"/>
      <c r="NAD711" s="132"/>
      <c r="NAE711" s="132"/>
      <c r="NAF711" s="132"/>
      <c r="NAG711" s="132"/>
      <c r="NAH711" s="132"/>
      <c r="NAI711" s="132"/>
      <c r="NAJ711" s="132"/>
      <c r="NAK711" s="132"/>
      <c r="NAL711" s="132"/>
      <c r="NAM711" s="132"/>
      <c r="NAN711" s="132"/>
      <c r="NAO711" s="132"/>
      <c r="NAP711" s="132"/>
      <c r="NAQ711" s="132"/>
      <c r="NAR711" s="132"/>
      <c r="NAS711" s="132"/>
      <c r="NAT711" s="132"/>
      <c r="NAU711" s="132"/>
      <c r="NAV711" s="132"/>
      <c r="NAW711" s="132"/>
      <c r="NAX711" s="132"/>
      <c r="NAY711" s="132"/>
      <c r="NAZ711" s="132"/>
      <c r="NBA711" s="132"/>
      <c r="NBB711" s="132"/>
      <c r="NBC711" s="132"/>
      <c r="NBD711" s="132"/>
      <c r="NBE711" s="132"/>
      <c r="NBF711" s="132"/>
      <c r="NBG711" s="132"/>
      <c r="NBH711" s="132"/>
      <c r="NBI711" s="132"/>
      <c r="NBJ711" s="132"/>
      <c r="NBK711" s="132"/>
      <c r="NBL711" s="132"/>
      <c r="NBM711" s="132"/>
      <c r="NBN711" s="132"/>
      <c r="NBO711" s="132"/>
      <c r="NBP711" s="132"/>
      <c r="NBQ711" s="132"/>
      <c r="NBR711" s="132"/>
      <c r="NBS711" s="132"/>
      <c r="NBT711" s="132"/>
      <c r="NBU711" s="132"/>
      <c r="NBV711" s="132"/>
      <c r="NBW711" s="132"/>
      <c r="NBX711" s="132"/>
      <c r="NBY711" s="132"/>
      <c r="NBZ711" s="132"/>
      <c r="NCA711" s="132"/>
      <c r="NCB711" s="132"/>
      <c r="NCC711" s="132"/>
      <c r="NCD711" s="132"/>
      <c r="NCE711" s="132"/>
      <c r="NCF711" s="132"/>
      <c r="NCG711" s="132"/>
      <c r="NCH711" s="132"/>
      <c r="NCI711" s="132"/>
      <c r="NCJ711" s="132"/>
      <c r="NCK711" s="132"/>
      <c r="NCL711" s="132"/>
      <c r="NCM711" s="132"/>
      <c r="NCN711" s="132"/>
      <c r="NCO711" s="132"/>
      <c r="NCP711" s="132"/>
      <c r="NCQ711" s="132"/>
      <c r="NCR711" s="132"/>
      <c r="NCS711" s="132"/>
      <c r="NCT711" s="132"/>
      <c r="NCU711" s="132"/>
      <c r="NCV711" s="132"/>
      <c r="NCW711" s="132"/>
      <c r="NCX711" s="132"/>
      <c r="NCY711" s="132"/>
      <c r="NCZ711" s="132"/>
      <c r="NDA711" s="132"/>
      <c r="NDB711" s="132"/>
      <c r="NDC711" s="132"/>
      <c r="NDD711" s="132"/>
      <c r="NDE711" s="132"/>
      <c r="NDF711" s="132"/>
      <c r="NDG711" s="132"/>
      <c r="NDH711" s="132"/>
      <c r="NDI711" s="132"/>
      <c r="NDJ711" s="132"/>
      <c r="NDK711" s="132"/>
      <c r="NDL711" s="132"/>
      <c r="NDM711" s="132"/>
      <c r="NDN711" s="132"/>
      <c r="NDO711" s="132"/>
      <c r="NDP711" s="132"/>
      <c r="NDQ711" s="132"/>
      <c r="NDR711" s="132"/>
      <c r="NDS711" s="132"/>
      <c r="NDT711" s="132"/>
      <c r="NDU711" s="132"/>
      <c r="NDV711" s="132"/>
      <c r="NDW711" s="132"/>
      <c r="NDX711" s="132"/>
      <c r="NDY711" s="132"/>
      <c r="NDZ711" s="132"/>
      <c r="NEA711" s="132"/>
      <c r="NEB711" s="132"/>
      <c r="NEC711" s="132"/>
      <c r="NED711" s="132"/>
      <c r="NEE711" s="132"/>
      <c r="NEF711" s="132"/>
      <c r="NEG711" s="132"/>
      <c r="NEH711" s="132"/>
      <c r="NEI711" s="132"/>
      <c r="NEJ711" s="132"/>
      <c r="NEK711" s="132"/>
      <c r="NEL711" s="132"/>
      <c r="NEM711" s="132"/>
      <c r="NEN711" s="132"/>
      <c r="NEO711" s="132"/>
      <c r="NEP711" s="132"/>
      <c r="NEQ711" s="132"/>
      <c r="NER711" s="132"/>
      <c r="NES711" s="132"/>
      <c r="NET711" s="132"/>
      <c r="NEU711" s="132"/>
      <c r="NEV711" s="132"/>
      <c r="NEW711" s="132"/>
      <c r="NEX711" s="132"/>
      <c r="NEY711" s="132"/>
      <c r="NEZ711" s="132"/>
      <c r="NFA711" s="132"/>
      <c r="NFB711" s="132"/>
      <c r="NFC711" s="132"/>
      <c r="NFD711" s="132"/>
      <c r="NFE711" s="132"/>
      <c r="NFF711" s="132"/>
      <c r="NFG711" s="132"/>
      <c r="NFH711" s="132"/>
      <c r="NFI711" s="132"/>
      <c r="NFJ711" s="132"/>
      <c r="NFK711" s="132"/>
      <c r="NFL711" s="132"/>
      <c r="NFM711" s="132"/>
      <c r="NFN711" s="132"/>
      <c r="NFO711" s="132"/>
      <c r="NFP711" s="132"/>
      <c r="NFQ711" s="132"/>
      <c r="NFR711" s="132"/>
      <c r="NFS711" s="132"/>
      <c r="NFT711" s="132"/>
      <c r="NFU711" s="132"/>
      <c r="NFV711" s="132"/>
      <c r="NFW711" s="132"/>
      <c r="NFX711" s="132"/>
      <c r="NFY711" s="132"/>
      <c r="NFZ711" s="132"/>
      <c r="NGA711" s="132"/>
      <c r="NGB711" s="132"/>
      <c r="NGC711" s="132"/>
      <c r="NGD711" s="132"/>
      <c r="NGE711" s="132"/>
      <c r="NGF711" s="132"/>
      <c r="NGG711" s="132"/>
      <c r="NGH711" s="132"/>
      <c r="NGI711" s="132"/>
      <c r="NGJ711" s="132"/>
      <c r="NGK711" s="132"/>
      <c r="NGL711" s="132"/>
      <c r="NGM711" s="132"/>
      <c r="NGN711" s="132"/>
      <c r="NGO711" s="132"/>
      <c r="NGP711" s="132"/>
      <c r="NGQ711" s="132"/>
      <c r="NGR711" s="132"/>
      <c r="NGS711" s="132"/>
      <c r="NGT711" s="132"/>
      <c r="NGU711" s="132"/>
      <c r="NGV711" s="132"/>
      <c r="NGW711" s="132"/>
      <c r="NGX711" s="132"/>
      <c r="NGY711" s="132"/>
      <c r="NGZ711" s="132"/>
      <c r="NHA711" s="132"/>
      <c r="NHB711" s="132"/>
      <c r="NHC711" s="132"/>
      <c r="NHD711" s="132"/>
      <c r="NHE711" s="132"/>
      <c r="NHF711" s="132"/>
      <c r="NHG711" s="132"/>
      <c r="NHH711" s="132"/>
      <c r="NHI711" s="132"/>
      <c r="NHJ711" s="132"/>
      <c r="NHK711" s="132"/>
      <c r="NHL711" s="132"/>
      <c r="NHM711" s="132"/>
      <c r="NHN711" s="132"/>
      <c r="NHO711" s="132"/>
      <c r="NHP711" s="132"/>
      <c r="NHQ711" s="132"/>
      <c r="NHR711" s="132"/>
      <c r="NHS711" s="132"/>
      <c r="NHT711" s="132"/>
      <c r="NHU711" s="132"/>
      <c r="NHV711" s="132"/>
      <c r="NHW711" s="132"/>
      <c r="NHX711" s="132"/>
      <c r="NHY711" s="132"/>
      <c r="NHZ711" s="132"/>
      <c r="NIA711" s="132"/>
      <c r="NIB711" s="132"/>
      <c r="NIC711" s="132"/>
      <c r="NID711" s="132"/>
      <c r="NIE711" s="132"/>
      <c r="NIF711" s="132"/>
      <c r="NIG711" s="132"/>
      <c r="NIH711" s="132"/>
      <c r="NII711" s="132"/>
      <c r="NIJ711" s="132"/>
      <c r="NIK711" s="132"/>
      <c r="NIL711" s="132"/>
      <c r="NIM711" s="132"/>
      <c r="NIN711" s="132"/>
      <c r="NIO711" s="132"/>
      <c r="NIP711" s="132"/>
      <c r="NIQ711" s="132"/>
      <c r="NIR711" s="132"/>
      <c r="NIS711" s="132"/>
      <c r="NIT711" s="132"/>
      <c r="NIU711" s="132"/>
      <c r="NIV711" s="132"/>
      <c r="NIW711" s="132"/>
      <c r="NIX711" s="132"/>
      <c r="NIY711" s="132"/>
      <c r="NIZ711" s="132"/>
      <c r="NJA711" s="132"/>
      <c r="NJB711" s="132"/>
      <c r="NJC711" s="132"/>
      <c r="NJD711" s="132"/>
      <c r="NJE711" s="132"/>
      <c r="NJF711" s="132"/>
      <c r="NJG711" s="132"/>
      <c r="NJH711" s="132"/>
      <c r="NJI711" s="132"/>
      <c r="NJJ711" s="132"/>
      <c r="NJK711" s="132"/>
      <c r="NJL711" s="132"/>
      <c r="NJM711" s="132"/>
      <c r="NJN711" s="132"/>
      <c r="NJO711" s="132"/>
      <c r="NJP711" s="132"/>
      <c r="NJQ711" s="132"/>
      <c r="NJR711" s="132"/>
      <c r="NJS711" s="132"/>
      <c r="NJT711" s="132"/>
      <c r="NJU711" s="132"/>
      <c r="NJV711" s="132"/>
      <c r="NJW711" s="132"/>
      <c r="NJX711" s="132"/>
      <c r="NJY711" s="132"/>
      <c r="NJZ711" s="132"/>
      <c r="NKA711" s="132"/>
      <c r="NKB711" s="132"/>
      <c r="NKC711" s="132"/>
      <c r="NKD711" s="132"/>
      <c r="NKE711" s="132"/>
      <c r="NKF711" s="132"/>
      <c r="NKG711" s="132"/>
      <c r="NKH711" s="132"/>
      <c r="NKI711" s="132"/>
      <c r="NKJ711" s="132"/>
      <c r="NKK711" s="132"/>
      <c r="NKL711" s="132"/>
      <c r="NKM711" s="132"/>
      <c r="NKN711" s="132"/>
      <c r="NKO711" s="132"/>
      <c r="NKP711" s="132"/>
      <c r="NKQ711" s="132"/>
      <c r="NKR711" s="132"/>
      <c r="NKS711" s="132"/>
      <c r="NKT711" s="132"/>
      <c r="NKU711" s="132"/>
      <c r="NKV711" s="132"/>
      <c r="NKW711" s="132"/>
      <c r="NKX711" s="132"/>
      <c r="NKY711" s="132"/>
      <c r="NKZ711" s="132"/>
      <c r="NLA711" s="132"/>
      <c r="NLB711" s="132"/>
      <c r="NLC711" s="132"/>
      <c r="NLD711" s="132"/>
      <c r="NLE711" s="132"/>
      <c r="NLF711" s="132"/>
      <c r="NLG711" s="132"/>
      <c r="NLH711" s="132"/>
      <c r="NLI711" s="132"/>
      <c r="NLJ711" s="132"/>
      <c r="NLK711" s="132"/>
      <c r="NLL711" s="132"/>
      <c r="NLM711" s="132"/>
      <c r="NLN711" s="132"/>
      <c r="NLO711" s="132"/>
      <c r="NLP711" s="132"/>
      <c r="NLQ711" s="132"/>
      <c r="NLR711" s="132"/>
      <c r="NLS711" s="132"/>
      <c r="NLT711" s="132"/>
      <c r="NLU711" s="132"/>
      <c r="NLV711" s="132"/>
      <c r="NLW711" s="132"/>
      <c r="NLX711" s="132"/>
      <c r="NLY711" s="132"/>
      <c r="NLZ711" s="132"/>
      <c r="NMA711" s="132"/>
      <c r="NMB711" s="132"/>
      <c r="NMC711" s="132"/>
      <c r="NMD711" s="132"/>
      <c r="NME711" s="132"/>
      <c r="NMF711" s="132"/>
      <c r="NMG711" s="132"/>
      <c r="NMH711" s="132"/>
      <c r="NMI711" s="132"/>
      <c r="NMJ711" s="132"/>
      <c r="NMK711" s="132"/>
      <c r="NML711" s="132"/>
      <c r="NMM711" s="132"/>
      <c r="NMN711" s="132"/>
      <c r="NMO711" s="132"/>
      <c r="NMP711" s="132"/>
      <c r="NMQ711" s="132"/>
      <c r="NMR711" s="132"/>
      <c r="NMS711" s="132"/>
      <c r="NMT711" s="132"/>
      <c r="NMU711" s="132"/>
      <c r="NMV711" s="132"/>
      <c r="NMW711" s="132"/>
      <c r="NMX711" s="132"/>
      <c r="NMY711" s="132"/>
      <c r="NMZ711" s="132"/>
      <c r="NNA711" s="132"/>
      <c r="NNB711" s="132"/>
      <c r="NNC711" s="132"/>
      <c r="NND711" s="132"/>
      <c r="NNE711" s="132"/>
      <c r="NNF711" s="132"/>
      <c r="NNG711" s="132"/>
      <c r="NNH711" s="132"/>
      <c r="NNI711" s="132"/>
      <c r="NNJ711" s="132"/>
      <c r="NNK711" s="132"/>
      <c r="NNL711" s="132"/>
      <c r="NNM711" s="132"/>
      <c r="NNN711" s="132"/>
      <c r="NNO711" s="132"/>
      <c r="NNP711" s="132"/>
      <c r="NNQ711" s="132"/>
      <c r="NNR711" s="132"/>
      <c r="NNS711" s="132"/>
      <c r="NNT711" s="132"/>
      <c r="NNU711" s="132"/>
      <c r="NNV711" s="132"/>
      <c r="NNW711" s="132"/>
      <c r="NNX711" s="132"/>
      <c r="NNY711" s="132"/>
      <c r="NNZ711" s="132"/>
      <c r="NOA711" s="132"/>
      <c r="NOB711" s="132"/>
      <c r="NOC711" s="132"/>
      <c r="NOD711" s="132"/>
      <c r="NOE711" s="132"/>
      <c r="NOF711" s="132"/>
      <c r="NOG711" s="132"/>
      <c r="NOH711" s="132"/>
      <c r="NOI711" s="132"/>
      <c r="NOJ711" s="132"/>
      <c r="NOK711" s="132"/>
      <c r="NOL711" s="132"/>
      <c r="NOM711" s="132"/>
      <c r="NON711" s="132"/>
      <c r="NOO711" s="132"/>
      <c r="NOP711" s="132"/>
      <c r="NOQ711" s="132"/>
      <c r="NOR711" s="132"/>
      <c r="NOS711" s="132"/>
      <c r="NOT711" s="132"/>
      <c r="NOU711" s="132"/>
      <c r="NOV711" s="132"/>
      <c r="NOW711" s="132"/>
      <c r="NOX711" s="132"/>
      <c r="NOY711" s="132"/>
      <c r="NOZ711" s="132"/>
      <c r="NPA711" s="132"/>
      <c r="NPB711" s="132"/>
      <c r="NPC711" s="132"/>
      <c r="NPD711" s="132"/>
      <c r="NPE711" s="132"/>
      <c r="NPF711" s="132"/>
      <c r="NPG711" s="132"/>
      <c r="NPH711" s="132"/>
      <c r="NPI711" s="132"/>
      <c r="NPJ711" s="132"/>
      <c r="NPK711" s="132"/>
      <c r="NPL711" s="132"/>
      <c r="NPM711" s="132"/>
      <c r="NPN711" s="132"/>
      <c r="NPO711" s="132"/>
      <c r="NPP711" s="132"/>
      <c r="NPQ711" s="132"/>
      <c r="NPR711" s="132"/>
      <c r="NPS711" s="132"/>
      <c r="NPT711" s="132"/>
      <c r="NPU711" s="132"/>
      <c r="NPV711" s="132"/>
      <c r="NPW711" s="132"/>
      <c r="NPX711" s="132"/>
      <c r="NPY711" s="132"/>
      <c r="NPZ711" s="132"/>
      <c r="NQA711" s="132"/>
      <c r="NQB711" s="132"/>
      <c r="NQC711" s="132"/>
      <c r="NQD711" s="132"/>
      <c r="NQE711" s="132"/>
      <c r="NQF711" s="132"/>
      <c r="NQG711" s="132"/>
      <c r="NQH711" s="132"/>
      <c r="NQI711" s="132"/>
      <c r="NQJ711" s="132"/>
      <c r="NQK711" s="132"/>
      <c r="NQL711" s="132"/>
      <c r="NQM711" s="132"/>
      <c r="NQN711" s="132"/>
      <c r="NQO711" s="132"/>
      <c r="NQP711" s="132"/>
      <c r="NQQ711" s="132"/>
      <c r="NQR711" s="132"/>
      <c r="NQS711" s="132"/>
      <c r="NQT711" s="132"/>
      <c r="NQU711" s="132"/>
      <c r="NQV711" s="132"/>
      <c r="NQW711" s="132"/>
      <c r="NQX711" s="132"/>
      <c r="NQY711" s="132"/>
      <c r="NQZ711" s="132"/>
      <c r="NRA711" s="132"/>
      <c r="NRB711" s="132"/>
      <c r="NRC711" s="132"/>
      <c r="NRD711" s="132"/>
      <c r="NRE711" s="132"/>
      <c r="NRF711" s="132"/>
      <c r="NRG711" s="132"/>
      <c r="NRH711" s="132"/>
      <c r="NRI711" s="132"/>
      <c r="NRJ711" s="132"/>
      <c r="NRK711" s="132"/>
      <c r="NRL711" s="132"/>
      <c r="NRM711" s="132"/>
      <c r="NRN711" s="132"/>
      <c r="NRO711" s="132"/>
      <c r="NRP711" s="132"/>
      <c r="NRQ711" s="132"/>
      <c r="NRR711" s="132"/>
      <c r="NRS711" s="132"/>
      <c r="NRT711" s="132"/>
      <c r="NRU711" s="132"/>
      <c r="NRV711" s="132"/>
      <c r="NRW711" s="132"/>
      <c r="NRX711" s="132"/>
      <c r="NRY711" s="132"/>
      <c r="NRZ711" s="132"/>
      <c r="NSA711" s="132"/>
      <c r="NSB711" s="132"/>
      <c r="NSC711" s="132"/>
      <c r="NSD711" s="132"/>
      <c r="NSE711" s="132"/>
      <c r="NSF711" s="132"/>
      <c r="NSG711" s="132"/>
      <c r="NSH711" s="132"/>
      <c r="NSI711" s="132"/>
      <c r="NSJ711" s="132"/>
      <c r="NSK711" s="132"/>
      <c r="NSL711" s="132"/>
      <c r="NSM711" s="132"/>
      <c r="NSN711" s="132"/>
      <c r="NSO711" s="132"/>
      <c r="NSP711" s="132"/>
      <c r="NSQ711" s="132"/>
      <c r="NSR711" s="132"/>
      <c r="NSS711" s="132"/>
      <c r="NST711" s="132"/>
      <c r="NSU711" s="132"/>
      <c r="NSV711" s="132"/>
      <c r="NSW711" s="132"/>
      <c r="NSX711" s="132"/>
      <c r="NSY711" s="132"/>
      <c r="NSZ711" s="132"/>
      <c r="NTA711" s="132"/>
      <c r="NTB711" s="132"/>
      <c r="NTC711" s="132"/>
      <c r="NTD711" s="132"/>
      <c r="NTE711" s="132"/>
      <c r="NTF711" s="132"/>
      <c r="NTG711" s="132"/>
      <c r="NTH711" s="132"/>
      <c r="NTI711" s="132"/>
      <c r="NTJ711" s="132"/>
      <c r="NTK711" s="132"/>
      <c r="NTL711" s="132"/>
      <c r="NTM711" s="132"/>
      <c r="NTN711" s="132"/>
      <c r="NTO711" s="132"/>
      <c r="NTP711" s="132"/>
      <c r="NTQ711" s="132"/>
      <c r="NTR711" s="132"/>
      <c r="NTS711" s="132"/>
      <c r="NTT711" s="132"/>
      <c r="NTU711" s="132"/>
      <c r="NTV711" s="132"/>
      <c r="NTW711" s="132"/>
      <c r="NTX711" s="132"/>
      <c r="NTY711" s="132"/>
      <c r="NTZ711" s="132"/>
      <c r="NUA711" s="132"/>
      <c r="NUB711" s="132"/>
      <c r="NUC711" s="132"/>
      <c r="NUD711" s="132"/>
      <c r="NUE711" s="132"/>
      <c r="NUF711" s="132"/>
      <c r="NUG711" s="132"/>
      <c r="NUH711" s="132"/>
      <c r="NUI711" s="132"/>
      <c r="NUJ711" s="132"/>
      <c r="NUK711" s="132"/>
      <c r="NUL711" s="132"/>
      <c r="NUM711" s="132"/>
      <c r="NUN711" s="132"/>
      <c r="NUO711" s="132"/>
      <c r="NUP711" s="132"/>
      <c r="NUQ711" s="132"/>
      <c r="NUR711" s="132"/>
      <c r="NUS711" s="132"/>
      <c r="NUT711" s="132"/>
      <c r="NUU711" s="132"/>
      <c r="NUV711" s="132"/>
      <c r="NUW711" s="132"/>
      <c r="NUX711" s="132"/>
      <c r="NUY711" s="132"/>
      <c r="NUZ711" s="132"/>
      <c r="NVA711" s="132"/>
      <c r="NVB711" s="132"/>
      <c r="NVC711" s="132"/>
      <c r="NVD711" s="132"/>
      <c r="NVE711" s="132"/>
      <c r="NVF711" s="132"/>
      <c r="NVG711" s="132"/>
      <c r="NVH711" s="132"/>
      <c r="NVI711" s="132"/>
      <c r="NVJ711" s="132"/>
      <c r="NVK711" s="132"/>
      <c r="NVL711" s="132"/>
      <c r="NVM711" s="132"/>
      <c r="NVN711" s="132"/>
      <c r="NVO711" s="132"/>
      <c r="NVP711" s="132"/>
      <c r="NVQ711" s="132"/>
      <c r="NVR711" s="132"/>
      <c r="NVS711" s="132"/>
      <c r="NVT711" s="132"/>
      <c r="NVU711" s="132"/>
      <c r="NVV711" s="132"/>
      <c r="NVW711" s="132"/>
      <c r="NVX711" s="132"/>
      <c r="NVY711" s="132"/>
      <c r="NVZ711" s="132"/>
      <c r="NWA711" s="132"/>
      <c r="NWB711" s="132"/>
      <c r="NWC711" s="132"/>
      <c r="NWD711" s="132"/>
      <c r="NWE711" s="132"/>
      <c r="NWF711" s="132"/>
      <c r="NWG711" s="132"/>
      <c r="NWH711" s="132"/>
      <c r="NWI711" s="132"/>
      <c r="NWJ711" s="132"/>
      <c r="NWK711" s="132"/>
      <c r="NWL711" s="132"/>
      <c r="NWM711" s="132"/>
      <c r="NWN711" s="132"/>
      <c r="NWO711" s="132"/>
      <c r="NWP711" s="132"/>
      <c r="NWQ711" s="132"/>
      <c r="NWR711" s="132"/>
      <c r="NWS711" s="132"/>
      <c r="NWT711" s="132"/>
      <c r="NWU711" s="132"/>
      <c r="NWV711" s="132"/>
      <c r="NWW711" s="132"/>
      <c r="NWX711" s="132"/>
      <c r="NWY711" s="132"/>
      <c r="NWZ711" s="132"/>
      <c r="NXA711" s="132"/>
      <c r="NXB711" s="132"/>
      <c r="NXC711" s="132"/>
      <c r="NXD711" s="132"/>
      <c r="NXE711" s="132"/>
      <c r="NXF711" s="132"/>
      <c r="NXG711" s="132"/>
      <c r="NXH711" s="132"/>
      <c r="NXI711" s="132"/>
      <c r="NXJ711" s="132"/>
      <c r="NXK711" s="132"/>
      <c r="NXL711" s="132"/>
      <c r="NXM711" s="132"/>
      <c r="NXN711" s="132"/>
      <c r="NXO711" s="132"/>
      <c r="NXP711" s="132"/>
      <c r="NXQ711" s="132"/>
      <c r="NXR711" s="132"/>
      <c r="NXS711" s="132"/>
      <c r="NXT711" s="132"/>
      <c r="NXU711" s="132"/>
      <c r="NXV711" s="132"/>
      <c r="NXW711" s="132"/>
      <c r="NXX711" s="132"/>
      <c r="NXY711" s="132"/>
      <c r="NXZ711" s="132"/>
      <c r="NYA711" s="132"/>
      <c r="NYB711" s="132"/>
      <c r="NYC711" s="132"/>
      <c r="NYD711" s="132"/>
      <c r="NYE711" s="132"/>
      <c r="NYF711" s="132"/>
      <c r="NYG711" s="132"/>
      <c r="NYH711" s="132"/>
      <c r="NYI711" s="132"/>
      <c r="NYJ711" s="132"/>
      <c r="NYK711" s="132"/>
      <c r="NYL711" s="132"/>
      <c r="NYM711" s="132"/>
      <c r="NYN711" s="132"/>
      <c r="NYO711" s="132"/>
      <c r="NYP711" s="132"/>
      <c r="NYQ711" s="132"/>
      <c r="NYR711" s="132"/>
      <c r="NYS711" s="132"/>
      <c r="NYT711" s="132"/>
      <c r="NYU711" s="132"/>
      <c r="NYV711" s="132"/>
      <c r="NYW711" s="132"/>
      <c r="NYX711" s="132"/>
      <c r="NYY711" s="132"/>
      <c r="NYZ711" s="132"/>
      <c r="NZA711" s="132"/>
      <c r="NZB711" s="132"/>
      <c r="NZC711" s="132"/>
      <c r="NZD711" s="132"/>
      <c r="NZE711" s="132"/>
      <c r="NZF711" s="132"/>
      <c r="NZG711" s="132"/>
      <c r="NZH711" s="132"/>
      <c r="NZI711" s="132"/>
      <c r="NZJ711" s="132"/>
      <c r="NZK711" s="132"/>
      <c r="NZL711" s="132"/>
      <c r="NZM711" s="132"/>
      <c r="NZN711" s="132"/>
      <c r="NZO711" s="132"/>
      <c r="NZP711" s="132"/>
      <c r="NZQ711" s="132"/>
      <c r="NZR711" s="132"/>
      <c r="NZS711" s="132"/>
      <c r="NZT711" s="132"/>
      <c r="NZU711" s="132"/>
      <c r="NZV711" s="132"/>
      <c r="NZW711" s="132"/>
      <c r="NZX711" s="132"/>
      <c r="NZY711" s="132"/>
      <c r="NZZ711" s="132"/>
      <c r="OAA711" s="132"/>
      <c r="OAB711" s="132"/>
      <c r="OAC711" s="132"/>
      <c r="OAD711" s="132"/>
      <c r="OAE711" s="132"/>
      <c r="OAF711" s="132"/>
      <c r="OAG711" s="132"/>
      <c r="OAH711" s="132"/>
      <c r="OAI711" s="132"/>
      <c r="OAJ711" s="132"/>
      <c r="OAK711" s="132"/>
      <c r="OAL711" s="132"/>
      <c r="OAM711" s="132"/>
      <c r="OAN711" s="132"/>
      <c r="OAO711" s="132"/>
      <c r="OAP711" s="132"/>
      <c r="OAQ711" s="132"/>
      <c r="OAR711" s="132"/>
      <c r="OAS711" s="132"/>
      <c r="OAT711" s="132"/>
      <c r="OAU711" s="132"/>
      <c r="OAV711" s="132"/>
      <c r="OAW711" s="132"/>
      <c r="OAX711" s="132"/>
      <c r="OAY711" s="132"/>
      <c r="OAZ711" s="132"/>
      <c r="OBA711" s="132"/>
      <c r="OBB711" s="132"/>
      <c r="OBC711" s="132"/>
      <c r="OBD711" s="132"/>
      <c r="OBE711" s="132"/>
      <c r="OBF711" s="132"/>
      <c r="OBG711" s="132"/>
      <c r="OBH711" s="132"/>
      <c r="OBI711" s="132"/>
      <c r="OBJ711" s="132"/>
      <c r="OBK711" s="132"/>
      <c r="OBL711" s="132"/>
      <c r="OBM711" s="132"/>
      <c r="OBN711" s="132"/>
      <c r="OBO711" s="132"/>
      <c r="OBP711" s="132"/>
      <c r="OBQ711" s="132"/>
      <c r="OBR711" s="132"/>
      <c r="OBS711" s="132"/>
      <c r="OBT711" s="132"/>
      <c r="OBU711" s="132"/>
      <c r="OBV711" s="132"/>
      <c r="OBW711" s="132"/>
      <c r="OBX711" s="132"/>
      <c r="OBY711" s="132"/>
      <c r="OBZ711" s="132"/>
      <c r="OCA711" s="132"/>
      <c r="OCB711" s="132"/>
      <c r="OCC711" s="132"/>
      <c r="OCD711" s="132"/>
      <c r="OCE711" s="132"/>
      <c r="OCF711" s="132"/>
      <c r="OCG711" s="132"/>
      <c r="OCH711" s="132"/>
      <c r="OCI711" s="132"/>
      <c r="OCJ711" s="132"/>
      <c r="OCK711" s="132"/>
      <c r="OCL711" s="132"/>
      <c r="OCM711" s="132"/>
      <c r="OCN711" s="132"/>
      <c r="OCO711" s="132"/>
      <c r="OCP711" s="132"/>
      <c r="OCQ711" s="132"/>
      <c r="OCR711" s="132"/>
      <c r="OCS711" s="132"/>
      <c r="OCT711" s="132"/>
      <c r="OCU711" s="132"/>
      <c r="OCV711" s="132"/>
      <c r="OCW711" s="132"/>
      <c r="OCX711" s="132"/>
      <c r="OCY711" s="132"/>
      <c r="OCZ711" s="132"/>
      <c r="ODA711" s="132"/>
      <c r="ODB711" s="132"/>
      <c r="ODC711" s="132"/>
      <c r="ODD711" s="132"/>
      <c r="ODE711" s="132"/>
      <c r="ODF711" s="132"/>
      <c r="ODG711" s="132"/>
      <c r="ODH711" s="132"/>
      <c r="ODI711" s="132"/>
      <c r="ODJ711" s="132"/>
      <c r="ODK711" s="132"/>
      <c r="ODL711" s="132"/>
      <c r="ODM711" s="132"/>
      <c r="ODN711" s="132"/>
      <c r="ODO711" s="132"/>
      <c r="ODP711" s="132"/>
      <c r="ODQ711" s="132"/>
      <c r="ODR711" s="132"/>
      <c r="ODS711" s="132"/>
      <c r="ODT711" s="132"/>
      <c r="ODU711" s="132"/>
      <c r="ODV711" s="132"/>
      <c r="ODW711" s="132"/>
      <c r="ODX711" s="132"/>
      <c r="ODY711" s="132"/>
      <c r="ODZ711" s="132"/>
      <c r="OEA711" s="132"/>
      <c r="OEB711" s="132"/>
      <c r="OEC711" s="132"/>
      <c r="OED711" s="132"/>
      <c r="OEE711" s="132"/>
      <c r="OEF711" s="132"/>
      <c r="OEG711" s="132"/>
      <c r="OEH711" s="132"/>
      <c r="OEI711" s="132"/>
      <c r="OEJ711" s="132"/>
      <c r="OEK711" s="132"/>
      <c r="OEL711" s="132"/>
      <c r="OEM711" s="132"/>
      <c r="OEN711" s="132"/>
      <c r="OEO711" s="132"/>
      <c r="OEP711" s="132"/>
      <c r="OEQ711" s="132"/>
      <c r="OER711" s="132"/>
      <c r="OES711" s="132"/>
      <c r="OET711" s="132"/>
      <c r="OEU711" s="132"/>
      <c r="OEV711" s="132"/>
      <c r="OEW711" s="132"/>
      <c r="OEX711" s="132"/>
      <c r="OEY711" s="132"/>
      <c r="OEZ711" s="132"/>
      <c r="OFA711" s="132"/>
      <c r="OFB711" s="132"/>
      <c r="OFC711" s="132"/>
      <c r="OFD711" s="132"/>
      <c r="OFE711" s="132"/>
      <c r="OFF711" s="132"/>
      <c r="OFG711" s="132"/>
      <c r="OFH711" s="132"/>
      <c r="OFI711" s="132"/>
      <c r="OFJ711" s="132"/>
      <c r="OFK711" s="132"/>
      <c r="OFL711" s="132"/>
      <c r="OFM711" s="132"/>
      <c r="OFN711" s="132"/>
      <c r="OFO711" s="132"/>
      <c r="OFP711" s="132"/>
      <c r="OFQ711" s="132"/>
      <c r="OFR711" s="132"/>
      <c r="OFS711" s="132"/>
      <c r="OFT711" s="132"/>
      <c r="OFU711" s="132"/>
      <c r="OFV711" s="132"/>
      <c r="OFW711" s="132"/>
      <c r="OFX711" s="132"/>
      <c r="OFY711" s="132"/>
      <c r="OFZ711" s="132"/>
      <c r="OGA711" s="132"/>
      <c r="OGB711" s="132"/>
      <c r="OGC711" s="132"/>
      <c r="OGD711" s="132"/>
      <c r="OGE711" s="132"/>
      <c r="OGF711" s="132"/>
      <c r="OGG711" s="132"/>
      <c r="OGH711" s="132"/>
      <c r="OGI711" s="132"/>
      <c r="OGJ711" s="132"/>
      <c r="OGK711" s="132"/>
      <c r="OGL711" s="132"/>
      <c r="OGM711" s="132"/>
      <c r="OGN711" s="132"/>
      <c r="OGO711" s="132"/>
      <c r="OGP711" s="132"/>
      <c r="OGQ711" s="132"/>
      <c r="OGR711" s="132"/>
      <c r="OGS711" s="132"/>
      <c r="OGT711" s="132"/>
      <c r="OGU711" s="132"/>
      <c r="OGV711" s="132"/>
      <c r="OGW711" s="132"/>
      <c r="OGX711" s="132"/>
      <c r="OGY711" s="132"/>
      <c r="OGZ711" s="132"/>
      <c r="OHA711" s="132"/>
      <c r="OHB711" s="132"/>
      <c r="OHC711" s="132"/>
      <c r="OHD711" s="132"/>
      <c r="OHE711" s="132"/>
      <c r="OHF711" s="132"/>
      <c r="OHG711" s="132"/>
      <c r="OHH711" s="132"/>
      <c r="OHI711" s="132"/>
      <c r="OHJ711" s="132"/>
      <c r="OHK711" s="132"/>
      <c r="OHL711" s="132"/>
      <c r="OHM711" s="132"/>
      <c r="OHN711" s="132"/>
      <c r="OHO711" s="132"/>
      <c r="OHP711" s="132"/>
      <c r="OHQ711" s="132"/>
      <c r="OHR711" s="132"/>
      <c r="OHS711" s="132"/>
      <c r="OHT711" s="132"/>
      <c r="OHU711" s="132"/>
      <c r="OHV711" s="132"/>
      <c r="OHW711" s="132"/>
      <c r="OHX711" s="132"/>
      <c r="OHY711" s="132"/>
      <c r="OHZ711" s="132"/>
      <c r="OIA711" s="132"/>
      <c r="OIB711" s="132"/>
      <c r="OIC711" s="132"/>
      <c r="OID711" s="132"/>
      <c r="OIE711" s="132"/>
      <c r="OIF711" s="132"/>
      <c r="OIG711" s="132"/>
      <c r="OIH711" s="132"/>
      <c r="OII711" s="132"/>
      <c r="OIJ711" s="132"/>
      <c r="OIK711" s="132"/>
      <c r="OIL711" s="132"/>
      <c r="OIM711" s="132"/>
      <c r="OIN711" s="132"/>
      <c r="OIO711" s="132"/>
      <c r="OIP711" s="132"/>
      <c r="OIQ711" s="132"/>
      <c r="OIR711" s="132"/>
      <c r="OIS711" s="132"/>
      <c r="OIT711" s="132"/>
      <c r="OIU711" s="132"/>
      <c r="OIV711" s="132"/>
      <c r="OIW711" s="132"/>
      <c r="OIX711" s="132"/>
      <c r="OIY711" s="132"/>
      <c r="OIZ711" s="132"/>
      <c r="OJA711" s="132"/>
      <c r="OJB711" s="132"/>
      <c r="OJC711" s="132"/>
      <c r="OJD711" s="132"/>
      <c r="OJE711" s="132"/>
      <c r="OJF711" s="132"/>
      <c r="OJG711" s="132"/>
      <c r="OJH711" s="132"/>
      <c r="OJI711" s="132"/>
      <c r="OJJ711" s="132"/>
      <c r="OJK711" s="132"/>
      <c r="OJL711" s="132"/>
      <c r="OJM711" s="132"/>
      <c r="OJN711" s="132"/>
      <c r="OJO711" s="132"/>
      <c r="OJP711" s="132"/>
      <c r="OJQ711" s="132"/>
      <c r="OJR711" s="132"/>
      <c r="OJS711" s="132"/>
      <c r="OJT711" s="132"/>
      <c r="OJU711" s="132"/>
      <c r="OJV711" s="132"/>
      <c r="OJW711" s="132"/>
      <c r="OJX711" s="132"/>
      <c r="OJY711" s="132"/>
      <c r="OJZ711" s="132"/>
      <c r="OKA711" s="132"/>
      <c r="OKB711" s="132"/>
      <c r="OKC711" s="132"/>
      <c r="OKD711" s="132"/>
      <c r="OKE711" s="132"/>
      <c r="OKF711" s="132"/>
      <c r="OKG711" s="132"/>
      <c r="OKH711" s="132"/>
      <c r="OKI711" s="132"/>
      <c r="OKJ711" s="132"/>
      <c r="OKK711" s="132"/>
      <c r="OKL711" s="132"/>
      <c r="OKM711" s="132"/>
      <c r="OKN711" s="132"/>
      <c r="OKO711" s="132"/>
      <c r="OKP711" s="132"/>
      <c r="OKQ711" s="132"/>
      <c r="OKR711" s="132"/>
      <c r="OKS711" s="132"/>
      <c r="OKT711" s="132"/>
      <c r="OKU711" s="132"/>
      <c r="OKV711" s="132"/>
      <c r="OKW711" s="132"/>
      <c r="OKX711" s="132"/>
      <c r="OKY711" s="132"/>
      <c r="OKZ711" s="132"/>
      <c r="OLA711" s="132"/>
      <c r="OLB711" s="132"/>
      <c r="OLC711" s="132"/>
      <c r="OLD711" s="132"/>
      <c r="OLE711" s="132"/>
      <c r="OLF711" s="132"/>
      <c r="OLG711" s="132"/>
      <c r="OLH711" s="132"/>
      <c r="OLI711" s="132"/>
      <c r="OLJ711" s="132"/>
      <c r="OLK711" s="132"/>
      <c r="OLL711" s="132"/>
      <c r="OLM711" s="132"/>
      <c r="OLN711" s="132"/>
      <c r="OLO711" s="132"/>
      <c r="OLP711" s="132"/>
      <c r="OLQ711" s="132"/>
      <c r="OLR711" s="132"/>
      <c r="OLS711" s="132"/>
      <c r="OLT711" s="132"/>
      <c r="OLU711" s="132"/>
      <c r="OLV711" s="132"/>
      <c r="OLW711" s="132"/>
      <c r="OLX711" s="132"/>
      <c r="OLY711" s="132"/>
      <c r="OLZ711" s="132"/>
      <c r="OMA711" s="132"/>
      <c r="OMB711" s="132"/>
      <c r="OMC711" s="132"/>
      <c r="OMD711" s="132"/>
      <c r="OME711" s="132"/>
      <c r="OMF711" s="132"/>
      <c r="OMG711" s="132"/>
      <c r="OMH711" s="132"/>
      <c r="OMI711" s="132"/>
      <c r="OMJ711" s="132"/>
      <c r="OMK711" s="132"/>
      <c r="OML711" s="132"/>
      <c r="OMM711" s="132"/>
      <c r="OMN711" s="132"/>
      <c r="OMO711" s="132"/>
      <c r="OMP711" s="132"/>
      <c r="OMQ711" s="132"/>
      <c r="OMR711" s="132"/>
      <c r="OMS711" s="132"/>
      <c r="OMT711" s="132"/>
      <c r="OMU711" s="132"/>
      <c r="OMV711" s="132"/>
      <c r="OMW711" s="132"/>
      <c r="OMX711" s="132"/>
      <c r="OMY711" s="132"/>
      <c r="OMZ711" s="132"/>
      <c r="ONA711" s="132"/>
      <c r="ONB711" s="132"/>
      <c r="ONC711" s="132"/>
      <c r="OND711" s="132"/>
      <c r="ONE711" s="132"/>
      <c r="ONF711" s="132"/>
      <c r="ONG711" s="132"/>
      <c r="ONH711" s="132"/>
      <c r="ONI711" s="132"/>
      <c r="ONJ711" s="132"/>
      <c r="ONK711" s="132"/>
      <c r="ONL711" s="132"/>
      <c r="ONM711" s="132"/>
      <c r="ONN711" s="132"/>
      <c r="ONO711" s="132"/>
      <c r="ONP711" s="132"/>
      <c r="ONQ711" s="132"/>
      <c r="ONR711" s="132"/>
      <c r="ONS711" s="132"/>
      <c r="ONT711" s="132"/>
      <c r="ONU711" s="132"/>
      <c r="ONV711" s="132"/>
      <c r="ONW711" s="132"/>
      <c r="ONX711" s="132"/>
      <c r="ONY711" s="132"/>
      <c r="ONZ711" s="132"/>
      <c r="OOA711" s="132"/>
      <c r="OOB711" s="132"/>
      <c r="OOC711" s="132"/>
      <c r="OOD711" s="132"/>
      <c r="OOE711" s="132"/>
      <c r="OOF711" s="132"/>
      <c r="OOG711" s="132"/>
      <c r="OOH711" s="132"/>
      <c r="OOI711" s="132"/>
      <c r="OOJ711" s="132"/>
      <c r="OOK711" s="132"/>
      <c r="OOL711" s="132"/>
      <c r="OOM711" s="132"/>
      <c r="OON711" s="132"/>
      <c r="OOO711" s="132"/>
      <c r="OOP711" s="132"/>
      <c r="OOQ711" s="132"/>
      <c r="OOR711" s="132"/>
      <c r="OOS711" s="132"/>
      <c r="OOT711" s="132"/>
      <c r="OOU711" s="132"/>
      <c r="OOV711" s="132"/>
      <c r="OOW711" s="132"/>
      <c r="OOX711" s="132"/>
      <c r="OOY711" s="132"/>
      <c r="OOZ711" s="132"/>
      <c r="OPA711" s="132"/>
      <c r="OPB711" s="132"/>
      <c r="OPC711" s="132"/>
      <c r="OPD711" s="132"/>
      <c r="OPE711" s="132"/>
      <c r="OPF711" s="132"/>
      <c r="OPG711" s="132"/>
      <c r="OPH711" s="132"/>
      <c r="OPI711" s="132"/>
      <c r="OPJ711" s="132"/>
      <c r="OPK711" s="132"/>
      <c r="OPL711" s="132"/>
      <c r="OPM711" s="132"/>
      <c r="OPN711" s="132"/>
      <c r="OPO711" s="132"/>
      <c r="OPP711" s="132"/>
      <c r="OPQ711" s="132"/>
      <c r="OPR711" s="132"/>
      <c r="OPS711" s="132"/>
      <c r="OPT711" s="132"/>
      <c r="OPU711" s="132"/>
      <c r="OPV711" s="132"/>
      <c r="OPW711" s="132"/>
      <c r="OPX711" s="132"/>
      <c r="OPY711" s="132"/>
      <c r="OPZ711" s="132"/>
      <c r="OQA711" s="132"/>
      <c r="OQB711" s="132"/>
      <c r="OQC711" s="132"/>
      <c r="OQD711" s="132"/>
      <c r="OQE711" s="132"/>
      <c r="OQF711" s="132"/>
      <c r="OQG711" s="132"/>
      <c r="OQH711" s="132"/>
      <c r="OQI711" s="132"/>
      <c r="OQJ711" s="132"/>
      <c r="OQK711" s="132"/>
      <c r="OQL711" s="132"/>
      <c r="OQM711" s="132"/>
      <c r="OQN711" s="132"/>
      <c r="OQO711" s="132"/>
      <c r="OQP711" s="132"/>
      <c r="OQQ711" s="132"/>
      <c r="OQR711" s="132"/>
      <c r="OQS711" s="132"/>
      <c r="OQT711" s="132"/>
      <c r="OQU711" s="132"/>
      <c r="OQV711" s="132"/>
      <c r="OQW711" s="132"/>
      <c r="OQX711" s="132"/>
      <c r="OQY711" s="132"/>
      <c r="OQZ711" s="132"/>
      <c r="ORA711" s="132"/>
      <c r="ORB711" s="132"/>
      <c r="ORC711" s="132"/>
      <c r="ORD711" s="132"/>
      <c r="ORE711" s="132"/>
      <c r="ORF711" s="132"/>
      <c r="ORG711" s="132"/>
      <c r="ORH711" s="132"/>
      <c r="ORI711" s="132"/>
      <c r="ORJ711" s="132"/>
      <c r="ORK711" s="132"/>
      <c r="ORL711" s="132"/>
      <c r="ORM711" s="132"/>
      <c r="ORN711" s="132"/>
      <c r="ORO711" s="132"/>
      <c r="ORP711" s="132"/>
      <c r="ORQ711" s="132"/>
      <c r="ORR711" s="132"/>
      <c r="ORS711" s="132"/>
      <c r="ORT711" s="132"/>
      <c r="ORU711" s="132"/>
      <c r="ORV711" s="132"/>
      <c r="ORW711" s="132"/>
      <c r="ORX711" s="132"/>
      <c r="ORY711" s="132"/>
      <c r="ORZ711" s="132"/>
      <c r="OSA711" s="132"/>
      <c r="OSB711" s="132"/>
      <c r="OSC711" s="132"/>
      <c r="OSD711" s="132"/>
      <c r="OSE711" s="132"/>
      <c r="OSF711" s="132"/>
      <c r="OSG711" s="132"/>
      <c r="OSH711" s="132"/>
      <c r="OSI711" s="132"/>
      <c r="OSJ711" s="132"/>
      <c r="OSK711" s="132"/>
      <c r="OSL711" s="132"/>
      <c r="OSM711" s="132"/>
      <c r="OSN711" s="132"/>
      <c r="OSO711" s="132"/>
      <c r="OSP711" s="132"/>
      <c r="OSQ711" s="132"/>
      <c r="OSR711" s="132"/>
      <c r="OSS711" s="132"/>
      <c r="OST711" s="132"/>
      <c r="OSU711" s="132"/>
      <c r="OSV711" s="132"/>
      <c r="OSW711" s="132"/>
      <c r="OSX711" s="132"/>
      <c r="OSY711" s="132"/>
      <c r="OSZ711" s="132"/>
      <c r="OTA711" s="132"/>
      <c r="OTB711" s="132"/>
      <c r="OTC711" s="132"/>
      <c r="OTD711" s="132"/>
      <c r="OTE711" s="132"/>
      <c r="OTF711" s="132"/>
      <c r="OTG711" s="132"/>
      <c r="OTH711" s="132"/>
      <c r="OTI711" s="132"/>
      <c r="OTJ711" s="132"/>
      <c r="OTK711" s="132"/>
      <c r="OTL711" s="132"/>
      <c r="OTM711" s="132"/>
      <c r="OTN711" s="132"/>
      <c r="OTO711" s="132"/>
      <c r="OTP711" s="132"/>
      <c r="OTQ711" s="132"/>
      <c r="OTR711" s="132"/>
      <c r="OTS711" s="132"/>
      <c r="OTT711" s="132"/>
      <c r="OTU711" s="132"/>
      <c r="OTV711" s="132"/>
      <c r="OTW711" s="132"/>
      <c r="OTX711" s="132"/>
      <c r="OTY711" s="132"/>
      <c r="OTZ711" s="132"/>
      <c r="OUA711" s="132"/>
      <c r="OUB711" s="132"/>
      <c r="OUC711" s="132"/>
      <c r="OUD711" s="132"/>
      <c r="OUE711" s="132"/>
      <c r="OUF711" s="132"/>
      <c r="OUG711" s="132"/>
      <c r="OUH711" s="132"/>
      <c r="OUI711" s="132"/>
      <c r="OUJ711" s="132"/>
      <c r="OUK711" s="132"/>
      <c r="OUL711" s="132"/>
      <c r="OUM711" s="132"/>
      <c r="OUN711" s="132"/>
      <c r="OUO711" s="132"/>
      <c r="OUP711" s="132"/>
      <c r="OUQ711" s="132"/>
      <c r="OUR711" s="132"/>
      <c r="OUS711" s="132"/>
      <c r="OUT711" s="132"/>
      <c r="OUU711" s="132"/>
      <c r="OUV711" s="132"/>
      <c r="OUW711" s="132"/>
      <c r="OUX711" s="132"/>
      <c r="OUY711" s="132"/>
      <c r="OUZ711" s="132"/>
      <c r="OVA711" s="132"/>
      <c r="OVB711" s="132"/>
      <c r="OVC711" s="132"/>
      <c r="OVD711" s="132"/>
      <c r="OVE711" s="132"/>
      <c r="OVF711" s="132"/>
      <c r="OVG711" s="132"/>
      <c r="OVH711" s="132"/>
      <c r="OVI711" s="132"/>
      <c r="OVJ711" s="132"/>
      <c r="OVK711" s="132"/>
      <c r="OVL711" s="132"/>
      <c r="OVM711" s="132"/>
      <c r="OVN711" s="132"/>
      <c r="OVO711" s="132"/>
      <c r="OVP711" s="132"/>
      <c r="OVQ711" s="132"/>
      <c r="OVR711" s="132"/>
      <c r="OVS711" s="132"/>
      <c r="OVT711" s="132"/>
      <c r="OVU711" s="132"/>
      <c r="OVV711" s="132"/>
      <c r="OVW711" s="132"/>
      <c r="OVX711" s="132"/>
      <c r="OVY711" s="132"/>
      <c r="OVZ711" s="132"/>
      <c r="OWA711" s="132"/>
      <c r="OWB711" s="132"/>
      <c r="OWC711" s="132"/>
      <c r="OWD711" s="132"/>
      <c r="OWE711" s="132"/>
      <c r="OWF711" s="132"/>
      <c r="OWG711" s="132"/>
      <c r="OWH711" s="132"/>
      <c r="OWI711" s="132"/>
      <c r="OWJ711" s="132"/>
      <c r="OWK711" s="132"/>
      <c r="OWL711" s="132"/>
      <c r="OWM711" s="132"/>
      <c r="OWN711" s="132"/>
      <c r="OWO711" s="132"/>
      <c r="OWP711" s="132"/>
      <c r="OWQ711" s="132"/>
      <c r="OWR711" s="132"/>
      <c r="OWS711" s="132"/>
      <c r="OWT711" s="132"/>
      <c r="OWU711" s="132"/>
      <c r="OWV711" s="132"/>
      <c r="OWW711" s="132"/>
      <c r="OWX711" s="132"/>
      <c r="OWY711" s="132"/>
      <c r="OWZ711" s="132"/>
      <c r="OXA711" s="132"/>
      <c r="OXB711" s="132"/>
      <c r="OXC711" s="132"/>
      <c r="OXD711" s="132"/>
      <c r="OXE711" s="132"/>
      <c r="OXF711" s="132"/>
      <c r="OXG711" s="132"/>
      <c r="OXH711" s="132"/>
      <c r="OXI711" s="132"/>
      <c r="OXJ711" s="132"/>
      <c r="OXK711" s="132"/>
      <c r="OXL711" s="132"/>
      <c r="OXM711" s="132"/>
      <c r="OXN711" s="132"/>
      <c r="OXO711" s="132"/>
      <c r="OXP711" s="132"/>
      <c r="OXQ711" s="132"/>
      <c r="OXR711" s="132"/>
      <c r="OXS711" s="132"/>
      <c r="OXT711" s="132"/>
      <c r="OXU711" s="132"/>
      <c r="OXV711" s="132"/>
      <c r="OXW711" s="132"/>
      <c r="OXX711" s="132"/>
      <c r="OXY711" s="132"/>
      <c r="OXZ711" s="132"/>
      <c r="OYA711" s="132"/>
      <c r="OYB711" s="132"/>
      <c r="OYC711" s="132"/>
      <c r="OYD711" s="132"/>
      <c r="OYE711" s="132"/>
      <c r="OYF711" s="132"/>
      <c r="OYG711" s="132"/>
      <c r="OYH711" s="132"/>
      <c r="OYI711" s="132"/>
      <c r="OYJ711" s="132"/>
      <c r="OYK711" s="132"/>
      <c r="OYL711" s="132"/>
      <c r="OYM711" s="132"/>
      <c r="OYN711" s="132"/>
      <c r="OYO711" s="132"/>
      <c r="OYP711" s="132"/>
      <c r="OYQ711" s="132"/>
      <c r="OYR711" s="132"/>
      <c r="OYS711" s="132"/>
      <c r="OYT711" s="132"/>
      <c r="OYU711" s="132"/>
      <c r="OYV711" s="132"/>
      <c r="OYW711" s="132"/>
      <c r="OYX711" s="132"/>
      <c r="OYY711" s="132"/>
      <c r="OYZ711" s="132"/>
      <c r="OZA711" s="132"/>
      <c r="OZB711" s="132"/>
      <c r="OZC711" s="132"/>
      <c r="OZD711" s="132"/>
      <c r="OZE711" s="132"/>
      <c r="OZF711" s="132"/>
      <c r="OZG711" s="132"/>
      <c r="OZH711" s="132"/>
      <c r="OZI711" s="132"/>
      <c r="OZJ711" s="132"/>
      <c r="OZK711" s="132"/>
      <c r="OZL711" s="132"/>
      <c r="OZM711" s="132"/>
      <c r="OZN711" s="132"/>
      <c r="OZO711" s="132"/>
      <c r="OZP711" s="132"/>
      <c r="OZQ711" s="132"/>
      <c r="OZR711" s="132"/>
      <c r="OZS711" s="132"/>
      <c r="OZT711" s="132"/>
      <c r="OZU711" s="132"/>
      <c r="OZV711" s="132"/>
      <c r="OZW711" s="132"/>
      <c r="OZX711" s="132"/>
      <c r="OZY711" s="132"/>
      <c r="OZZ711" s="132"/>
      <c r="PAA711" s="132"/>
      <c r="PAB711" s="132"/>
      <c r="PAC711" s="132"/>
      <c r="PAD711" s="132"/>
      <c r="PAE711" s="132"/>
      <c r="PAF711" s="132"/>
      <c r="PAG711" s="132"/>
      <c r="PAH711" s="132"/>
      <c r="PAI711" s="132"/>
      <c r="PAJ711" s="132"/>
      <c r="PAK711" s="132"/>
      <c r="PAL711" s="132"/>
      <c r="PAM711" s="132"/>
      <c r="PAN711" s="132"/>
      <c r="PAO711" s="132"/>
      <c r="PAP711" s="132"/>
      <c r="PAQ711" s="132"/>
      <c r="PAR711" s="132"/>
      <c r="PAS711" s="132"/>
      <c r="PAT711" s="132"/>
      <c r="PAU711" s="132"/>
      <c r="PAV711" s="132"/>
      <c r="PAW711" s="132"/>
      <c r="PAX711" s="132"/>
      <c r="PAY711" s="132"/>
      <c r="PAZ711" s="132"/>
      <c r="PBA711" s="132"/>
      <c r="PBB711" s="132"/>
      <c r="PBC711" s="132"/>
      <c r="PBD711" s="132"/>
      <c r="PBE711" s="132"/>
      <c r="PBF711" s="132"/>
      <c r="PBG711" s="132"/>
      <c r="PBH711" s="132"/>
      <c r="PBI711" s="132"/>
      <c r="PBJ711" s="132"/>
      <c r="PBK711" s="132"/>
      <c r="PBL711" s="132"/>
      <c r="PBM711" s="132"/>
      <c r="PBN711" s="132"/>
      <c r="PBO711" s="132"/>
      <c r="PBP711" s="132"/>
      <c r="PBQ711" s="132"/>
      <c r="PBR711" s="132"/>
      <c r="PBS711" s="132"/>
      <c r="PBT711" s="132"/>
      <c r="PBU711" s="132"/>
      <c r="PBV711" s="132"/>
      <c r="PBW711" s="132"/>
      <c r="PBX711" s="132"/>
      <c r="PBY711" s="132"/>
      <c r="PBZ711" s="132"/>
      <c r="PCA711" s="132"/>
      <c r="PCB711" s="132"/>
      <c r="PCC711" s="132"/>
      <c r="PCD711" s="132"/>
      <c r="PCE711" s="132"/>
      <c r="PCF711" s="132"/>
      <c r="PCG711" s="132"/>
      <c r="PCH711" s="132"/>
      <c r="PCI711" s="132"/>
      <c r="PCJ711" s="132"/>
      <c r="PCK711" s="132"/>
      <c r="PCL711" s="132"/>
      <c r="PCM711" s="132"/>
      <c r="PCN711" s="132"/>
      <c r="PCO711" s="132"/>
      <c r="PCP711" s="132"/>
      <c r="PCQ711" s="132"/>
      <c r="PCR711" s="132"/>
      <c r="PCS711" s="132"/>
      <c r="PCT711" s="132"/>
      <c r="PCU711" s="132"/>
      <c r="PCV711" s="132"/>
      <c r="PCW711" s="132"/>
      <c r="PCX711" s="132"/>
      <c r="PCY711" s="132"/>
      <c r="PCZ711" s="132"/>
      <c r="PDA711" s="132"/>
      <c r="PDB711" s="132"/>
      <c r="PDC711" s="132"/>
      <c r="PDD711" s="132"/>
      <c r="PDE711" s="132"/>
      <c r="PDF711" s="132"/>
      <c r="PDG711" s="132"/>
      <c r="PDH711" s="132"/>
      <c r="PDI711" s="132"/>
      <c r="PDJ711" s="132"/>
      <c r="PDK711" s="132"/>
      <c r="PDL711" s="132"/>
      <c r="PDM711" s="132"/>
      <c r="PDN711" s="132"/>
      <c r="PDO711" s="132"/>
      <c r="PDP711" s="132"/>
      <c r="PDQ711" s="132"/>
      <c r="PDR711" s="132"/>
      <c r="PDS711" s="132"/>
      <c r="PDT711" s="132"/>
      <c r="PDU711" s="132"/>
      <c r="PDV711" s="132"/>
      <c r="PDW711" s="132"/>
      <c r="PDX711" s="132"/>
      <c r="PDY711" s="132"/>
      <c r="PDZ711" s="132"/>
      <c r="PEA711" s="132"/>
      <c r="PEB711" s="132"/>
      <c r="PEC711" s="132"/>
      <c r="PED711" s="132"/>
      <c r="PEE711" s="132"/>
      <c r="PEF711" s="132"/>
      <c r="PEG711" s="132"/>
      <c r="PEH711" s="132"/>
      <c r="PEI711" s="132"/>
      <c r="PEJ711" s="132"/>
      <c r="PEK711" s="132"/>
      <c r="PEL711" s="132"/>
      <c r="PEM711" s="132"/>
      <c r="PEN711" s="132"/>
      <c r="PEO711" s="132"/>
      <c r="PEP711" s="132"/>
      <c r="PEQ711" s="132"/>
      <c r="PER711" s="132"/>
      <c r="PES711" s="132"/>
      <c r="PET711" s="132"/>
      <c r="PEU711" s="132"/>
      <c r="PEV711" s="132"/>
      <c r="PEW711" s="132"/>
      <c r="PEX711" s="132"/>
      <c r="PEY711" s="132"/>
      <c r="PEZ711" s="132"/>
      <c r="PFA711" s="132"/>
      <c r="PFB711" s="132"/>
      <c r="PFC711" s="132"/>
      <c r="PFD711" s="132"/>
      <c r="PFE711" s="132"/>
      <c r="PFF711" s="132"/>
      <c r="PFG711" s="132"/>
      <c r="PFH711" s="132"/>
      <c r="PFI711" s="132"/>
      <c r="PFJ711" s="132"/>
      <c r="PFK711" s="132"/>
      <c r="PFL711" s="132"/>
      <c r="PFM711" s="132"/>
      <c r="PFN711" s="132"/>
      <c r="PFO711" s="132"/>
      <c r="PFP711" s="132"/>
      <c r="PFQ711" s="132"/>
      <c r="PFR711" s="132"/>
      <c r="PFS711" s="132"/>
      <c r="PFT711" s="132"/>
      <c r="PFU711" s="132"/>
      <c r="PFV711" s="132"/>
      <c r="PFW711" s="132"/>
      <c r="PFX711" s="132"/>
      <c r="PFY711" s="132"/>
      <c r="PFZ711" s="132"/>
      <c r="PGA711" s="132"/>
      <c r="PGB711" s="132"/>
      <c r="PGC711" s="132"/>
      <c r="PGD711" s="132"/>
      <c r="PGE711" s="132"/>
      <c r="PGF711" s="132"/>
      <c r="PGG711" s="132"/>
      <c r="PGH711" s="132"/>
      <c r="PGI711" s="132"/>
      <c r="PGJ711" s="132"/>
      <c r="PGK711" s="132"/>
      <c r="PGL711" s="132"/>
      <c r="PGM711" s="132"/>
      <c r="PGN711" s="132"/>
      <c r="PGO711" s="132"/>
      <c r="PGP711" s="132"/>
      <c r="PGQ711" s="132"/>
      <c r="PGR711" s="132"/>
      <c r="PGS711" s="132"/>
      <c r="PGT711" s="132"/>
      <c r="PGU711" s="132"/>
      <c r="PGV711" s="132"/>
      <c r="PGW711" s="132"/>
      <c r="PGX711" s="132"/>
      <c r="PGY711" s="132"/>
      <c r="PGZ711" s="132"/>
      <c r="PHA711" s="132"/>
      <c r="PHB711" s="132"/>
      <c r="PHC711" s="132"/>
      <c r="PHD711" s="132"/>
      <c r="PHE711" s="132"/>
      <c r="PHF711" s="132"/>
      <c r="PHG711" s="132"/>
      <c r="PHH711" s="132"/>
      <c r="PHI711" s="132"/>
      <c r="PHJ711" s="132"/>
      <c r="PHK711" s="132"/>
      <c r="PHL711" s="132"/>
      <c r="PHM711" s="132"/>
      <c r="PHN711" s="132"/>
      <c r="PHO711" s="132"/>
      <c r="PHP711" s="132"/>
      <c r="PHQ711" s="132"/>
      <c r="PHR711" s="132"/>
      <c r="PHS711" s="132"/>
      <c r="PHT711" s="132"/>
      <c r="PHU711" s="132"/>
      <c r="PHV711" s="132"/>
      <c r="PHW711" s="132"/>
      <c r="PHX711" s="132"/>
      <c r="PHY711" s="132"/>
      <c r="PHZ711" s="132"/>
      <c r="PIA711" s="132"/>
      <c r="PIB711" s="132"/>
      <c r="PIC711" s="132"/>
      <c r="PID711" s="132"/>
      <c r="PIE711" s="132"/>
      <c r="PIF711" s="132"/>
      <c r="PIG711" s="132"/>
      <c r="PIH711" s="132"/>
      <c r="PII711" s="132"/>
      <c r="PIJ711" s="132"/>
      <c r="PIK711" s="132"/>
      <c r="PIL711" s="132"/>
      <c r="PIM711" s="132"/>
      <c r="PIN711" s="132"/>
      <c r="PIO711" s="132"/>
      <c r="PIP711" s="132"/>
      <c r="PIQ711" s="132"/>
      <c r="PIR711" s="132"/>
      <c r="PIS711" s="132"/>
      <c r="PIT711" s="132"/>
      <c r="PIU711" s="132"/>
      <c r="PIV711" s="132"/>
      <c r="PIW711" s="132"/>
      <c r="PIX711" s="132"/>
      <c r="PIY711" s="132"/>
      <c r="PIZ711" s="132"/>
      <c r="PJA711" s="132"/>
      <c r="PJB711" s="132"/>
      <c r="PJC711" s="132"/>
      <c r="PJD711" s="132"/>
      <c r="PJE711" s="132"/>
      <c r="PJF711" s="132"/>
      <c r="PJG711" s="132"/>
      <c r="PJH711" s="132"/>
      <c r="PJI711" s="132"/>
      <c r="PJJ711" s="132"/>
      <c r="PJK711" s="132"/>
      <c r="PJL711" s="132"/>
      <c r="PJM711" s="132"/>
      <c r="PJN711" s="132"/>
      <c r="PJO711" s="132"/>
      <c r="PJP711" s="132"/>
      <c r="PJQ711" s="132"/>
      <c r="PJR711" s="132"/>
      <c r="PJS711" s="132"/>
      <c r="PJT711" s="132"/>
      <c r="PJU711" s="132"/>
      <c r="PJV711" s="132"/>
      <c r="PJW711" s="132"/>
      <c r="PJX711" s="132"/>
      <c r="PJY711" s="132"/>
      <c r="PJZ711" s="132"/>
      <c r="PKA711" s="132"/>
      <c r="PKB711" s="132"/>
      <c r="PKC711" s="132"/>
      <c r="PKD711" s="132"/>
      <c r="PKE711" s="132"/>
      <c r="PKF711" s="132"/>
      <c r="PKG711" s="132"/>
      <c r="PKH711" s="132"/>
      <c r="PKI711" s="132"/>
      <c r="PKJ711" s="132"/>
      <c r="PKK711" s="132"/>
      <c r="PKL711" s="132"/>
      <c r="PKM711" s="132"/>
      <c r="PKN711" s="132"/>
      <c r="PKO711" s="132"/>
      <c r="PKP711" s="132"/>
      <c r="PKQ711" s="132"/>
      <c r="PKR711" s="132"/>
      <c r="PKS711" s="132"/>
      <c r="PKT711" s="132"/>
      <c r="PKU711" s="132"/>
      <c r="PKV711" s="132"/>
      <c r="PKW711" s="132"/>
      <c r="PKX711" s="132"/>
      <c r="PKY711" s="132"/>
      <c r="PKZ711" s="132"/>
      <c r="PLA711" s="132"/>
      <c r="PLB711" s="132"/>
      <c r="PLC711" s="132"/>
      <c r="PLD711" s="132"/>
      <c r="PLE711" s="132"/>
      <c r="PLF711" s="132"/>
      <c r="PLG711" s="132"/>
      <c r="PLH711" s="132"/>
      <c r="PLI711" s="132"/>
      <c r="PLJ711" s="132"/>
      <c r="PLK711" s="132"/>
      <c r="PLL711" s="132"/>
      <c r="PLM711" s="132"/>
      <c r="PLN711" s="132"/>
      <c r="PLO711" s="132"/>
      <c r="PLP711" s="132"/>
      <c r="PLQ711" s="132"/>
      <c r="PLR711" s="132"/>
      <c r="PLS711" s="132"/>
      <c r="PLT711" s="132"/>
      <c r="PLU711" s="132"/>
      <c r="PLV711" s="132"/>
      <c r="PLW711" s="132"/>
      <c r="PLX711" s="132"/>
      <c r="PLY711" s="132"/>
      <c r="PLZ711" s="132"/>
      <c r="PMA711" s="132"/>
      <c r="PMB711" s="132"/>
      <c r="PMC711" s="132"/>
      <c r="PMD711" s="132"/>
      <c r="PME711" s="132"/>
      <c r="PMF711" s="132"/>
      <c r="PMG711" s="132"/>
      <c r="PMH711" s="132"/>
      <c r="PMI711" s="132"/>
      <c r="PMJ711" s="132"/>
      <c r="PMK711" s="132"/>
      <c r="PML711" s="132"/>
      <c r="PMM711" s="132"/>
      <c r="PMN711" s="132"/>
      <c r="PMO711" s="132"/>
      <c r="PMP711" s="132"/>
      <c r="PMQ711" s="132"/>
      <c r="PMR711" s="132"/>
      <c r="PMS711" s="132"/>
      <c r="PMT711" s="132"/>
      <c r="PMU711" s="132"/>
      <c r="PMV711" s="132"/>
      <c r="PMW711" s="132"/>
      <c r="PMX711" s="132"/>
      <c r="PMY711" s="132"/>
      <c r="PMZ711" s="132"/>
      <c r="PNA711" s="132"/>
      <c r="PNB711" s="132"/>
      <c r="PNC711" s="132"/>
      <c r="PND711" s="132"/>
      <c r="PNE711" s="132"/>
      <c r="PNF711" s="132"/>
      <c r="PNG711" s="132"/>
      <c r="PNH711" s="132"/>
      <c r="PNI711" s="132"/>
      <c r="PNJ711" s="132"/>
      <c r="PNK711" s="132"/>
      <c r="PNL711" s="132"/>
      <c r="PNM711" s="132"/>
      <c r="PNN711" s="132"/>
      <c r="PNO711" s="132"/>
      <c r="PNP711" s="132"/>
      <c r="PNQ711" s="132"/>
      <c r="PNR711" s="132"/>
      <c r="PNS711" s="132"/>
      <c r="PNT711" s="132"/>
      <c r="PNU711" s="132"/>
      <c r="PNV711" s="132"/>
      <c r="PNW711" s="132"/>
      <c r="PNX711" s="132"/>
      <c r="PNY711" s="132"/>
      <c r="PNZ711" s="132"/>
      <c r="POA711" s="132"/>
      <c r="POB711" s="132"/>
      <c r="POC711" s="132"/>
      <c r="POD711" s="132"/>
      <c r="POE711" s="132"/>
      <c r="POF711" s="132"/>
      <c r="POG711" s="132"/>
      <c r="POH711" s="132"/>
      <c r="POI711" s="132"/>
      <c r="POJ711" s="132"/>
      <c r="POK711" s="132"/>
      <c r="POL711" s="132"/>
      <c r="POM711" s="132"/>
      <c r="PON711" s="132"/>
      <c r="POO711" s="132"/>
      <c r="POP711" s="132"/>
      <c r="POQ711" s="132"/>
      <c r="POR711" s="132"/>
      <c r="POS711" s="132"/>
      <c r="POT711" s="132"/>
      <c r="POU711" s="132"/>
      <c r="POV711" s="132"/>
      <c r="POW711" s="132"/>
      <c r="POX711" s="132"/>
      <c r="POY711" s="132"/>
      <c r="POZ711" s="132"/>
      <c r="PPA711" s="132"/>
      <c r="PPB711" s="132"/>
      <c r="PPC711" s="132"/>
      <c r="PPD711" s="132"/>
      <c r="PPE711" s="132"/>
      <c r="PPF711" s="132"/>
      <c r="PPG711" s="132"/>
      <c r="PPH711" s="132"/>
      <c r="PPI711" s="132"/>
      <c r="PPJ711" s="132"/>
      <c r="PPK711" s="132"/>
      <c r="PPL711" s="132"/>
      <c r="PPM711" s="132"/>
      <c r="PPN711" s="132"/>
      <c r="PPO711" s="132"/>
      <c r="PPP711" s="132"/>
      <c r="PPQ711" s="132"/>
      <c r="PPR711" s="132"/>
      <c r="PPS711" s="132"/>
      <c r="PPT711" s="132"/>
      <c r="PPU711" s="132"/>
      <c r="PPV711" s="132"/>
      <c r="PPW711" s="132"/>
      <c r="PPX711" s="132"/>
      <c r="PPY711" s="132"/>
      <c r="PPZ711" s="132"/>
      <c r="PQA711" s="132"/>
      <c r="PQB711" s="132"/>
      <c r="PQC711" s="132"/>
      <c r="PQD711" s="132"/>
      <c r="PQE711" s="132"/>
      <c r="PQF711" s="132"/>
      <c r="PQG711" s="132"/>
      <c r="PQH711" s="132"/>
      <c r="PQI711" s="132"/>
      <c r="PQJ711" s="132"/>
      <c r="PQK711" s="132"/>
      <c r="PQL711" s="132"/>
      <c r="PQM711" s="132"/>
      <c r="PQN711" s="132"/>
      <c r="PQO711" s="132"/>
      <c r="PQP711" s="132"/>
      <c r="PQQ711" s="132"/>
      <c r="PQR711" s="132"/>
      <c r="PQS711" s="132"/>
      <c r="PQT711" s="132"/>
      <c r="PQU711" s="132"/>
      <c r="PQV711" s="132"/>
      <c r="PQW711" s="132"/>
      <c r="PQX711" s="132"/>
      <c r="PQY711" s="132"/>
      <c r="PQZ711" s="132"/>
      <c r="PRA711" s="132"/>
      <c r="PRB711" s="132"/>
      <c r="PRC711" s="132"/>
      <c r="PRD711" s="132"/>
      <c r="PRE711" s="132"/>
      <c r="PRF711" s="132"/>
      <c r="PRG711" s="132"/>
      <c r="PRH711" s="132"/>
      <c r="PRI711" s="132"/>
      <c r="PRJ711" s="132"/>
      <c r="PRK711" s="132"/>
      <c r="PRL711" s="132"/>
      <c r="PRM711" s="132"/>
      <c r="PRN711" s="132"/>
      <c r="PRO711" s="132"/>
      <c r="PRP711" s="132"/>
      <c r="PRQ711" s="132"/>
      <c r="PRR711" s="132"/>
      <c r="PRS711" s="132"/>
      <c r="PRT711" s="132"/>
      <c r="PRU711" s="132"/>
      <c r="PRV711" s="132"/>
      <c r="PRW711" s="132"/>
      <c r="PRX711" s="132"/>
      <c r="PRY711" s="132"/>
      <c r="PRZ711" s="132"/>
      <c r="PSA711" s="132"/>
      <c r="PSB711" s="132"/>
      <c r="PSC711" s="132"/>
      <c r="PSD711" s="132"/>
      <c r="PSE711" s="132"/>
      <c r="PSF711" s="132"/>
      <c r="PSG711" s="132"/>
      <c r="PSH711" s="132"/>
      <c r="PSI711" s="132"/>
      <c r="PSJ711" s="132"/>
      <c r="PSK711" s="132"/>
      <c r="PSL711" s="132"/>
      <c r="PSM711" s="132"/>
      <c r="PSN711" s="132"/>
      <c r="PSO711" s="132"/>
      <c r="PSP711" s="132"/>
      <c r="PSQ711" s="132"/>
      <c r="PSR711" s="132"/>
      <c r="PSS711" s="132"/>
      <c r="PST711" s="132"/>
      <c r="PSU711" s="132"/>
      <c r="PSV711" s="132"/>
      <c r="PSW711" s="132"/>
      <c r="PSX711" s="132"/>
      <c r="PSY711" s="132"/>
      <c r="PSZ711" s="132"/>
      <c r="PTA711" s="132"/>
      <c r="PTB711" s="132"/>
      <c r="PTC711" s="132"/>
      <c r="PTD711" s="132"/>
      <c r="PTE711" s="132"/>
      <c r="PTF711" s="132"/>
      <c r="PTG711" s="132"/>
      <c r="PTH711" s="132"/>
      <c r="PTI711" s="132"/>
      <c r="PTJ711" s="132"/>
      <c r="PTK711" s="132"/>
      <c r="PTL711" s="132"/>
      <c r="PTM711" s="132"/>
      <c r="PTN711" s="132"/>
      <c r="PTO711" s="132"/>
      <c r="PTP711" s="132"/>
      <c r="PTQ711" s="132"/>
      <c r="PTR711" s="132"/>
      <c r="PTS711" s="132"/>
      <c r="PTT711" s="132"/>
      <c r="PTU711" s="132"/>
      <c r="PTV711" s="132"/>
      <c r="PTW711" s="132"/>
      <c r="PTX711" s="132"/>
      <c r="PTY711" s="132"/>
      <c r="PTZ711" s="132"/>
      <c r="PUA711" s="132"/>
      <c r="PUB711" s="132"/>
      <c r="PUC711" s="132"/>
      <c r="PUD711" s="132"/>
      <c r="PUE711" s="132"/>
      <c r="PUF711" s="132"/>
      <c r="PUG711" s="132"/>
      <c r="PUH711" s="132"/>
      <c r="PUI711" s="132"/>
      <c r="PUJ711" s="132"/>
      <c r="PUK711" s="132"/>
      <c r="PUL711" s="132"/>
      <c r="PUM711" s="132"/>
      <c r="PUN711" s="132"/>
      <c r="PUO711" s="132"/>
      <c r="PUP711" s="132"/>
      <c r="PUQ711" s="132"/>
      <c r="PUR711" s="132"/>
      <c r="PUS711" s="132"/>
      <c r="PUT711" s="132"/>
      <c r="PUU711" s="132"/>
      <c r="PUV711" s="132"/>
      <c r="PUW711" s="132"/>
      <c r="PUX711" s="132"/>
      <c r="PUY711" s="132"/>
      <c r="PUZ711" s="132"/>
      <c r="PVA711" s="132"/>
      <c r="PVB711" s="132"/>
      <c r="PVC711" s="132"/>
      <c r="PVD711" s="132"/>
      <c r="PVE711" s="132"/>
      <c r="PVF711" s="132"/>
      <c r="PVG711" s="132"/>
      <c r="PVH711" s="132"/>
      <c r="PVI711" s="132"/>
      <c r="PVJ711" s="132"/>
      <c r="PVK711" s="132"/>
      <c r="PVL711" s="132"/>
      <c r="PVM711" s="132"/>
      <c r="PVN711" s="132"/>
      <c r="PVO711" s="132"/>
      <c r="PVP711" s="132"/>
      <c r="PVQ711" s="132"/>
      <c r="PVR711" s="132"/>
      <c r="PVS711" s="132"/>
      <c r="PVT711" s="132"/>
      <c r="PVU711" s="132"/>
      <c r="PVV711" s="132"/>
      <c r="PVW711" s="132"/>
      <c r="PVX711" s="132"/>
      <c r="PVY711" s="132"/>
      <c r="PVZ711" s="132"/>
      <c r="PWA711" s="132"/>
      <c r="PWB711" s="132"/>
      <c r="PWC711" s="132"/>
      <c r="PWD711" s="132"/>
      <c r="PWE711" s="132"/>
      <c r="PWF711" s="132"/>
      <c r="PWG711" s="132"/>
      <c r="PWH711" s="132"/>
      <c r="PWI711" s="132"/>
      <c r="PWJ711" s="132"/>
      <c r="PWK711" s="132"/>
      <c r="PWL711" s="132"/>
      <c r="PWM711" s="132"/>
      <c r="PWN711" s="132"/>
      <c r="PWO711" s="132"/>
      <c r="PWP711" s="132"/>
      <c r="PWQ711" s="132"/>
      <c r="PWR711" s="132"/>
      <c r="PWS711" s="132"/>
      <c r="PWT711" s="132"/>
      <c r="PWU711" s="132"/>
      <c r="PWV711" s="132"/>
      <c r="PWW711" s="132"/>
      <c r="PWX711" s="132"/>
      <c r="PWY711" s="132"/>
      <c r="PWZ711" s="132"/>
      <c r="PXA711" s="132"/>
      <c r="PXB711" s="132"/>
      <c r="PXC711" s="132"/>
      <c r="PXD711" s="132"/>
      <c r="PXE711" s="132"/>
      <c r="PXF711" s="132"/>
      <c r="PXG711" s="132"/>
      <c r="PXH711" s="132"/>
      <c r="PXI711" s="132"/>
      <c r="PXJ711" s="132"/>
      <c r="PXK711" s="132"/>
      <c r="PXL711" s="132"/>
      <c r="PXM711" s="132"/>
      <c r="PXN711" s="132"/>
      <c r="PXO711" s="132"/>
      <c r="PXP711" s="132"/>
      <c r="PXQ711" s="132"/>
      <c r="PXR711" s="132"/>
      <c r="PXS711" s="132"/>
      <c r="PXT711" s="132"/>
      <c r="PXU711" s="132"/>
      <c r="PXV711" s="132"/>
      <c r="PXW711" s="132"/>
      <c r="PXX711" s="132"/>
      <c r="PXY711" s="132"/>
      <c r="PXZ711" s="132"/>
      <c r="PYA711" s="132"/>
      <c r="PYB711" s="132"/>
      <c r="PYC711" s="132"/>
      <c r="PYD711" s="132"/>
      <c r="PYE711" s="132"/>
      <c r="PYF711" s="132"/>
      <c r="PYG711" s="132"/>
      <c r="PYH711" s="132"/>
      <c r="PYI711" s="132"/>
      <c r="PYJ711" s="132"/>
      <c r="PYK711" s="132"/>
      <c r="PYL711" s="132"/>
      <c r="PYM711" s="132"/>
      <c r="PYN711" s="132"/>
      <c r="PYO711" s="132"/>
      <c r="PYP711" s="132"/>
      <c r="PYQ711" s="132"/>
      <c r="PYR711" s="132"/>
      <c r="PYS711" s="132"/>
      <c r="PYT711" s="132"/>
      <c r="PYU711" s="132"/>
      <c r="PYV711" s="132"/>
      <c r="PYW711" s="132"/>
      <c r="PYX711" s="132"/>
      <c r="PYY711" s="132"/>
      <c r="PYZ711" s="132"/>
      <c r="PZA711" s="132"/>
      <c r="PZB711" s="132"/>
      <c r="PZC711" s="132"/>
      <c r="PZD711" s="132"/>
      <c r="PZE711" s="132"/>
      <c r="PZF711" s="132"/>
      <c r="PZG711" s="132"/>
      <c r="PZH711" s="132"/>
      <c r="PZI711" s="132"/>
      <c r="PZJ711" s="132"/>
      <c r="PZK711" s="132"/>
      <c r="PZL711" s="132"/>
      <c r="PZM711" s="132"/>
      <c r="PZN711" s="132"/>
      <c r="PZO711" s="132"/>
      <c r="PZP711" s="132"/>
      <c r="PZQ711" s="132"/>
      <c r="PZR711" s="132"/>
      <c r="PZS711" s="132"/>
      <c r="PZT711" s="132"/>
      <c r="PZU711" s="132"/>
      <c r="PZV711" s="132"/>
      <c r="PZW711" s="132"/>
      <c r="PZX711" s="132"/>
      <c r="PZY711" s="132"/>
      <c r="PZZ711" s="132"/>
      <c r="QAA711" s="132"/>
      <c r="QAB711" s="132"/>
      <c r="QAC711" s="132"/>
      <c r="QAD711" s="132"/>
      <c r="QAE711" s="132"/>
      <c r="QAF711" s="132"/>
      <c r="QAG711" s="132"/>
      <c r="QAH711" s="132"/>
      <c r="QAI711" s="132"/>
      <c r="QAJ711" s="132"/>
      <c r="QAK711" s="132"/>
      <c r="QAL711" s="132"/>
      <c r="QAM711" s="132"/>
      <c r="QAN711" s="132"/>
      <c r="QAO711" s="132"/>
      <c r="QAP711" s="132"/>
      <c r="QAQ711" s="132"/>
      <c r="QAR711" s="132"/>
      <c r="QAS711" s="132"/>
      <c r="QAT711" s="132"/>
      <c r="QAU711" s="132"/>
      <c r="QAV711" s="132"/>
      <c r="QAW711" s="132"/>
      <c r="QAX711" s="132"/>
      <c r="QAY711" s="132"/>
      <c r="QAZ711" s="132"/>
      <c r="QBA711" s="132"/>
      <c r="QBB711" s="132"/>
      <c r="QBC711" s="132"/>
      <c r="QBD711" s="132"/>
      <c r="QBE711" s="132"/>
      <c r="QBF711" s="132"/>
      <c r="QBG711" s="132"/>
      <c r="QBH711" s="132"/>
      <c r="QBI711" s="132"/>
      <c r="QBJ711" s="132"/>
      <c r="QBK711" s="132"/>
      <c r="QBL711" s="132"/>
      <c r="QBM711" s="132"/>
      <c r="QBN711" s="132"/>
      <c r="QBO711" s="132"/>
      <c r="QBP711" s="132"/>
      <c r="QBQ711" s="132"/>
      <c r="QBR711" s="132"/>
      <c r="QBS711" s="132"/>
      <c r="QBT711" s="132"/>
      <c r="QBU711" s="132"/>
      <c r="QBV711" s="132"/>
      <c r="QBW711" s="132"/>
      <c r="QBX711" s="132"/>
      <c r="QBY711" s="132"/>
      <c r="QBZ711" s="132"/>
      <c r="QCA711" s="132"/>
      <c r="QCB711" s="132"/>
      <c r="QCC711" s="132"/>
      <c r="QCD711" s="132"/>
      <c r="QCE711" s="132"/>
      <c r="QCF711" s="132"/>
      <c r="QCG711" s="132"/>
      <c r="QCH711" s="132"/>
      <c r="QCI711" s="132"/>
      <c r="QCJ711" s="132"/>
      <c r="QCK711" s="132"/>
      <c r="QCL711" s="132"/>
      <c r="QCM711" s="132"/>
      <c r="QCN711" s="132"/>
      <c r="QCO711" s="132"/>
      <c r="QCP711" s="132"/>
      <c r="QCQ711" s="132"/>
      <c r="QCR711" s="132"/>
      <c r="QCS711" s="132"/>
      <c r="QCT711" s="132"/>
      <c r="QCU711" s="132"/>
      <c r="QCV711" s="132"/>
      <c r="QCW711" s="132"/>
      <c r="QCX711" s="132"/>
      <c r="QCY711" s="132"/>
      <c r="QCZ711" s="132"/>
      <c r="QDA711" s="132"/>
      <c r="QDB711" s="132"/>
      <c r="QDC711" s="132"/>
      <c r="QDD711" s="132"/>
      <c r="QDE711" s="132"/>
      <c r="QDF711" s="132"/>
      <c r="QDG711" s="132"/>
      <c r="QDH711" s="132"/>
      <c r="QDI711" s="132"/>
      <c r="QDJ711" s="132"/>
      <c r="QDK711" s="132"/>
      <c r="QDL711" s="132"/>
      <c r="QDM711" s="132"/>
      <c r="QDN711" s="132"/>
      <c r="QDO711" s="132"/>
      <c r="QDP711" s="132"/>
      <c r="QDQ711" s="132"/>
      <c r="QDR711" s="132"/>
      <c r="QDS711" s="132"/>
      <c r="QDT711" s="132"/>
      <c r="QDU711" s="132"/>
      <c r="QDV711" s="132"/>
      <c r="QDW711" s="132"/>
      <c r="QDX711" s="132"/>
      <c r="QDY711" s="132"/>
      <c r="QDZ711" s="132"/>
      <c r="QEA711" s="132"/>
      <c r="QEB711" s="132"/>
      <c r="QEC711" s="132"/>
      <c r="QED711" s="132"/>
      <c r="QEE711" s="132"/>
      <c r="QEF711" s="132"/>
      <c r="QEG711" s="132"/>
      <c r="QEH711" s="132"/>
      <c r="QEI711" s="132"/>
      <c r="QEJ711" s="132"/>
      <c r="QEK711" s="132"/>
      <c r="QEL711" s="132"/>
      <c r="QEM711" s="132"/>
      <c r="QEN711" s="132"/>
      <c r="QEO711" s="132"/>
      <c r="QEP711" s="132"/>
      <c r="QEQ711" s="132"/>
      <c r="QER711" s="132"/>
      <c r="QES711" s="132"/>
      <c r="QET711" s="132"/>
      <c r="QEU711" s="132"/>
      <c r="QEV711" s="132"/>
      <c r="QEW711" s="132"/>
      <c r="QEX711" s="132"/>
      <c r="QEY711" s="132"/>
      <c r="QEZ711" s="132"/>
      <c r="QFA711" s="132"/>
      <c r="QFB711" s="132"/>
      <c r="QFC711" s="132"/>
      <c r="QFD711" s="132"/>
      <c r="QFE711" s="132"/>
      <c r="QFF711" s="132"/>
      <c r="QFG711" s="132"/>
      <c r="QFH711" s="132"/>
      <c r="QFI711" s="132"/>
      <c r="QFJ711" s="132"/>
      <c r="QFK711" s="132"/>
      <c r="QFL711" s="132"/>
      <c r="QFM711" s="132"/>
      <c r="QFN711" s="132"/>
      <c r="QFO711" s="132"/>
      <c r="QFP711" s="132"/>
      <c r="QFQ711" s="132"/>
      <c r="QFR711" s="132"/>
      <c r="QFS711" s="132"/>
      <c r="QFT711" s="132"/>
      <c r="QFU711" s="132"/>
      <c r="QFV711" s="132"/>
      <c r="QFW711" s="132"/>
      <c r="QFX711" s="132"/>
      <c r="QFY711" s="132"/>
      <c r="QFZ711" s="132"/>
      <c r="QGA711" s="132"/>
      <c r="QGB711" s="132"/>
      <c r="QGC711" s="132"/>
      <c r="QGD711" s="132"/>
      <c r="QGE711" s="132"/>
      <c r="QGF711" s="132"/>
      <c r="QGG711" s="132"/>
      <c r="QGH711" s="132"/>
      <c r="QGI711" s="132"/>
      <c r="QGJ711" s="132"/>
      <c r="QGK711" s="132"/>
      <c r="QGL711" s="132"/>
      <c r="QGM711" s="132"/>
      <c r="QGN711" s="132"/>
      <c r="QGO711" s="132"/>
      <c r="QGP711" s="132"/>
      <c r="QGQ711" s="132"/>
      <c r="QGR711" s="132"/>
      <c r="QGS711" s="132"/>
      <c r="QGT711" s="132"/>
      <c r="QGU711" s="132"/>
      <c r="QGV711" s="132"/>
      <c r="QGW711" s="132"/>
      <c r="QGX711" s="132"/>
      <c r="QGY711" s="132"/>
      <c r="QGZ711" s="132"/>
      <c r="QHA711" s="132"/>
      <c r="QHB711" s="132"/>
      <c r="QHC711" s="132"/>
      <c r="QHD711" s="132"/>
      <c r="QHE711" s="132"/>
      <c r="QHF711" s="132"/>
      <c r="QHG711" s="132"/>
      <c r="QHH711" s="132"/>
      <c r="QHI711" s="132"/>
      <c r="QHJ711" s="132"/>
      <c r="QHK711" s="132"/>
      <c r="QHL711" s="132"/>
      <c r="QHM711" s="132"/>
      <c r="QHN711" s="132"/>
      <c r="QHO711" s="132"/>
      <c r="QHP711" s="132"/>
      <c r="QHQ711" s="132"/>
      <c r="QHR711" s="132"/>
      <c r="QHS711" s="132"/>
      <c r="QHT711" s="132"/>
      <c r="QHU711" s="132"/>
      <c r="QHV711" s="132"/>
      <c r="QHW711" s="132"/>
      <c r="QHX711" s="132"/>
      <c r="QHY711" s="132"/>
      <c r="QHZ711" s="132"/>
      <c r="QIA711" s="132"/>
      <c r="QIB711" s="132"/>
      <c r="QIC711" s="132"/>
      <c r="QID711" s="132"/>
      <c r="QIE711" s="132"/>
      <c r="QIF711" s="132"/>
      <c r="QIG711" s="132"/>
      <c r="QIH711" s="132"/>
      <c r="QII711" s="132"/>
      <c r="QIJ711" s="132"/>
      <c r="QIK711" s="132"/>
      <c r="QIL711" s="132"/>
      <c r="QIM711" s="132"/>
      <c r="QIN711" s="132"/>
      <c r="QIO711" s="132"/>
      <c r="QIP711" s="132"/>
      <c r="QIQ711" s="132"/>
      <c r="QIR711" s="132"/>
      <c r="QIS711" s="132"/>
      <c r="QIT711" s="132"/>
      <c r="QIU711" s="132"/>
      <c r="QIV711" s="132"/>
      <c r="QIW711" s="132"/>
      <c r="QIX711" s="132"/>
      <c r="QIY711" s="132"/>
      <c r="QIZ711" s="132"/>
      <c r="QJA711" s="132"/>
      <c r="QJB711" s="132"/>
      <c r="QJC711" s="132"/>
      <c r="QJD711" s="132"/>
      <c r="QJE711" s="132"/>
      <c r="QJF711" s="132"/>
      <c r="QJG711" s="132"/>
      <c r="QJH711" s="132"/>
      <c r="QJI711" s="132"/>
      <c r="QJJ711" s="132"/>
      <c r="QJK711" s="132"/>
      <c r="QJL711" s="132"/>
      <c r="QJM711" s="132"/>
      <c r="QJN711" s="132"/>
      <c r="QJO711" s="132"/>
      <c r="QJP711" s="132"/>
      <c r="QJQ711" s="132"/>
      <c r="QJR711" s="132"/>
      <c r="QJS711" s="132"/>
      <c r="QJT711" s="132"/>
      <c r="QJU711" s="132"/>
      <c r="QJV711" s="132"/>
      <c r="QJW711" s="132"/>
      <c r="QJX711" s="132"/>
      <c r="QJY711" s="132"/>
      <c r="QJZ711" s="132"/>
      <c r="QKA711" s="132"/>
      <c r="QKB711" s="132"/>
      <c r="QKC711" s="132"/>
      <c r="QKD711" s="132"/>
      <c r="QKE711" s="132"/>
      <c r="QKF711" s="132"/>
      <c r="QKG711" s="132"/>
      <c r="QKH711" s="132"/>
      <c r="QKI711" s="132"/>
      <c r="QKJ711" s="132"/>
      <c r="QKK711" s="132"/>
      <c r="QKL711" s="132"/>
      <c r="QKM711" s="132"/>
      <c r="QKN711" s="132"/>
      <c r="QKO711" s="132"/>
      <c r="QKP711" s="132"/>
      <c r="QKQ711" s="132"/>
      <c r="QKR711" s="132"/>
      <c r="QKS711" s="132"/>
      <c r="QKT711" s="132"/>
      <c r="QKU711" s="132"/>
      <c r="QKV711" s="132"/>
      <c r="QKW711" s="132"/>
      <c r="QKX711" s="132"/>
      <c r="QKY711" s="132"/>
      <c r="QKZ711" s="132"/>
      <c r="QLA711" s="132"/>
      <c r="QLB711" s="132"/>
      <c r="QLC711" s="132"/>
      <c r="QLD711" s="132"/>
      <c r="QLE711" s="132"/>
      <c r="QLF711" s="132"/>
      <c r="QLG711" s="132"/>
      <c r="QLH711" s="132"/>
      <c r="QLI711" s="132"/>
      <c r="QLJ711" s="132"/>
      <c r="QLK711" s="132"/>
      <c r="QLL711" s="132"/>
      <c r="QLM711" s="132"/>
      <c r="QLN711" s="132"/>
      <c r="QLO711" s="132"/>
      <c r="QLP711" s="132"/>
      <c r="QLQ711" s="132"/>
      <c r="QLR711" s="132"/>
      <c r="QLS711" s="132"/>
      <c r="QLT711" s="132"/>
      <c r="QLU711" s="132"/>
      <c r="QLV711" s="132"/>
      <c r="QLW711" s="132"/>
      <c r="QLX711" s="132"/>
      <c r="QLY711" s="132"/>
      <c r="QLZ711" s="132"/>
      <c r="QMA711" s="132"/>
      <c r="QMB711" s="132"/>
      <c r="QMC711" s="132"/>
      <c r="QMD711" s="132"/>
      <c r="QME711" s="132"/>
      <c r="QMF711" s="132"/>
      <c r="QMG711" s="132"/>
      <c r="QMH711" s="132"/>
      <c r="QMI711" s="132"/>
      <c r="QMJ711" s="132"/>
      <c r="QMK711" s="132"/>
      <c r="QML711" s="132"/>
      <c r="QMM711" s="132"/>
      <c r="QMN711" s="132"/>
      <c r="QMO711" s="132"/>
      <c r="QMP711" s="132"/>
      <c r="QMQ711" s="132"/>
      <c r="QMR711" s="132"/>
      <c r="QMS711" s="132"/>
      <c r="QMT711" s="132"/>
      <c r="QMU711" s="132"/>
      <c r="QMV711" s="132"/>
      <c r="QMW711" s="132"/>
      <c r="QMX711" s="132"/>
      <c r="QMY711" s="132"/>
      <c r="QMZ711" s="132"/>
      <c r="QNA711" s="132"/>
      <c r="QNB711" s="132"/>
      <c r="QNC711" s="132"/>
      <c r="QND711" s="132"/>
      <c r="QNE711" s="132"/>
      <c r="QNF711" s="132"/>
      <c r="QNG711" s="132"/>
      <c r="QNH711" s="132"/>
      <c r="QNI711" s="132"/>
      <c r="QNJ711" s="132"/>
      <c r="QNK711" s="132"/>
      <c r="QNL711" s="132"/>
      <c r="QNM711" s="132"/>
      <c r="QNN711" s="132"/>
      <c r="QNO711" s="132"/>
      <c r="QNP711" s="132"/>
      <c r="QNQ711" s="132"/>
      <c r="QNR711" s="132"/>
      <c r="QNS711" s="132"/>
      <c r="QNT711" s="132"/>
      <c r="QNU711" s="132"/>
      <c r="QNV711" s="132"/>
      <c r="QNW711" s="132"/>
      <c r="QNX711" s="132"/>
      <c r="QNY711" s="132"/>
      <c r="QNZ711" s="132"/>
      <c r="QOA711" s="132"/>
      <c r="QOB711" s="132"/>
      <c r="QOC711" s="132"/>
      <c r="QOD711" s="132"/>
      <c r="QOE711" s="132"/>
      <c r="QOF711" s="132"/>
      <c r="QOG711" s="132"/>
      <c r="QOH711" s="132"/>
      <c r="QOI711" s="132"/>
      <c r="QOJ711" s="132"/>
      <c r="QOK711" s="132"/>
      <c r="QOL711" s="132"/>
      <c r="QOM711" s="132"/>
      <c r="QON711" s="132"/>
      <c r="QOO711" s="132"/>
      <c r="QOP711" s="132"/>
      <c r="QOQ711" s="132"/>
      <c r="QOR711" s="132"/>
      <c r="QOS711" s="132"/>
      <c r="QOT711" s="132"/>
      <c r="QOU711" s="132"/>
      <c r="QOV711" s="132"/>
      <c r="QOW711" s="132"/>
      <c r="QOX711" s="132"/>
      <c r="QOY711" s="132"/>
      <c r="QOZ711" s="132"/>
      <c r="QPA711" s="132"/>
      <c r="QPB711" s="132"/>
      <c r="QPC711" s="132"/>
      <c r="QPD711" s="132"/>
      <c r="QPE711" s="132"/>
      <c r="QPF711" s="132"/>
      <c r="QPG711" s="132"/>
      <c r="QPH711" s="132"/>
      <c r="QPI711" s="132"/>
      <c r="QPJ711" s="132"/>
      <c r="QPK711" s="132"/>
      <c r="QPL711" s="132"/>
      <c r="QPM711" s="132"/>
      <c r="QPN711" s="132"/>
      <c r="QPO711" s="132"/>
      <c r="QPP711" s="132"/>
      <c r="QPQ711" s="132"/>
      <c r="QPR711" s="132"/>
      <c r="QPS711" s="132"/>
      <c r="QPT711" s="132"/>
      <c r="QPU711" s="132"/>
      <c r="QPV711" s="132"/>
      <c r="QPW711" s="132"/>
      <c r="QPX711" s="132"/>
      <c r="QPY711" s="132"/>
      <c r="QPZ711" s="132"/>
      <c r="QQA711" s="132"/>
      <c r="QQB711" s="132"/>
      <c r="QQC711" s="132"/>
      <c r="QQD711" s="132"/>
      <c r="QQE711" s="132"/>
      <c r="QQF711" s="132"/>
      <c r="QQG711" s="132"/>
      <c r="QQH711" s="132"/>
      <c r="QQI711" s="132"/>
      <c r="QQJ711" s="132"/>
      <c r="QQK711" s="132"/>
      <c r="QQL711" s="132"/>
      <c r="QQM711" s="132"/>
      <c r="QQN711" s="132"/>
      <c r="QQO711" s="132"/>
      <c r="QQP711" s="132"/>
      <c r="QQQ711" s="132"/>
      <c r="QQR711" s="132"/>
      <c r="QQS711" s="132"/>
      <c r="QQT711" s="132"/>
      <c r="QQU711" s="132"/>
      <c r="QQV711" s="132"/>
      <c r="QQW711" s="132"/>
      <c r="QQX711" s="132"/>
      <c r="QQY711" s="132"/>
      <c r="QQZ711" s="132"/>
      <c r="QRA711" s="132"/>
      <c r="QRB711" s="132"/>
      <c r="QRC711" s="132"/>
      <c r="QRD711" s="132"/>
      <c r="QRE711" s="132"/>
      <c r="QRF711" s="132"/>
      <c r="QRG711" s="132"/>
      <c r="QRH711" s="132"/>
      <c r="QRI711" s="132"/>
      <c r="QRJ711" s="132"/>
      <c r="QRK711" s="132"/>
      <c r="QRL711" s="132"/>
      <c r="QRM711" s="132"/>
      <c r="QRN711" s="132"/>
      <c r="QRO711" s="132"/>
      <c r="QRP711" s="132"/>
      <c r="QRQ711" s="132"/>
      <c r="QRR711" s="132"/>
      <c r="QRS711" s="132"/>
      <c r="QRT711" s="132"/>
      <c r="QRU711" s="132"/>
      <c r="QRV711" s="132"/>
      <c r="QRW711" s="132"/>
      <c r="QRX711" s="132"/>
      <c r="QRY711" s="132"/>
      <c r="QRZ711" s="132"/>
      <c r="QSA711" s="132"/>
      <c r="QSB711" s="132"/>
      <c r="QSC711" s="132"/>
      <c r="QSD711" s="132"/>
      <c r="QSE711" s="132"/>
      <c r="QSF711" s="132"/>
      <c r="QSG711" s="132"/>
      <c r="QSH711" s="132"/>
      <c r="QSI711" s="132"/>
      <c r="QSJ711" s="132"/>
      <c r="QSK711" s="132"/>
      <c r="QSL711" s="132"/>
      <c r="QSM711" s="132"/>
      <c r="QSN711" s="132"/>
      <c r="QSO711" s="132"/>
      <c r="QSP711" s="132"/>
      <c r="QSQ711" s="132"/>
      <c r="QSR711" s="132"/>
      <c r="QSS711" s="132"/>
      <c r="QST711" s="132"/>
      <c r="QSU711" s="132"/>
      <c r="QSV711" s="132"/>
      <c r="QSW711" s="132"/>
      <c r="QSX711" s="132"/>
      <c r="QSY711" s="132"/>
      <c r="QSZ711" s="132"/>
      <c r="QTA711" s="132"/>
      <c r="QTB711" s="132"/>
      <c r="QTC711" s="132"/>
      <c r="QTD711" s="132"/>
      <c r="QTE711" s="132"/>
      <c r="QTF711" s="132"/>
      <c r="QTG711" s="132"/>
      <c r="QTH711" s="132"/>
      <c r="QTI711" s="132"/>
      <c r="QTJ711" s="132"/>
      <c r="QTK711" s="132"/>
      <c r="QTL711" s="132"/>
      <c r="QTM711" s="132"/>
      <c r="QTN711" s="132"/>
      <c r="QTO711" s="132"/>
      <c r="QTP711" s="132"/>
      <c r="QTQ711" s="132"/>
      <c r="QTR711" s="132"/>
      <c r="QTS711" s="132"/>
      <c r="QTT711" s="132"/>
      <c r="QTU711" s="132"/>
      <c r="QTV711" s="132"/>
      <c r="QTW711" s="132"/>
      <c r="QTX711" s="132"/>
      <c r="QTY711" s="132"/>
      <c r="QTZ711" s="132"/>
      <c r="QUA711" s="132"/>
      <c r="QUB711" s="132"/>
      <c r="QUC711" s="132"/>
      <c r="QUD711" s="132"/>
      <c r="QUE711" s="132"/>
      <c r="QUF711" s="132"/>
      <c r="QUG711" s="132"/>
      <c r="QUH711" s="132"/>
      <c r="QUI711" s="132"/>
      <c r="QUJ711" s="132"/>
      <c r="QUK711" s="132"/>
      <c r="QUL711" s="132"/>
      <c r="QUM711" s="132"/>
      <c r="QUN711" s="132"/>
      <c r="QUO711" s="132"/>
      <c r="QUP711" s="132"/>
      <c r="QUQ711" s="132"/>
      <c r="QUR711" s="132"/>
      <c r="QUS711" s="132"/>
      <c r="QUT711" s="132"/>
      <c r="QUU711" s="132"/>
      <c r="QUV711" s="132"/>
      <c r="QUW711" s="132"/>
      <c r="QUX711" s="132"/>
      <c r="QUY711" s="132"/>
      <c r="QUZ711" s="132"/>
      <c r="QVA711" s="132"/>
      <c r="QVB711" s="132"/>
      <c r="QVC711" s="132"/>
      <c r="QVD711" s="132"/>
      <c r="QVE711" s="132"/>
      <c r="QVF711" s="132"/>
      <c r="QVG711" s="132"/>
      <c r="QVH711" s="132"/>
      <c r="QVI711" s="132"/>
      <c r="QVJ711" s="132"/>
      <c r="QVK711" s="132"/>
      <c r="QVL711" s="132"/>
      <c r="QVM711" s="132"/>
      <c r="QVN711" s="132"/>
      <c r="QVO711" s="132"/>
      <c r="QVP711" s="132"/>
      <c r="QVQ711" s="132"/>
      <c r="QVR711" s="132"/>
      <c r="QVS711" s="132"/>
      <c r="QVT711" s="132"/>
      <c r="QVU711" s="132"/>
      <c r="QVV711" s="132"/>
      <c r="QVW711" s="132"/>
      <c r="QVX711" s="132"/>
      <c r="QVY711" s="132"/>
      <c r="QVZ711" s="132"/>
      <c r="QWA711" s="132"/>
      <c r="QWB711" s="132"/>
      <c r="QWC711" s="132"/>
      <c r="QWD711" s="132"/>
      <c r="QWE711" s="132"/>
      <c r="QWF711" s="132"/>
      <c r="QWG711" s="132"/>
      <c r="QWH711" s="132"/>
      <c r="QWI711" s="132"/>
      <c r="QWJ711" s="132"/>
      <c r="QWK711" s="132"/>
      <c r="QWL711" s="132"/>
      <c r="QWM711" s="132"/>
      <c r="QWN711" s="132"/>
      <c r="QWO711" s="132"/>
      <c r="QWP711" s="132"/>
      <c r="QWQ711" s="132"/>
      <c r="QWR711" s="132"/>
      <c r="QWS711" s="132"/>
      <c r="QWT711" s="132"/>
      <c r="QWU711" s="132"/>
      <c r="QWV711" s="132"/>
      <c r="QWW711" s="132"/>
      <c r="QWX711" s="132"/>
      <c r="QWY711" s="132"/>
      <c r="QWZ711" s="132"/>
      <c r="QXA711" s="132"/>
      <c r="QXB711" s="132"/>
      <c r="QXC711" s="132"/>
      <c r="QXD711" s="132"/>
      <c r="QXE711" s="132"/>
      <c r="QXF711" s="132"/>
      <c r="QXG711" s="132"/>
      <c r="QXH711" s="132"/>
      <c r="QXI711" s="132"/>
      <c r="QXJ711" s="132"/>
      <c r="QXK711" s="132"/>
      <c r="QXL711" s="132"/>
      <c r="QXM711" s="132"/>
      <c r="QXN711" s="132"/>
      <c r="QXO711" s="132"/>
      <c r="QXP711" s="132"/>
      <c r="QXQ711" s="132"/>
      <c r="QXR711" s="132"/>
      <c r="QXS711" s="132"/>
      <c r="QXT711" s="132"/>
      <c r="QXU711" s="132"/>
      <c r="QXV711" s="132"/>
      <c r="QXW711" s="132"/>
      <c r="QXX711" s="132"/>
      <c r="QXY711" s="132"/>
      <c r="QXZ711" s="132"/>
      <c r="QYA711" s="132"/>
      <c r="QYB711" s="132"/>
      <c r="QYC711" s="132"/>
      <c r="QYD711" s="132"/>
      <c r="QYE711" s="132"/>
      <c r="QYF711" s="132"/>
      <c r="QYG711" s="132"/>
      <c r="QYH711" s="132"/>
      <c r="QYI711" s="132"/>
      <c r="QYJ711" s="132"/>
      <c r="QYK711" s="132"/>
      <c r="QYL711" s="132"/>
      <c r="QYM711" s="132"/>
      <c r="QYN711" s="132"/>
      <c r="QYO711" s="132"/>
      <c r="QYP711" s="132"/>
      <c r="QYQ711" s="132"/>
      <c r="QYR711" s="132"/>
      <c r="QYS711" s="132"/>
      <c r="QYT711" s="132"/>
      <c r="QYU711" s="132"/>
      <c r="QYV711" s="132"/>
      <c r="QYW711" s="132"/>
      <c r="QYX711" s="132"/>
      <c r="QYY711" s="132"/>
      <c r="QYZ711" s="132"/>
      <c r="QZA711" s="132"/>
      <c r="QZB711" s="132"/>
      <c r="QZC711" s="132"/>
      <c r="QZD711" s="132"/>
      <c r="QZE711" s="132"/>
      <c r="QZF711" s="132"/>
      <c r="QZG711" s="132"/>
      <c r="QZH711" s="132"/>
      <c r="QZI711" s="132"/>
      <c r="QZJ711" s="132"/>
      <c r="QZK711" s="132"/>
      <c r="QZL711" s="132"/>
      <c r="QZM711" s="132"/>
      <c r="QZN711" s="132"/>
      <c r="QZO711" s="132"/>
      <c r="QZP711" s="132"/>
      <c r="QZQ711" s="132"/>
      <c r="QZR711" s="132"/>
      <c r="QZS711" s="132"/>
      <c r="QZT711" s="132"/>
      <c r="QZU711" s="132"/>
      <c r="QZV711" s="132"/>
      <c r="QZW711" s="132"/>
      <c r="QZX711" s="132"/>
      <c r="QZY711" s="132"/>
      <c r="QZZ711" s="132"/>
      <c r="RAA711" s="132"/>
      <c r="RAB711" s="132"/>
      <c r="RAC711" s="132"/>
      <c r="RAD711" s="132"/>
      <c r="RAE711" s="132"/>
      <c r="RAF711" s="132"/>
      <c r="RAG711" s="132"/>
      <c r="RAH711" s="132"/>
      <c r="RAI711" s="132"/>
      <c r="RAJ711" s="132"/>
      <c r="RAK711" s="132"/>
      <c r="RAL711" s="132"/>
      <c r="RAM711" s="132"/>
      <c r="RAN711" s="132"/>
      <c r="RAO711" s="132"/>
      <c r="RAP711" s="132"/>
      <c r="RAQ711" s="132"/>
      <c r="RAR711" s="132"/>
      <c r="RAS711" s="132"/>
      <c r="RAT711" s="132"/>
      <c r="RAU711" s="132"/>
      <c r="RAV711" s="132"/>
      <c r="RAW711" s="132"/>
      <c r="RAX711" s="132"/>
      <c r="RAY711" s="132"/>
      <c r="RAZ711" s="132"/>
      <c r="RBA711" s="132"/>
      <c r="RBB711" s="132"/>
      <c r="RBC711" s="132"/>
      <c r="RBD711" s="132"/>
      <c r="RBE711" s="132"/>
      <c r="RBF711" s="132"/>
      <c r="RBG711" s="132"/>
      <c r="RBH711" s="132"/>
      <c r="RBI711" s="132"/>
      <c r="RBJ711" s="132"/>
      <c r="RBK711" s="132"/>
      <c r="RBL711" s="132"/>
      <c r="RBM711" s="132"/>
      <c r="RBN711" s="132"/>
      <c r="RBO711" s="132"/>
      <c r="RBP711" s="132"/>
      <c r="RBQ711" s="132"/>
      <c r="RBR711" s="132"/>
      <c r="RBS711" s="132"/>
      <c r="RBT711" s="132"/>
      <c r="RBU711" s="132"/>
      <c r="RBV711" s="132"/>
      <c r="RBW711" s="132"/>
      <c r="RBX711" s="132"/>
      <c r="RBY711" s="132"/>
      <c r="RBZ711" s="132"/>
      <c r="RCA711" s="132"/>
      <c r="RCB711" s="132"/>
      <c r="RCC711" s="132"/>
      <c r="RCD711" s="132"/>
      <c r="RCE711" s="132"/>
      <c r="RCF711" s="132"/>
      <c r="RCG711" s="132"/>
      <c r="RCH711" s="132"/>
      <c r="RCI711" s="132"/>
      <c r="RCJ711" s="132"/>
      <c r="RCK711" s="132"/>
      <c r="RCL711" s="132"/>
      <c r="RCM711" s="132"/>
      <c r="RCN711" s="132"/>
      <c r="RCO711" s="132"/>
      <c r="RCP711" s="132"/>
      <c r="RCQ711" s="132"/>
      <c r="RCR711" s="132"/>
      <c r="RCS711" s="132"/>
      <c r="RCT711" s="132"/>
      <c r="RCU711" s="132"/>
      <c r="RCV711" s="132"/>
      <c r="RCW711" s="132"/>
      <c r="RCX711" s="132"/>
      <c r="RCY711" s="132"/>
      <c r="RCZ711" s="132"/>
      <c r="RDA711" s="132"/>
      <c r="RDB711" s="132"/>
      <c r="RDC711" s="132"/>
      <c r="RDD711" s="132"/>
      <c r="RDE711" s="132"/>
      <c r="RDF711" s="132"/>
      <c r="RDG711" s="132"/>
      <c r="RDH711" s="132"/>
      <c r="RDI711" s="132"/>
      <c r="RDJ711" s="132"/>
      <c r="RDK711" s="132"/>
      <c r="RDL711" s="132"/>
      <c r="RDM711" s="132"/>
      <c r="RDN711" s="132"/>
      <c r="RDO711" s="132"/>
      <c r="RDP711" s="132"/>
      <c r="RDQ711" s="132"/>
      <c r="RDR711" s="132"/>
      <c r="RDS711" s="132"/>
      <c r="RDT711" s="132"/>
      <c r="RDU711" s="132"/>
      <c r="RDV711" s="132"/>
      <c r="RDW711" s="132"/>
      <c r="RDX711" s="132"/>
      <c r="RDY711" s="132"/>
      <c r="RDZ711" s="132"/>
      <c r="REA711" s="132"/>
      <c r="REB711" s="132"/>
      <c r="REC711" s="132"/>
      <c r="RED711" s="132"/>
      <c r="REE711" s="132"/>
      <c r="REF711" s="132"/>
      <c r="REG711" s="132"/>
      <c r="REH711" s="132"/>
      <c r="REI711" s="132"/>
      <c r="REJ711" s="132"/>
      <c r="REK711" s="132"/>
      <c r="REL711" s="132"/>
      <c r="REM711" s="132"/>
      <c r="REN711" s="132"/>
      <c r="REO711" s="132"/>
      <c r="REP711" s="132"/>
      <c r="REQ711" s="132"/>
      <c r="RER711" s="132"/>
      <c r="RES711" s="132"/>
      <c r="RET711" s="132"/>
      <c r="REU711" s="132"/>
      <c r="REV711" s="132"/>
      <c r="REW711" s="132"/>
      <c r="REX711" s="132"/>
      <c r="REY711" s="132"/>
      <c r="REZ711" s="132"/>
      <c r="RFA711" s="132"/>
      <c r="RFB711" s="132"/>
      <c r="RFC711" s="132"/>
      <c r="RFD711" s="132"/>
      <c r="RFE711" s="132"/>
      <c r="RFF711" s="132"/>
      <c r="RFG711" s="132"/>
      <c r="RFH711" s="132"/>
      <c r="RFI711" s="132"/>
      <c r="RFJ711" s="132"/>
      <c r="RFK711" s="132"/>
      <c r="RFL711" s="132"/>
      <c r="RFM711" s="132"/>
      <c r="RFN711" s="132"/>
      <c r="RFO711" s="132"/>
      <c r="RFP711" s="132"/>
      <c r="RFQ711" s="132"/>
      <c r="RFR711" s="132"/>
      <c r="RFS711" s="132"/>
      <c r="RFT711" s="132"/>
      <c r="RFU711" s="132"/>
      <c r="RFV711" s="132"/>
      <c r="RFW711" s="132"/>
      <c r="RFX711" s="132"/>
      <c r="RFY711" s="132"/>
      <c r="RFZ711" s="132"/>
      <c r="RGA711" s="132"/>
      <c r="RGB711" s="132"/>
      <c r="RGC711" s="132"/>
      <c r="RGD711" s="132"/>
      <c r="RGE711" s="132"/>
      <c r="RGF711" s="132"/>
      <c r="RGG711" s="132"/>
      <c r="RGH711" s="132"/>
      <c r="RGI711" s="132"/>
      <c r="RGJ711" s="132"/>
      <c r="RGK711" s="132"/>
      <c r="RGL711" s="132"/>
      <c r="RGM711" s="132"/>
      <c r="RGN711" s="132"/>
      <c r="RGO711" s="132"/>
      <c r="RGP711" s="132"/>
      <c r="RGQ711" s="132"/>
      <c r="RGR711" s="132"/>
      <c r="RGS711" s="132"/>
      <c r="RGT711" s="132"/>
      <c r="RGU711" s="132"/>
      <c r="RGV711" s="132"/>
      <c r="RGW711" s="132"/>
      <c r="RGX711" s="132"/>
      <c r="RGY711" s="132"/>
      <c r="RGZ711" s="132"/>
      <c r="RHA711" s="132"/>
      <c r="RHB711" s="132"/>
      <c r="RHC711" s="132"/>
      <c r="RHD711" s="132"/>
      <c r="RHE711" s="132"/>
      <c r="RHF711" s="132"/>
      <c r="RHG711" s="132"/>
      <c r="RHH711" s="132"/>
      <c r="RHI711" s="132"/>
      <c r="RHJ711" s="132"/>
      <c r="RHK711" s="132"/>
      <c r="RHL711" s="132"/>
      <c r="RHM711" s="132"/>
      <c r="RHN711" s="132"/>
      <c r="RHO711" s="132"/>
      <c r="RHP711" s="132"/>
      <c r="RHQ711" s="132"/>
      <c r="RHR711" s="132"/>
      <c r="RHS711" s="132"/>
      <c r="RHT711" s="132"/>
      <c r="RHU711" s="132"/>
      <c r="RHV711" s="132"/>
      <c r="RHW711" s="132"/>
      <c r="RHX711" s="132"/>
      <c r="RHY711" s="132"/>
      <c r="RHZ711" s="132"/>
      <c r="RIA711" s="132"/>
      <c r="RIB711" s="132"/>
      <c r="RIC711" s="132"/>
      <c r="RID711" s="132"/>
      <c r="RIE711" s="132"/>
      <c r="RIF711" s="132"/>
      <c r="RIG711" s="132"/>
      <c r="RIH711" s="132"/>
      <c r="RII711" s="132"/>
      <c r="RIJ711" s="132"/>
      <c r="RIK711" s="132"/>
      <c r="RIL711" s="132"/>
      <c r="RIM711" s="132"/>
      <c r="RIN711" s="132"/>
      <c r="RIO711" s="132"/>
      <c r="RIP711" s="132"/>
      <c r="RIQ711" s="132"/>
      <c r="RIR711" s="132"/>
      <c r="RIS711" s="132"/>
      <c r="RIT711" s="132"/>
      <c r="RIU711" s="132"/>
      <c r="RIV711" s="132"/>
      <c r="RIW711" s="132"/>
      <c r="RIX711" s="132"/>
      <c r="RIY711" s="132"/>
      <c r="RIZ711" s="132"/>
      <c r="RJA711" s="132"/>
      <c r="RJB711" s="132"/>
      <c r="RJC711" s="132"/>
      <c r="RJD711" s="132"/>
      <c r="RJE711" s="132"/>
      <c r="RJF711" s="132"/>
      <c r="RJG711" s="132"/>
      <c r="RJH711" s="132"/>
      <c r="RJI711" s="132"/>
      <c r="RJJ711" s="132"/>
      <c r="RJK711" s="132"/>
      <c r="RJL711" s="132"/>
      <c r="RJM711" s="132"/>
      <c r="RJN711" s="132"/>
      <c r="RJO711" s="132"/>
      <c r="RJP711" s="132"/>
      <c r="RJQ711" s="132"/>
      <c r="RJR711" s="132"/>
      <c r="RJS711" s="132"/>
      <c r="RJT711" s="132"/>
      <c r="RJU711" s="132"/>
      <c r="RJV711" s="132"/>
      <c r="RJW711" s="132"/>
      <c r="RJX711" s="132"/>
      <c r="RJY711" s="132"/>
      <c r="RJZ711" s="132"/>
      <c r="RKA711" s="132"/>
      <c r="RKB711" s="132"/>
      <c r="RKC711" s="132"/>
      <c r="RKD711" s="132"/>
      <c r="RKE711" s="132"/>
      <c r="RKF711" s="132"/>
      <c r="RKG711" s="132"/>
      <c r="RKH711" s="132"/>
      <c r="RKI711" s="132"/>
      <c r="RKJ711" s="132"/>
      <c r="RKK711" s="132"/>
      <c r="RKL711" s="132"/>
      <c r="RKM711" s="132"/>
      <c r="RKN711" s="132"/>
      <c r="RKO711" s="132"/>
      <c r="RKP711" s="132"/>
      <c r="RKQ711" s="132"/>
      <c r="RKR711" s="132"/>
      <c r="RKS711" s="132"/>
      <c r="RKT711" s="132"/>
      <c r="RKU711" s="132"/>
      <c r="RKV711" s="132"/>
      <c r="RKW711" s="132"/>
      <c r="RKX711" s="132"/>
      <c r="RKY711" s="132"/>
      <c r="RKZ711" s="132"/>
      <c r="RLA711" s="132"/>
      <c r="RLB711" s="132"/>
      <c r="RLC711" s="132"/>
      <c r="RLD711" s="132"/>
      <c r="RLE711" s="132"/>
      <c r="RLF711" s="132"/>
      <c r="RLG711" s="132"/>
      <c r="RLH711" s="132"/>
      <c r="RLI711" s="132"/>
      <c r="RLJ711" s="132"/>
      <c r="RLK711" s="132"/>
      <c r="RLL711" s="132"/>
      <c r="RLM711" s="132"/>
      <c r="RLN711" s="132"/>
      <c r="RLO711" s="132"/>
      <c r="RLP711" s="132"/>
      <c r="RLQ711" s="132"/>
      <c r="RLR711" s="132"/>
      <c r="RLS711" s="132"/>
      <c r="RLT711" s="132"/>
      <c r="RLU711" s="132"/>
      <c r="RLV711" s="132"/>
      <c r="RLW711" s="132"/>
      <c r="RLX711" s="132"/>
      <c r="RLY711" s="132"/>
      <c r="RLZ711" s="132"/>
      <c r="RMA711" s="132"/>
      <c r="RMB711" s="132"/>
      <c r="RMC711" s="132"/>
      <c r="RMD711" s="132"/>
      <c r="RME711" s="132"/>
      <c r="RMF711" s="132"/>
      <c r="RMG711" s="132"/>
      <c r="RMH711" s="132"/>
      <c r="RMI711" s="132"/>
      <c r="RMJ711" s="132"/>
      <c r="RMK711" s="132"/>
      <c r="RML711" s="132"/>
      <c r="RMM711" s="132"/>
      <c r="RMN711" s="132"/>
      <c r="RMO711" s="132"/>
      <c r="RMP711" s="132"/>
      <c r="RMQ711" s="132"/>
      <c r="RMR711" s="132"/>
      <c r="RMS711" s="132"/>
      <c r="RMT711" s="132"/>
      <c r="RMU711" s="132"/>
      <c r="RMV711" s="132"/>
      <c r="RMW711" s="132"/>
      <c r="RMX711" s="132"/>
      <c r="RMY711" s="132"/>
      <c r="RMZ711" s="132"/>
      <c r="RNA711" s="132"/>
      <c r="RNB711" s="132"/>
      <c r="RNC711" s="132"/>
      <c r="RND711" s="132"/>
      <c r="RNE711" s="132"/>
      <c r="RNF711" s="132"/>
      <c r="RNG711" s="132"/>
      <c r="RNH711" s="132"/>
      <c r="RNI711" s="132"/>
      <c r="RNJ711" s="132"/>
      <c r="RNK711" s="132"/>
      <c r="RNL711" s="132"/>
      <c r="RNM711" s="132"/>
      <c r="RNN711" s="132"/>
      <c r="RNO711" s="132"/>
      <c r="RNP711" s="132"/>
      <c r="RNQ711" s="132"/>
      <c r="RNR711" s="132"/>
      <c r="RNS711" s="132"/>
      <c r="RNT711" s="132"/>
      <c r="RNU711" s="132"/>
      <c r="RNV711" s="132"/>
      <c r="RNW711" s="132"/>
      <c r="RNX711" s="132"/>
      <c r="RNY711" s="132"/>
      <c r="RNZ711" s="132"/>
      <c r="ROA711" s="132"/>
      <c r="ROB711" s="132"/>
      <c r="ROC711" s="132"/>
      <c r="ROD711" s="132"/>
      <c r="ROE711" s="132"/>
      <c r="ROF711" s="132"/>
      <c r="ROG711" s="132"/>
      <c r="ROH711" s="132"/>
      <c r="ROI711" s="132"/>
      <c r="ROJ711" s="132"/>
      <c r="ROK711" s="132"/>
      <c r="ROL711" s="132"/>
      <c r="ROM711" s="132"/>
      <c r="RON711" s="132"/>
      <c r="ROO711" s="132"/>
      <c r="ROP711" s="132"/>
      <c r="ROQ711" s="132"/>
      <c r="ROR711" s="132"/>
      <c r="ROS711" s="132"/>
      <c r="ROT711" s="132"/>
      <c r="ROU711" s="132"/>
      <c r="ROV711" s="132"/>
      <c r="ROW711" s="132"/>
      <c r="ROX711" s="132"/>
      <c r="ROY711" s="132"/>
      <c r="ROZ711" s="132"/>
      <c r="RPA711" s="132"/>
      <c r="RPB711" s="132"/>
      <c r="RPC711" s="132"/>
      <c r="RPD711" s="132"/>
      <c r="RPE711" s="132"/>
      <c r="RPF711" s="132"/>
      <c r="RPG711" s="132"/>
      <c r="RPH711" s="132"/>
      <c r="RPI711" s="132"/>
      <c r="RPJ711" s="132"/>
      <c r="RPK711" s="132"/>
      <c r="RPL711" s="132"/>
      <c r="RPM711" s="132"/>
      <c r="RPN711" s="132"/>
      <c r="RPO711" s="132"/>
      <c r="RPP711" s="132"/>
      <c r="RPQ711" s="132"/>
      <c r="RPR711" s="132"/>
      <c r="RPS711" s="132"/>
      <c r="RPT711" s="132"/>
      <c r="RPU711" s="132"/>
      <c r="RPV711" s="132"/>
      <c r="RPW711" s="132"/>
      <c r="RPX711" s="132"/>
      <c r="RPY711" s="132"/>
      <c r="RPZ711" s="132"/>
      <c r="RQA711" s="132"/>
      <c r="RQB711" s="132"/>
      <c r="RQC711" s="132"/>
      <c r="RQD711" s="132"/>
      <c r="RQE711" s="132"/>
      <c r="RQF711" s="132"/>
      <c r="RQG711" s="132"/>
      <c r="RQH711" s="132"/>
      <c r="RQI711" s="132"/>
      <c r="RQJ711" s="132"/>
      <c r="RQK711" s="132"/>
      <c r="RQL711" s="132"/>
      <c r="RQM711" s="132"/>
      <c r="RQN711" s="132"/>
      <c r="RQO711" s="132"/>
      <c r="RQP711" s="132"/>
      <c r="RQQ711" s="132"/>
      <c r="RQR711" s="132"/>
      <c r="RQS711" s="132"/>
      <c r="RQT711" s="132"/>
      <c r="RQU711" s="132"/>
      <c r="RQV711" s="132"/>
      <c r="RQW711" s="132"/>
      <c r="RQX711" s="132"/>
      <c r="RQY711" s="132"/>
      <c r="RQZ711" s="132"/>
      <c r="RRA711" s="132"/>
      <c r="RRB711" s="132"/>
      <c r="RRC711" s="132"/>
      <c r="RRD711" s="132"/>
      <c r="RRE711" s="132"/>
      <c r="RRF711" s="132"/>
      <c r="RRG711" s="132"/>
      <c r="RRH711" s="132"/>
      <c r="RRI711" s="132"/>
      <c r="RRJ711" s="132"/>
      <c r="RRK711" s="132"/>
      <c r="RRL711" s="132"/>
      <c r="RRM711" s="132"/>
      <c r="RRN711" s="132"/>
      <c r="RRO711" s="132"/>
      <c r="RRP711" s="132"/>
      <c r="RRQ711" s="132"/>
      <c r="RRR711" s="132"/>
      <c r="RRS711" s="132"/>
      <c r="RRT711" s="132"/>
      <c r="RRU711" s="132"/>
      <c r="RRV711" s="132"/>
      <c r="RRW711" s="132"/>
      <c r="RRX711" s="132"/>
      <c r="RRY711" s="132"/>
      <c r="RRZ711" s="132"/>
      <c r="RSA711" s="132"/>
      <c r="RSB711" s="132"/>
      <c r="RSC711" s="132"/>
      <c r="RSD711" s="132"/>
      <c r="RSE711" s="132"/>
      <c r="RSF711" s="132"/>
      <c r="RSG711" s="132"/>
      <c r="RSH711" s="132"/>
      <c r="RSI711" s="132"/>
      <c r="RSJ711" s="132"/>
      <c r="RSK711" s="132"/>
      <c r="RSL711" s="132"/>
      <c r="RSM711" s="132"/>
      <c r="RSN711" s="132"/>
      <c r="RSO711" s="132"/>
      <c r="RSP711" s="132"/>
      <c r="RSQ711" s="132"/>
      <c r="RSR711" s="132"/>
      <c r="RSS711" s="132"/>
      <c r="RST711" s="132"/>
      <c r="RSU711" s="132"/>
      <c r="RSV711" s="132"/>
      <c r="RSW711" s="132"/>
      <c r="RSX711" s="132"/>
      <c r="RSY711" s="132"/>
      <c r="RSZ711" s="132"/>
      <c r="RTA711" s="132"/>
      <c r="RTB711" s="132"/>
      <c r="RTC711" s="132"/>
      <c r="RTD711" s="132"/>
      <c r="RTE711" s="132"/>
      <c r="RTF711" s="132"/>
      <c r="RTG711" s="132"/>
      <c r="RTH711" s="132"/>
      <c r="RTI711" s="132"/>
      <c r="RTJ711" s="132"/>
      <c r="RTK711" s="132"/>
      <c r="RTL711" s="132"/>
      <c r="RTM711" s="132"/>
      <c r="RTN711" s="132"/>
      <c r="RTO711" s="132"/>
      <c r="RTP711" s="132"/>
      <c r="RTQ711" s="132"/>
      <c r="RTR711" s="132"/>
      <c r="RTS711" s="132"/>
      <c r="RTT711" s="132"/>
      <c r="RTU711" s="132"/>
      <c r="RTV711" s="132"/>
      <c r="RTW711" s="132"/>
      <c r="RTX711" s="132"/>
      <c r="RTY711" s="132"/>
      <c r="RTZ711" s="132"/>
      <c r="RUA711" s="132"/>
      <c r="RUB711" s="132"/>
      <c r="RUC711" s="132"/>
      <c r="RUD711" s="132"/>
      <c r="RUE711" s="132"/>
      <c r="RUF711" s="132"/>
      <c r="RUG711" s="132"/>
      <c r="RUH711" s="132"/>
      <c r="RUI711" s="132"/>
      <c r="RUJ711" s="132"/>
      <c r="RUK711" s="132"/>
      <c r="RUL711" s="132"/>
      <c r="RUM711" s="132"/>
      <c r="RUN711" s="132"/>
      <c r="RUO711" s="132"/>
      <c r="RUP711" s="132"/>
      <c r="RUQ711" s="132"/>
      <c r="RUR711" s="132"/>
      <c r="RUS711" s="132"/>
      <c r="RUT711" s="132"/>
      <c r="RUU711" s="132"/>
      <c r="RUV711" s="132"/>
      <c r="RUW711" s="132"/>
      <c r="RUX711" s="132"/>
      <c r="RUY711" s="132"/>
      <c r="RUZ711" s="132"/>
      <c r="RVA711" s="132"/>
      <c r="RVB711" s="132"/>
      <c r="RVC711" s="132"/>
      <c r="RVD711" s="132"/>
      <c r="RVE711" s="132"/>
      <c r="RVF711" s="132"/>
      <c r="RVG711" s="132"/>
      <c r="RVH711" s="132"/>
      <c r="RVI711" s="132"/>
      <c r="RVJ711" s="132"/>
      <c r="RVK711" s="132"/>
      <c r="RVL711" s="132"/>
      <c r="RVM711" s="132"/>
      <c r="RVN711" s="132"/>
      <c r="RVO711" s="132"/>
      <c r="RVP711" s="132"/>
      <c r="RVQ711" s="132"/>
      <c r="RVR711" s="132"/>
      <c r="RVS711" s="132"/>
      <c r="RVT711" s="132"/>
      <c r="RVU711" s="132"/>
      <c r="RVV711" s="132"/>
      <c r="RVW711" s="132"/>
      <c r="RVX711" s="132"/>
      <c r="RVY711" s="132"/>
      <c r="RVZ711" s="132"/>
      <c r="RWA711" s="132"/>
      <c r="RWB711" s="132"/>
      <c r="RWC711" s="132"/>
      <c r="RWD711" s="132"/>
      <c r="RWE711" s="132"/>
      <c r="RWF711" s="132"/>
      <c r="RWG711" s="132"/>
      <c r="RWH711" s="132"/>
      <c r="RWI711" s="132"/>
      <c r="RWJ711" s="132"/>
      <c r="RWK711" s="132"/>
      <c r="RWL711" s="132"/>
      <c r="RWM711" s="132"/>
      <c r="RWN711" s="132"/>
      <c r="RWO711" s="132"/>
      <c r="RWP711" s="132"/>
      <c r="RWQ711" s="132"/>
      <c r="RWR711" s="132"/>
      <c r="RWS711" s="132"/>
      <c r="RWT711" s="132"/>
      <c r="RWU711" s="132"/>
      <c r="RWV711" s="132"/>
      <c r="RWW711" s="132"/>
      <c r="RWX711" s="132"/>
      <c r="RWY711" s="132"/>
      <c r="RWZ711" s="132"/>
      <c r="RXA711" s="132"/>
      <c r="RXB711" s="132"/>
      <c r="RXC711" s="132"/>
      <c r="RXD711" s="132"/>
      <c r="RXE711" s="132"/>
      <c r="RXF711" s="132"/>
      <c r="RXG711" s="132"/>
      <c r="RXH711" s="132"/>
      <c r="RXI711" s="132"/>
      <c r="RXJ711" s="132"/>
      <c r="RXK711" s="132"/>
      <c r="RXL711" s="132"/>
      <c r="RXM711" s="132"/>
      <c r="RXN711" s="132"/>
      <c r="RXO711" s="132"/>
      <c r="RXP711" s="132"/>
      <c r="RXQ711" s="132"/>
      <c r="RXR711" s="132"/>
      <c r="RXS711" s="132"/>
      <c r="RXT711" s="132"/>
      <c r="RXU711" s="132"/>
      <c r="RXV711" s="132"/>
      <c r="RXW711" s="132"/>
      <c r="RXX711" s="132"/>
      <c r="RXY711" s="132"/>
      <c r="RXZ711" s="132"/>
      <c r="RYA711" s="132"/>
      <c r="RYB711" s="132"/>
      <c r="RYC711" s="132"/>
      <c r="RYD711" s="132"/>
      <c r="RYE711" s="132"/>
      <c r="RYF711" s="132"/>
      <c r="RYG711" s="132"/>
      <c r="RYH711" s="132"/>
      <c r="RYI711" s="132"/>
      <c r="RYJ711" s="132"/>
      <c r="RYK711" s="132"/>
      <c r="RYL711" s="132"/>
      <c r="RYM711" s="132"/>
      <c r="RYN711" s="132"/>
      <c r="RYO711" s="132"/>
      <c r="RYP711" s="132"/>
      <c r="RYQ711" s="132"/>
      <c r="RYR711" s="132"/>
      <c r="RYS711" s="132"/>
      <c r="RYT711" s="132"/>
      <c r="RYU711" s="132"/>
      <c r="RYV711" s="132"/>
      <c r="RYW711" s="132"/>
      <c r="RYX711" s="132"/>
      <c r="RYY711" s="132"/>
      <c r="RYZ711" s="132"/>
      <c r="RZA711" s="132"/>
      <c r="RZB711" s="132"/>
      <c r="RZC711" s="132"/>
      <c r="RZD711" s="132"/>
      <c r="RZE711" s="132"/>
      <c r="RZF711" s="132"/>
      <c r="RZG711" s="132"/>
      <c r="RZH711" s="132"/>
      <c r="RZI711" s="132"/>
      <c r="RZJ711" s="132"/>
      <c r="RZK711" s="132"/>
      <c r="RZL711" s="132"/>
      <c r="RZM711" s="132"/>
      <c r="RZN711" s="132"/>
      <c r="RZO711" s="132"/>
      <c r="RZP711" s="132"/>
      <c r="RZQ711" s="132"/>
      <c r="RZR711" s="132"/>
      <c r="RZS711" s="132"/>
      <c r="RZT711" s="132"/>
      <c r="RZU711" s="132"/>
      <c r="RZV711" s="132"/>
      <c r="RZW711" s="132"/>
      <c r="RZX711" s="132"/>
      <c r="RZY711" s="132"/>
      <c r="RZZ711" s="132"/>
      <c r="SAA711" s="132"/>
      <c r="SAB711" s="132"/>
      <c r="SAC711" s="132"/>
      <c r="SAD711" s="132"/>
      <c r="SAE711" s="132"/>
      <c r="SAF711" s="132"/>
      <c r="SAG711" s="132"/>
      <c r="SAH711" s="132"/>
      <c r="SAI711" s="132"/>
      <c r="SAJ711" s="132"/>
      <c r="SAK711" s="132"/>
      <c r="SAL711" s="132"/>
      <c r="SAM711" s="132"/>
      <c r="SAN711" s="132"/>
      <c r="SAO711" s="132"/>
      <c r="SAP711" s="132"/>
      <c r="SAQ711" s="132"/>
      <c r="SAR711" s="132"/>
      <c r="SAS711" s="132"/>
      <c r="SAT711" s="132"/>
      <c r="SAU711" s="132"/>
      <c r="SAV711" s="132"/>
      <c r="SAW711" s="132"/>
      <c r="SAX711" s="132"/>
      <c r="SAY711" s="132"/>
      <c r="SAZ711" s="132"/>
      <c r="SBA711" s="132"/>
      <c r="SBB711" s="132"/>
      <c r="SBC711" s="132"/>
      <c r="SBD711" s="132"/>
      <c r="SBE711" s="132"/>
      <c r="SBF711" s="132"/>
      <c r="SBG711" s="132"/>
      <c r="SBH711" s="132"/>
      <c r="SBI711" s="132"/>
      <c r="SBJ711" s="132"/>
      <c r="SBK711" s="132"/>
      <c r="SBL711" s="132"/>
      <c r="SBM711" s="132"/>
      <c r="SBN711" s="132"/>
      <c r="SBO711" s="132"/>
      <c r="SBP711" s="132"/>
      <c r="SBQ711" s="132"/>
      <c r="SBR711" s="132"/>
      <c r="SBS711" s="132"/>
      <c r="SBT711" s="132"/>
      <c r="SBU711" s="132"/>
      <c r="SBV711" s="132"/>
      <c r="SBW711" s="132"/>
      <c r="SBX711" s="132"/>
      <c r="SBY711" s="132"/>
      <c r="SBZ711" s="132"/>
      <c r="SCA711" s="132"/>
      <c r="SCB711" s="132"/>
      <c r="SCC711" s="132"/>
      <c r="SCD711" s="132"/>
      <c r="SCE711" s="132"/>
      <c r="SCF711" s="132"/>
      <c r="SCG711" s="132"/>
      <c r="SCH711" s="132"/>
      <c r="SCI711" s="132"/>
      <c r="SCJ711" s="132"/>
      <c r="SCK711" s="132"/>
      <c r="SCL711" s="132"/>
      <c r="SCM711" s="132"/>
      <c r="SCN711" s="132"/>
      <c r="SCO711" s="132"/>
      <c r="SCP711" s="132"/>
      <c r="SCQ711" s="132"/>
      <c r="SCR711" s="132"/>
      <c r="SCS711" s="132"/>
      <c r="SCT711" s="132"/>
      <c r="SCU711" s="132"/>
      <c r="SCV711" s="132"/>
      <c r="SCW711" s="132"/>
      <c r="SCX711" s="132"/>
      <c r="SCY711" s="132"/>
      <c r="SCZ711" s="132"/>
      <c r="SDA711" s="132"/>
      <c r="SDB711" s="132"/>
      <c r="SDC711" s="132"/>
      <c r="SDD711" s="132"/>
      <c r="SDE711" s="132"/>
      <c r="SDF711" s="132"/>
      <c r="SDG711" s="132"/>
      <c r="SDH711" s="132"/>
      <c r="SDI711" s="132"/>
      <c r="SDJ711" s="132"/>
      <c r="SDK711" s="132"/>
      <c r="SDL711" s="132"/>
      <c r="SDM711" s="132"/>
      <c r="SDN711" s="132"/>
      <c r="SDO711" s="132"/>
      <c r="SDP711" s="132"/>
      <c r="SDQ711" s="132"/>
      <c r="SDR711" s="132"/>
      <c r="SDS711" s="132"/>
      <c r="SDT711" s="132"/>
      <c r="SDU711" s="132"/>
      <c r="SDV711" s="132"/>
      <c r="SDW711" s="132"/>
      <c r="SDX711" s="132"/>
      <c r="SDY711" s="132"/>
      <c r="SDZ711" s="132"/>
      <c r="SEA711" s="132"/>
      <c r="SEB711" s="132"/>
      <c r="SEC711" s="132"/>
      <c r="SED711" s="132"/>
      <c r="SEE711" s="132"/>
      <c r="SEF711" s="132"/>
      <c r="SEG711" s="132"/>
      <c r="SEH711" s="132"/>
      <c r="SEI711" s="132"/>
      <c r="SEJ711" s="132"/>
      <c r="SEK711" s="132"/>
      <c r="SEL711" s="132"/>
      <c r="SEM711" s="132"/>
      <c r="SEN711" s="132"/>
      <c r="SEO711" s="132"/>
      <c r="SEP711" s="132"/>
      <c r="SEQ711" s="132"/>
      <c r="SER711" s="132"/>
      <c r="SES711" s="132"/>
      <c r="SET711" s="132"/>
      <c r="SEU711" s="132"/>
      <c r="SEV711" s="132"/>
      <c r="SEW711" s="132"/>
      <c r="SEX711" s="132"/>
      <c r="SEY711" s="132"/>
      <c r="SEZ711" s="132"/>
      <c r="SFA711" s="132"/>
      <c r="SFB711" s="132"/>
      <c r="SFC711" s="132"/>
      <c r="SFD711" s="132"/>
      <c r="SFE711" s="132"/>
      <c r="SFF711" s="132"/>
      <c r="SFG711" s="132"/>
      <c r="SFH711" s="132"/>
      <c r="SFI711" s="132"/>
      <c r="SFJ711" s="132"/>
      <c r="SFK711" s="132"/>
      <c r="SFL711" s="132"/>
      <c r="SFM711" s="132"/>
      <c r="SFN711" s="132"/>
      <c r="SFO711" s="132"/>
      <c r="SFP711" s="132"/>
      <c r="SFQ711" s="132"/>
      <c r="SFR711" s="132"/>
      <c r="SFS711" s="132"/>
      <c r="SFT711" s="132"/>
      <c r="SFU711" s="132"/>
      <c r="SFV711" s="132"/>
      <c r="SFW711" s="132"/>
      <c r="SFX711" s="132"/>
      <c r="SFY711" s="132"/>
      <c r="SFZ711" s="132"/>
      <c r="SGA711" s="132"/>
      <c r="SGB711" s="132"/>
      <c r="SGC711" s="132"/>
      <c r="SGD711" s="132"/>
      <c r="SGE711" s="132"/>
      <c r="SGF711" s="132"/>
      <c r="SGG711" s="132"/>
      <c r="SGH711" s="132"/>
      <c r="SGI711" s="132"/>
      <c r="SGJ711" s="132"/>
      <c r="SGK711" s="132"/>
      <c r="SGL711" s="132"/>
      <c r="SGM711" s="132"/>
      <c r="SGN711" s="132"/>
      <c r="SGO711" s="132"/>
      <c r="SGP711" s="132"/>
      <c r="SGQ711" s="132"/>
      <c r="SGR711" s="132"/>
      <c r="SGS711" s="132"/>
      <c r="SGT711" s="132"/>
      <c r="SGU711" s="132"/>
      <c r="SGV711" s="132"/>
      <c r="SGW711" s="132"/>
      <c r="SGX711" s="132"/>
      <c r="SGY711" s="132"/>
      <c r="SGZ711" s="132"/>
      <c r="SHA711" s="132"/>
      <c r="SHB711" s="132"/>
      <c r="SHC711" s="132"/>
      <c r="SHD711" s="132"/>
      <c r="SHE711" s="132"/>
      <c r="SHF711" s="132"/>
      <c r="SHG711" s="132"/>
      <c r="SHH711" s="132"/>
      <c r="SHI711" s="132"/>
      <c r="SHJ711" s="132"/>
      <c r="SHK711" s="132"/>
      <c r="SHL711" s="132"/>
      <c r="SHM711" s="132"/>
      <c r="SHN711" s="132"/>
      <c r="SHO711" s="132"/>
      <c r="SHP711" s="132"/>
      <c r="SHQ711" s="132"/>
      <c r="SHR711" s="132"/>
      <c r="SHS711" s="132"/>
      <c r="SHT711" s="132"/>
      <c r="SHU711" s="132"/>
      <c r="SHV711" s="132"/>
      <c r="SHW711" s="132"/>
      <c r="SHX711" s="132"/>
      <c r="SHY711" s="132"/>
      <c r="SHZ711" s="132"/>
      <c r="SIA711" s="132"/>
      <c r="SIB711" s="132"/>
      <c r="SIC711" s="132"/>
      <c r="SID711" s="132"/>
      <c r="SIE711" s="132"/>
      <c r="SIF711" s="132"/>
      <c r="SIG711" s="132"/>
      <c r="SIH711" s="132"/>
      <c r="SII711" s="132"/>
      <c r="SIJ711" s="132"/>
      <c r="SIK711" s="132"/>
      <c r="SIL711" s="132"/>
      <c r="SIM711" s="132"/>
      <c r="SIN711" s="132"/>
      <c r="SIO711" s="132"/>
      <c r="SIP711" s="132"/>
      <c r="SIQ711" s="132"/>
      <c r="SIR711" s="132"/>
      <c r="SIS711" s="132"/>
      <c r="SIT711" s="132"/>
      <c r="SIU711" s="132"/>
      <c r="SIV711" s="132"/>
      <c r="SIW711" s="132"/>
      <c r="SIX711" s="132"/>
      <c r="SIY711" s="132"/>
      <c r="SIZ711" s="132"/>
      <c r="SJA711" s="132"/>
      <c r="SJB711" s="132"/>
      <c r="SJC711" s="132"/>
      <c r="SJD711" s="132"/>
      <c r="SJE711" s="132"/>
      <c r="SJF711" s="132"/>
      <c r="SJG711" s="132"/>
      <c r="SJH711" s="132"/>
      <c r="SJI711" s="132"/>
      <c r="SJJ711" s="132"/>
      <c r="SJK711" s="132"/>
      <c r="SJL711" s="132"/>
      <c r="SJM711" s="132"/>
      <c r="SJN711" s="132"/>
      <c r="SJO711" s="132"/>
      <c r="SJP711" s="132"/>
      <c r="SJQ711" s="132"/>
      <c r="SJR711" s="132"/>
      <c r="SJS711" s="132"/>
      <c r="SJT711" s="132"/>
      <c r="SJU711" s="132"/>
      <c r="SJV711" s="132"/>
      <c r="SJW711" s="132"/>
      <c r="SJX711" s="132"/>
      <c r="SJY711" s="132"/>
      <c r="SJZ711" s="132"/>
      <c r="SKA711" s="132"/>
      <c r="SKB711" s="132"/>
      <c r="SKC711" s="132"/>
      <c r="SKD711" s="132"/>
      <c r="SKE711" s="132"/>
      <c r="SKF711" s="132"/>
      <c r="SKG711" s="132"/>
      <c r="SKH711" s="132"/>
      <c r="SKI711" s="132"/>
      <c r="SKJ711" s="132"/>
      <c r="SKK711" s="132"/>
      <c r="SKL711" s="132"/>
      <c r="SKM711" s="132"/>
      <c r="SKN711" s="132"/>
      <c r="SKO711" s="132"/>
      <c r="SKP711" s="132"/>
      <c r="SKQ711" s="132"/>
      <c r="SKR711" s="132"/>
      <c r="SKS711" s="132"/>
      <c r="SKT711" s="132"/>
      <c r="SKU711" s="132"/>
      <c r="SKV711" s="132"/>
      <c r="SKW711" s="132"/>
      <c r="SKX711" s="132"/>
      <c r="SKY711" s="132"/>
      <c r="SKZ711" s="132"/>
      <c r="SLA711" s="132"/>
      <c r="SLB711" s="132"/>
      <c r="SLC711" s="132"/>
      <c r="SLD711" s="132"/>
      <c r="SLE711" s="132"/>
      <c r="SLF711" s="132"/>
      <c r="SLG711" s="132"/>
      <c r="SLH711" s="132"/>
      <c r="SLI711" s="132"/>
      <c r="SLJ711" s="132"/>
      <c r="SLK711" s="132"/>
      <c r="SLL711" s="132"/>
      <c r="SLM711" s="132"/>
      <c r="SLN711" s="132"/>
      <c r="SLO711" s="132"/>
      <c r="SLP711" s="132"/>
      <c r="SLQ711" s="132"/>
      <c r="SLR711" s="132"/>
      <c r="SLS711" s="132"/>
      <c r="SLT711" s="132"/>
      <c r="SLU711" s="132"/>
      <c r="SLV711" s="132"/>
      <c r="SLW711" s="132"/>
      <c r="SLX711" s="132"/>
      <c r="SLY711" s="132"/>
      <c r="SLZ711" s="132"/>
      <c r="SMA711" s="132"/>
      <c r="SMB711" s="132"/>
      <c r="SMC711" s="132"/>
      <c r="SMD711" s="132"/>
      <c r="SME711" s="132"/>
      <c r="SMF711" s="132"/>
      <c r="SMG711" s="132"/>
      <c r="SMH711" s="132"/>
      <c r="SMI711" s="132"/>
      <c r="SMJ711" s="132"/>
      <c r="SMK711" s="132"/>
      <c r="SML711" s="132"/>
      <c r="SMM711" s="132"/>
      <c r="SMN711" s="132"/>
      <c r="SMO711" s="132"/>
      <c r="SMP711" s="132"/>
      <c r="SMQ711" s="132"/>
      <c r="SMR711" s="132"/>
      <c r="SMS711" s="132"/>
      <c r="SMT711" s="132"/>
      <c r="SMU711" s="132"/>
      <c r="SMV711" s="132"/>
      <c r="SMW711" s="132"/>
      <c r="SMX711" s="132"/>
      <c r="SMY711" s="132"/>
      <c r="SMZ711" s="132"/>
      <c r="SNA711" s="132"/>
      <c r="SNB711" s="132"/>
      <c r="SNC711" s="132"/>
      <c r="SND711" s="132"/>
      <c r="SNE711" s="132"/>
      <c r="SNF711" s="132"/>
      <c r="SNG711" s="132"/>
      <c r="SNH711" s="132"/>
      <c r="SNI711" s="132"/>
      <c r="SNJ711" s="132"/>
      <c r="SNK711" s="132"/>
      <c r="SNL711" s="132"/>
      <c r="SNM711" s="132"/>
      <c r="SNN711" s="132"/>
      <c r="SNO711" s="132"/>
      <c r="SNP711" s="132"/>
      <c r="SNQ711" s="132"/>
      <c r="SNR711" s="132"/>
      <c r="SNS711" s="132"/>
      <c r="SNT711" s="132"/>
      <c r="SNU711" s="132"/>
      <c r="SNV711" s="132"/>
      <c r="SNW711" s="132"/>
      <c r="SNX711" s="132"/>
      <c r="SNY711" s="132"/>
      <c r="SNZ711" s="132"/>
      <c r="SOA711" s="132"/>
      <c r="SOB711" s="132"/>
      <c r="SOC711" s="132"/>
      <c r="SOD711" s="132"/>
      <c r="SOE711" s="132"/>
      <c r="SOF711" s="132"/>
      <c r="SOG711" s="132"/>
      <c r="SOH711" s="132"/>
      <c r="SOI711" s="132"/>
      <c r="SOJ711" s="132"/>
      <c r="SOK711" s="132"/>
      <c r="SOL711" s="132"/>
      <c r="SOM711" s="132"/>
      <c r="SON711" s="132"/>
      <c r="SOO711" s="132"/>
      <c r="SOP711" s="132"/>
      <c r="SOQ711" s="132"/>
      <c r="SOR711" s="132"/>
      <c r="SOS711" s="132"/>
      <c r="SOT711" s="132"/>
      <c r="SOU711" s="132"/>
      <c r="SOV711" s="132"/>
      <c r="SOW711" s="132"/>
      <c r="SOX711" s="132"/>
      <c r="SOY711" s="132"/>
      <c r="SOZ711" s="132"/>
      <c r="SPA711" s="132"/>
      <c r="SPB711" s="132"/>
      <c r="SPC711" s="132"/>
      <c r="SPD711" s="132"/>
      <c r="SPE711" s="132"/>
      <c r="SPF711" s="132"/>
      <c r="SPG711" s="132"/>
      <c r="SPH711" s="132"/>
      <c r="SPI711" s="132"/>
      <c r="SPJ711" s="132"/>
      <c r="SPK711" s="132"/>
      <c r="SPL711" s="132"/>
      <c r="SPM711" s="132"/>
      <c r="SPN711" s="132"/>
      <c r="SPO711" s="132"/>
      <c r="SPP711" s="132"/>
      <c r="SPQ711" s="132"/>
      <c r="SPR711" s="132"/>
      <c r="SPS711" s="132"/>
      <c r="SPT711" s="132"/>
      <c r="SPU711" s="132"/>
      <c r="SPV711" s="132"/>
      <c r="SPW711" s="132"/>
      <c r="SPX711" s="132"/>
      <c r="SPY711" s="132"/>
      <c r="SPZ711" s="132"/>
      <c r="SQA711" s="132"/>
      <c r="SQB711" s="132"/>
      <c r="SQC711" s="132"/>
      <c r="SQD711" s="132"/>
      <c r="SQE711" s="132"/>
      <c r="SQF711" s="132"/>
      <c r="SQG711" s="132"/>
      <c r="SQH711" s="132"/>
      <c r="SQI711" s="132"/>
      <c r="SQJ711" s="132"/>
      <c r="SQK711" s="132"/>
      <c r="SQL711" s="132"/>
      <c r="SQM711" s="132"/>
      <c r="SQN711" s="132"/>
      <c r="SQO711" s="132"/>
      <c r="SQP711" s="132"/>
      <c r="SQQ711" s="132"/>
      <c r="SQR711" s="132"/>
      <c r="SQS711" s="132"/>
      <c r="SQT711" s="132"/>
      <c r="SQU711" s="132"/>
      <c r="SQV711" s="132"/>
      <c r="SQW711" s="132"/>
      <c r="SQX711" s="132"/>
      <c r="SQY711" s="132"/>
      <c r="SQZ711" s="132"/>
      <c r="SRA711" s="132"/>
      <c r="SRB711" s="132"/>
      <c r="SRC711" s="132"/>
      <c r="SRD711" s="132"/>
      <c r="SRE711" s="132"/>
      <c r="SRF711" s="132"/>
      <c r="SRG711" s="132"/>
      <c r="SRH711" s="132"/>
      <c r="SRI711" s="132"/>
      <c r="SRJ711" s="132"/>
      <c r="SRK711" s="132"/>
      <c r="SRL711" s="132"/>
      <c r="SRM711" s="132"/>
      <c r="SRN711" s="132"/>
      <c r="SRO711" s="132"/>
      <c r="SRP711" s="132"/>
      <c r="SRQ711" s="132"/>
      <c r="SRR711" s="132"/>
      <c r="SRS711" s="132"/>
      <c r="SRT711" s="132"/>
      <c r="SRU711" s="132"/>
      <c r="SRV711" s="132"/>
      <c r="SRW711" s="132"/>
      <c r="SRX711" s="132"/>
      <c r="SRY711" s="132"/>
      <c r="SRZ711" s="132"/>
      <c r="SSA711" s="132"/>
      <c r="SSB711" s="132"/>
      <c r="SSC711" s="132"/>
      <c r="SSD711" s="132"/>
      <c r="SSE711" s="132"/>
      <c r="SSF711" s="132"/>
      <c r="SSG711" s="132"/>
      <c r="SSH711" s="132"/>
      <c r="SSI711" s="132"/>
      <c r="SSJ711" s="132"/>
      <c r="SSK711" s="132"/>
      <c r="SSL711" s="132"/>
      <c r="SSM711" s="132"/>
      <c r="SSN711" s="132"/>
      <c r="SSO711" s="132"/>
      <c r="SSP711" s="132"/>
      <c r="SSQ711" s="132"/>
      <c r="SSR711" s="132"/>
      <c r="SSS711" s="132"/>
      <c r="SST711" s="132"/>
      <c r="SSU711" s="132"/>
      <c r="SSV711" s="132"/>
      <c r="SSW711" s="132"/>
      <c r="SSX711" s="132"/>
      <c r="SSY711" s="132"/>
      <c r="SSZ711" s="132"/>
      <c r="STA711" s="132"/>
      <c r="STB711" s="132"/>
      <c r="STC711" s="132"/>
      <c r="STD711" s="132"/>
      <c r="STE711" s="132"/>
      <c r="STF711" s="132"/>
      <c r="STG711" s="132"/>
      <c r="STH711" s="132"/>
      <c r="STI711" s="132"/>
      <c r="STJ711" s="132"/>
      <c r="STK711" s="132"/>
      <c r="STL711" s="132"/>
      <c r="STM711" s="132"/>
      <c r="STN711" s="132"/>
      <c r="STO711" s="132"/>
      <c r="STP711" s="132"/>
      <c r="STQ711" s="132"/>
      <c r="STR711" s="132"/>
      <c r="STS711" s="132"/>
      <c r="STT711" s="132"/>
      <c r="STU711" s="132"/>
      <c r="STV711" s="132"/>
      <c r="STW711" s="132"/>
      <c r="STX711" s="132"/>
      <c r="STY711" s="132"/>
      <c r="STZ711" s="132"/>
      <c r="SUA711" s="132"/>
      <c r="SUB711" s="132"/>
      <c r="SUC711" s="132"/>
      <c r="SUD711" s="132"/>
      <c r="SUE711" s="132"/>
      <c r="SUF711" s="132"/>
      <c r="SUG711" s="132"/>
      <c r="SUH711" s="132"/>
      <c r="SUI711" s="132"/>
      <c r="SUJ711" s="132"/>
      <c r="SUK711" s="132"/>
      <c r="SUL711" s="132"/>
      <c r="SUM711" s="132"/>
      <c r="SUN711" s="132"/>
      <c r="SUO711" s="132"/>
      <c r="SUP711" s="132"/>
      <c r="SUQ711" s="132"/>
      <c r="SUR711" s="132"/>
      <c r="SUS711" s="132"/>
      <c r="SUT711" s="132"/>
      <c r="SUU711" s="132"/>
      <c r="SUV711" s="132"/>
      <c r="SUW711" s="132"/>
      <c r="SUX711" s="132"/>
      <c r="SUY711" s="132"/>
      <c r="SUZ711" s="132"/>
      <c r="SVA711" s="132"/>
      <c r="SVB711" s="132"/>
      <c r="SVC711" s="132"/>
      <c r="SVD711" s="132"/>
      <c r="SVE711" s="132"/>
      <c r="SVF711" s="132"/>
      <c r="SVG711" s="132"/>
      <c r="SVH711" s="132"/>
      <c r="SVI711" s="132"/>
      <c r="SVJ711" s="132"/>
      <c r="SVK711" s="132"/>
      <c r="SVL711" s="132"/>
      <c r="SVM711" s="132"/>
      <c r="SVN711" s="132"/>
      <c r="SVO711" s="132"/>
      <c r="SVP711" s="132"/>
      <c r="SVQ711" s="132"/>
      <c r="SVR711" s="132"/>
      <c r="SVS711" s="132"/>
      <c r="SVT711" s="132"/>
      <c r="SVU711" s="132"/>
      <c r="SVV711" s="132"/>
      <c r="SVW711" s="132"/>
      <c r="SVX711" s="132"/>
      <c r="SVY711" s="132"/>
      <c r="SVZ711" s="132"/>
      <c r="SWA711" s="132"/>
      <c r="SWB711" s="132"/>
      <c r="SWC711" s="132"/>
      <c r="SWD711" s="132"/>
      <c r="SWE711" s="132"/>
      <c r="SWF711" s="132"/>
      <c r="SWG711" s="132"/>
      <c r="SWH711" s="132"/>
      <c r="SWI711" s="132"/>
      <c r="SWJ711" s="132"/>
      <c r="SWK711" s="132"/>
      <c r="SWL711" s="132"/>
      <c r="SWM711" s="132"/>
      <c r="SWN711" s="132"/>
      <c r="SWO711" s="132"/>
      <c r="SWP711" s="132"/>
      <c r="SWQ711" s="132"/>
      <c r="SWR711" s="132"/>
      <c r="SWS711" s="132"/>
      <c r="SWT711" s="132"/>
      <c r="SWU711" s="132"/>
      <c r="SWV711" s="132"/>
      <c r="SWW711" s="132"/>
      <c r="SWX711" s="132"/>
      <c r="SWY711" s="132"/>
      <c r="SWZ711" s="132"/>
      <c r="SXA711" s="132"/>
      <c r="SXB711" s="132"/>
      <c r="SXC711" s="132"/>
      <c r="SXD711" s="132"/>
      <c r="SXE711" s="132"/>
      <c r="SXF711" s="132"/>
      <c r="SXG711" s="132"/>
      <c r="SXH711" s="132"/>
      <c r="SXI711" s="132"/>
      <c r="SXJ711" s="132"/>
      <c r="SXK711" s="132"/>
      <c r="SXL711" s="132"/>
      <c r="SXM711" s="132"/>
      <c r="SXN711" s="132"/>
      <c r="SXO711" s="132"/>
      <c r="SXP711" s="132"/>
      <c r="SXQ711" s="132"/>
      <c r="SXR711" s="132"/>
      <c r="SXS711" s="132"/>
      <c r="SXT711" s="132"/>
      <c r="SXU711" s="132"/>
      <c r="SXV711" s="132"/>
      <c r="SXW711" s="132"/>
      <c r="SXX711" s="132"/>
      <c r="SXY711" s="132"/>
      <c r="SXZ711" s="132"/>
      <c r="SYA711" s="132"/>
      <c r="SYB711" s="132"/>
      <c r="SYC711" s="132"/>
      <c r="SYD711" s="132"/>
      <c r="SYE711" s="132"/>
      <c r="SYF711" s="132"/>
      <c r="SYG711" s="132"/>
      <c r="SYH711" s="132"/>
      <c r="SYI711" s="132"/>
      <c r="SYJ711" s="132"/>
      <c r="SYK711" s="132"/>
      <c r="SYL711" s="132"/>
      <c r="SYM711" s="132"/>
      <c r="SYN711" s="132"/>
      <c r="SYO711" s="132"/>
      <c r="SYP711" s="132"/>
      <c r="SYQ711" s="132"/>
      <c r="SYR711" s="132"/>
      <c r="SYS711" s="132"/>
      <c r="SYT711" s="132"/>
      <c r="SYU711" s="132"/>
      <c r="SYV711" s="132"/>
      <c r="SYW711" s="132"/>
      <c r="SYX711" s="132"/>
      <c r="SYY711" s="132"/>
      <c r="SYZ711" s="132"/>
      <c r="SZA711" s="132"/>
      <c r="SZB711" s="132"/>
      <c r="SZC711" s="132"/>
      <c r="SZD711" s="132"/>
      <c r="SZE711" s="132"/>
      <c r="SZF711" s="132"/>
      <c r="SZG711" s="132"/>
      <c r="SZH711" s="132"/>
      <c r="SZI711" s="132"/>
      <c r="SZJ711" s="132"/>
      <c r="SZK711" s="132"/>
      <c r="SZL711" s="132"/>
      <c r="SZM711" s="132"/>
      <c r="SZN711" s="132"/>
      <c r="SZO711" s="132"/>
      <c r="SZP711" s="132"/>
      <c r="SZQ711" s="132"/>
      <c r="SZR711" s="132"/>
      <c r="SZS711" s="132"/>
      <c r="SZT711" s="132"/>
      <c r="SZU711" s="132"/>
      <c r="SZV711" s="132"/>
      <c r="SZW711" s="132"/>
      <c r="SZX711" s="132"/>
      <c r="SZY711" s="132"/>
      <c r="SZZ711" s="132"/>
      <c r="TAA711" s="132"/>
      <c r="TAB711" s="132"/>
      <c r="TAC711" s="132"/>
      <c r="TAD711" s="132"/>
      <c r="TAE711" s="132"/>
      <c r="TAF711" s="132"/>
      <c r="TAG711" s="132"/>
      <c r="TAH711" s="132"/>
      <c r="TAI711" s="132"/>
      <c r="TAJ711" s="132"/>
      <c r="TAK711" s="132"/>
      <c r="TAL711" s="132"/>
      <c r="TAM711" s="132"/>
      <c r="TAN711" s="132"/>
      <c r="TAO711" s="132"/>
      <c r="TAP711" s="132"/>
      <c r="TAQ711" s="132"/>
      <c r="TAR711" s="132"/>
      <c r="TAS711" s="132"/>
      <c r="TAT711" s="132"/>
      <c r="TAU711" s="132"/>
      <c r="TAV711" s="132"/>
      <c r="TAW711" s="132"/>
      <c r="TAX711" s="132"/>
      <c r="TAY711" s="132"/>
      <c r="TAZ711" s="132"/>
      <c r="TBA711" s="132"/>
      <c r="TBB711" s="132"/>
      <c r="TBC711" s="132"/>
      <c r="TBD711" s="132"/>
      <c r="TBE711" s="132"/>
      <c r="TBF711" s="132"/>
      <c r="TBG711" s="132"/>
      <c r="TBH711" s="132"/>
      <c r="TBI711" s="132"/>
      <c r="TBJ711" s="132"/>
      <c r="TBK711" s="132"/>
      <c r="TBL711" s="132"/>
      <c r="TBM711" s="132"/>
      <c r="TBN711" s="132"/>
      <c r="TBO711" s="132"/>
      <c r="TBP711" s="132"/>
      <c r="TBQ711" s="132"/>
      <c r="TBR711" s="132"/>
      <c r="TBS711" s="132"/>
      <c r="TBT711" s="132"/>
      <c r="TBU711" s="132"/>
      <c r="TBV711" s="132"/>
      <c r="TBW711" s="132"/>
      <c r="TBX711" s="132"/>
      <c r="TBY711" s="132"/>
      <c r="TBZ711" s="132"/>
      <c r="TCA711" s="132"/>
      <c r="TCB711" s="132"/>
      <c r="TCC711" s="132"/>
      <c r="TCD711" s="132"/>
      <c r="TCE711" s="132"/>
      <c r="TCF711" s="132"/>
      <c r="TCG711" s="132"/>
      <c r="TCH711" s="132"/>
      <c r="TCI711" s="132"/>
      <c r="TCJ711" s="132"/>
      <c r="TCK711" s="132"/>
      <c r="TCL711" s="132"/>
      <c r="TCM711" s="132"/>
      <c r="TCN711" s="132"/>
      <c r="TCO711" s="132"/>
      <c r="TCP711" s="132"/>
      <c r="TCQ711" s="132"/>
      <c r="TCR711" s="132"/>
      <c r="TCS711" s="132"/>
      <c r="TCT711" s="132"/>
      <c r="TCU711" s="132"/>
      <c r="TCV711" s="132"/>
      <c r="TCW711" s="132"/>
      <c r="TCX711" s="132"/>
      <c r="TCY711" s="132"/>
      <c r="TCZ711" s="132"/>
      <c r="TDA711" s="132"/>
      <c r="TDB711" s="132"/>
      <c r="TDC711" s="132"/>
      <c r="TDD711" s="132"/>
      <c r="TDE711" s="132"/>
      <c r="TDF711" s="132"/>
      <c r="TDG711" s="132"/>
      <c r="TDH711" s="132"/>
      <c r="TDI711" s="132"/>
      <c r="TDJ711" s="132"/>
      <c r="TDK711" s="132"/>
      <c r="TDL711" s="132"/>
      <c r="TDM711" s="132"/>
      <c r="TDN711" s="132"/>
      <c r="TDO711" s="132"/>
      <c r="TDP711" s="132"/>
      <c r="TDQ711" s="132"/>
      <c r="TDR711" s="132"/>
      <c r="TDS711" s="132"/>
      <c r="TDT711" s="132"/>
      <c r="TDU711" s="132"/>
      <c r="TDV711" s="132"/>
      <c r="TDW711" s="132"/>
      <c r="TDX711" s="132"/>
      <c r="TDY711" s="132"/>
      <c r="TDZ711" s="132"/>
      <c r="TEA711" s="132"/>
      <c r="TEB711" s="132"/>
      <c r="TEC711" s="132"/>
      <c r="TED711" s="132"/>
      <c r="TEE711" s="132"/>
      <c r="TEF711" s="132"/>
      <c r="TEG711" s="132"/>
      <c r="TEH711" s="132"/>
      <c r="TEI711" s="132"/>
      <c r="TEJ711" s="132"/>
      <c r="TEK711" s="132"/>
      <c r="TEL711" s="132"/>
      <c r="TEM711" s="132"/>
      <c r="TEN711" s="132"/>
      <c r="TEO711" s="132"/>
      <c r="TEP711" s="132"/>
      <c r="TEQ711" s="132"/>
      <c r="TER711" s="132"/>
      <c r="TES711" s="132"/>
      <c r="TET711" s="132"/>
      <c r="TEU711" s="132"/>
      <c r="TEV711" s="132"/>
      <c r="TEW711" s="132"/>
      <c r="TEX711" s="132"/>
      <c r="TEY711" s="132"/>
      <c r="TEZ711" s="132"/>
      <c r="TFA711" s="132"/>
      <c r="TFB711" s="132"/>
      <c r="TFC711" s="132"/>
      <c r="TFD711" s="132"/>
      <c r="TFE711" s="132"/>
      <c r="TFF711" s="132"/>
      <c r="TFG711" s="132"/>
      <c r="TFH711" s="132"/>
      <c r="TFI711" s="132"/>
      <c r="TFJ711" s="132"/>
      <c r="TFK711" s="132"/>
      <c r="TFL711" s="132"/>
      <c r="TFM711" s="132"/>
      <c r="TFN711" s="132"/>
      <c r="TFO711" s="132"/>
      <c r="TFP711" s="132"/>
      <c r="TFQ711" s="132"/>
      <c r="TFR711" s="132"/>
      <c r="TFS711" s="132"/>
      <c r="TFT711" s="132"/>
      <c r="TFU711" s="132"/>
      <c r="TFV711" s="132"/>
      <c r="TFW711" s="132"/>
      <c r="TFX711" s="132"/>
      <c r="TFY711" s="132"/>
      <c r="TFZ711" s="132"/>
      <c r="TGA711" s="132"/>
      <c r="TGB711" s="132"/>
      <c r="TGC711" s="132"/>
      <c r="TGD711" s="132"/>
      <c r="TGE711" s="132"/>
      <c r="TGF711" s="132"/>
      <c r="TGG711" s="132"/>
      <c r="TGH711" s="132"/>
      <c r="TGI711" s="132"/>
      <c r="TGJ711" s="132"/>
      <c r="TGK711" s="132"/>
      <c r="TGL711" s="132"/>
      <c r="TGM711" s="132"/>
      <c r="TGN711" s="132"/>
      <c r="TGO711" s="132"/>
      <c r="TGP711" s="132"/>
      <c r="TGQ711" s="132"/>
      <c r="TGR711" s="132"/>
      <c r="TGS711" s="132"/>
      <c r="TGT711" s="132"/>
      <c r="TGU711" s="132"/>
      <c r="TGV711" s="132"/>
      <c r="TGW711" s="132"/>
      <c r="TGX711" s="132"/>
      <c r="TGY711" s="132"/>
      <c r="TGZ711" s="132"/>
      <c r="THA711" s="132"/>
      <c r="THB711" s="132"/>
      <c r="THC711" s="132"/>
      <c r="THD711" s="132"/>
      <c r="THE711" s="132"/>
      <c r="THF711" s="132"/>
      <c r="THG711" s="132"/>
      <c r="THH711" s="132"/>
      <c r="THI711" s="132"/>
      <c r="THJ711" s="132"/>
      <c r="THK711" s="132"/>
      <c r="THL711" s="132"/>
      <c r="THM711" s="132"/>
      <c r="THN711" s="132"/>
      <c r="THO711" s="132"/>
      <c r="THP711" s="132"/>
      <c r="THQ711" s="132"/>
      <c r="THR711" s="132"/>
      <c r="THS711" s="132"/>
      <c r="THT711" s="132"/>
      <c r="THU711" s="132"/>
      <c r="THV711" s="132"/>
      <c r="THW711" s="132"/>
      <c r="THX711" s="132"/>
      <c r="THY711" s="132"/>
      <c r="THZ711" s="132"/>
      <c r="TIA711" s="132"/>
      <c r="TIB711" s="132"/>
      <c r="TIC711" s="132"/>
      <c r="TID711" s="132"/>
      <c r="TIE711" s="132"/>
      <c r="TIF711" s="132"/>
      <c r="TIG711" s="132"/>
      <c r="TIH711" s="132"/>
      <c r="TII711" s="132"/>
      <c r="TIJ711" s="132"/>
      <c r="TIK711" s="132"/>
      <c r="TIL711" s="132"/>
      <c r="TIM711" s="132"/>
      <c r="TIN711" s="132"/>
      <c r="TIO711" s="132"/>
      <c r="TIP711" s="132"/>
      <c r="TIQ711" s="132"/>
      <c r="TIR711" s="132"/>
      <c r="TIS711" s="132"/>
      <c r="TIT711" s="132"/>
      <c r="TIU711" s="132"/>
      <c r="TIV711" s="132"/>
      <c r="TIW711" s="132"/>
      <c r="TIX711" s="132"/>
      <c r="TIY711" s="132"/>
      <c r="TIZ711" s="132"/>
      <c r="TJA711" s="132"/>
      <c r="TJB711" s="132"/>
      <c r="TJC711" s="132"/>
      <c r="TJD711" s="132"/>
      <c r="TJE711" s="132"/>
      <c r="TJF711" s="132"/>
      <c r="TJG711" s="132"/>
      <c r="TJH711" s="132"/>
      <c r="TJI711" s="132"/>
      <c r="TJJ711" s="132"/>
      <c r="TJK711" s="132"/>
      <c r="TJL711" s="132"/>
      <c r="TJM711" s="132"/>
      <c r="TJN711" s="132"/>
      <c r="TJO711" s="132"/>
      <c r="TJP711" s="132"/>
      <c r="TJQ711" s="132"/>
      <c r="TJR711" s="132"/>
      <c r="TJS711" s="132"/>
      <c r="TJT711" s="132"/>
      <c r="TJU711" s="132"/>
      <c r="TJV711" s="132"/>
      <c r="TJW711" s="132"/>
      <c r="TJX711" s="132"/>
      <c r="TJY711" s="132"/>
      <c r="TJZ711" s="132"/>
      <c r="TKA711" s="132"/>
      <c r="TKB711" s="132"/>
      <c r="TKC711" s="132"/>
      <c r="TKD711" s="132"/>
      <c r="TKE711" s="132"/>
      <c r="TKF711" s="132"/>
      <c r="TKG711" s="132"/>
      <c r="TKH711" s="132"/>
      <c r="TKI711" s="132"/>
      <c r="TKJ711" s="132"/>
      <c r="TKK711" s="132"/>
      <c r="TKL711" s="132"/>
      <c r="TKM711" s="132"/>
      <c r="TKN711" s="132"/>
      <c r="TKO711" s="132"/>
      <c r="TKP711" s="132"/>
      <c r="TKQ711" s="132"/>
      <c r="TKR711" s="132"/>
      <c r="TKS711" s="132"/>
      <c r="TKT711" s="132"/>
      <c r="TKU711" s="132"/>
      <c r="TKV711" s="132"/>
      <c r="TKW711" s="132"/>
      <c r="TKX711" s="132"/>
      <c r="TKY711" s="132"/>
      <c r="TKZ711" s="132"/>
      <c r="TLA711" s="132"/>
      <c r="TLB711" s="132"/>
      <c r="TLC711" s="132"/>
      <c r="TLD711" s="132"/>
      <c r="TLE711" s="132"/>
      <c r="TLF711" s="132"/>
      <c r="TLG711" s="132"/>
      <c r="TLH711" s="132"/>
      <c r="TLI711" s="132"/>
      <c r="TLJ711" s="132"/>
      <c r="TLK711" s="132"/>
      <c r="TLL711" s="132"/>
      <c r="TLM711" s="132"/>
      <c r="TLN711" s="132"/>
      <c r="TLO711" s="132"/>
      <c r="TLP711" s="132"/>
      <c r="TLQ711" s="132"/>
      <c r="TLR711" s="132"/>
      <c r="TLS711" s="132"/>
      <c r="TLT711" s="132"/>
      <c r="TLU711" s="132"/>
      <c r="TLV711" s="132"/>
      <c r="TLW711" s="132"/>
      <c r="TLX711" s="132"/>
      <c r="TLY711" s="132"/>
      <c r="TLZ711" s="132"/>
      <c r="TMA711" s="132"/>
      <c r="TMB711" s="132"/>
      <c r="TMC711" s="132"/>
      <c r="TMD711" s="132"/>
      <c r="TME711" s="132"/>
      <c r="TMF711" s="132"/>
      <c r="TMG711" s="132"/>
      <c r="TMH711" s="132"/>
      <c r="TMI711" s="132"/>
      <c r="TMJ711" s="132"/>
      <c r="TMK711" s="132"/>
      <c r="TML711" s="132"/>
      <c r="TMM711" s="132"/>
      <c r="TMN711" s="132"/>
      <c r="TMO711" s="132"/>
      <c r="TMP711" s="132"/>
      <c r="TMQ711" s="132"/>
      <c r="TMR711" s="132"/>
      <c r="TMS711" s="132"/>
      <c r="TMT711" s="132"/>
      <c r="TMU711" s="132"/>
      <c r="TMV711" s="132"/>
      <c r="TMW711" s="132"/>
      <c r="TMX711" s="132"/>
      <c r="TMY711" s="132"/>
      <c r="TMZ711" s="132"/>
      <c r="TNA711" s="132"/>
      <c r="TNB711" s="132"/>
      <c r="TNC711" s="132"/>
      <c r="TND711" s="132"/>
      <c r="TNE711" s="132"/>
      <c r="TNF711" s="132"/>
      <c r="TNG711" s="132"/>
      <c r="TNH711" s="132"/>
      <c r="TNI711" s="132"/>
      <c r="TNJ711" s="132"/>
      <c r="TNK711" s="132"/>
      <c r="TNL711" s="132"/>
      <c r="TNM711" s="132"/>
      <c r="TNN711" s="132"/>
      <c r="TNO711" s="132"/>
      <c r="TNP711" s="132"/>
      <c r="TNQ711" s="132"/>
      <c r="TNR711" s="132"/>
      <c r="TNS711" s="132"/>
      <c r="TNT711" s="132"/>
      <c r="TNU711" s="132"/>
      <c r="TNV711" s="132"/>
      <c r="TNW711" s="132"/>
      <c r="TNX711" s="132"/>
      <c r="TNY711" s="132"/>
      <c r="TNZ711" s="132"/>
      <c r="TOA711" s="132"/>
      <c r="TOB711" s="132"/>
      <c r="TOC711" s="132"/>
      <c r="TOD711" s="132"/>
      <c r="TOE711" s="132"/>
      <c r="TOF711" s="132"/>
      <c r="TOG711" s="132"/>
      <c r="TOH711" s="132"/>
      <c r="TOI711" s="132"/>
      <c r="TOJ711" s="132"/>
      <c r="TOK711" s="132"/>
      <c r="TOL711" s="132"/>
      <c r="TOM711" s="132"/>
      <c r="TON711" s="132"/>
      <c r="TOO711" s="132"/>
      <c r="TOP711" s="132"/>
      <c r="TOQ711" s="132"/>
      <c r="TOR711" s="132"/>
      <c r="TOS711" s="132"/>
      <c r="TOT711" s="132"/>
      <c r="TOU711" s="132"/>
      <c r="TOV711" s="132"/>
      <c r="TOW711" s="132"/>
      <c r="TOX711" s="132"/>
      <c r="TOY711" s="132"/>
      <c r="TOZ711" s="132"/>
      <c r="TPA711" s="132"/>
      <c r="TPB711" s="132"/>
      <c r="TPC711" s="132"/>
      <c r="TPD711" s="132"/>
      <c r="TPE711" s="132"/>
      <c r="TPF711" s="132"/>
      <c r="TPG711" s="132"/>
      <c r="TPH711" s="132"/>
      <c r="TPI711" s="132"/>
      <c r="TPJ711" s="132"/>
      <c r="TPK711" s="132"/>
      <c r="TPL711" s="132"/>
      <c r="TPM711" s="132"/>
      <c r="TPN711" s="132"/>
      <c r="TPO711" s="132"/>
      <c r="TPP711" s="132"/>
      <c r="TPQ711" s="132"/>
      <c r="TPR711" s="132"/>
      <c r="TPS711" s="132"/>
      <c r="TPT711" s="132"/>
      <c r="TPU711" s="132"/>
      <c r="TPV711" s="132"/>
      <c r="TPW711" s="132"/>
      <c r="TPX711" s="132"/>
      <c r="TPY711" s="132"/>
      <c r="TPZ711" s="132"/>
      <c r="TQA711" s="132"/>
      <c r="TQB711" s="132"/>
      <c r="TQC711" s="132"/>
      <c r="TQD711" s="132"/>
      <c r="TQE711" s="132"/>
      <c r="TQF711" s="132"/>
      <c r="TQG711" s="132"/>
      <c r="TQH711" s="132"/>
      <c r="TQI711" s="132"/>
      <c r="TQJ711" s="132"/>
      <c r="TQK711" s="132"/>
      <c r="TQL711" s="132"/>
      <c r="TQM711" s="132"/>
      <c r="TQN711" s="132"/>
      <c r="TQO711" s="132"/>
      <c r="TQP711" s="132"/>
      <c r="TQQ711" s="132"/>
      <c r="TQR711" s="132"/>
      <c r="TQS711" s="132"/>
      <c r="TQT711" s="132"/>
      <c r="TQU711" s="132"/>
      <c r="TQV711" s="132"/>
      <c r="TQW711" s="132"/>
      <c r="TQX711" s="132"/>
      <c r="TQY711" s="132"/>
      <c r="TQZ711" s="132"/>
      <c r="TRA711" s="132"/>
      <c r="TRB711" s="132"/>
      <c r="TRC711" s="132"/>
      <c r="TRD711" s="132"/>
      <c r="TRE711" s="132"/>
      <c r="TRF711" s="132"/>
      <c r="TRG711" s="132"/>
      <c r="TRH711" s="132"/>
      <c r="TRI711" s="132"/>
      <c r="TRJ711" s="132"/>
      <c r="TRK711" s="132"/>
      <c r="TRL711" s="132"/>
      <c r="TRM711" s="132"/>
      <c r="TRN711" s="132"/>
      <c r="TRO711" s="132"/>
      <c r="TRP711" s="132"/>
      <c r="TRQ711" s="132"/>
      <c r="TRR711" s="132"/>
      <c r="TRS711" s="132"/>
      <c r="TRT711" s="132"/>
      <c r="TRU711" s="132"/>
      <c r="TRV711" s="132"/>
      <c r="TRW711" s="132"/>
      <c r="TRX711" s="132"/>
      <c r="TRY711" s="132"/>
      <c r="TRZ711" s="132"/>
      <c r="TSA711" s="132"/>
      <c r="TSB711" s="132"/>
      <c r="TSC711" s="132"/>
      <c r="TSD711" s="132"/>
      <c r="TSE711" s="132"/>
      <c r="TSF711" s="132"/>
      <c r="TSG711" s="132"/>
      <c r="TSH711" s="132"/>
      <c r="TSI711" s="132"/>
      <c r="TSJ711" s="132"/>
      <c r="TSK711" s="132"/>
      <c r="TSL711" s="132"/>
      <c r="TSM711" s="132"/>
      <c r="TSN711" s="132"/>
      <c r="TSO711" s="132"/>
      <c r="TSP711" s="132"/>
      <c r="TSQ711" s="132"/>
      <c r="TSR711" s="132"/>
      <c r="TSS711" s="132"/>
      <c r="TST711" s="132"/>
      <c r="TSU711" s="132"/>
      <c r="TSV711" s="132"/>
      <c r="TSW711" s="132"/>
      <c r="TSX711" s="132"/>
      <c r="TSY711" s="132"/>
      <c r="TSZ711" s="132"/>
      <c r="TTA711" s="132"/>
      <c r="TTB711" s="132"/>
      <c r="TTC711" s="132"/>
      <c r="TTD711" s="132"/>
      <c r="TTE711" s="132"/>
      <c r="TTF711" s="132"/>
      <c r="TTG711" s="132"/>
      <c r="TTH711" s="132"/>
      <c r="TTI711" s="132"/>
      <c r="TTJ711" s="132"/>
      <c r="TTK711" s="132"/>
      <c r="TTL711" s="132"/>
      <c r="TTM711" s="132"/>
      <c r="TTN711" s="132"/>
      <c r="TTO711" s="132"/>
      <c r="TTP711" s="132"/>
      <c r="TTQ711" s="132"/>
      <c r="TTR711" s="132"/>
      <c r="TTS711" s="132"/>
      <c r="TTT711" s="132"/>
      <c r="TTU711" s="132"/>
      <c r="TTV711" s="132"/>
      <c r="TTW711" s="132"/>
      <c r="TTX711" s="132"/>
      <c r="TTY711" s="132"/>
      <c r="TTZ711" s="132"/>
      <c r="TUA711" s="132"/>
      <c r="TUB711" s="132"/>
      <c r="TUC711" s="132"/>
      <c r="TUD711" s="132"/>
      <c r="TUE711" s="132"/>
      <c r="TUF711" s="132"/>
      <c r="TUG711" s="132"/>
      <c r="TUH711" s="132"/>
      <c r="TUI711" s="132"/>
      <c r="TUJ711" s="132"/>
      <c r="TUK711" s="132"/>
      <c r="TUL711" s="132"/>
      <c r="TUM711" s="132"/>
      <c r="TUN711" s="132"/>
      <c r="TUO711" s="132"/>
      <c r="TUP711" s="132"/>
      <c r="TUQ711" s="132"/>
      <c r="TUR711" s="132"/>
      <c r="TUS711" s="132"/>
      <c r="TUT711" s="132"/>
      <c r="TUU711" s="132"/>
      <c r="TUV711" s="132"/>
      <c r="TUW711" s="132"/>
      <c r="TUX711" s="132"/>
      <c r="TUY711" s="132"/>
      <c r="TUZ711" s="132"/>
      <c r="TVA711" s="132"/>
      <c r="TVB711" s="132"/>
      <c r="TVC711" s="132"/>
      <c r="TVD711" s="132"/>
      <c r="TVE711" s="132"/>
      <c r="TVF711" s="132"/>
      <c r="TVG711" s="132"/>
      <c r="TVH711" s="132"/>
      <c r="TVI711" s="132"/>
      <c r="TVJ711" s="132"/>
      <c r="TVK711" s="132"/>
      <c r="TVL711" s="132"/>
      <c r="TVM711" s="132"/>
      <c r="TVN711" s="132"/>
      <c r="TVO711" s="132"/>
      <c r="TVP711" s="132"/>
      <c r="TVQ711" s="132"/>
      <c r="TVR711" s="132"/>
      <c r="TVS711" s="132"/>
      <c r="TVT711" s="132"/>
      <c r="TVU711" s="132"/>
      <c r="TVV711" s="132"/>
      <c r="TVW711" s="132"/>
      <c r="TVX711" s="132"/>
      <c r="TVY711" s="132"/>
      <c r="TVZ711" s="132"/>
      <c r="TWA711" s="132"/>
      <c r="TWB711" s="132"/>
      <c r="TWC711" s="132"/>
      <c r="TWD711" s="132"/>
      <c r="TWE711" s="132"/>
      <c r="TWF711" s="132"/>
      <c r="TWG711" s="132"/>
      <c r="TWH711" s="132"/>
      <c r="TWI711" s="132"/>
      <c r="TWJ711" s="132"/>
      <c r="TWK711" s="132"/>
      <c r="TWL711" s="132"/>
      <c r="TWM711" s="132"/>
      <c r="TWN711" s="132"/>
      <c r="TWO711" s="132"/>
      <c r="TWP711" s="132"/>
      <c r="TWQ711" s="132"/>
      <c r="TWR711" s="132"/>
      <c r="TWS711" s="132"/>
      <c r="TWT711" s="132"/>
      <c r="TWU711" s="132"/>
      <c r="TWV711" s="132"/>
      <c r="TWW711" s="132"/>
      <c r="TWX711" s="132"/>
      <c r="TWY711" s="132"/>
      <c r="TWZ711" s="132"/>
      <c r="TXA711" s="132"/>
      <c r="TXB711" s="132"/>
      <c r="TXC711" s="132"/>
      <c r="TXD711" s="132"/>
      <c r="TXE711" s="132"/>
      <c r="TXF711" s="132"/>
      <c r="TXG711" s="132"/>
      <c r="TXH711" s="132"/>
      <c r="TXI711" s="132"/>
      <c r="TXJ711" s="132"/>
      <c r="TXK711" s="132"/>
      <c r="TXL711" s="132"/>
      <c r="TXM711" s="132"/>
      <c r="TXN711" s="132"/>
      <c r="TXO711" s="132"/>
      <c r="TXP711" s="132"/>
      <c r="TXQ711" s="132"/>
      <c r="TXR711" s="132"/>
      <c r="TXS711" s="132"/>
      <c r="TXT711" s="132"/>
      <c r="TXU711" s="132"/>
      <c r="TXV711" s="132"/>
      <c r="TXW711" s="132"/>
      <c r="TXX711" s="132"/>
      <c r="TXY711" s="132"/>
      <c r="TXZ711" s="132"/>
      <c r="TYA711" s="132"/>
      <c r="TYB711" s="132"/>
      <c r="TYC711" s="132"/>
      <c r="TYD711" s="132"/>
      <c r="TYE711" s="132"/>
      <c r="TYF711" s="132"/>
      <c r="TYG711" s="132"/>
      <c r="TYH711" s="132"/>
      <c r="TYI711" s="132"/>
      <c r="TYJ711" s="132"/>
      <c r="TYK711" s="132"/>
      <c r="TYL711" s="132"/>
      <c r="TYM711" s="132"/>
      <c r="TYN711" s="132"/>
      <c r="TYO711" s="132"/>
      <c r="TYP711" s="132"/>
      <c r="TYQ711" s="132"/>
      <c r="TYR711" s="132"/>
      <c r="TYS711" s="132"/>
      <c r="TYT711" s="132"/>
      <c r="TYU711" s="132"/>
      <c r="TYV711" s="132"/>
      <c r="TYW711" s="132"/>
      <c r="TYX711" s="132"/>
      <c r="TYY711" s="132"/>
      <c r="TYZ711" s="132"/>
      <c r="TZA711" s="132"/>
      <c r="TZB711" s="132"/>
      <c r="TZC711" s="132"/>
      <c r="TZD711" s="132"/>
      <c r="TZE711" s="132"/>
      <c r="TZF711" s="132"/>
      <c r="TZG711" s="132"/>
      <c r="TZH711" s="132"/>
      <c r="TZI711" s="132"/>
      <c r="TZJ711" s="132"/>
      <c r="TZK711" s="132"/>
      <c r="TZL711" s="132"/>
      <c r="TZM711" s="132"/>
      <c r="TZN711" s="132"/>
      <c r="TZO711" s="132"/>
      <c r="TZP711" s="132"/>
      <c r="TZQ711" s="132"/>
      <c r="TZR711" s="132"/>
      <c r="TZS711" s="132"/>
      <c r="TZT711" s="132"/>
      <c r="TZU711" s="132"/>
      <c r="TZV711" s="132"/>
      <c r="TZW711" s="132"/>
      <c r="TZX711" s="132"/>
      <c r="TZY711" s="132"/>
      <c r="TZZ711" s="132"/>
      <c r="UAA711" s="132"/>
      <c r="UAB711" s="132"/>
      <c r="UAC711" s="132"/>
      <c r="UAD711" s="132"/>
      <c r="UAE711" s="132"/>
      <c r="UAF711" s="132"/>
      <c r="UAG711" s="132"/>
      <c r="UAH711" s="132"/>
      <c r="UAI711" s="132"/>
      <c r="UAJ711" s="132"/>
      <c r="UAK711" s="132"/>
      <c r="UAL711" s="132"/>
      <c r="UAM711" s="132"/>
      <c r="UAN711" s="132"/>
      <c r="UAO711" s="132"/>
      <c r="UAP711" s="132"/>
      <c r="UAQ711" s="132"/>
      <c r="UAR711" s="132"/>
      <c r="UAS711" s="132"/>
      <c r="UAT711" s="132"/>
      <c r="UAU711" s="132"/>
      <c r="UAV711" s="132"/>
      <c r="UAW711" s="132"/>
      <c r="UAX711" s="132"/>
      <c r="UAY711" s="132"/>
      <c r="UAZ711" s="132"/>
      <c r="UBA711" s="132"/>
      <c r="UBB711" s="132"/>
      <c r="UBC711" s="132"/>
      <c r="UBD711" s="132"/>
      <c r="UBE711" s="132"/>
      <c r="UBF711" s="132"/>
      <c r="UBG711" s="132"/>
      <c r="UBH711" s="132"/>
      <c r="UBI711" s="132"/>
      <c r="UBJ711" s="132"/>
      <c r="UBK711" s="132"/>
      <c r="UBL711" s="132"/>
      <c r="UBM711" s="132"/>
      <c r="UBN711" s="132"/>
      <c r="UBO711" s="132"/>
      <c r="UBP711" s="132"/>
      <c r="UBQ711" s="132"/>
      <c r="UBR711" s="132"/>
      <c r="UBS711" s="132"/>
      <c r="UBT711" s="132"/>
      <c r="UBU711" s="132"/>
      <c r="UBV711" s="132"/>
      <c r="UBW711" s="132"/>
      <c r="UBX711" s="132"/>
      <c r="UBY711" s="132"/>
      <c r="UBZ711" s="132"/>
      <c r="UCA711" s="132"/>
      <c r="UCB711" s="132"/>
      <c r="UCC711" s="132"/>
      <c r="UCD711" s="132"/>
      <c r="UCE711" s="132"/>
      <c r="UCF711" s="132"/>
      <c r="UCG711" s="132"/>
      <c r="UCH711" s="132"/>
      <c r="UCI711" s="132"/>
      <c r="UCJ711" s="132"/>
      <c r="UCK711" s="132"/>
      <c r="UCL711" s="132"/>
      <c r="UCM711" s="132"/>
      <c r="UCN711" s="132"/>
      <c r="UCO711" s="132"/>
      <c r="UCP711" s="132"/>
      <c r="UCQ711" s="132"/>
      <c r="UCR711" s="132"/>
      <c r="UCS711" s="132"/>
      <c r="UCT711" s="132"/>
      <c r="UCU711" s="132"/>
      <c r="UCV711" s="132"/>
      <c r="UCW711" s="132"/>
      <c r="UCX711" s="132"/>
      <c r="UCY711" s="132"/>
      <c r="UCZ711" s="132"/>
      <c r="UDA711" s="132"/>
      <c r="UDB711" s="132"/>
      <c r="UDC711" s="132"/>
      <c r="UDD711" s="132"/>
      <c r="UDE711" s="132"/>
      <c r="UDF711" s="132"/>
      <c r="UDG711" s="132"/>
      <c r="UDH711" s="132"/>
      <c r="UDI711" s="132"/>
      <c r="UDJ711" s="132"/>
      <c r="UDK711" s="132"/>
      <c r="UDL711" s="132"/>
      <c r="UDM711" s="132"/>
      <c r="UDN711" s="132"/>
      <c r="UDO711" s="132"/>
      <c r="UDP711" s="132"/>
      <c r="UDQ711" s="132"/>
      <c r="UDR711" s="132"/>
      <c r="UDS711" s="132"/>
      <c r="UDT711" s="132"/>
      <c r="UDU711" s="132"/>
      <c r="UDV711" s="132"/>
      <c r="UDW711" s="132"/>
      <c r="UDX711" s="132"/>
      <c r="UDY711" s="132"/>
      <c r="UDZ711" s="132"/>
      <c r="UEA711" s="132"/>
      <c r="UEB711" s="132"/>
      <c r="UEC711" s="132"/>
      <c r="UED711" s="132"/>
      <c r="UEE711" s="132"/>
      <c r="UEF711" s="132"/>
      <c r="UEG711" s="132"/>
      <c r="UEH711" s="132"/>
      <c r="UEI711" s="132"/>
      <c r="UEJ711" s="132"/>
      <c r="UEK711" s="132"/>
      <c r="UEL711" s="132"/>
      <c r="UEM711" s="132"/>
      <c r="UEN711" s="132"/>
      <c r="UEO711" s="132"/>
      <c r="UEP711" s="132"/>
      <c r="UEQ711" s="132"/>
      <c r="UER711" s="132"/>
      <c r="UES711" s="132"/>
      <c r="UET711" s="132"/>
      <c r="UEU711" s="132"/>
      <c r="UEV711" s="132"/>
      <c r="UEW711" s="132"/>
      <c r="UEX711" s="132"/>
      <c r="UEY711" s="132"/>
      <c r="UEZ711" s="132"/>
      <c r="UFA711" s="132"/>
      <c r="UFB711" s="132"/>
      <c r="UFC711" s="132"/>
      <c r="UFD711" s="132"/>
      <c r="UFE711" s="132"/>
      <c r="UFF711" s="132"/>
      <c r="UFG711" s="132"/>
      <c r="UFH711" s="132"/>
      <c r="UFI711" s="132"/>
      <c r="UFJ711" s="132"/>
      <c r="UFK711" s="132"/>
      <c r="UFL711" s="132"/>
      <c r="UFM711" s="132"/>
      <c r="UFN711" s="132"/>
      <c r="UFO711" s="132"/>
      <c r="UFP711" s="132"/>
      <c r="UFQ711" s="132"/>
      <c r="UFR711" s="132"/>
      <c r="UFS711" s="132"/>
      <c r="UFT711" s="132"/>
      <c r="UFU711" s="132"/>
      <c r="UFV711" s="132"/>
      <c r="UFW711" s="132"/>
      <c r="UFX711" s="132"/>
      <c r="UFY711" s="132"/>
      <c r="UFZ711" s="132"/>
      <c r="UGA711" s="132"/>
      <c r="UGB711" s="132"/>
      <c r="UGC711" s="132"/>
      <c r="UGD711" s="132"/>
      <c r="UGE711" s="132"/>
      <c r="UGF711" s="132"/>
      <c r="UGG711" s="132"/>
      <c r="UGH711" s="132"/>
      <c r="UGI711" s="132"/>
      <c r="UGJ711" s="132"/>
      <c r="UGK711" s="132"/>
      <c r="UGL711" s="132"/>
      <c r="UGM711" s="132"/>
      <c r="UGN711" s="132"/>
      <c r="UGO711" s="132"/>
      <c r="UGP711" s="132"/>
      <c r="UGQ711" s="132"/>
      <c r="UGR711" s="132"/>
      <c r="UGS711" s="132"/>
      <c r="UGT711" s="132"/>
      <c r="UGU711" s="132"/>
      <c r="UGV711" s="132"/>
      <c r="UGW711" s="132"/>
      <c r="UGX711" s="132"/>
      <c r="UGY711" s="132"/>
      <c r="UGZ711" s="132"/>
      <c r="UHA711" s="132"/>
      <c r="UHB711" s="132"/>
      <c r="UHC711" s="132"/>
      <c r="UHD711" s="132"/>
      <c r="UHE711" s="132"/>
      <c r="UHF711" s="132"/>
      <c r="UHG711" s="132"/>
      <c r="UHH711" s="132"/>
      <c r="UHI711" s="132"/>
      <c r="UHJ711" s="132"/>
      <c r="UHK711" s="132"/>
      <c r="UHL711" s="132"/>
      <c r="UHM711" s="132"/>
      <c r="UHN711" s="132"/>
      <c r="UHO711" s="132"/>
      <c r="UHP711" s="132"/>
      <c r="UHQ711" s="132"/>
      <c r="UHR711" s="132"/>
      <c r="UHS711" s="132"/>
      <c r="UHT711" s="132"/>
      <c r="UHU711" s="132"/>
      <c r="UHV711" s="132"/>
      <c r="UHW711" s="132"/>
      <c r="UHX711" s="132"/>
      <c r="UHY711" s="132"/>
      <c r="UHZ711" s="132"/>
      <c r="UIA711" s="132"/>
      <c r="UIB711" s="132"/>
      <c r="UIC711" s="132"/>
      <c r="UID711" s="132"/>
      <c r="UIE711" s="132"/>
      <c r="UIF711" s="132"/>
      <c r="UIG711" s="132"/>
      <c r="UIH711" s="132"/>
      <c r="UII711" s="132"/>
      <c r="UIJ711" s="132"/>
      <c r="UIK711" s="132"/>
      <c r="UIL711" s="132"/>
      <c r="UIM711" s="132"/>
      <c r="UIN711" s="132"/>
      <c r="UIO711" s="132"/>
      <c r="UIP711" s="132"/>
      <c r="UIQ711" s="132"/>
      <c r="UIR711" s="132"/>
      <c r="UIS711" s="132"/>
      <c r="UIT711" s="132"/>
      <c r="UIU711" s="132"/>
      <c r="UIV711" s="132"/>
      <c r="UIW711" s="132"/>
      <c r="UIX711" s="132"/>
      <c r="UIY711" s="132"/>
      <c r="UIZ711" s="132"/>
      <c r="UJA711" s="132"/>
      <c r="UJB711" s="132"/>
      <c r="UJC711" s="132"/>
      <c r="UJD711" s="132"/>
      <c r="UJE711" s="132"/>
      <c r="UJF711" s="132"/>
      <c r="UJG711" s="132"/>
      <c r="UJH711" s="132"/>
      <c r="UJI711" s="132"/>
      <c r="UJJ711" s="132"/>
      <c r="UJK711" s="132"/>
      <c r="UJL711" s="132"/>
      <c r="UJM711" s="132"/>
      <c r="UJN711" s="132"/>
      <c r="UJO711" s="132"/>
      <c r="UJP711" s="132"/>
      <c r="UJQ711" s="132"/>
      <c r="UJR711" s="132"/>
      <c r="UJS711" s="132"/>
      <c r="UJT711" s="132"/>
      <c r="UJU711" s="132"/>
      <c r="UJV711" s="132"/>
      <c r="UJW711" s="132"/>
      <c r="UJX711" s="132"/>
      <c r="UJY711" s="132"/>
      <c r="UJZ711" s="132"/>
      <c r="UKA711" s="132"/>
      <c r="UKB711" s="132"/>
      <c r="UKC711" s="132"/>
      <c r="UKD711" s="132"/>
      <c r="UKE711" s="132"/>
      <c r="UKF711" s="132"/>
      <c r="UKG711" s="132"/>
      <c r="UKH711" s="132"/>
      <c r="UKI711" s="132"/>
      <c r="UKJ711" s="132"/>
      <c r="UKK711" s="132"/>
      <c r="UKL711" s="132"/>
      <c r="UKM711" s="132"/>
      <c r="UKN711" s="132"/>
      <c r="UKO711" s="132"/>
      <c r="UKP711" s="132"/>
      <c r="UKQ711" s="132"/>
      <c r="UKR711" s="132"/>
      <c r="UKS711" s="132"/>
      <c r="UKT711" s="132"/>
      <c r="UKU711" s="132"/>
      <c r="UKV711" s="132"/>
      <c r="UKW711" s="132"/>
      <c r="UKX711" s="132"/>
      <c r="UKY711" s="132"/>
      <c r="UKZ711" s="132"/>
      <c r="ULA711" s="132"/>
      <c r="ULB711" s="132"/>
      <c r="ULC711" s="132"/>
      <c r="ULD711" s="132"/>
      <c r="ULE711" s="132"/>
      <c r="ULF711" s="132"/>
      <c r="ULG711" s="132"/>
      <c r="ULH711" s="132"/>
      <c r="ULI711" s="132"/>
      <c r="ULJ711" s="132"/>
      <c r="ULK711" s="132"/>
      <c r="ULL711" s="132"/>
      <c r="ULM711" s="132"/>
      <c r="ULN711" s="132"/>
      <c r="ULO711" s="132"/>
      <c r="ULP711" s="132"/>
      <c r="ULQ711" s="132"/>
      <c r="ULR711" s="132"/>
      <c r="ULS711" s="132"/>
      <c r="ULT711" s="132"/>
      <c r="ULU711" s="132"/>
      <c r="ULV711" s="132"/>
      <c r="ULW711" s="132"/>
      <c r="ULX711" s="132"/>
      <c r="ULY711" s="132"/>
      <c r="ULZ711" s="132"/>
      <c r="UMA711" s="132"/>
      <c r="UMB711" s="132"/>
      <c r="UMC711" s="132"/>
      <c r="UMD711" s="132"/>
      <c r="UME711" s="132"/>
      <c r="UMF711" s="132"/>
      <c r="UMG711" s="132"/>
      <c r="UMH711" s="132"/>
      <c r="UMI711" s="132"/>
      <c r="UMJ711" s="132"/>
      <c r="UMK711" s="132"/>
      <c r="UML711" s="132"/>
      <c r="UMM711" s="132"/>
      <c r="UMN711" s="132"/>
      <c r="UMO711" s="132"/>
      <c r="UMP711" s="132"/>
      <c r="UMQ711" s="132"/>
      <c r="UMR711" s="132"/>
      <c r="UMS711" s="132"/>
      <c r="UMT711" s="132"/>
      <c r="UMU711" s="132"/>
      <c r="UMV711" s="132"/>
      <c r="UMW711" s="132"/>
      <c r="UMX711" s="132"/>
      <c r="UMY711" s="132"/>
      <c r="UMZ711" s="132"/>
      <c r="UNA711" s="132"/>
      <c r="UNB711" s="132"/>
      <c r="UNC711" s="132"/>
      <c r="UND711" s="132"/>
      <c r="UNE711" s="132"/>
      <c r="UNF711" s="132"/>
      <c r="UNG711" s="132"/>
      <c r="UNH711" s="132"/>
      <c r="UNI711" s="132"/>
      <c r="UNJ711" s="132"/>
      <c r="UNK711" s="132"/>
      <c r="UNL711" s="132"/>
      <c r="UNM711" s="132"/>
      <c r="UNN711" s="132"/>
      <c r="UNO711" s="132"/>
      <c r="UNP711" s="132"/>
      <c r="UNQ711" s="132"/>
      <c r="UNR711" s="132"/>
      <c r="UNS711" s="132"/>
      <c r="UNT711" s="132"/>
      <c r="UNU711" s="132"/>
      <c r="UNV711" s="132"/>
      <c r="UNW711" s="132"/>
      <c r="UNX711" s="132"/>
      <c r="UNY711" s="132"/>
      <c r="UNZ711" s="132"/>
      <c r="UOA711" s="132"/>
      <c r="UOB711" s="132"/>
      <c r="UOC711" s="132"/>
      <c r="UOD711" s="132"/>
      <c r="UOE711" s="132"/>
      <c r="UOF711" s="132"/>
      <c r="UOG711" s="132"/>
      <c r="UOH711" s="132"/>
      <c r="UOI711" s="132"/>
      <c r="UOJ711" s="132"/>
      <c r="UOK711" s="132"/>
      <c r="UOL711" s="132"/>
      <c r="UOM711" s="132"/>
      <c r="UON711" s="132"/>
      <c r="UOO711" s="132"/>
      <c r="UOP711" s="132"/>
      <c r="UOQ711" s="132"/>
      <c r="UOR711" s="132"/>
      <c r="UOS711" s="132"/>
      <c r="UOT711" s="132"/>
      <c r="UOU711" s="132"/>
      <c r="UOV711" s="132"/>
      <c r="UOW711" s="132"/>
      <c r="UOX711" s="132"/>
      <c r="UOY711" s="132"/>
      <c r="UOZ711" s="132"/>
      <c r="UPA711" s="132"/>
      <c r="UPB711" s="132"/>
      <c r="UPC711" s="132"/>
      <c r="UPD711" s="132"/>
      <c r="UPE711" s="132"/>
      <c r="UPF711" s="132"/>
      <c r="UPG711" s="132"/>
      <c r="UPH711" s="132"/>
      <c r="UPI711" s="132"/>
      <c r="UPJ711" s="132"/>
      <c r="UPK711" s="132"/>
      <c r="UPL711" s="132"/>
      <c r="UPM711" s="132"/>
      <c r="UPN711" s="132"/>
      <c r="UPO711" s="132"/>
      <c r="UPP711" s="132"/>
      <c r="UPQ711" s="132"/>
      <c r="UPR711" s="132"/>
      <c r="UPS711" s="132"/>
      <c r="UPT711" s="132"/>
      <c r="UPU711" s="132"/>
      <c r="UPV711" s="132"/>
      <c r="UPW711" s="132"/>
      <c r="UPX711" s="132"/>
      <c r="UPY711" s="132"/>
      <c r="UPZ711" s="132"/>
      <c r="UQA711" s="132"/>
      <c r="UQB711" s="132"/>
      <c r="UQC711" s="132"/>
      <c r="UQD711" s="132"/>
      <c r="UQE711" s="132"/>
      <c r="UQF711" s="132"/>
      <c r="UQG711" s="132"/>
      <c r="UQH711" s="132"/>
      <c r="UQI711" s="132"/>
      <c r="UQJ711" s="132"/>
      <c r="UQK711" s="132"/>
      <c r="UQL711" s="132"/>
      <c r="UQM711" s="132"/>
      <c r="UQN711" s="132"/>
      <c r="UQO711" s="132"/>
      <c r="UQP711" s="132"/>
      <c r="UQQ711" s="132"/>
      <c r="UQR711" s="132"/>
      <c r="UQS711" s="132"/>
      <c r="UQT711" s="132"/>
      <c r="UQU711" s="132"/>
      <c r="UQV711" s="132"/>
      <c r="UQW711" s="132"/>
      <c r="UQX711" s="132"/>
      <c r="UQY711" s="132"/>
      <c r="UQZ711" s="132"/>
      <c r="URA711" s="132"/>
      <c r="URB711" s="132"/>
      <c r="URC711" s="132"/>
      <c r="URD711" s="132"/>
      <c r="URE711" s="132"/>
      <c r="URF711" s="132"/>
      <c r="URG711" s="132"/>
      <c r="URH711" s="132"/>
      <c r="URI711" s="132"/>
      <c r="URJ711" s="132"/>
      <c r="URK711" s="132"/>
      <c r="URL711" s="132"/>
      <c r="URM711" s="132"/>
      <c r="URN711" s="132"/>
      <c r="URO711" s="132"/>
      <c r="URP711" s="132"/>
      <c r="URQ711" s="132"/>
      <c r="URR711" s="132"/>
      <c r="URS711" s="132"/>
      <c r="URT711" s="132"/>
      <c r="URU711" s="132"/>
      <c r="URV711" s="132"/>
      <c r="URW711" s="132"/>
      <c r="URX711" s="132"/>
      <c r="URY711" s="132"/>
      <c r="URZ711" s="132"/>
      <c r="USA711" s="132"/>
      <c r="USB711" s="132"/>
      <c r="USC711" s="132"/>
      <c r="USD711" s="132"/>
      <c r="USE711" s="132"/>
      <c r="USF711" s="132"/>
      <c r="USG711" s="132"/>
      <c r="USH711" s="132"/>
      <c r="USI711" s="132"/>
      <c r="USJ711" s="132"/>
      <c r="USK711" s="132"/>
      <c r="USL711" s="132"/>
      <c r="USM711" s="132"/>
      <c r="USN711" s="132"/>
      <c r="USO711" s="132"/>
      <c r="USP711" s="132"/>
      <c r="USQ711" s="132"/>
      <c r="USR711" s="132"/>
      <c r="USS711" s="132"/>
      <c r="UST711" s="132"/>
      <c r="USU711" s="132"/>
      <c r="USV711" s="132"/>
      <c r="USW711" s="132"/>
      <c r="USX711" s="132"/>
      <c r="USY711" s="132"/>
      <c r="USZ711" s="132"/>
      <c r="UTA711" s="132"/>
      <c r="UTB711" s="132"/>
      <c r="UTC711" s="132"/>
      <c r="UTD711" s="132"/>
      <c r="UTE711" s="132"/>
      <c r="UTF711" s="132"/>
      <c r="UTG711" s="132"/>
      <c r="UTH711" s="132"/>
      <c r="UTI711" s="132"/>
      <c r="UTJ711" s="132"/>
      <c r="UTK711" s="132"/>
      <c r="UTL711" s="132"/>
      <c r="UTM711" s="132"/>
      <c r="UTN711" s="132"/>
      <c r="UTO711" s="132"/>
      <c r="UTP711" s="132"/>
      <c r="UTQ711" s="132"/>
      <c r="UTR711" s="132"/>
      <c r="UTS711" s="132"/>
      <c r="UTT711" s="132"/>
      <c r="UTU711" s="132"/>
      <c r="UTV711" s="132"/>
      <c r="UTW711" s="132"/>
      <c r="UTX711" s="132"/>
      <c r="UTY711" s="132"/>
      <c r="UTZ711" s="132"/>
      <c r="UUA711" s="132"/>
      <c r="UUB711" s="132"/>
      <c r="UUC711" s="132"/>
      <c r="UUD711" s="132"/>
      <c r="UUE711" s="132"/>
      <c r="UUF711" s="132"/>
      <c r="UUG711" s="132"/>
      <c r="UUH711" s="132"/>
      <c r="UUI711" s="132"/>
      <c r="UUJ711" s="132"/>
      <c r="UUK711" s="132"/>
      <c r="UUL711" s="132"/>
      <c r="UUM711" s="132"/>
      <c r="UUN711" s="132"/>
      <c r="UUO711" s="132"/>
      <c r="UUP711" s="132"/>
      <c r="UUQ711" s="132"/>
      <c r="UUR711" s="132"/>
      <c r="UUS711" s="132"/>
      <c r="UUT711" s="132"/>
      <c r="UUU711" s="132"/>
      <c r="UUV711" s="132"/>
      <c r="UUW711" s="132"/>
      <c r="UUX711" s="132"/>
      <c r="UUY711" s="132"/>
      <c r="UUZ711" s="132"/>
      <c r="UVA711" s="132"/>
      <c r="UVB711" s="132"/>
      <c r="UVC711" s="132"/>
      <c r="UVD711" s="132"/>
      <c r="UVE711" s="132"/>
      <c r="UVF711" s="132"/>
      <c r="UVG711" s="132"/>
      <c r="UVH711" s="132"/>
      <c r="UVI711" s="132"/>
      <c r="UVJ711" s="132"/>
      <c r="UVK711" s="132"/>
      <c r="UVL711" s="132"/>
      <c r="UVM711" s="132"/>
      <c r="UVN711" s="132"/>
      <c r="UVO711" s="132"/>
      <c r="UVP711" s="132"/>
      <c r="UVQ711" s="132"/>
      <c r="UVR711" s="132"/>
      <c r="UVS711" s="132"/>
      <c r="UVT711" s="132"/>
      <c r="UVU711" s="132"/>
      <c r="UVV711" s="132"/>
      <c r="UVW711" s="132"/>
      <c r="UVX711" s="132"/>
      <c r="UVY711" s="132"/>
      <c r="UVZ711" s="132"/>
      <c r="UWA711" s="132"/>
      <c r="UWB711" s="132"/>
      <c r="UWC711" s="132"/>
      <c r="UWD711" s="132"/>
      <c r="UWE711" s="132"/>
      <c r="UWF711" s="132"/>
      <c r="UWG711" s="132"/>
      <c r="UWH711" s="132"/>
      <c r="UWI711" s="132"/>
      <c r="UWJ711" s="132"/>
      <c r="UWK711" s="132"/>
      <c r="UWL711" s="132"/>
      <c r="UWM711" s="132"/>
      <c r="UWN711" s="132"/>
      <c r="UWO711" s="132"/>
      <c r="UWP711" s="132"/>
      <c r="UWQ711" s="132"/>
      <c r="UWR711" s="132"/>
      <c r="UWS711" s="132"/>
      <c r="UWT711" s="132"/>
      <c r="UWU711" s="132"/>
      <c r="UWV711" s="132"/>
      <c r="UWW711" s="132"/>
      <c r="UWX711" s="132"/>
      <c r="UWY711" s="132"/>
      <c r="UWZ711" s="132"/>
      <c r="UXA711" s="132"/>
      <c r="UXB711" s="132"/>
      <c r="UXC711" s="132"/>
      <c r="UXD711" s="132"/>
      <c r="UXE711" s="132"/>
      <c r="UXF711" s="132"/>
      <c r="UXG711" s="132"/>
      <c r="UXH711" s="132"/>
      <c r="UXI711" s="132"/>
      <c r="UXJ711" s="132"/>
      <c r="UXK711" s="132"/>
      <c r="UXL711" s="132"/>
      <c r="UXM711" s="132"/>
      <c r="UXN711" s="132"/>
      <c r="UXO711" s="132"/>
      <c r="UXP711" s="132"/>
      <c r="UXQ711" s="132"/>
      <c r="UXR711" s="132"/>
      <c r="UXS711" s="132"/>
      <c r="UXT711" s="132"/>
      <c r="UXU711" s="132"/>
      <c r="UXV711" s="132"/>
      <c r="UXW711" s="132"/>
      <c r="UXX711" s="132"/>
      <c r="UXY711" s="132"/>
      <c r="UXZ711" s="132"/>
      <c r="UYA711" s="132"/>
      <c r="UYB711" s="132"/>
      <c r="UYC711" s="132"/>
      <c r="UYD711" s="132"/>
      <c r="UYE711" s="132"/>
      <c r="UYF711" s="132"/>
      <c r="UYG711" s="132"/>
      <c r="UYH711" s="132"/>
      <c r="UYI711" s="132"/>
      <c r="UYJ711" s="132"/>
      <c r="UYK711" s="132"/>
      <c r="UYL711" s="132"/>
      <c r="UYM711" s="132"/>
      <c r="UYN711" s="132"/>
      <c r="UYO711" s="132"/>
      <c r="UYP711" s="132"/>
      <c r="UYQ711" s="132"/>
      <c r="UYR711" s="132"/>
      <c r="UYS711" s="132"/>
      <c r="UYT711" s="132"/>
      <c r="UYU711" s="132"/>
      <c r="UYV711" s="132"/>
      <c r="UYW711" s="132"/>
      <c r="UYX711" s="132"/>
      <c r="UYY711" s="132"/>
      <c r="UYZ711" s="132"/>
      <c r="UZA711" s="132"/>
      <c r="UZB711" s="132"/>
      <c r="UZC711" s="132"/>
      <c r="UZD711" s="132"/>
      <c r="UZE711" s="132"/>
      <c r="UZF711" s="132"/>
      <c r="UZG711" s="132"/>
      <c r="UZH711" s="132"/>
      <c r="UZI711" s="132"/>
      <c r="UZJ711" s="132"/>
      <c r="UZK711" s="132"/>
      <c r="UZL711" s="132"/>
      <c r="UZM711" s="132"/>
      <c r="UZN711" s="132"/>
      <c r="UZO711" s="132"/>
      <c r="UZP711" s="132"/>
      <c r="UZQ711" s="132"/>
      <c r="UZR711" s="132"/>
      <c r="UZS711" s="132"/>
      <c r="UZT711" s="132"/>
      <c r="UZU711" s="132"/>
      <c r="UZV711" s="132"/>
      <c r="UZW711" s="132"/>
      <c r="UZX711" s="132"/>
      <c r="UZY711" s="132"/>
      <c r="UZZ711" s="132"/>
      <c r="VAA711" s="132"/>
      <c r="VAB711" s="132"/>
      <c r="VAC711" s="132"/>
      <c r="VAD711" s="132"/>
      <c r="VAE711" s="132"/>
      <c r="VAF711" s="132"/>
      <c r="VAG711" s="132"/>
      <c r="VAH711" s="132"/>
      <c r="VAI711" s="132"/>
      <c r="VAJ711" s="132"/>
      <c r="VAK711" s="132"/>
      <c r="VAL711" s="132"/>
      <c r="VAM711" s="132"/>
      <c r="VAN711" s="132"/>
      <c r="VAO711" s="132"/>
      <c r="VAP711" s="132"/>
      <c r="VAQ711" s="132"/>
      <c r="VAR711" s="132"/>
      <c r="VAS711" s="132"/>
      <c r="VAT711" s="132"/>
      <c r="VAU711" s="132"/>
      <c r="VAV711" s="132"/>
      <c r="VAW711" s="132"/>
      <c r="VAX711" s="132"/>
      <c r="VAY711" s="132"/>
      <c r="VAZ711" s="132"/>
      <c r="VBA711" s="132"/>
      <c r="VBB711" s="132"/>
      <c r="VBC711" s="132"/>
      <c r="VBD711" s="132"/>
      <c r="VBE711" s="132"/>
      <c r="VBF711" s="132"/>
      <c r="VBG711" s="132"/>
      <c r="VBH711" s="132"/>
      <c r="VBI711" s="132"/>
      <c r="VBJ711" s="132"/>
      <c r="VBK711" s="132"/>
      <c r="VBL711" s="132"/>
      <c r="VBM711" s="132"/>
      <c r="VBN711" s="132"/>
      <c r="VBO711" s="132"/>
      <c r="VBP711" s="132"/>
      <c r="VBQ711" s="132"/>
      <c r="VBR711" s="132"/>
      <c r="VBS711" s="132"/>
      <c r="VBT711" s="132"/>
      <c r="VBU711" s="132"/>
      <c r="VBV711" s="132"/>
      <c r="VBW711" s="132"/>
      <c r="VBX711" s="132"/>
      <c r="VBY711" s="132"/>
      <c r="VBZ711" s="132"/>
      <c r="VCA711" s="132"/>
      <c r="VCB711" s="132"/>
      <c r="VCC711" s="132"/>
      <c r="VCD711" s="132"/>
      <c r="VCE711" s="132"/>
      <c r="VCF711" s="132"/>
      <c r="VCG711" s="132"/>
      <c r="VCH711" s="132"/>
      <c r="VCI711" s="132"/>
      <c r="VCJ711" s="132"/>
      <c r="VCK711" s="132"/>
      <c r="VCL711" s="132"/>
      <c r="VCM711" s="132"/>
      <c r="VCN711" s="132"/>
      <c r="VCO711" s="132"/>
      <c r="VCP711" s="132"/>
      <c r="VCQ711" s="132"/>
      <c r="VCR711" s="132"/>
      <c r="VCS711" s="132"/>
      <c r="VCT711" s="132"/>
      <c r="VCU711" s="132"/>
      <c r="VCV711" s="132"/>
      <c r="VCW711" s="132"/>
      <c r="VCX711" s="132"/>
      <c r="VCY711" s="132"/>
      <c r="VCZ711" s="132"/>
      <c r="VDA711" s="132"/>
      <c r="VDB711" s="132"/>
      <c r="VDC711" s="132"/>
      <c r="VDD711" s="132"/>
      <c r="VDE711" s="132"/>
      <c r="VDF711" s="132"/>
      <c r="VDG711" s="132"/>
      <c r="VDH711" s="132"/>
      <c r="VDI711" s="132"/>
      <c r="VDJ711" s="132"/>
      <c r="VDK711" s="132"/>
      <c r="VDL711" s="132"/>
      <c r="VDM711" s="132"/>
      <c r="VDN711" s="132"/>
      <c r="VDO711" s="132"/>
      <c r="VDP711" s="132"/>
      <c r="VDQ711" s="132"/>
      <c r="VDR711" s="132"/>
      <c r="VDS711" s="132"/>
      <c r="VDT711" s="132"/>
      <c r="VDU711" s="132"/>
      <c r="VDV711" s="132"/>
      <c r="VDW711" s="132"/>
      <c r="VDX711" s="132"/>
      <c r="VDY711" s="132"/>
      <c r="VDZ711" s="132"/>
      <c r="VEA711" s="132"/>
      <c r="VEB711" s="132"/>
      <c r="VEC711" s="132"/>
      <c r="VED711" s="132"/>
      <c r="VEE711" s="132"/>
      <c r="VEF711" s="132"/>
      <c r="VEG711" s="132"/>
      <c r="VEH711" s="132"/>
      <c r="VEI711" s="132"/>
      <c r="VEJ711" s="132"/>
      <c r="VEK711" s="132"/>
      <c r="VEL711" s="132"/>
      <c r="VEM711" s="132"/>
      <c r="VEN711" s="132"/>
      <c r="VEO711" s="132"/>
      <c r="VEP711" s="132"/>
      <c r="VEQ711" s="132"/>
      <c r="VER711" s="132"/>
      <c r="VES711" s="132"/>
      <c r="VET711" s="132"/>
      <c r="VEU711" s="132"/>
      <c r="VEV711" s="132"/>
      <c r="VEW711" s="132"/>
      <c r="VEX711" s="132"/>
      <c r="VEY711" s="132"/>
      <c r="VEZ711" s="132"/>
      <c r="VFA711" s="132"/>
      <c r="VFB711" s="132"/>
      <c r="VFC711" s="132"/>
      <c r="VFD711" s="132"/>
      <c r="VFE711" s="132"/>
      <c r="VFF711" s="132"/>
      <c r="VFG711" s="132"/>
      <c r="VFH711" s="132"/>
      <c r="VFI711" s="132"/>
      <c r="VFJ711" s="132"/>
      <c r="VFK711" s="132"/>
      <c r="VFL711" s="132"/>
      <c r="VFM711" s="132"/>
      <c r="VFN711" s="132"/>
      <c r="VFO711" s="132"/>
      <c r="VFP711" s="132"/>
      <c r="VFQ711" s="132"/>
      <c r="VFR711" s="132"/>
      <c r="VFS711" s="132"/>
      <c r="VFT711" s="132"/>
      <c r="VFU711" s="132"/>
      <c r="VFV711" s="132"/>
      <c r="VFW711" s="132"/>
      <c r="VFX711" s="132"/>
      <c r="VFY711" s="132"/>
      <c r="VFZ711" s="132"/>
      <c r="VGA711" s="132"/>
      <c r="VGB711" s="132"/>
      <c r="VGC711" s="132"/>
      <c r="VGD711" s="132"/>
      <c r="VGE711" s="132"/>
      <c r="VGF711" s="132"/>
      <c r="VGG711" s="132"/>
      <c r="VGH711" s="132"/>
      <c r="VGI711" s="132"/>
      <c r="VGJ711" s="132"/>
      <c r="VGK711" s="132"/>
      <c r="VGL711" s="132"/>
      <c r="VGM711" s="132"/>
      <c r="VGN711" s="132"/>
      <c r="VGO711" s="132"/>
      <c r="VGP711" s="132"/>
      <c r="VGQ711" s="132"/>
      <c r="VGR711" s="132"/>
      <c r="VGS711" s="132"/>
      <c r="VGT711" s="132"/>
      <c r="VGU711" s="132"/>
      <c r="VGV711" s="132"/>
      <c r="VGW711" s="132"/>
      <c r="VGX711" s="132"/>
      <c r="VGY711" s="132"/>
      <c r="VGZ711" s="132"/>
      <c r="VHA711" s="132"/>
      <c r="VHB711" s="132"/>
      <c r="VHC711" s="132"/>
      <c r="VHD711" s="132"/>
      <c r="VHE711" s="132"/>
      <c r="VHF711" s="132"/>
      <c r="VHG711" s="132"/>
      <c r="VHH711" s="132"/>
      <c r="VHI711" s="132"/>
      <c r="VHJ711" s="132"/>
      <c r="VHK711" s="132"/>
      <c r="VHL711" s="132"/>
      <c r="VHM711" s="132"/>
      <c r="VHN711" s="132"/>
      <c r="VHO711" s="132"/>
      <c r="VHP711" s="132"/>
      <c r="VHQ711" s="132"/>
      <c r="VHR711" s="132"/>
      <c r="VHS711" s="132"/>
      <c r="VHT711" s="132"/>
      <c r="VHU711" s="132"/>
      <c r="VHV711" s="132"/>
      <c r="VHW711" s="132"/>
      <c r="VHX711" s="132"/>
      <c r="VHY711" s="132"/>
      <c r="VHZ711" s="132"/>
      <c r="VIA711" s="132"/>
      <c r="VIB711" s="132"/>
      <c r="VIC711" s="132"/>
      <c r="VID711" s="132"/>
      <c r="VIE711" s="132"/>
      <c r="VIF711" s="132"/>
      <c r="VIG711" s="132"/>
      <c r="VIH711" s="132"/>
      <c r="VII711" s="132"/>
      <c r="VIJ711" s="132"/>
      <c r="VIK711" s="132"/>
      <c r="VIL711" s="132"/>
      <c r="VIM711" s="132"/>
      <c r="VIN711" s="132"/>
      <c r="VIO711" s="132"/>
      <c r="VIP711" s="132"/>
      <c r="VIQ711" s="132"/>
      <c r="VIR711" s="132"/>
      <c r="VIS711" s="132"/>
      <c r="VIT711" s="132"/>
      <c r="VIU711" s="132"/>
      <c r="VIV711" s="132"/>
      <c r="VIW711" s="132"/>
      <c r="VIX711" s="132"/>
      <c r="VIY711" s="132"/>
      <c r="VIZ711" s="132"/>
      <c r="VJA711" s="132"/>
      <c r="VJB711" s="132"/>
      <c r="VJC711" s="132"/>
      <c r="VJD711" s="132"/>
      <c r="VJE711" s="132"/>
      <c r="VJF711" s="132"/>
      <c r="VJG711" s="132"/>
      <c r="VJH711" s="132"/>
      <c r="VJI711" s="132"/>
      <c r="VJJ711" s="132"/>
      <c r="VJK711" s="132"/>
      <c r="VJL711" s="132"/>
      <c r="VJM711" s="132"/>
      <c r="VJN711" s="132"/>
      <c r="VJO711" s="132"/>
      <c r="VJP711" s="132"/>
      <c r="VJQ711" s="132"/>
      <c r="VJR711" s="132"/>
      <c r="VJS711" s="132"/>
      <c r="VJT711" s="132"/>
      <c r="VJU711" s="132"/>
      <c r="VJV711" s="132"/>
      <c r="VJW711" s="132"/>
      <c r="VJX711" s="132"/>
      <c r="VJY711" s="132"/>
      <c r="VJZ711" s="132"/>
      <c r="VKA711" s="132"/>
      <c r="VKB711" s="132"/>
      <c r="VKC711" s="132"/>
      <c r="VKD711" s="132"/>
      <c r="VKE711" s="132"/>
      <c r="VKF711" s="132"/>
      <c r="VKG711" s="132"/>
      <c r="VKH711" s="132"/>
      <c r="VKI711" s="132"/>
      <c r="VKJ711" s="132"/>
      <c r="VKK711" s="132"/>
      <c r="VKL711" s="132"/>
      <c r="VKM711" s="132"/>
      <c r="VKN711" s="132"/>
      <c r="VKO711" s="132"/>
      <c r="VKP711" s="132"/>
      <c r="VKQ711" s="132"/>
      <c r="VKR711" s="132"/>
      <c r="VKS711" s="132"/>
      <c r="VKT711" s="132"/>
      <c r="VKU711" s="132"/>
      <c r="VKV711" s="132"/>
      <c r="VKW711" s="132"/>
      <c r="VKX711" s="132"/>
      <c r="VKY711" s="132"/>
      <c r="VKZ711" s="132"/>
      <c r="VLA711" s="132"/>
      <c r="VLB711" s="132"/>
      <c r="VLC711" s="132"/>
      <c r="VLD711" s="132"/>
      <c r="VLE711" s="132"/>
      <c r="VLF711" s="132"/>
      <c r="VLG711" s="132"/>
      <c r="VLH711" s="132"/>
      <c r="VLI711" s="132"/>
      <c r="VLJ711" s="132"/>
      <c r="VLK711" s="132"/>
      <c r="VLL711" s="132"/>
      <c r="VLM711" s="132"/>
      <c r="VLN711" s="132"/>
      <c r="VLO711" s="132"/>
      <c r="VLP711" s="132"/>
      <c r="VLQ711" s="132"/>
      <c r="VLR711" s="132"/>
      <c r="VLS711" s="132"/>
      <c r="VLT711" s="132"/>
      <c r="VLU711" s="132"/>
      <c r="VLV711" s="132"/>
      <c r="VLW711" s="132"/>
      <c r="VLX711" s="132"/>
      <c r="VLY711" s="132"/>
      <c r="VLZ711" s="132"/>
      <c r="VMA711" s="132"/>
      <c r="VMB711" s="132"/>
      <c r="VMC711" s="132"/>
      <c r="VMD711" s="132"/>
      <c r="VME711" s="132"/>
      <c r="VMF711" s="132"/>
      <c r="VMG711" s="132"/>
      <c r="VMH711" s="132"/>
      <c r="VMI711" s="132"/>
      <c r="VMJ711" s="132"/>
      <c r="VMK711" s="132"/>
      <c r="VML711" s="132"/>
      <c r="VMM711" s="132"/>
      <c r="VMN711" s="132"/>
      <c r="VMO711" s="132"/>
      <c r="VMP711" s="132"/>
      <c r="VMQ711" s="132"/>
      <c r="VMR711" s="132"/>
      <c r="VMS711" s="132"/>
      <c r="VMT711" s="132"/>
      <c r="VMU711" s="132"/>
      <c r="VMV711" s="132"/>
      <c r="VMW711" s="132"/>
      <c r="VMX711" s="132"/>
      <c r="VMY711" s="132"/>
      <c r="VMZ711" s="132"/>
      <c r="VNA711" s="132"/>
      <c r="VNB711" s="132"/>
      <c r="VNC711" s="132"/>
      <c r="VND711" s="132"/>
      <c r="VNE711" s="132"/>
      <c r="VNF711" s="132"/>
      <c r="VNG711" s="132"/>
      <c r="VNH711" s="132"/>
      <c r="VNI711" s="132"/>
      <c r="VNJ711" s="132"/>
      <c r="VNK711" s="132"/>
      <c r="VNL711" s="132"/>
      <c r="VNM711" s="132"/>
      <c r="VNN711" s="132"/>
      <c r="VNO711" s="132"/>
      <c r="VNP711" s="132"/>
      <c r="VNQ711" s="132"/>
      <c r="VNR711" s="132"/>
      <c r="VNS711" s="132"/>
      <c r="VNT711" s="132"/>
      <c r="VNU711" s="132"/>
      <c r="VNV711" s="132"/>
      <c r="VNW711" s="132"/>
      <c r="VNX711" s="132"/>
      <c r="VNY711" s="132"/>
      <c r="VNZ711" s="132"/>
      <c r="VOA711" s="132"/>
      <c r="VOB711" s="132"/>
      <c r="VOC711" s="132"/>
      <c r="VOD711" s="132"/>
      <c r="VOE711" s="132"/>
      <c r="VOF711" s="132"/>
      <c r="VOG711" s="132"/>
      <c r="VOH711" s="132"/>
      <c r="VOI711" s="132"/>
      <c r="VOJ711" s="132"/>
      <c r="VOK711" s="132"/>
      <c r="VOL711" s="132"/>
      <c r="VOM711" s="132"/>
      <c r="VON711" s="132"/>
      <c r="VOO711" s="132"/>
      <c r="VOP711" s="132"/>
      <c r="VOQ711" s="132"/>
      <c r="VOR711" s="132"/>
      <c r="VOS711" s="132"/>
      <c r="VOT711" s="132"/>
      <c r="VOU711" s="132"/>
      <c r="VOV711" s="132"/>
      <c r="VOW711" s="132"/>
      <c r="VOX711" s="132"/>
      <c r="VOY711" s="132"/>
      <c r="VOZ711" s="132"/>
      <c r="VPA711" s="132"/>
      <c r="VPB711" s="132"/>
      <c r="VPC711" s="132"/>
      <c r="VPD711" s="132"/>
      <c r="VPE711" s="132"/>
      <c r="VPF711" s="132"/>
      <c r="VPG711" s="132"/>
      <c r="VPH711" s="132"/>
      <c r="VPI711" s="132"/>
      <c r="VPJ711" s="132"/>
      <c r="VPK711" s="132"/>
      <c r="VPL711" s="132"/>
      <c r="VPM711" s="132"/>
      <c r="VPN711" s="132"/>
      <c r="VPO711" s="132"/>
      <c r="VPP711" s="132"/>
      <c r="VPQ711" s="132"/>
      <c r="VPR711" s="132"/>
      <c r="VPS711" s="132"/>
      <c r="VPT711" s="132"/>
      <c r="VPU711" s="132"/>
      <c r="VPV711" s="132"/>
      <c r="VPW711" s="132"/>
      <c r="VPX711" s="132"/>
      <c r="VPY711" s="132"/>
      <c r="VPZ711" s="132"/>
      <c r="VQA711" s="132"/>
      <c r="VQB711" s="132"/>
      <c r="VQC711" s="132"/>
      <c r="VQD711" s="132"/>
      <c r="VQE711" s="132"/>
      <c r="VQF711" s="132"/>
      <c r="VQG711" s="132"/>
      <c r="VQH711" s="132"/>
      <c r="VQI711" s="132"/>
      <c r="VQJ711" s="132"/>
      <c r="VQK711" s="132"/>
      <c r="VQL711" s="132"/>
      <c r="VQM711" s="132"/>
      <c r="VQN711" s="132"/>
      <c r="VQO711" s="132"/>
      <c r="VQP711" s="132"/>
      <c r="VQQ711" s="132"/>
      <c r="VQR711" s="132"/>
      <c r="VQS711" s="132"/>
      <c r="VQT711" s="132"/>
      <c r="VQU711" s="132"/>
      <c r="VQV711" s="132"/>
      <c r="VQW711" s="132"/>
      <c r="VQX711" s="132"/>
      <c r="VQY711" s="132"/>
      <c r="VQZ711" s="132"/>
      <c r="VRA711" s="132"/>
      <c r="VRB711" s="132"/>
      <c r="VRC711" s="132"/>
      <c r="VRD711" s="132"/>
      <c r="VRE711" s="132"/>
      <c r="VRF711" s="132"/>
      <c r="VRG711" s="132"/>
      <c r="VRH711" s="132"/>
      <c r="VRI711" s="132"/>
      <c r="VRJ711" s="132"/>
      <c r="VRK711" s="132"/>
      <c r="VRL711" s="132"/>
      <c r="VRM711" s="132"/>
      <c r="VRN711" s="132"/>
      <c r="VRO711" s="132"/>
      <c r="VRP711" s="132"/>
      <c r="VRQ711" s="132"/>
      <c r="VRR711" s="132"/>
      <c r="VRS711" s="132"/>
      <c r="VRT711" s="132"/>
      <c r="VRU711" s="132"/>
      <c r="VRV711" s="132"/>
      <c r="VRW711" s="132"/>
      <c r="VRX711" s="132"/>
      <c r="VRY711" s="132"/>
      <c r="VRZ711" s="132"/>
      <c r="VSA711" s="132"/>
      <c r="VSB711" s="132"/>
      <c r="VSC711" s="132"/>
      <c r="VSD711" s="132"/>
      <c r="VSE711" s="132"/>
      <c r="VSF711" s="132"/>
      <c r="VSG711" s="132"/>
      <c r="VSH711" s="132"/>
      <c r="VSI711" s="132"/>
      <c r="VSJ711" s="132"/>
      <c r="VSK711" s="132"/>
      <c r="VSL711" s="132"/>
      <c r="VSM711" s="132"/>
      <c r="VSN711" s="132"/>
      <c r="VSO711" s="132"/>
      <c r="VSP711" s="132"/>
      <c r="VSQ711" s="132"/>
      <c r="VSR711" s="132"/>
      <c r="VSS711" s="132"/>
      <c r="VST711" s="132"/>
      <c r="VSU711" s="132"/>
      <c r="VSV711" s="132"/>
      <c r="VSW711" s="132"/>
      <c r="VSX711" s="132"/>
      <c r="VSY711" s="132"/>
      <c r="VSZ711" s="132"/>
      <c r="VTA711" s="132"/>
      <c r="VTB711" s="132"/>
      <c r="VTC711" s="132"/>
      <c r="VTD711" s="132"/>
      <c r="VTE711" s="132"/>
      <c r="VTF711" s="132"/>
      <c r="VTG711" s="132"/>
      <c r="VTH711" s="132"/>
      <c r="VTI711" s="132"/>
      <c r="VTJ711" s="132"/>
      <c r="VTK711" s="132"/>
      <c r="VTL711" s="132"/>
      <c r="VTM711" s="132"/>
      <c r="VTN711" s="132"/>
      <c r="VTO711" s="132"/>
      <c r="VTP711" s="132"/>
      <c r="VTQ711" s="132"/>
      <c r="VTR711" s="132"/>
      <c r="VTS711" s="132"/>
      <c r="VTT711" s="132"/>
      <c r="VTU711" s="132"/>
      <c r="VTV711" s="132"/>
      <c r="VTW711" s="132"/>
      <c r="VTX711" s="132"/>
      <c r="VTY711" s="132"/>
      <c r="VTZ711" s="132"/>
      <c r="VUA711" s="132"/>
      <c r="VUB711" s="132"/>
      <c r="VUC711" s="132"/>
      <c r="VUD711" s="132"/>
      <c r="VUE711" s="132"/>
      <c r="VUF711" s="132"/>
      <c r="VUG711" s="132"/>
      <c r="VUH711" s="132"/>
      <c r="VUI711" s="132"/>
      <c r="VUJ711" s="132"/>
      <c r="VUK711" s="132"/>
      <c r="VUL711" s="132"/>
      <c r="VUM711" s="132"/>
      <c r="VUN711" s="132"/>
      <c r="VUO711" s="132"/>
      <c r="VUP711" s="132"/>
      <c r="VUQ711" s="132"/>
      <c r="VUR711" s="132"/>
      <c r="VUS711" s="132"/>
      <c r="VUT711" s="132"/>
      <c r="VUU711" s="132"/>
      <c r="VUV711" s="132"/>
      <c r="VUW711" s="132"/>
      <c r="VUX711" s="132"/>
      <c r="VUY711" s="132"/>
      <c r="VUZ711" s="132"/>
      <c r="VVA711" s="132"/>
      <c r="VVB711" s="132"/>
      <c r="VVC711" s="132"/>
      <c r="VVD711" s="132"/>
      <c r="VVE711" s="132"/>
      <c r="VVF711" s="132"/>
      <c r="VVG711" s="132"/>
      <c r="VVH711" s="132"/>
      <c r="VVI711" s="132"/>
      <c r="VVJ711" s="132"/>
      <c r="VVK711" s="132"/>
      <c r="VVL711" s="132"/>
      <c r="VVM711" s="132"/>
      <c r="VVN711" s="132"/>
      <c r="VVO711" s="132"/>
      <c r="VVP711" s="132"/>
      <c r="VVQ711" s="132"/>
      <c r="VVR711" s="132"/>
      <c r="VVS711" s="132"/>
      <c r="VVT711" s="132"/>
      <c r="VVU711" s="132"/>
      <c r="VVV711" s="132"/>
      <c r="VVW711" s="132"/>
      <c r="VVX711" s="132"/>
      <c r="VVY711" s="132"/>
      <c r="VVZ711" s="132"/>
      <c r="VWA711" s="132"/>
      <c r="VWB711" s="132"/>
      <c r="VWC711" s="132"/>
      <c r="VWD711" s="132"/>
      <c r="VWE711" s="132"/>
      <c r="VWF711" s="132"/>
      <c r="VWG711" s="132"/>
      <c r="VWH711" s="132"/>
      <c r="VWI711" s="132"/>
      <c r="VWJ711" s="132"/>
      <c r="VWK711" s="132"/>
      <c r="VWL711" s="132"/>
      <c r="VWM711" s="132"/>
      <c r="VWN711" s="132"/>
      <c r="VWO711" s="132"/>
      <c r="VWP711" s="132"/>
      <c r="VWQ711" s="132"/>
      <c r="VWR711" s="132"/>
      <c r="VWS711" s="132"/>
      <c r="VWT711" s="132"/>
      <c r="VWU711" s="132"/>
      <c r="VWV711" s="132"/>
      <c r="VWW711" s="132"/>
      <c r="VWX711" s="132"/>
      <c r="VWY711" s="132"/>
      <c r="VWZ711" s="132"/>
      <c r="VXA711" s="132"/>
      <c r="VXB711" s="132"/>
      <c r="VXC711" s="132"/>
      <c r="VXD711" s="132"/>
      <c r="VXE711" s="132"/>
      <c r="VXF711" s="132"/>
      <c r="VXG711" s="132"/>
      <c r="VXH711" s="132"/>
      <c r="VXI711" s="132"/>
      <c r="VXJ711" s="132"/>
      <c r="VXK711" s="132"/>
      <c r="VXL711" s="132"/>
      <c r="VXM711" s="132"/>
      <c r="VXN711" s="132"/>
      <c r="VXO711" s="132"/>
      <c r="VXP711" s="132"/>
      <c r="VXQ711" s="132"/>
      <c r="VXR711" s="132"/>
      <c r="VXS711" s="132"/>
      <c r="VXT711" s="132"/>
      <c r="VXU711" s="132"/>
      <c r="VXV711" s="132"/>
      <c r="VXW711" s="132"/>
      <c r="VXX711" s="132"/>
      <c r="VXY711" s="132"/>
      <c r="VXZ711" s="132"/>
      <c r="VYA711" s="132"/>
      <c r="VYB711" s="132"/>
      <c r="VYC711" s="132"/>
      <c r="VYD711" s="132"/>
      <c r="VYE711" s="132"/>
      <c r="VYF711" s="132"/>
      <c r="VYG711" s="132"/>
      <c r="VYH711" s="132"/>
      <c r="VYI711" s="132"/>
      <c r="VYJ711" s="132"/>
      <c r="VYK711" s="132"/>
      <c r="VYL711" s="132"/>
      <c r="VYM711" s="132"/>
      <c r="VYN711" s="132"/>
      <c r="VYO711" s="132"/>
      <c r="VYP711" s="132"/>
      <c r="VYQ711" s="132"/>
      <c r="VYR711" s="132"/>
      <c r="VYS711" s="132"/>
      <c r="VYT711" s="132"/>
      <c r="VYU711" s="132"/>
      <c r="VYV711" s="132"/>
      <c r="VYW711" s="132"/>
      <c r="VYX711" s="132"/>
      <c r="VYY711" s="132"/>
      <c r="VYZ711" s="132"/>
      <c r="VZA711" s="132"/>
      <c r="VZB711" s="132"/>
      <c r="VZC711" s="132"/>
      <c r="VZD711" s="132"/>
      <c r="VZE711" s="132"/>
      <c r="VZF711" s="132"/>
      <c r="VZG711" s="132"/>
      <c r="VZH711" s="132"/>
      <c r="VZI711" s="132"/>
      <c r="VZJ711" s="132"/>
      <c r="VZK711" s="132"/>
      <c r="VZL711" s="132"/>
      <c r="VZM711" s="132"/>
      <c r="VZN711" s="132"/>
      <c r="VZO711" s="132"/>
      <c r="VZP711" s="132"/>
      <c r="VZQ711" s="132"/>
      <c r="VZR711" s="132"/>
      <c r="VZS711" s="132"/>
      <c r="VZT711" s="132"/>
      <c r="VZU711" s="132"/>
      <c r="VZV711" s="132"/>
      <c r="VZW711" s="132"/>
      <c r="VZX711" s="132"/>
      <c r="VZY711" s="132"/>
      <c r="VZZ711" s="132"/>
      <c r="WAA711" s="132"/>
      <c r="WAB711" s="132"/>
      <c r="WAC711" s="132"/>
      <c r="WAD711" s="132"/>
      <c r="WAE711" s="132"/>
      <c r="WAF711" s="132"/>
      <c r="WAG711" s="132"/>
      <c r="WAH711" s="132"/>
      <c r="WAI711" s="132"/>
      <c r="WAJ711" s="132"/>
      <c r="WAK711" s="132"/>
      <c r="WAL711" s="132"/>
      <c r="WAM711" s="132"/>
      <c r="WAN711" s="132"/>
      <c r="WAO711" s="132"/>
      <c r="WAP711" s="132"/>
      <c r="WAQ711" s="132"/>
      <c r="WAR711" s="132"/>
      <c r="WAS711" s="132"/>
      <c r="WAT711" s="132"/>
      <c r="WAU711" s="132"/>
      <c r="WAV711" s="132"/>
      <c r="WAW711" s="132"/>
      <c r="WAX711" s="132"/>
      <c r="WAY711" s="132"/>
      <c r="WAZ711" s="132"/>
      <c r="WBA711" s="132"/>
      <c r="WBB711" s="132"/>
      <c r="WBC711" s="132"/>
      <c r="WBD711" s="132"/>
      <c r="WBE711" s="132"/>
      <c r="WBF711" s="132"/>
      <c r="WBG711" s="132"/>
      <c r="WBH711" s="132"/>
      <c r="WBI711" s="132"/>
      <c r="WBJ711" s="132"/>
      <c r="WBK711" s="132"/>
      <c r="WBL711" s="132"/>
      <c r="WBM711" s="132"/>
      <c r="WBN711" s="132"/>
      <c r="WBO711" s="132"/>
      <c r="WBP711" s="132"/>
      <c r="WBQ711" s="132"/>
      <c r="WBR711" s="132"/>
      <c r="WBS711" s="132"/>
      <c r="WBT711" s="132"/>
      <c r="WBU711" s="132"/>
      <c r="WBV711" s="132"/>
      <c r="WBW711" s="132"/>
      <c r="WBX711" s="132"/>
      <c r="WBY711" s="132"/>
      <c r="WBZ711" s="132"/>
      <c r="WCA711" s="132"/>
      <c r="WCB711" s="132"/>
      <c r="WCC711" s="132"/>
      <c r="WCD711" s="132"/>
      <c r="WCE711" s="132"/>
      <c r="WCF711" s="132"/>
      <c r="WCG711" s="132"/>
      <c r="WCH711" s="132"/>
      <c r="WCI711" s="132"/>
      <c r="WCJ711" s="132"/>
      <c r="WCK711" s="132"/>
      <c r="WCL711" s="132"/>
      <c r="WCM711" s="132"/>
      <c r="WCN711" s="132"/>
      <c r="WCO711" s="132"/>
      <c r="WCP711" s="132"/>
      <c r="WCQ711" s="132"/>
      <c r="WCR711" s="132"/>
      <c r="WCS711" s="132"/>
      <c r="WCT711" s="132"/>
      <c r="WCU711" s="132"/>
      <c r="WCV711" s="132"/>
      <c r="WCW711" s="132"/>
      <c r="WCX711" s="132"/>
      <c r="WCY711" s="132"/>
      <c r="WCZ711" s="132"/>
      <c r="WDA711" s="132"/>
      <c r="WDB711" s="132"/>
      <c r="WDC711" s="132"/>
      <c r="WDD711" s="132"/>
      <c r="WDE711" s="132"/>
      <c r="WDF711" s="132"/>
      <c r="WDG711" s="132"/>
      <c r="WDH711" s="132"/>
      <c r="WDI711" s="132"/>
      <c r="WDJ711" s="132"/>
      <c r="WDK711" s="132"/>
      <c r="WDL711" s="132"/>
      <c r="WDM711" s="132"/>
      <c r="WDN711" s="132"/>
      <c r="WDO711" s="132"/>
      <c r="WDP711" s="132"/>
      <c r="WDQ711" s="132"/>
      <c r="WDR711" s="132"/>
      <c r="WDS711" s="132"/>
      <c r="WDT711" s="132"/>
      <c r="WDU711" s="132"/>
      <c r="WDV711" s="132"/>
      <c r="WDW711" s="132"/>
      <c r="WDX711" s="132"/>
      <c r="WDY711" s="132"/>
      <c r="WDZ711" s="132"/>
      <c r="WEA711" s="132"/>
      <c r="WEB711" s="132"/>
      <c r="WEC711" s="132"/>
      <c r="WED711" s="132"/>
      <c r="WEE711" s="132"/>
      <c r="WEF711" s="132"/>
      <c r="WEG711" s="132"/>
      <c r="WEH711" s="132"/>
      <c r="WEI711" s="132"/>
      <c r="WEJ711" s="132"/>
      <c r="WEK711" s="132"/>
      <c r="WEL711" s="132"/>
      <c r="WEM711" s="132"/>
      <c r="WEN711" s="132"/>
      <c r="WEO711" s="132"/>
      <c r="WEP711" s="132"/>
      <c r="WEQ711" s="132"/>
      <c r="WER711" s="132"/>
      <c r="WES711" s="132"/>
      <c r="WET711" s="132"/>
      <c r="WEU711" s="132"/>
      <c r="WEV711" s="132"/>
      <c r="WEW711" s="132"/>
      <c r="WEX711" s="132"/>
      <c r="WEY711" s="132"/>
      <c r="WEZ711" s="132"/>
      <c r="WFA711" s="132"/>
      <c r="WFB711" s="132"/>
      <c r="WFC711" s="132"/>
      <c r="WFD711" s="132"/>
      <c r="WFE711" s="132"/>
      <c r="WFF711" s="132"/>
      <c r="WFG711" s="132"/>
      <c r="WFH711" s="132"/>
      <c r="WFI711" s="132"/>
      <c r="WFJ711" s="132"/>
      <c r="WFK711" s="132"/>
      <c r="WFL711" s="132"/>
      <c r="WFM711" s="132"/>
      <c r="WFN711" s="132"/>
      <c r="WFO711" s="132"/>
      <c r="WFP711" s="132"/>
      <c r="WFQ711" s="132"/>
      <c r="WFR711" s="132"/>
      <c r="WFS711" s="132"/>
      <c r="WFT711" s="132"/>
      <c r="WFU711" s="132"/>
      <c r="WFV711" s="132"/>
      <c r="WFW711" s="132"/>
      <c r="WFX711" s="132"/>
      <c r="WFY711" s="132"/>
      <c r="WFZ711" s="132"/>
      <c r="WGA711" s="132"/>
      <c r="WGB711" s="132"/>
      <c r="WGC711" s="132"/>
      <c r="WGD711" s="132"/>
      <c r="WGE711" s="132"/>
      <c r="WGF711" s="132"/>
      <c r="WGG711" s="132"/>
      <c r="WGH711" s="132"/>
      <c r="WGI711" s="132"/>
      <c r="WGJ711" s="132"/>
      <c r="WGK711" s="132"/>
      <c r="WGL711" s="132"/>
      <c r="WGM711" s="132"/>
      <c r="WGN711" s="132"/>
      <c r="WGO711" s="132"/>
      <c r="WGP711" s="132"/>
      <c r="WGQ711" s="132"/>
      <c r="WGR711" s="132"/>
      <c r="WGS711" s="132"/>
      <c r="WGT711" s="132"/>
      <c r="WGU711" s="132"/>
      <c r="WGV711" s="132"/>
      <c r="WGW711" s="132"/>
      <c r="WGX711" s="132"/>
      <c r="WGY711" s="132"/>
      <c r="WGZ711" s="132"/>
      <c r="WHA711" s="132"/>
      <c r="WHB711" s="132"/>
      <c r="WHC711" s="132"/>
      <c r="WHD711" s="132"/>
      <c r="WHE711" s="132"/>
      <c r="WHF711" s="132"/>
      <c r="WHG711" s="132"/>
      <c r="WHH711" s="132"/>
      <c r="WHI711" s="132"/>
      <c r="WHJ711" s="132"/>
      <c r="WHK711" s="132"/>
      <c r="WHL711" s="132"/>
      <c r="WHM711" s="132"/>
      <c r="WHN711" s="132"/>
      <c r="WHO711" s="132"/>
      <c r="WHP711" s="132"/>
      <c r="WHQ711" s="132"/>
      <c r="WHR711" s="132"/>
      <c r="WHS711" s="132"/>
      <c r="WHT711" s="132"/>
      <c r="WHU711" s="132"/>
      <c r="WHV711" s="132"/>
      <c r="WHW711" s="132"/>
      <c r="WHX711" s="132"/>
      <c r="WHY711" s="132"/>
      <c r="WHZ711" s="132"/>
      <c r="WIA711" s="132"/>
      <c r="WIB711" s="132"/>
      <c r="WIC711" s="132"/>
      <c r="WID711" s="132"/>
      <c r="WIE711" s="132"/>
      <c r="WIF711" s="132"/>
      <c r="WIG711" s="132"/>
      <c r="WIH711" s="132"/>
      <c r="WII711" s="132"/>
      <c r="WIJ711" s="132"/>
      <c r="WIK711" s="132"/>
      <c r="WIL711" s="132"/>
      <c r="WIM711" s="132"/>
      <c r="WIN711" s="132"/>
      <c r="WIO711" s="132"/>
      <c r="WIP711" s="132"/>
      <c r="WIQ711" s="132"/>
      <c r="WIR711" s="132"/>
      <c r="WIS711" s="132"/>
      <c r="WIT711" s="132"/>
      <c r="WIU711" s="132"/>
      <c r="WIV711" s="132"/>
      <c r="WIW711" s="132"/>
      <c r="WIX711" s="132"/>
      <c r="WIY711" s="132"/>
      <c r="WIZ711" s="132"/>
      <c r="WJA711" s="132"/>
      <c r="WJB711" s="132"/>
      <c r="WJC711" s="132"/>
      <c r="WJD711" s="132"/>
      <c r="WJE711" s="132"/>
      <c r="WJF711" s="132"/>
      <c r="WJG711" s="132"/>
      <c r="WJH711" s="132"/>
      <c r="WJI711" s="132"/>
      <c r="WJJ711" s="132"/>
      <c r="WJK711" s="132"/>
      <c r="WJL711" s="132"/>
      <c r="WJM711" s="132"/>
      <c r="WJN711" s="132"/>
      <c r="WJO711" s="132"/>
      <c r="WJP711" s="132"/>
      <c r="WJQ711" s="132"/>
      <c r="WJR711" s="132"/>
      <c r="WJS711" s="132"/>
      <c r="WJT711" s="132"/>
      <c r="WJU711" s="132"/>
      <c r="WJV711" s="132"/>
      <c r="WJW711" s="132"/>
      <c r="WJX711" s="132"/>
      <c r="WJY711" s="132"/>
      <c r="WJZ711" s="132"/>
      <c r="WKA711" s="132"/>
      <c r="WKB711" s="132"/>
      <c r="WKC711" s="132"/>
      <c r="WKD711" s="132"/>
      <c r="WKE711" s="132"/>
      <c r="WKF711" s="132"/>
      <c r="WKG711" s="132"/>
      <c r="WKH711" s="132"/>
      <c r="WKI711" s="132"/>
      <c r="WKJ711" s="132"/>
      <c r="WKK711" s="132"/>
      <c r="WKL711" s="132"/>
      <c r="WKM711" s="132"/>
      <c r="WKN711" s="132"/>
      <c r="WKO711" s="132"/>
      <c r="WKP711" s="132"/>
      <c r="WKQ711" s="132"/>
      <c r="WKR711" s="132"/>
      <c r="WKS711" s="132"/>
      <c r="WKT711" s="132"/>
      <c r="WKU711" s="132"/>
      <c r="WKV711" s="132"/>
      <c r="WKW711" s="132"/>
      <c r="WKX711" s="132"/>
      <c r="WKY711" s="132"/>
      <c r="WKZ711" s="132"/>
      <c r="WLA711" s="132"/>
      <c r="WLB711" s="132"/>
      <c r="WLC711" s="132"/>
      <c r="WLD711" s="132"/>
      <c r="WLE711" s="132"/>
      <c r="WLF711" s="132"/>
      <c r="WLG711" s="132"/>
      <c r="WLH711" s="132"/>
      <c r="WLI711" s="132"/>
      <c r="WLJ711" s="132"/>
      <c r="WLK711" s="132"/>
      <c r="WLL711" s="132"/>
      <c r="WLM711" s="132"/>
      <c r="WLN711" s="132"/>
      <c r="WLO711" s="132"/>
      <c r="WLP711" s="132"/>
      <c r="WLQ711" s="132"/>
      <c r="WLR711" s="132"/>
      <c r="WLS711" s="132"/>
      <c r="WLT711" s="132"/>
      <c r="WLU711" s="132"/>
      <c r="WLV711" s="132"/>
      <c r="WLW711" s="132"/>
      <c r="WLX711" s="132"/>
      <c r="WLY711" s="132"/>
      <c r="WLZ711" s="132"/>
      <c r="WMA711" s="132"/>
      <c r="WMB711" s="132"/>
      <c r="WMC711" s="132"/>
      <c r="WMD711" s="132"/>
      <c r="WME711" s="132"/>
      <c r="WMF711" s="132"/>
      <c r="WMG711" s="132"/>
      <c r="WMH711" s="132"/>
      <c r="WMI711" s="132"/>
      <c r="WMJ711" s="132"/>
      <c r="WMK711" s="132"/>
      <c r="WML711" s="132"/>
      <c r="WMM711" s="132"/>
      <c r="WMN711" s="132"/>
      <c r="WMO711" s="132"/>
      <c r="WMP711" s="132"/>
      <c r="WMQ711" s="132"/>
      <c r="WMR711" s="132"/>
      <c r="WMS711" s="132"/>
      <c r="WMT711" s="132"/>
      <c r="WMU711" s="132"/>
      <c r="WMV711" s="132"/>
      <c r="WMW711" s="132"/>
      <c r="WMX711" s="132"/>
      <c r="WMY711" s="132"/>
      <c r="WMZ711" s="132"/>
      <c r="WNA711" s="132"/>
      <c r="WNB711" s="132"/>
      <c r="WNC711" s="132"/>
      <c r="WND711" s="132"/>
      <c r="WNE711" s="132"/>
      <c r="WNF711" s="132"/>
      <c r="WNG711" s="132"/>
      <c r="WNH711" s="132"/>
      <c r="WNI711" s="132"/>
      <c r="WNJ711" s="132"/>
      <c r="WNK711" s="132"/>
      <c r="WNL711" s="132"/>
      <c r="WNM711" s="132"/>
      <c r="WNN711" s="132"/>
      <c r="WNO711" s="132"/>
      <c r="WNP711" s="132"/>
      <c r="WNQ711" s="132"/>
      <c r="WNR711" s="132"/>
      <c r="WNS711" s="132"/>
      <c r="WNT711" s="132"/>
      <c r="WNU711" s="132"/>
      <c r="WNV711" s="132"/>
      <c r="WNW711" s="132"/>
      <c r="WNX711" s="132"/>
      <c r="WNY711" s="132"/>
      <c r="WNZ711" s="132"/>
      <c r="WOA711" s="132"/>
      <c r="WOB711" s="132"/>
      <c r="WOC711" s="132"/>
      <c r="WOD711" s="132"/>
      <c r="WOE711" s="132"/>
      <c r="WOF711" s="132"/>
      <c r="WOG711" s="132"/>
      <c r="WOH711" s="132"/>
      <c r="WOI711" s="132"/>
      <c r="WOJ711" s="132"/>
      <c r="WOK711" s="132"/>
      <c r="WOL711" s="132"/>
      <c r="WOM711" s="132"/>
      <c r="WON711" s="132"/>
      <c r="WOO711" s="132"/>
      <c r="WOP711" s="132"/>
      <c r="WOQ711" s="132"/>
      <c r="WOR711" s="132"/>
      <c r="WOS711" s="132"/>
      <c r="WOT711" s="132"/>
      <c r="WOU711" s="132"/>
      <c r="WOV711" s="132"/>
      <c r="WOW711" s="132"/>
      <c r="WOX711" s="132"/>
      <c r="WOY711" s="132"/>
      <c r="WOZ711" s="132"/>
      <c r="WPA711" s="132"/>
      <c r="WPB711" s="132"/>
      <c r="WPC711" s="132"/>
      <c r="WPD711" s="132"/>
      <c r="WPE711" s="132"/>
      <c r="WPF711" s="132"/>
      <c r="WPG711" s="132"/>
      <c r="WPH711" s="132"/>
      <c r="WPI711" s="132"/>
      <c r="WPJ711" s="132"/>
      <c r="WPK711" s="132"/>
      <c r="WPL711" s="132"/>
      <c r="WPM711" s="132"/>
      <c r="WPN711" s="132"/>
      <c r="WPO711" s="132"/>
      <c r="WPP711" s="132"/>
      <c r="WPQ711" s="132"/>
      <c r="WPR711" s="132"/>
      <c r="WPS711" s="132"/>
      <c r="WPT711" s="132"/>
      <c r="WPU711" s="132"/>
      <c r="WPV711" s="132"/>
      <c r="WPW711" s="132"/>
      <c r="WPX711" s="132"/>
      <c r="WPY711" s="132"/>
      <c r="WPZ711" s="132"/>
      <c r="WQA711" s="132"/>
      <c r="WQB711" s="132"/>
      <c r="WQC711" s="132"/>
      <c r="WQD711" s="132"/>
      <c r="WQE711" s="132"/>
      <c r="WQF711" s="132"/>
      <c r="WQG711" s="132"/>
      <c r="WQH711" s="132"/>
      <c r="WQI711" s="132"/>
      <c r="WQJ711" s="132"/>
      <c r="WQK711" s="132"/>
      <c r="WQL711" s="132"/>
      <c r="WQM711" s="132"/>
      <c r="WQN711" s="132"/>
      <c r="WQO711" s="132"/>
      <c r="WQP711" s="132"/>
      <c r="WQQ711" s="132"/>
      <c r="WQR711" s="132"/>
      <c r="WQS711" s="132"/>
      <c r="WQT711" s="132"/>
      <c r="WQU711" s="132"/>
      <c r="WQV711" s="132"/>
      <c r="WQW711" s="132"/>
      <c r="WQX711" s="132"/>
      <c r="WQY711" s="132"/>
      <c r="WQZ711" s="132"/>
      <c r="WRA711" s="132"/>
      <c r="WRB711" s="132"/>
      <c r="WRC711" s="132"/>
      <c r="WRD711" s="132"/>
      <c r="WRE711" s="132"/>
      <c r="WRF711" s="132"/>
      <c r="WRG711" s="132"/>
      <c r="WRH711" s="132"/>
      <c r="WRI711" s="132"/>
      <c r="WRJ711" s="132"/>
      <c r="WRK711" s="132"/>
      <c r="WRL711" s="132"/>
      <c r="WRM711" s="132"/>
      <c r="WRN711" s="132"/>
      <c r="WRO711" s="132"/>
      <c r="WRP711" s="132"/>
      <c r="WRQ711" s="132"/>
      <c r="WRR711" s="132"/>
      <c r="WRS711" s="132"/>
      <c r="WRT711" s="132"/>
      <c r="WRU711" s="132"/>
      <c r="WRV711" s="132"/>
      <c r="WRW711" s="132"/>
      <c r="WRX711" s="132"/>
      <c r="WRY711" s="132"/>
      <c r="WRZ711" s="132"/>
      <c r="WSA711" s="132"/>
      <c r="WSB711" s="132"/>
      <c r="WSC711" s="132"/>
      <c r="WSD711" s="132"/>
      <c r="WSE711" s="132"/>
      <c r="WSF711" s="132"/>
      <c r="WSG711" s="132"/>
      <c r="WSH711" s="132"/>
      <c r="WSI711" s="132"/>
      <c r="WSJ711" s="132"/>
      <c r="WSK711" s="132"/>
      <c r="WSL711" s="132"/>
      <c r="WSM711" s="132"/>
      <c r="WSN711" s="132"/>
      <c r="WSO711" s="132"/>
      <c r="WSP711" s="132"/>
      <c r="WSQ711" s="132"/>
      <c r="WSR711" s="132"/>
      <c r="WSS711" s="132"/>
      <c r="WST711" s="132"/>
      <c r="WSU711" s="132"/>
      <c r="WSV711" s="132"/>
      <c r="WSW711" s="132"/>
      <c r="WSX711" s="132"/>
      <c r="WSY711" s="132"/>
      <c r="WSZ711" s="132"/>
      <c r="WTA711" s="132"/>
      <c r="WTB711" s="132"/>
      <c r="WTC711" s="132"/>
      <c r="WTD711" s="132"/>
      <c r="WTE711" s="132"/>
      <c r="WTF711" s="132"/>
      <c r="WTG711" s="132"/>
      <c r="WTH711" s="132"/>
      <c r="WTI711" s="132"/>
      <c r="WTJ711" s="132"/>
      <c r="WTK711" s="132"/>
      <c r="WTL711" s="132"/>
      <c r="WTM711" s="132"/>
      <c r="WTN711" s="132"/>
      <c r="WTO711" s="132"/>
      <c r="WTP711" s="132"/>
      <c r="WTQ711" s="132"/>
      <c r="WTR711" s="132"/>
      <c r="WTS711" s="132"/>
      <c r="WTT711" s="132"/>
      <c r="WTU711" s="132"/>
      <c r="WTV711" s="132"/>
      <c r="WTW711" s="132"/>
      <c r="WTX711" s="132"/>
      <c r="WTY711" s="132"/>
      <c r="WTZ711" s="132"/>
      <c r="WUA711" s="132"/>
      <c r="WUB711" s="132"/>
      <c r="WUC711" s="132"/>
      <c r="WUD711" s="132"/>
      <c r="WUE711" s="132"/>
      <c r="WUF711" s="132"/>
      <c r="WUG711" s="132"/>
      <c r="WUH711" s="132"/>
      <c r="WUI711" s="132"/>
      <c r="WUJ711" s="132"/>
      <c r="WUK711" s="132"/>
      <c r="WUL711" s="132"/>
      <c r="WUM711" s="132"/>
      <c r="WUN711" s="132"/>
      <c r="WUO711" s="132"/>
      <c r="WUP711" s="132"/>
      <c r="WUQ711" s="132"/>
      <c r="WUR711" s="132"/>
      <c r="WUS711" s="132"/>
      <c r="WUT711" s="132"/>
      <c r="WUU711" s="132"/>
      <c r="WUV711" s="132"/>
      <c r="WUW711" s="132"/>
      <c r="WUX711" s="132"/>
      <c r="WUY711" s="132"/>
      <c r="WUZ711" s="132"/>
      <c r="WVA711" s="132"/>
      <c r="WVB711" s="132"/>
      <c r="WVC711" s="132"/>
      <c r="WVD711" s="132"/>
      <c r="WVE711" s="132"/>
      <c r="WVF711" s="132"/>
      <c r="WVG711" s="132"/>
      <c r="WVH711" s="132"/>
      <c r="WVI711" s="132"/>
      <c r="WVJ711" s="132"/>
      <c r="WVK711" s="132"/>
      <c r="WVL711" s="132"/>
      <c r="WVM711" s="132"/>
      <c r="WVN711" s="132"/>
      <c r="WVO711" s="132"/>
      <c r="WVP711" s="132"/>
      <c r="WVQ711" s="132"/>
      <c r="WVR711" s="132"/>
      <c r="WVS711" s="132"/>
      <c r="WVT711" s="132"/>
      <c r="WVU711" s="132"/>
      <c r="WVV711" s="132"/>
      <c r="WVW711" s="132"/>
      <c r="WVX711" s="132"/>
      <c r="WVY711" s="132"/>
      <c r="WVZ711" s="132"/>
      <c r="WWA711" s="132"/>
      <c r="WWB711" s="132"/>
      <c r="WWC711" s="132"/>
      <c r="WWD711" s="132"/>
      <c r="WWE711" s="132"/>
      <c r="WWF711" s="132"/>
      <c r="WWG711" s="132"/>
      <c r="WWH711" s="132"/>
      <c r="WWI711" s="132"/>
      <c r="WWJ711" s="132"/>
      <c r="WWK711" s="132"/>
      <c r="WWL711" s="132"/>
      <c r="WWM711" s="132"/>
      <c r="WWN711" s="132"/>
      <c r="WWO711" s="132"/>
      <c r="WWP711" s="132"/>
      <c r="WWQ711" s="132"/>
      <c r="WWR711" s="132"/>
      <c r="WWS711" s="132"/>
      <c r="WWT711" s="132"/>
      <c r="WWU711" s="132"/>
      <c r="WWV711" s="132"/>
      <c r="WWW711" s="132"/>
      <c r="WWX711" s="132"/>
      <c r="WWY711" s="132"/>
      <c r="WWZ711" s="132"/>
      <c r="WXA711" s="132"/>
      <c r="WXB711" s="132"/>
      <c r="WXC711" s="132"/>
      <c r="WXD711" s="132"/>
      <c r="WXE711" s="132"/>
      <c r="WXF711" s="132"/>
      <c r="WXG711" s="132"/>
      <c r="WXH711" s="132"/>
      <c r="WXI711" s="132"/>
      <c r="WXJ711" s="132"/>
      <c r="WXK711" s="132"/>
      <c r="WXL711" s="132"/>
      <c r="WXM711" s="132"/>
      <c r="WXN711" s="132"/>
      <c r="WXO711" s="132"/>
      <c r="WXP711" s="132"/>
      <c r="WXQ711" s="132"/>
      <c r="WXR711" s="132"/>
      <c r="WXS711" s="132"/>
      <c r="WXT711" s="132"/>
      <c r="WXU711" s="132"/>
      <c r="WXV711" s="132"/>
      <c r="WXW711" s="132"/>
      <c r="WXX711" s="132"/>
      <c r="WXY711" s="132"/>
      <c r="WXZ711" s="132"/>
      <c r="WYA711" s="132"/>
      <c r="WYB711" s="132"/>
      <c r="WYC711" s="132"/>
      <c r="WYD711" s="132"/>
      <c r="WYE711" s="132"/>
      <c r="WYF711" s="132"/>
      <c r="WYG711" s="132"/>
      <c r="WYH711" s="132"/>
      <c r="WYI711" s="132"/>
      <c r="WYJ711" s="132"/>
      <c r="WYK711" s="132"/>
      <c r="WYL711" s="132"/>
      <c r="WYM711" s="132"/>
      <c r="WYN711" s="132"/>
      <c r="WYO711" s="132"/>
      <c r="WYP711" s="132"/>
      <c r="WYQ711" s="132"/>
      <c r="WYR711" s="132"/>
      <c r="WYS711" s="132"/>
      <c r="WYT711" s="132"/>
      <c r="WYU711" s="132"/>
      <c r="WYV711" s="132"/>
      <c r="WYW711" s="132"/>
      <c r="WYX711" s="132"/>
      <c r="WYY711" s="132"/>
      <c r="WYZ711" s="132"/>
      <c r="WZA711" s="132"/>
      <c r="WZB711" s="132"/>
      <c r="WZC711" s="132"/>
      <c r="WZD711" s="132"/>
      <c r="WZE711" s="132"/>
      <c r="WZF711" s="132"/>
      <c r="WZG711" s="132"/>
      <c r="WZH711" s="132"/>
      <c r="WZI711" s="132"/>
      <c r="WZJ711" s="132"/>
      <c r="WZK711" s="132"/>
      <c r="WZL711" s="132"/>
      <c r="WZM711" s="132"/>
      <c r="WZN711" s="132"/>
      <c r="WZO711" s="132"/>
      <c r="WZP711" s="132"/>
      <c r="WZQ711" s="132"/>
      <c r="WZR711" s="132"/>
      <c r="WZS711" s="132"/>
      <c r="WZT711" s="132"/>
      <c r="WZU711" s="132"/>
      <c r="WZV711" s="132"/>
      <c r="WZW711" s="132"/>
      <c r="WZX711" s="132"/>
      <c r="WZY711" s="132"/>
      <c r="WZZ711" s="132"/>
      <c r="XAA711" s="132"/>
      <c r="XAB711" s="132"/>
      <c r="XAC711" s="132"/>
      <c r="XAD711" s="132"/>
      <c r="XAE711" s="132"/>
      <c r="XAF711" s="132"/>
      <c r="XAG711" s="132"/>
      <c r="XAH711" s="132"/>
      <c r="XAI711" s="132"/>
      <c r="XAJ711" s="132"/>
      <c r="XAK711" s="132"/>
      <c r="XAL711" s="132"/>
      <c r="XAM711" s="132"/>
      <c r="XAN711" s="132"/>
      <c r="XAO711" s="132"/>
      <c r="XAP711" s="132"/>
      <c r="XAQ711" s="132"/>
      <c r="XAR711" s="132"/>
      <c r="XAS711" s="132"/>
      <c r="XAT711" s="132"/>
      <c r="XAU711" s="132"/>
      <c r="XAV711" s="132"/>
      <c r="XAW711" s="132"/>
      <c r="XAX711" s="132"/>
      <c r="XAY711" s="132"/>
      <c r="XAZ711" s="132"/>
      <c r="XBA711" s="132"/>
      <c r="XBB711" s="132"/>
      <c r="XBC711" s="132"/>
      <c r="XBD711" s="132"/>
      <c r="XBE711" s="132"/>
      <c r="XBF711" s="132"/>
      <c r="XBG711" s="132"/>
      <c r="XBH711" s="132"/>
      <c r="XBI711" s="132"/>
      <c r="XBJ711" s="132"/>
      <c r="XBK711" s="132"/>
      <c r="XBL711" s="132"/>
      <c r="XBM711" s="132"/>
      <c r="XBN711" s="132"/>
      <c r="XBO711" s="132"/>
      <c r="XBP711" s="132"/>
      <c r="XBQ711" s="132"/>
      <c r="XBR711" s="132"/>
      <c r="XBS711" s="132"/>
      <c r="XBT711" s="132"/>
      <c r="XBU711" s="132"/>
      <c r="XBV711" s="132"/>
      <c r="XBW711" s="132"/>
      <c r="XBX711" s="132"/>
      <c r="XBY711" s="132"/>
      <c r="XBZ711" s="132"/>
      <c r="XCA711" s="132"/>
      <c r="XCB711" s="132"/>
      <c r="XCC711" s="132"/>
      <c r="XCD711" s="132"/>
      <c r="XCE711" s="132"/>
      <c r="XCF711" s="132"/>
      <c r="XCG711" s="132"/>
      <c r="XCH711" s="132"/>
      <c r="XCI711" s="132"/>
      <c r="XCJ711" s="132"/>
      <c r="XCK711" s="132"/>
      <c r="XCL711" s="132"/>
      <c r="XCM711" s="132"/>
      <c r="XCN711" s="132"/>
      <c r="XCO711" s="132"/>
      <c r="XCP711" s="132"/>
      <c r="XCQ711" s="132"/>
      <c r="XCR711" s="132"/>
      <c r="XCS711" s="132"/>
      <c r="XCT711" s="132"/>
      <c r="XCU711" s="132"/>
      <c r="XCV711" s="132"/>
      <c r="XCW711" s="132"/>
      <c r="XCX711" s="132"/>
      <c r="XCY711" s="132"/>
      <c r="XCZ711" s="132"/>
      <c r="XDA711" s="132"/>
      <c r="XDB711" s="132"/>
      <c r="XDC711" s="132"/>
      <c r="XDD711" s="132"/>
      <c r="XDE711" s="132"/>
      <c r="XDF711" s="132"/>
      <c r="XDG711" s="132"/>
      <c r="XDH711" s="132"/>
      <c r="XDI711" s="132"/>
      <c r="XDJ711" s="132"/>
      <c r="XDK711" s="132"/>
      <c r="XDL711" s="132"/>
      <c r="XDM711" s="132"/>
      <c r="XDN711" s="132"/>
      <c r="XDO711" s="132"/>
      <c r="XDP711" s="132"/>
      <c r="XDQ711" s="132"/>
      <c r="XDR711" s="132"/>
      <c r="XDS711" s="132"/>
      <c r="XDT711" s="132"/>
      <c r="XDU711" s="132"/>
      <c r="XDV711" s="132"/>
      <c r="XDW711" s="132"/>
      <c r="XDX711" s="132"/>
      <c r="XDY711" s="132"/>
      <c r="XDZ711" s="132"/>
      <c r="XEA711" s="132"/>
      <c r="XEB711" s="132"/>
      <c r="XEC711" s="132"/>
      <c r="XED711" s="132"/>
      <c r="XEE711" s="132"/>
      <c r="XEF711" s="132"/>
      <c r="XEG711" s="132"/>
      <c r="XEH711" s="132"/>
      <c r="XEI711" s="132"/>
      <c r="XEJ711" s="132"/>
      <c r="XEK711" s="132"/>
      <c r="XEL711" s="132"/>
      <c r="XEM711" s="132"/>
      <c r="XEN711" s="132"/>
      <c r="XEO711" s="132"/>
      <c r="XEP711" s="132"/>
      <c r="XEQ711" s="132"/>
      <c r="XER711" s="132"/>
      <c r="XES711" s="132"/>
      <c r="XET711" s="132"/>
      <c r="XEU711" s="132"/>
      <c r="XEV711" s="132"/>
      <c r="XEW711" s="132"/>
      <c r="XEX711" s="132"/>
      <c r="XEY711" s="132"/>
      <c r="XEZ711" s="132"/>
      <c r="XFA711" s="132"/>
      <c r="XFB711" s="132"/>
      <c r="XFC711" s="132"/>
      <c r="XFD711" s="228"/>
    </row>
    <row r="712" spans="1:16384" x14ac:dyDescent="0.15">
      <c r="A712" s="261"/>
      <c r="B712" s="42">
        <v>2</v>
      </c>
      <c r="C712" t="s">
        <v>1297</v>
      </c>
      <c r="D712" s="31"/>
      <c r="E712" s="31"/>
      <c r="H712" s="167"/>
      <c r="I712" s="184">
        <v>0</v>
      </c>
      <c r="J712" s="20">
        <v>48</v>
      </c>
      <c r="K712" s="115">
        <f t="shared" si="584"/>
        <v>48</v>
      </c>
      <c r="L712" s="185">
        <f>K712/Popularity!$B$31</f>
        <v>0.94117647058823528</v>
      </c>
      <c r="M712" s="185">
        <f>K712/Popularity!$B$2</f>
        <v>0.24365482233502539</v>
      </c>
      <c r="N712" s="216">
        <f t="shared" si="585"/>
        <v>-0.69752164825320984</v>
      </c>
      <c r="O712" s="237"/>
      <c r="W712" s="63"/>
      <c r="XFD712" s="229"/>
    </row>
    <row r="713" spans="1:16384" x14ac:dyDescent="0.15">
      <c r="A713" s="261"/>
      <c r="B713" s="42">
        <v>3</v>
      </c>
      <c r="C713" t="s">
        <v>1295</v>
      </c>
      <c r="D713" s="31"/>
      <c r="E713" s="31"/>
      <c r="H713" s="167"/>
      <c r="I713" s="184">
        <v>4</v>
      </c>
      <c r="J713" s="20">
        <v>53</v>
      </c>
      <c r="K713" s="115">
        <f t="shared" si="584"/>
        <v>49</v>
      </c>
      <c r="L713" s="185">
        <f>K713/Popularity!$B$31</f>
        <v>0.96078431372549022</v>
      </c>
      <c r="M713" s="185">
        <f>K713/Popularity!$B$2</f>
        <v>0.24873096446700507</v>
      </c>
      <c r="N713" s="216">
        <f t="shared" si="585"/>
        <v>-0.71205334925848518</v>
      </c>
      <c r="O713" s="237"/>
      <c r="W713" s="63"/>
      <c r="XFD713" s="229"/>
    </row>
    <row r="714" spans="1:16384" ht="14" thickBot="1" x14ac:dyDescent="0.2">
      <c r="A714" s="259"/>
      <c r="B714" s="171">
        <v>4</v>
      </c>
      <c r="C714" s="28" t="s">
        <v>1294</v>
      </c>
      <c r="D714" s="32"/>
      <c r="E714" s="32"/>
      <c r="F714" s="165"/>
      <c r="G714" s="161"/>
      <c r="H714" s="172"/>
      <c r="I714" s="186">
        <v>6</v>
      </c>
      <c r="J714" s="187">
        <v>54</v>
      </c>
      <c r="K714" s="188">
        <f t="shared" si="584"/>
        <v>48</v>
      </c>
      <c r="L714" s="189">
        <f>K714/Popularity!$B$31</f>
        <v>0.94117647058823528</v>
      </c>
      <c r="M714" s="189">
        <f>K714/Popularity!$B$2</f>
        <v>0.24365482233502539</v>
      </c>
      <c r="N714" s="219">
        <f t="shared" si="585"/>
        <v>-0.69752164825320984</v>
      </c>
      <c r="O714" s="238"/>
      <c r="P714" s="162"/>
      <c r="Q714" s="65"/>
      <c r="R714" s="163"/>
      <c r="S714" s="65"/>
      <c r="T714" s="65"/>
      <c r="U714" s="65"/>
      <c r="V714" s="65"/>
      <c r="W714" s="66"/>
      <c r="X714" s="187"/>
      <c r="Y714" s="187"/>
      <c r="Z714" s="187"/>
      <c r="AA714" s="187"/>
      <c r="AB714" s="187"/>
      <c r="AC714" s="187"/>
      <c r="AD714" s="187"/>
      <c r="AE714" s="187"/>
      <c r="AF714" s="187"/>
      <c r="AG714" s="187"/>
      <c r="AH714" s="187"/>
      <c r="AI714" s="187"/>
      <c r="AJ714" s="187"/>
      <c r="AK714" s="187"/>
      <c r="AL714" s="187"/>
      <c r="AM714" s="187"/>
      <c r="AN714" s="187"/>
      <c r="AO714" s="187"/>
      <c r="AP714" s="187"/>
      <c r="AQ714" s="187"/>
      <c r="AR714" s="187"/>
      <c r="AS714" s="187"/>
      <c r="AT714" s="187"/>
      <c r="AU714" s="187"/>
      <c r="AV714" s="187"/>
      <c r="AW714" s="187"/>
      <c r="AX714" s="187"/>
      <c r="AY714" s="187"/>
      <c r="AZ714" s="187"/>
      <c r="BA714" s="187"/>
      <c r="BB714" s="187"/>
      <c r="BC714" s="187"/>
      <c r="BD714" s="187"/>
      <c r="BE714" s="187"/>
      <c r="BF714" s="187"/>
      <c r="BG714" s="187"/>
      <c r="BH714" s="187"/>
      <c r="BI714" s="187"/>
      <c r="BJ714" s="187"/>
      <c r="BK714" s="187"/>
      <c r="BL714" s="187"/>
      <c r="BM714" s="187"/>
      <c r="BN714" s="187"/>
      <c r="BO714" s="187"/>
      <c r="BP714" s="187"/>
      <c r="BQ714" s="187"/>
      <c r="BR714" s="187"/>
      <c r="BS714" s="187"/>
      <c r="BT714" s="187"/>
      <c r="BU714" s="187"/>
      <c r="BV714" s="187"/>
      <c r="BW714" s="187"/>
      <c r="BX714" s="187"/>
      <c r="BY714" s="187"/>
      <c r="BZ714" s="187"/>
      <c r="CA714" s="187"/>
      <c r="CB714" s="187"/>
      <c r="CC714" s="187"/>
      <c r="CD714" s="187"/>
      <c r="CE714" s="187"/>
      <c r="CF714" s="187"/>
      <c r="CG714" s="187"/>
      <c r="CH714" s="187"/>
      <c r="CI714" s="187"/>
      <c r="CJ714" s="187"/>
      <c r="CK714" s="187"/>
      <c r="CL714" s="187"/>
      <c r="CM714" s="187"/>
      <c r="CN714" s="187"/>
      <c r="CO714" s="187"/>
      <c r="CP714" s="187"/>
      <c r="CQ714" s="187"/>
      <c r="CR714" s="187"/>
      <c r="CS714" s="187"/>
      <c r="CT714" s="187"/>
      <c r="CU714" s="187"/>
      <c r="CV714" s="187"/>
      <c r="CW714" s="187"/>
      <c r="CX714" s="187"/>
      <c r="CY714" s="187"/>
      <c r="CZ714" s="187"/>
      <c r="DA714" s="187"/>
      <c r="DB714" s="187"/>
      <c r="DC714" s="187"/>
      <c r="DD714" s="187"/>
      <c r="DE714" s="187"/>
      <c r="DF714" s="187"/>
      <c r="DG714" s="187"/>
      <c r="DH714" s="187"/>
      <c r="DI714" s="187"/>
      <c r="DJ714" s="187"/>
      <c r="DK714" s="187"/>
      <c r="DL714" s="187"/>
      <c r="DM714" s="187"/>
      <c r="DN714" s="187"/>
      <c r="DO714" s="187"/>
      <c r="DP714" s="187"/>
      <c r="DQ714" s="187"/>
      <c r="DR714" s="187"/>
      <c r="DS714" s="187"/>
      <c r="DT714" s="187"/>
      <c r="DU714" s="187"/>
      <c r="DV714" s="187"/>
      <c r="DW714" s="187"/>
      <c r="DX714" s="187"/>
      <c r="DY714" s="187"/>
      <c r="DZ714" s="187"/>
      <c r="EA714" s="187"/>
      <c r="EB714" s="187"/>
      <c r="EC714" s="187"/>
      <c r="ED714" s="187"/>
      <c r="EE714" s="187"/>
      <c r="EF714" s="187"/>
      <c r="EG714" s="187"/>
      <c r="EH714" s="187"/>
      <c r="EI714" s="187"/>
      <c r="EJ714" s="187"/>
      <c r="EK714" s="187"/>
      <c r="EL714" s="187"/>
      <c r="EM714" s="187"/>
      <c r="EN714" s="187"/>
      <c r="EO714" s="187"/>
      <c r="EP714" s="187"/>
      <c r="EQ714" s="187"/>
      <c r="ER714" s="187"/>
      <c r="ES714" s="187"/>
      <c r="ET714" s="187"/>
      <c r="EU714" s="187"/>
      <c r="EV714" s="187"/>
      <c r="EW714" s="187"/>
      <c r="EX714" s="187"/>
      <c r="EY714" s="187"/>
      <c r="EZ714" s="187"/>
      <c r="FA714" s="187"/>
      <c r="FB714" s="187"/>
      <c r="FC714" s="187"/>
      <c r="FD714" s="187"/>
      <c r="FE714" s="187"/>
      <c r="FF714" s="187"/>
      <c r="FG714" s="187"/>
      <c r="FH714" s="187"/>
      <c r="FI714" s="187"/>
      <c r="FJ714" s="187"/>
      <c r="FK714" s="187"/>
      <c r="FL714" s="187"/>
      <c r="FM714" s="187"/>
      <c r="FN714" s="187"/>
      <c r="FO714" s="187"/>
      <c r="FP714" s="187"/>
      <c r="FQ714" s="187"/>
      <c r="FR714" s="187"/>
      <c r="FS714" s="187"/>
      <c r="FT714" s="187"/>
      <c r="FU714" s="187"/>
      <c r="FV714" s="187"/>
      <c r="FW714" s="187"/>
      <c r="FX714" s="187"/>
      <c r="FY714" s="187"/>
      <c r="FZ714" s="187"/>
      <c r="GA714" s="187"/>
      <c r="GB714" s="187"/>
      <c r="GC714" s="187"/>
      <c r="GD714" s="187"/>
      <c r="GE714" s="187"/>
      <c r="GF714" s="187"/>
      <c r="GG714" s="187"/>
      <c r="GH714" s="187"/>
      <c r="GI714" s="187"/>
      <c r="GJ714" s="187"/>
      <c r="GK714" s="187"/>
      <c r="GL714" s="187"/>
      <c r="GM714" s="187"/>
      <c r="GN714" s="187"/>
      <c r="GO714" s="187"/>
      <c r="GP714" s="187"/>
      <c r="GQ714" s="187"/>
      <c r="GR714" s="187"/>
      <c r="GS714" s="187"/>
      <c r="GT714" s="187"/>
      <c r="GU714" s="187"/>
      <c r="GV714" s="187"/>
      <c r="GW714" s="187"/>
      <c r="GX714" s="187"/>
      <c r="GY714" s="187"/>
      <c r="GZ714" s="187"/>
      <c r="HA714" s="187"/>
      <c r="HB714" s="187"/>
      <c r="HC714" s="187"/>
      <c r="HD714" s="187"/>
      <c r="HE714" s="187"/>
      <c r="HF714" s="187"/>
      <c r="HG714" s="187"/>
      <c r="HH714" s="187"/>
      <c r="HI714" s="187"/>
      <c r="HJ714" s="187"/>
      <c r="HK714" s="187"/>
      <c r="HL714" s="187"/>
      <c r="HM714" s="187"/>
      <c r="HN714" s="187"/>
      <c r="HO714" s="187"/>
      <c r="HP714" s="187"/>
      <c r="HQ714" s="187"/>
      <c r="HR714" s="187"/>
      <c r="HS714" s="187"/>
      <c r="HT714" s="187"/>
      <c r="HU714" s="187"/>
      <c r="HV714" s="187"/>
      <c r="HW714" s="187"/>
      <c r="HX714" s="187"/>
      <c r="HY714" s="187"/>
      <c r="HZ714" s="187"/>
      <c r="IA714" s="187"/>
      <c r="IB714" s="187"/>
      <c r="IC714" s="187"/>
      <c r="ID714" s="187"/>
      <c r="IE714" s="187"/>
      <c r="IF714" s="187"/>
      <c r="IG714" s="187"/>
      <c r="IH714" s="187"/>
      <c r="II714" s="187"/>
      <c r="IJ714" s="187"/>
      <c r="IK714" s="187"/>
      <c r="IL714" s="187"/>
      <c r="IM714" s="187"/>
      <c r="IN714" s="187"/>
      <c r="IO714" s="187"/>
      <c r="IP714" s="187"/>
      <c r="IQ714" s="187"/>
      <c r="IR714" s="187"/>
      <c r="IS714" s="187"/>
      <c r="IT714" s="187"/>
      <c r="IU714" s="187"/>
      <c r="IV714" s="187"/>
      <c r="IW714" s="187"/>
      <c r="IX714" s="187"/>
      <c r="IY714" s="187"/>
      <c r="IZ714" s="187"/>
      <c r="JA714" s="187"/>
      <c r="JB714" s="187"/>
      <c r="JC714" s="187"/>
      <c r="JD714" s="187"/>
      <c r="JE714" s="187"/>
      <c r="JF714" s="187"/>
      <c r="JG714" s="187"/>
      <c r="JH714" s="187"/>
      <c r="JI714" s="187"/>
      <c r="JJ714" s="187"/>
      <c r="JK714" s="187"/>
      <c r="JL714" s="187"/>
      <c r="JM714" s="187"/>
      <c r="JN714" s="187"/>
      <c r="JO714" s="187"/>
      <c r="JP714" s="187"/>
      <c r="JQ714" s="187"/>
      <c r="JR714" s="187"/>
      <c r="JS714" s="187"/>
      <c r="JT714" s="187"/>
      <c r="JU714" s="187"/>
      <c r="JV714" s="187"/>
      <c r="JW714" s="187"/>
      <c r="JX714" s="187"/>
      <c r="JY714" s="187"/>
      <c r="JZ714" s="187"/>
      <c r="KA714" s="187"/>
      <c r="KB714" s="187"/>
      <c r="KC714" s="187"/>
      <c r="KD714" s="187"/>
      <c r="KE714" s="187"/>
      <c r="KF714" s="187"/>
      <c r="KG714" s="187"/>
      <c r="KH714" s="187"/>
      <c r="KI714" s="187"/>
      <c r="KJ714" s="187"/>
      <c r="KK714" s="187"/>
      <c r="KL714" s="187"/>
      <c r="KM714" s="187"/>
      <c r="KN714" s="187"/>
      <c r="KO714" s="187"/>
      <c r="KP714" s="187"/>
      <c r="KQ714" s="187"/>
      <c r="KR714" s="187"/>
      <c r="KS714" s="187"/>
      <c r="KT714" s="187"/>
      <c r="KU714" s="187"/>
      <c r="KV714" s="187"/>
      <c r="KW714" s="187"/>
      <c r="KX714" s="187"/>
      <c r="KY714" s="187"/>
      <c r="KZ714" s="187"/>
      <c r="LA714" s="187"/>
      <c r="LB714" s="187"/>
      <c r="LC714" s="187"/>
      <c r="LD714" s="187"/>
      <c r="LE714" s="187"/>
      <c r="LF714" s="187"/>
      <c r="LG714" s="187"/>
      <c r="LH714" s="187"/>
      <c r="LI714" s="187"/>
      <c r="LJ714" s="187"/>
      <c r="LK714" s="187"/>
      <c r="LL714" s="187"/>
      <c r="LM714" s="187"/>
      <c r="LN714" s="187"/>
      <c r="LO714" s="187"/>
      <c r="LP714" s="187"/>
      <c r="LQ714" s="187"/>
      <c r="LR714" s="187"/>
      <c r="LS714" s="187"/>
      <c r="LT714" s="187"/>
      <c r="LU714" s="187"/>
      <c r="LV714" s="187"/>
      <c r="LW714" s="187"/>
      <c r="LX714" s="187"/>
      <c r="LY714" s="187"/>
      <c r="LZ714" s="187"/>
      <c r="MA714" s="187"/>
      <c r="MB714" s="187"/>
      <c r="MC714" s="187"/>
      <c r="MD714" s="187"/>
      <c r="ME714" s="187"/>
      <c r="MF714" s="187"/>
      <c r="MG714" s="187"/>
      <c r="MH714" s="187"/>
      <c r="MI714" s="187"/>
      <c r="MJ714" s="187"/>
      <c r="MK714" s="187"/>
      <c r="ML714" s="187"/>
      <c r="MM714" s="187"/>
      <c r="MN714" s="187"/>
      <c r="MO714" s="187"/>
      <c r="MP714" s="187"/>
      <c r="MQ714" s="187"/>
      <c r="MR714" s="187"/>
      <c r="MS714" s="187"/>
      <c r="MT714" s="187"/>
      <c r="MU714" s="187"/>
      <c r="MV714" s="187"/>
      <c r="MW714" s="187"/>
      <c r="MX714" s="187"/>
      <c r="MY714" s="187"/>
      <c r="MZ714" s="187"/>
      <c r="NA714" s="187"/>
      <c r="NB714" s="187"/>
      <c r="NC714" s="187"/>
      <c r="ND714" s="187"/>
      <c r="NE714" s="187"/>
      <c r="NF714" s="187"/>
      <c r="NG714" s="187"/>
      <c r="NH714" s="187"/>
      <c r="NI714" s="187"/>
      <c r="NJ714" s="187"/>
      <c r="NK714" s="187"/>
      <c r="NL714" s="187"/>
      <c r="NM714" s="187"/>
      <c r="NN714" s="187"/>
      <c r="NO714" s="187"/>
      <c r="NP714" s="187"/>
      <c r="NQ714" s="187"/>
      <c r="NR714" s="187"/>
      <c r="NS714" s="187"/>
      <c r="NT714" s="187"/>
      <c r="NU714" s="187"/>
      <c r="NV714" s="187"/>
      <c r="NW714" s="187"/>
      <c r="NX714" s="187"/>
      <c r="NY714" s="187"/>
      <c r="NZ714" s="187"/>
      <c r="OA714" s="187"/>
      <c r="OB714" s="187"/>
      <c r="OC714" s="187"/>
      <c r="OD714" s="187"/>
      <c r="OE714" s="187"/>
      <c r="OF714" s="187"/>
      <c r="OG714" s="187"/>
      <c r="OH714" s="187"/>
      <c r="OI714" s="187"/>
      <c r="OJ714" s="187"/>
      <c r="OK714" s="187"/>
      <c r="OL714" s="187"/>
      <c r="OM714" s="187"/>
      <c r="ON714" s="187"/>
      <c r="OO714" s="187"/>
      <c r="OP714" s="187"/>
      <c r="OQ714" s="187"/>
      <c r="OR714" s="187"/>
      <c r="OS714" s="187"/>
      <c r="OT714" s="187"/>
      <c r="OU714" s="187"/>
      <c r="OV714" s="187"/>
      <c r="OW714" s="187"/>
      <c r="OX714" s="187"/>
      <c r="OY714" s="187"/>
      <c r="OZ714" s="187"/>
      <c r="PA714" s="187"/>
      <c r="PB714" s="187"/>
      <c r="PC714" s="187"/>
      <c r="PD714" s="187"/>
      <c r="PE714" s="187"/>
      <c r="PF714" s="187"/>
      <c r="PG714" s="187"/>
      <c r="PH714" s="187"/>
      <c r="PI714" s="187"/>
      <c r="PJ714" s="187"/>
      <c r="PK714" s="187"/>
      <c r="PL714" s="187"/>
      <c r="PM714" s="187"/>
      <c r="PN714" s="187"/>
      <c r="PO714" s="187"/>
      <c r="PP714" s="187"/>
      <c r="PQ714" s="187"/>
      <c r="PR714" s="187"/>
      <c r="PS714" s="187"/>
      <c r="PT714" s="187"/>
      <c r="PU714" s="187"/>
      <c r="PV714" s="187"/>
      <c r="PW714" s="187"/>
      <c r="PX714" s="187"/>
      <c r="PY714" s="187"/>
      <c r="PZ714" s="187"/>
      <c r="QA714" s="187"/>
      <c r="QB714" s="187"/>
      <c r="QC714" s="187"/>
      <c r="QD714" s="187"/>
      <c r="QE714" s="187"/>
      <c r="QF714" s="187"/>
      <c r="QG714" s="187"/>
      <c r="QH714" s="187"/>
      <c r="QI714" s="187"/>
      <c r="QJ714" s="187"/>
      <c r="QK714" s="187"/>
      <c r="QL714" s="187"/>
      <c r="QM714" s="187"/>
      <c r="QN714" s="187"/>
      <c r="QO714" s="187"/>
      <c r="QP714" s="187"/>
      <c r="QQ714" s="187"/>
      <c r="QR714" s="187"/>
      <c r="QS714" s="187"/>
      <c r="QT714" s="187"/>
      <c r="QU714" s="187"/>
      <c r="QV714" s="187"/>
      <c r="QW714" s="187"/>
      <c r="QX714" s="187"/>
      <c r="QY714" s="187"/>
      <c r="QZ714" s="187"/>
      <c r="RA714" s="187"/>
      <c r="RB714" s="187"/>
      <c r="RC714" s="187"/>
      <c r="RD714" s="187"/>
      <c r="RE714" s="187"/>
      <c r="RF714" s="187"/>
      <c r="RG714" s="187"/>
      <c r="RH714" s="187"/>
      <c r="RI714" s="187"/>
      <c r="RJ714" s="187"/>
      <c r="RK714" s="187"/>
      <c r="RL714" s="187"/>
      <c r="RM714" s="187"/>
      <c r="RN714" s="187"/>
      <c r="RO714" s="187"/>
      <c r="RP714" s="187"/>
      <c r="RQ714" s="187"/>
      <c r="RR714" s="187"/>
      <c r="RS714" s="187"/>
      <c r="RT714" s="187"/>
      <c r="RU714" s="187"/>
      <c r="RV714" s="187"/>
      <c r="RW714" s="187"/>
      <c r="RX714" s="187"/>
      <c r="RY714" s="187"/>
      <c r="RZ714" s="187"/>
      <c r="SA714" s="187"/>
      <c r="SB714" s="187"/>
      <c r="SC714" s="187"/>
      <c r="SD714" s="187"/>
      <c r="SE714" s="187"/>
      <c r="SF714" s="187"/>
      <c r="SG714" s="187"/>
      <c r="SH714" s="187"/>
      <c r="SI714" s="187"/>
      <c r="SJ714" s="187"/>
      <c r="SK714" s="187"/>
      <c r="SL714" s="187"/>
      <c r="SM714" s="187"/>
      <c r="SN714" s="187"/>
      <c r="SO714" s="187"/>
      <c r="SP714" s="187"/>
      <c r="SQ714" s="187"/>
      <c r="SR714" s="187"/>
      <c r="SS714" s="187"/>
      <c r="ST714" s="187"/>
      <c r="SU714" s="187"/>
      <c r="SV714" s="187"/>
      <c r="SW714" s="187"/>
      <c r="SX714" s="187"/>
      <c r="SY714" s="187"/>
      <c r="SZ714" s="187"/>
      <c r="TA714" s="187"/>
      <c r="TB714" s="187"/>
      <c r="TC714" s="187"/>
      <c r="TD714" s="187"/>
      <c r="TE714" s="187"/>
      <c r="TF714" s="187"/>
      <c r="TG714" s="187"/>
      <c r="TH714" s="187"/>
      <c r="TI714" s="187"/>
      <c r="TJ714" s="187"/>
      <c r="TK714" s="187"/>
      <c r="TL714" s="187"/>
      <c r="TM714" s="187"/>
      <c r="TN714" s="187"/>
      <c r="TO714" s="187"/>
      <c r="TP714" s="187"/>
      <c r="TQ714" s="187"/>
      <c r="TR714" s="187"/>
      <c r="TS714" s="187"/>
      <c r="TT714" s="187"/>
      <c r="TU714" s="187"/>
      <c r="TV714" s="187"/>
      <c r="TW714" s="187"/>
      <c r="TX714" s="187"/>
      <c r="TY714" s="187"/>
      <c r="TZ714" s="187"/>
      <c r="UA714" s="187"/>
      <c r="UB714" s="187"/>
      <c r="UC714" s="187"/>
      <c r="UD714" s="187"/>
      <c r="UE714" s="187"/>
      <c r="UF714" s="187"/>
      <c r="UG714" s="187"/>
      <c r="UH714" s="187"/>
      <c r="UI714" s="187"/>
      <c r="UJ714" s="187"/>
      <c r="UK714" s="187"/>
      <c r="UL714" s="187"/>
      <c r="UM714" s="187"/>
      <c r="UN714" s="187"/>
      <c r="UO714" s="187"/>
      <c r="UP714" s="187"/>
      <c r="UQ714" s="187"/>
      <c r="UR714" s="187"/>
      <c r="US714" s="187"/>
      <c r="UT714" s="187"/>
      <c r="UU714" s="187"/>
      <c r="UV714" s="187"/>
      <c r="UW714" s="187"/>
      <c r="UX714" s="187"/>
      <c r="UY714" s="187"/>
      <c r="UZ714" s="187"/>
      <c r="VA714" s="187"/>
      <c r="VB714" s="187"/>
      <c r="VC714" s="187"/>
      <c r="VD714" s="187"/>
      <c r="VE714" s="187"/>
      <c r="VF714" s="187"/>
      <c r="VG714" s="187"/>
      <c r="VH714" s="187"/>
      <c r="VI714" s="187"/>
      <c r="VJ714" s="187"/>
      <c r="VK714" s="187"/>
      <c r="VL714" s="187"/>
      <c r="VM714" s="187"/>
      <c r="VN714" s="187"/>
      <c r="VO714" s="187"/>
      <c r="VP714" s="187"/>
      <c r="VQ714" s="187"/>
      <c r="VR714" s="187"/>
      <c r="VS714" s="187"/>
      <c r="VT714" s="187"/>
      <c r="VU714" s="187"/>
      <c r="VV714" s="187"/>
      <c r="VW714" s="187"/>
      <c r="VX714" s="187"/>
      <c r="VY714" s="187"/>
      <c r="VZ714" s="187"/>
      <c r="WA714" s="187"/>
      <c r="WB714" s="187"/>
      <c r="WC714" s="187"/>
      <c r="WD714" s="187"/>
      <c r="WE714" s="187"/>
      <c r="WF714" s="187"/>
      <c r="WG714" s="187"/>
      <c r="WH714" s="187"/>
      <c r="WI714" s="187"/>
      <c r="WJ714" s="187"/>
      <c r="WK714" s="187"/>
      <c r="WL714" s="187"/>
      <c r="WM714" s="187"/>
      <c r="WN714" s="187"/>
      <c r="WO714" s="187"/>
      <c r="WP714" s="187"/>
      <c r="WQ714" s="187"/>
      <c r="WR714" s="187"/>
      <c r="WS714" s="187"/>
      <c r="WT714" s="187"/>
      <c r="WU714" s="187"/>
      <c r="WV714" s="187"/>
      <c r="WW714" s="187"/>
      <c r="WX714" s="187"/>
      <c r="WY714" s="187"/>
      <c r="WZ714" s="187"/>
      <c r="XA714" s="187"/>
      <c r="XB714" s="187"/>
      <c r="XC714" s="187"/>
      <c r="XD714" s="187"/>
      <c r="XE714" s="187"/>
      <c r="XF714" s="187"/>
      <c r="XG714" s="187"/>
      <c r="XH714" s="187"/>
      <c r="XI714" s="187"/>
      <c r="XJ714" s="187"/>
      <c r="XK714" s="187"/>
      <c r="XL714" s="187"/>
      <c r="XM714" s="187"/>
      <c r="XN714" s="187"/>
      <c r="XO714" s="187"/>
      <c r="XP714" s="187"/>
      <c r="XQ714" s="187"/>
      <c r="XR714" s="187"/>
      <c r="XS714" s="187"/>
      <c r="XT714" s="187"/>
      <c r="XU714" s="187"/>
      <c r="XV714" s="187"/>
      <c r="XW714" s="187"/>
      <c r="XX714" s="187"/>
      <c r="XY714" s="187"/>
      <c r="XZ714" s="187"/>
      <c r="YA714" s="187"/>
      <c r="YB714" s="187"/>
      <c r="YC714" s="187"/>
      <c r="YD714" s="187"/>
      <c r="YE714" s="187"/>
      <c r="YF714" s="187"/>
      <c r="YG714" s="187"/>
      <c r="YH714" s="187"/>
      <c r="YI714" s="187"/>
      <c r="YJ714" s="187"/>
      <c r="YK714" s="187"/>
      <c r="YL714" s="187"/>
      <c r="YM714" s="187"/>
      <c r="YN714" s="187"/>
      <c r="YO714" s="187"/>
      <c r="YP714" s="187"/>
      <c r="YQ714" s="187"/>
      <c r="YR714" s="187"/>
      <c r="YS714" s="187"/>
      <c r="YT714" s="187"/>
      <c r="YU714" s="187"/>
      <c r="YV714" s="187"/>
      <c r="YW714" s="187"/>
      <c r="YX714" s="187"/>
      <c r="YY714" s="187"/>
      <c r="YZ714" s="187"/>
      <c r="ZA714" s="187"/>
      <c r="ZB714" s="187"/>
      <c r="ZC714" s="187"/>
      <c r="ZD714" s="187"/>
      <c r="ZE714" s="187"/>
      <c r="ZF714" s="187"/>
      <c r="ZG714" s="187"/>
      <c r="ZH714" s="187"/>
      <c r="ZI714" s="187"/>
      <c r="ZJ714" s="187"/>
      <c r="ZK714" s="187"/>
      <c r="ZL714" s="187"/>
      <c r="ZM714" s="187"/>
      <c r="ZN714" s="187"/>
      <c r="ZO714" s="187"/>
      <c r="ZP714" s="187"/>
      <c r="ZQ714" s="187"/>
      <c r="ZR714" s="187"/>
      <c r="ZS714" s="187"/>
      <c r="ZT714" s="187"/>
      <c r="ZU714" s="187"/>
      <c r="ZV714" s="187"/>
      <c r="ZW714" s="187"/>
      <c r="ZX714" s="187"/>
      <c r="ZY714" s="187"/>
      <c r="ZZ714" s="187"/>
      <c r="AAA714" s="187"/>
      <c r="AAB714" s="187"/>
      <c r="AAC714" s="187"/>
      <c r="AAD714" s="187"/>
      <c r="AAE714" s="187"/>
      <c r="AAF714" s="187"/>
      <c r="AAG714" s="187"/>
      <c r="AAH714" s="187"/>
      <c r="AAI714" s="187"/>
      <c r="AAJ714" s="187"/>
      <c r="AAK714" s="187"/>
      <c r="AAL714" s="187"/>
      <c r="AAM714" s="187"/>
      <c r="AAN714" s="187"/>
      <c r="AAO714" s="187"/>
      <c r="AAP714" s="187"/>
      <c r="AAQ714" s="187"/>
      <c r="AAR714" s="187"/>
      <c r="AAS714" s="187"/>
      <c r="AAT714" s="187"/>
      <c r="AAU714" s="187"/>
      <c r="AAV714" s="187"/>
      <c r="AAW714" s="187"/>
      <c r="AAX714" s="187"/>
      <c r="AAY714" s="187"/>
      <c r="AAZ714" s="187"/>
      <c r="ABA714" s="187"/>
      <c r="ABB714" s="187"/>
      <c r="ABC714" s="187"/>
      <c r="ABD714" s="187"/>
      <c r="ABE714" s="187"/>
      <c r="ABF714" s="187"/>
      <c r="ABG714" s="187"/>
      <c r="ABH714" s="187"/>
      <c r="ABI714" s="187"/>
      <c r="ABJ714" s="187"/>
      <c r="ABK714" s="187"/>
      <c r="ABL714" s="187"/>
      <c r="ABM714" s="187"/>
      <c r="ABN714" s="187"/>
      <c r="ABO714" s="187"/>
      <c r="ABP714" s="187"/>
      <c r="ABQ714" s="187"/>
      <c r="ABR714" s="187"/>
      <c r="ABS714" s="187"/>
      <c r="ABT714" s="187"/>
      <c r="ABU714" s="187"/>
      <c r="ABV714" s="187"/>
      <c r="ABW714" s="187"/>
      <c r="ABX714" s="187"/>
      <c r="ABY714" s="187"/>
      <c r="ABZ714" s="187"/>
      <c r="ACA714" s="187"/>
      <c r="ACB714" s="187"/>
      <c r="ACC714" s="187"/>
      <c r="ACD714" s="187"/>
      <c r="ACE714" s="187"/>
      <c r="ACF714" s="187"/>
      <c r="ACG714" s="187"/>
      <c r="ACH714" s="187"/>
      <c r="ACI714" s="187"/>
      <c r="ACJ714" s="187"/>
      <c r="ACK714" s="187"/>
      <c r="ACL714" s="187"/>
      <c r="ACM714" s="187"/>
      <c r="ACN714" s="187"/>
      <c r="ACO714" s="187"/>
      <c r="ACP714" s="187"/>
      <c r="ACQ714" s="187"/>
      <c r="ACR714" s="187"/>
      <c r="ACS714" s="187"/>
      <c r="ACT714" s="187"/>
      <c r="ACU714" s="187"/>
      <c r="ACV714" s="187"/>
      <c r="ACW714" s="187"/>
      <c r="ACX714" s="187"/>
      <c r="ACY714" s="187"/>
      <c r="ACZ714" s="187"/>
      <c r="ADA714" s="187"/>
      <c r="ADB714" s="187"/>
      <c r="ADC714" s="187"/>
      <c r="ADD714" s="187"/>
      <c r="ADE714" s="187"/>
      <c r="ADF714" s="187"/>
      <c r="ADG714" s="187"/>
      <c r="ADH714" s="187"/>
      <c r="ADI714" s="187"/>
      <c r="ADJ714" s="187"/>
      <c r="ADK714" s="187"/>
      <c r="ADL714" s="187"/>
      <c r="ADM714" s="187"/>
      <c r="ADN714" s="187"/>
      <c r="ADO714" s="187"/>
      <c r="ADP714" s="187"/>
      <c r="ADQ714" s="187"/>
      <c r="ADR714" s="187"/>
      <c r="ADS714" s="187"/>
      <c r="ADT714" s="187"/>
      <c r="ADU714" s="187"/>
      <c r="ADV714" s="187"/>
      <c r="ADW714" s="187"/>
      <c r="ADX714" s="187"/>
      <c r="ADY714" s="187"/>
      <c r="ADZ714" s="187"/>
      <c r="AEA714" s="187"/>
      <c r="AEB714" s="187"/>
      <c r="AEC714" s="187"/>
      <c r="AED714" s="187"/>
      <c r="AEE714" s="187"/>
      <c r="AEF714" s="187"/>
      <c r="AEG714" s="187"/>
      <c r="AEH714" s="187"/>
      <c r="AEI714" s="187"/>
      <c r="AEJ714" s="187"/>
      <c r="AEK714" s="187"/>
      <c r="AEL714" s="187"/>
      <c r="AEM714" s="187"/>
      <c r="AEN714" s="187"/>
      <c r="AEO714" s="187"/>
      <c r="AEP714" s="187"/>
      <c r="AEQ714" s="187"/>
      <c r="AER714" s="187"/>
      <c r="AES714" s="187"/>
      <c r="AET714" s="187"/>
      <c r="AEU714" s="187"/>
      <c r="AEV714" s="187"/>
      <c r="AEW714" s="187"/>
      <c r="AEX714" s="187"/>
      <c r="AEY714" s="187"/>
      <c r="AEZ714" s="187"/>
      <c r="AFA714" s="187"/>
      <c r="AFB714" s="187"/>
      <c r="AFC714" s="187"/>
      <c r="AFD714" s="187"/>
      <c r="AFE714" s="187"/>
      <c r="AFF714" s="187"/>
      <c r="AFG714" s="187"/>
      <c r="AFH714" s="187"/>
      <c r="AFI714" s="187"/>
      <c r="AFJ714" s="187"/>
      <c r="AFK714" s="187"/>
      <c r="AFL714" s="187"/>
      <c r="AFM714" s="187"/>
      <c r="AFN714" s="187"/>
      <c r="AFO714" s="187"/>
      <c r="AFP714" s="187"/>
      <c r="AFQ714" s="187"/>
      <c r="AFR714" s="187"/>
      <c r="AFS714" s="187"/>
      <c r="AFT714" s="187"/>
      <c r="AFU714" s="187"/>
      <c r="AFV714" s="187"/>
      <c r="AFW714" s="187"/>
      <c r="AFX714" s="187"/>
      <c r="AFY714" s="187"/>
      <c r="AFZ714" s="187"/>
      <c r="AGA714" s="187"/>
      <c r="AGB714" s="187"/>
      <c r="AGC714" s="187"/>
      <c r="AGD714" s="187"/>
      <c r="AGE714" s="187"/>
      <c r="AGF714" s="187"/>
      <c r="AGG714" s="187"/>
      <c r="AGH714" s="187"/>
      <c r="AGI714" s="187"/>
      <c r="AGJ714" s="187"/>
      <c r="AGK714" s="187"/>
      <c r="AGL714" s="187"/>
      <c r="AGM714" s="187"/>
      <c r="AGN714" s="187"/>
      <c r="AGO714" s="187"/>
      <c r="AGP714" s="187"/>
      <c r="AGQ714" s="187"/>
      <c r="AGR714" s="187"/>
      <c r="AGS714" s="187"/>
      <c r="AGT714" s="187"/>
      <c r="AGU714" s="187"/>
      <c r="AGV714" s="187"/>
      <c r="AGW714" s="187"/>
      <c r="AGX714" s="187"/>
      <c r="AGY714" s="187"/>
      <c r="AGZ714" s="187"/>
      <c r="AHA714" s="187"/>
      <c r="AHB714" s="187"/>
      <c r="AHC714" s="187"/>
      <c r="AHD714" s="187"/>
      <c r="AHE714" s="187"/>
      <c r="AHF714" s="187"/>
      <c r="AHG714" s="187"/>
      <c r="AHH714" s="187"/>
      <c r="AHI714" s="187"/>
      <c r="AHJ714" s="187"/>
      <c r="AHK714" s="187"/>
      <c r="AHL714" s="187"/>
      <c r="AHM714" s="187"/>
      <c r="AHN714" s="187"/>
      <c r="AHO714" s="187"/>
      <c r="AHP714" s="187"/>
      <c r="AHQ714" s="187"/>
      <c r="AHR714" s="187"/>
      <c r="AHS714" s="187"/>
      <c r="AHT714" s="187"/>
      <c r="AHU714" s="187"/>
      <c r="AHV714" s="187"/>
      <c r="AHW714" s="187"/>
      <c r="AHX714" s="187"/>
      <c r="AHY714" s="187"/>
      <c r="AHZ714" s="187"/>
      <c r="AIA714" s="187"/>
      <c r="AIB714" s="187"/>
      <c r="AIC714" s="187"/>
      <c r="AID714" s="187"/>
      <c r="AIE714" s="187"/>
      <c r="AIF714" s="187"/>
      <c r="AIG714" s="187"/>
      <c r="AIH714" s="187"/>
      <c r="AII714" s="187"/>
      <c r="AIJ714" s="187"/>
      <c r="AIK714" s="187"/>
      <c r="AIL714" s="187"/>
      <c r="AIM714" s="187"/>
      <c r="AIN714" s="187"/>
      <c r="AIO714" s="187"/>
      <c r="AIP714" s="187"/>
      <c r="AIQ714" s="187"/>
      <c r="AIR714" s="187"/>
      <c r="AIS714" s="187"/>
      <c r="AIT714" s="187"/>
      <c r="AIU714" s="187"/>
      <c r="AIV714" s="187"/>
      <c r="AIW714" s="187"/>
      <c r="AIX714" s="187"/>
      <c r="AIY714" s="187"/>
      <c r="AIZ714" s="187"/>
      <c r="AJA714" s="187"/>
      <c r="AJB714" s="187"/>
      <c r="AJC714" s="187"/>
      <c r="AJD714" s="187"/>
      <c r="AJE714" s="187"/>
      <c r="AJF714" s="187"/>
      <c r="AJG714" s="187"/>
      <c r="AJH714" s="187"/>
      <c r="AJI714" s="187"/>
      <c r="AJJ714" s="187"/>
      <c r="AJK714" s="187"/>
      <c r="AJL714" s="187"/>
      <c r="AJM714" s="187"/>
      <c r="AJN714" s="187"/>
      <c r="AJO714" s="187"/>
      <c r="AJP714" s="187"/>
      <c r="AJQ714" s="187"/>
      <c r="AJR714" s="187"/>
      <c r="AJS714" s="187"/>
      <c r="AJT714" s="187"/>
      <c r="AJU714" s="187"/>
      <c r="AJV714" s="187"/>
      <c r="AJW714" s="187"/>
      <c r="AJX714" s="187"/>
      <c r="AJY714" s="187"/>
      <c r="AJZ714" s="187"/>
      <c r="AKA714" s="187"/>
      <c r="AKB714" s="187"/>
      <c r="AKC714" s="187"/>
      <c r="AKD714" s="187"/>
      <c r="AKE714" s="187"/>
      <c r="AKF714" s="187"/>
      <c r="AKG714" s="187"/>
      <c r="AKH714" s="187"/>
      <c r="AKI714" s="187"/>
      <c r="AKJ714" s="187"/>
      <c r="AKK714" s="187"/>
      <c r="AKL714" s="187"/>
      <c r="AKM714" s="187"/>
      <c r="AKN714" s="187"/>
      <c r="AKO714" s="187"/>
      <c r="AKP714" s="187"/>
      <c r="AKQ714" s="187"/>
      <c r="AKR714" s="187"/>
      <c r="AKS714" s="187"/>
      <c r="AKT714" s="187"/>
      <c r="AKU714" s="187"/>
      <c r="AKV714" s="187"/>
      <c r="AKW714" s="187"/>
      <c r="AKX714" s="187"/>
      <c r="AKY714" s="187"/>
      <c r="AKZ714" s="187"/>
      <c r="ALA714" s="187"/>
      <c r="ALB714" s="187"/>
      <c r="ALC714" s="187"/>
      <c r="ALD714" s="187"/>
      <c r="ALE714" s="187"/>
      <c r="ALF714" s="187"/>
      <c r="ALG714" s="187"/>
      <c r="ALH714" s="187"/>
      <c r="ALI714" s="187"/>
      <c r="ALJ714" s="187"/>
      <c r="ALK714" s="187"/>
      <c r="ALL714" s="187"/>
      <c r="ALM714" s="187"/>
      <c r="ALN714" s="187"/>
      <c r="ALO714" s="187"/>
      <c r="ALP714" s="187"/>
      <c r="ALQ714" s="187"/>
      <c r="ALR714" s="187"/>
      <c r="ALS714" s="187"/>
      <c r="ALT714" s="187"/>
      <c r="ALU714" s="187"/>
      <c r="ALV714" s="187"/>
      <c r="ALW714" s="187"/>
      <c r="ALX714" s="187"/>
      <c r="ALY714" s="187"/>
      <c r="ALZ714" s="187"/>
      <c r="AMA714" s="187"/>
      <c r="AMB714" s="187"/>
      <c r="AMC714" s="187"/>
      <c r="AMD714" s="187"/>
      <c r="AME714" s="187"/>
      <c r="AMF714" s="187"/>
      <c r="AMG714" s="187"/>
      <c r="AMH714" s="187"/>
      <c r="AMI714" s="187"/>
      <c r="AMJ714" s="187"/>
      <c r="AMK714" s="187"/>
      <c r="AML714" s="187"/>
      <c r="AMM714" s="187"/>
      <c r="AMN714" s="187"/>
      <c r="AMO714" s="187"/>
      <c r="AMP714" s="187"/>
      <c r="AMQ714" s="187"/>
      <c r="AMR714" s="187"/>
      <c r="AMS714" s="187"/>
      <c r="AMT714" s="187"/>
      <c r="AMU714" s="187"/>
      <c r="AMV714" s="187"/>
      <c r="AMW714" s="187"/>
      <c r="AMX714" s="187"/>
      <c r="AMY714" s="187"/>
      <c r="AMZ714" s="187"/>
      <c r="ANA714" s="187"/>
      <c r="ANB714" s="187"/>
      <c r="ANC714" s="187"/>
      <c r="AND714" s="187"/>
      <c r="ANE714" s="187"/>
      <c r="ANF714" s="187"/>
      <c r="ANG714" s="187"/>
      <c r="ANH714" s="187"/>
      <c r="ANI714" s="187"/>
      <c r="ANJ714" s="187"/>
      <c r="ANK714" s="187"/>
      <c r="ANL714" s="187"/>
      <c r="ANM714" s="187"/>
      <c r="ANN714" s="187"/>
      <c r="ANO714" s="187"/>
      <c r="ANP714" s="187"/>
      <c r="ANQ714" s="187"/>
      <c r="ANR714" s="187"/>
      <c r="ANS714" s="187"/>
      <c r="ANT714" s="187"/>
      <c r="ANU714" s="187"/>
      <c r="ANV714" s="187"/>
      <c r="ANW714" s="187"/>
      <c r="ANX714" s="187"/>
      <c r="ANY714" s="187"/>
      <c r="ANZ714" s="187"/>
      <c r="AOA714" s="187"/>
      <c r="AOB714" s="187"/>
      <c r="AOC714" s="187"/>
      <c r="AOD714" s="187"/>
      <c r="AOE714" s="187"/>
      <c r="AOF714" s="187"/>
      <c r="AOG714" s="187"/>
      <c r="AOH714" s="187"/>
      <c r="AOI714" s="187"/>
      <c r="AOJ714" s="187"/>
      <c r="AOK714" s="187"/>
      <c r="AOL714" s="187"/>
      <c r="AOM714" s="187"/>
      <c r="AON714" s="187"/>
      <c r="AOO714" s="187"/>
      <c r="AOP714" s="187"/>
      <c r="AOQ714" s="187"/>
      <c r="AOR714" s="187"/>
      <c r="AOS714" s="187"/>
      <c r="AOT714" s="187"/>
      <c r="AOU714" s="187"/>
      <c r="AOV714" s="187"/>
      <c r="AOW714" s="187"/>
      <c r="AOX714" s="187"/>
      <c r="AOY714" s="187"/>
      <c r="AOZ714" s="187"/>
      <c r="APA714" s="187"/>
      <c r="APB714" s="187"/>
      <c r="APC714" s="187"/>
      <c r="APD714" s="187"/>
      <c r="APE714" s="187"/>
      <c r="APF714" s="187"/>
      <c r="APG714" s="187"/>
      <c r="APH714" s="187"/>
      <c r="API714" s="187"/>
      <c r="APJ714" s="187"/>
      <c r="APK714" s="187"/>
      <c r="APL714" s="187"/>
      <c r="APM714" s="187"/>
      <c r="APN714" s="187"/>
      <c r="APO714" s="187"/>
      <c r="APP714" s="187"/>
      <c r="APQ714" s="187"/>
      <c r="APR714" s="187"/>
      <c r="APS714" s="187"/>
      <c r="APT714" s="187"/>
      <c r="APU714" s="187"/>
      <c r="APV714" s="187"/>
      <c r="APW714" s="187"/>
      <c r="APX714" s="187"/>
      <c r="APY714" s="187"/>
      <c r="APZ714" s="187"/>
      <c r="AQA714" s="187"/>
      <c r="AQB714" s="187"/>
      <c r="AQC714" s="187"/>
      <c r="AQD714" s="187"/>
      <c r="AQE714" s="187"/>
      <c r="AQF714" s="187"/>
      <c r="AQG714" s="187"/>
      <c r="AQH714" s="187"/>
      <c r="AQI714" s="187"/>
      <c r="AQJ714" s="187"/>
      <c r="AQK714" s="187"/>
      <c r="AQL714" s="187"/>
      <c r="AQM714" s="187"/>
      <c r="AQN714" s="187"/>
      <c r="AQO714" s="187"/>
      <c r="AQP714" s="187"/>
      <c r="AQQ714" s="187"/>
      <c r="AQR714" s="187"/>
      <c r="AQS714" s="187"/>
      <c r="AQT714" s="187"/>
      <c r="AQU714" s="187"/>
      <c r="AQV714" s="187"/>
      <c r="AQW714" s="187"/>
      <c r="AQX714" s="187"/>
      <c r="AQY714" s="187"/>
      <c r="AQZ714" s="187"/>
      <c r="ARA714" s="187"/>
      <c r="ARB714" s="187"/>
      <c r="ARC714" s="187"/>
      <c r="ARD714" s="187"/>
      <c r="ARE714" s="187"/>
      <c r="ARF714" s="187"/>
      <c r="ARG714" s="187"/>
      <c r="ARH714" s="187"/>
      <c r="ARI714" s="187"/>
      <c r="ARJ714" s="187"/>
      <c r="ARK714" s="187"/>
      <c r="ARL714" s="187"/>
      <c r="ARM714" s="187"/>
      <c r="ARN714" s="187"/>
      <c r="ARO714" s="187"/>
      <c r="ARP714" s="187"/>
      <c r="ARQ714" s="187"/>
      <c r="ARR714" s="187"/>
      <c r="ARS714" s="187"/>
      <c r="ART714" s="187"/>
      <c r="ARU714" s="187"/>
      <c r="ARV714" s="187"/>
      <c r="ARW714" s="187"/>
      <c r="ARX714" s="187"/>
      <c r="ARY714" s="187"/>
      <c r="ARZ714" s="187"/>
      <c r="ASA714" s="187"/>
      <c r="ASB714" s="187"/>
      <c r="ASC714" s="187"/>
      <c r="ASD714" s="187"/>
      <c r="ASE714" s="187"/>
      <c r="ASF714" s="187"/>
      <c r="ASG714" s="187"/>
      <c r="ASH714" s="187"/>
      <c r="ASI714" s="187"/>
      <c r="ASJ714" s="187"/>
      <c r="ASK714" s="187"/>
      <c r="ASL714" s="187"/>
      <c r="ASM714" s="187"/>
      <c r="ASN714" s="187"/>
      <c r="ASO714" s="187"/>
      <c r="ASP714" s="187"/>
      <c r="ASQ714" s="187"/>
      <c r="ASR714" s="187"/>
      <c r="ASS714" s="187"/>
      <c r="AST714" s="187"/>
      <c r="ASU714" s="187"/>
      <c r="ASV714" s="187"/>
      <c r="ASW714" s="187"/>
      <c r="ASX714" s="187"/>
      <c r="ASY714" s="187"/>
      <c r="ASZ714" s="187"/>
      <c r="ATA714" s="187"/>
      <c r="ATB714" s="187"/>
      <c r="ATC714" s="187"/>
      <c r="ATD714" s="187"/>
      <c r="ATE714" s="187"/>
      <c r="ATF714" s="187"/>
      <c r="ATG714" s="187"/>
      <c r="ATH714" s="187"/>
      <c r="ATI714" s="187"/>
      <c r="ATJ714" s="187"/>
      <c r="ATK714" s="187"/>
      <c r="ATL714" s="187"/>
      <c r="ATM714" s="187"/>
      <c r="ATN714" s="187"/>
      <c r="ATO714" s="187"/>
      <c r="ATP714" s="187"/>
      <c r="ATQ714" s="187"/>
      <c r="ATR714" s="187"/>
      <c r="ATS714" s="187"/>
      <c r="ATT714" s="187"/>
      <c r="ATU714" s="187"/>
      <c r="ATV714" s="187"/>
      <c r="ATW714" s="187"/>
      <c r="ATX714" s="187"/>
      <c r="ATY714" s="187"/>
      <c r="ATZ714" s="187"/>
      <c r="AUA714" s="187"/>
      <c r="AUB714" s="187"/>
      <c r="AUC714" s="187"/>
      <c r="AUD714" s="187"/>
      <c r="AUE714" s="187"/>
      <c r="AUF714" s="187"/>
      <c r="AUG714" s="187"/>
      <c r="AUH714" s="187"/>
      <c r="AUI714" s="187"/>
      <c r="AUJ714" s="187"/>
      <c r="AUK714" s="187"/>
      <c r="AUL714" s="187"/>
      <c r="AUM714" s="187"/>
      <c r="AUN714" s="187"/>
      <c r="AUO714" s="187"/>
      <c r="AUP714" s="187"/>
      <c r="AUQ714" s="187"/>
      <c r="AUR714" s="187"/>
      <c r="AUS714" s="187"/>
      <c r="AUT714" s="187"/>
      <c r="AUU714" s="187"/>
      <c r="AUV714" s="187"/>
      <c r="AUW714" s="187"/>
      <c r="AUX714" s="187"/>
      <c r="AUY714" s="187"/>
      <c r="AUZ714" s="187"/>
      <c r="AVA714" s="187"/>
      <c r="AVB714" s="187"/>
      <c r="AVC714" s="187"/>
      <c r="AVD714" s="187"/>
      <c r="AVE714" s="187"/>
      <c r="AVF714" s="187"/>
      <c r="AVG714" s="187"/>
      <c r="AVH714" s="187"/>
      <c r="AVI714" s="187"/>
      <c r="AVJ714" s="187"/>
      <c r="AVK714" s="187"/>
      <c r="AVL714" s="187"/>
      <c r="AVM714" s="187"/>
      <c r="AVN714" s="187"/>
      <c r="AVO714" s="187"/>
      <c r="AVP714" s="187"/>
      <c r="AVQ714" s="187"/>
      <c r="AVR714" s="187"/>
      <c r="AVS714" s="187"/>
      <c r="AVT714" s="187"/>
      <c r="AVU714" s="187"/>
      <c r="AVV714" s="187"/>
      <c r="AVW714" s="187"/>
      <c r="AVX714" s="187"/>
      <c r="AVY714" s="187"/>
      <c r="AVZ714" s="187"/>
      <c r="AWA714" s="187"/>
      <c r="AWB714" s="187"/>
      <c r="AWC714" s="187"/>
      <c r="AWD714" s="187"/>
      <c r="AWE714" s="187"/>
      <c r="AWF714" s="187"/>
      <c r="AWG714" s="187"/>
      <c r="AWH714" s="187"/>
      <c r="AWI714" s="187"/>
      <c r="AWJ714" s="187"/>
      <c r="AWK714" s="187"/>
      <c r="AWL714" s="187"/>
      <c r="AWM714" s="187"/>
      <c r="AWN714" s="187"/>
      <c r="AWO714" s="187"/>
      <c r="AWP714" s="187"/>
      <c r="AWQ714" s="187"/>
      <c r="AWR714" s="187"/>
      <c r="AWS714" s="187"/>
      <c r="AWT714" s="187"/>
      <c r="AWU714" s="187"/>
      <c r="AWV714" s="187"/>
      <c r="AWW714" s="187"/>
      <c r="AWX714" s="187"/>
      <c r="AWY714" s="187"/>
      <c r="AWZ714" s="187"/>
      <c r="AXA714" s="187"/>
      <c r="AXB714" s="187"/>
      <c r="AXC714" s="187"/>
      <c r="AXD714" s="187"/>
      <c r="AXE714" s="187"/>
      <c r="AXF714" s="187"/>
      <c r="AXG714" s="187"/>
      <c r="AXH714" s="187"/>
      <c r="AXI714" s="187"/>
      <c r="AXJ714" s="187"/>
      <c r="AXK714" s="187"/>
      <c r="AXL714" s="187"/>
      <c r="AXM714" s="187"/>
      <c r="AXN714" s="187"/>
      <c r="AXO714" s="187"/>
      <c r="AXP714" s="187"/>
      <c r="AXQ714" s="187"/>
      <c r="AXR714" s="187"/>
      <c r="AXS714" s="187"/>
      <c r="AXT714" s="187"/>
      <c r="AXU714" s="187"/>
      <c r="AXV714" s="187"/>
      <c r="AXW714" s="187"/>
      <c r="AXX714" s="187"/>
      <c r="AXY714" s="187"/>
      <c r="AXZ714" s="187"/>
      <c r="AYA714" s="187"/>
      <c r="AYB714" s="187"/>
      <c r="AYC714" s="187"/>
      <c r="AYD714" s="187"/>
      <c r="AYE714" s="187"/>
      <c r="AYF714" s="187"/>
      <c r="AYG714" s="187"/>
      <c r="AYH714" s="187"/>
      <c r="AYI714" s="187"/>
      <c r="AYJ714" s="187"/>
      <c r="AYK714" s="187"/>
      <c r="AYL714" s="187"/>
      <c r="AYM714" s="187"/>
      <c r="AYN714" s="187"/>
      <c r="AYO714" s="187"/>
      <c r="AYP714" s="187"/>
      <c r="AYQ714" s="187"/>
      <c r="AYR714" s="187"/>
      <c r="AYS714" s="187"/>
      <c r="AYT714" s="187"/>
      <c r="AYU714" s="187"/>
      <c r="AYV714" s="187"/>
      <c r="AYW714" s="187"/>
      <c r="AYX714" s="187"/>
      <c r="AYY714" s="187"/>
      <c r="AYZ714" s="187"/>
      <c r="AZA714" s="187"/>
      <c r="AZB714" s="187"/>
      <c r="AZC714" s="187"/>
      <c r="AZD714" s="187"/>
      <c r="AZE714" s="187"/>
      <c r="AZF714" s="187"/>
      <c r="AZG714" s="187"/>
      <c r="AZH714" s="187"/>
      <c r="AZI714" s="187"/>
      <c r="AZJ714" s="187"/>
      <c r="AZK714" s="187"/>
      <c r="AZL714" s="187"/>
      <c r="AZM714" s="187"/>
      <c r="AZN714" s="187"/>
      <c r="AZO714" s="187"/>
      <c r="AZP714" s="187"/>
      <c r="AZQ714" s="187"/>
      <c r="AZR714" s="187"/>
      <c r="AZS714" s="187"/>
      <c r="AZT714" s="187"/>
      <c r="AZU714" s="187"/>
      <c r="AZV714" s="187"/>
      <c r="AZW714" s="187"/>
      <c r="AZX714" s="187"/>
      <c r="AZY714" s="187"/>
      <c r="AZZ714" s="187"/>
      <c r="BAA714" s="187"/>
      <c r="BAB714" s="187"/>
      <c r="BAC714" s="187"/>
      <c r="BAD714" s="187"/>
      <c r="BAE714" s="187"/>
      <c r="BAF714" s="187"/>
      <c r="BAG714" s="187"/>
      <c r="BAH714" s="187"/>
      <c r="BAI714" s="187"/>
      <c r="BAJ714" s="187"/>
      <c r="BAK714" s="187"/>
      <c r="BAL714" s="187"/>
      <c r="BAM714" s="187"/>
      <c r="BAN714" s="187"/>
      <c r="BAO714" s="187"/>
      <c r="BAP714" s="187"/>
      <c r="BAQ714" s="187"/>
      <c r="BAR714" s="187"/>
      <c r="BAS714" s="187"/>
      <c r="BAT714" s="187"/>
      <c r="BAU714" s="187"/>
      <c r="BAV714" s="187"/>
      <c r="BAW714" s="187"/>
      <c r="BAX714" s="187"/>
      <c r="BAY714" s="187"/>
      <c r="BAZ714" s="187"/>
      <c r="BBA714" s="187"/>
      <c r="BBB714" s="187"/>
      <c r="BBC714" s="187"/>
      <c r="BBD714" s="187"/>
      <c r="BBE714" s="187"/>
      <c r="BBF714" s="187"/>
      <c r="BBG714" s="187"/>
      <c r="BBH714" s="187"/>
      <c r="BBI714" s="187"/>
      <c r="BBJ714" s="187"/>
      <c r="BBK714" s="187"/>
      <c r="BBL714" s="187"/>
      <c r="BBM714" s="187"/>
      <c r="BBN714" s="187"/>
      <c r="BBO714" s="187"/>
      <c r="BBP714" s="187"/>
      <c r="BBQ714" s="187"/>
      <c r="BBR714" s="187"/>
      <c r="BBS714" s="187"/>
      <c r="BBT714" s="187"/>
      <c r="BBU714" s="187"/>
      <c r="BBV714" s="187"/>
      <c r="BBW714" s="187"/>
      <c r="BBX714" s="187"/>
      <c r="BBY714" s="187"/>
      <c r="BBZ714" s="187"/>
      <c r="BCA714" s="187"/>
      <c r="BCB714" s="187"/>
      <c r="BCC714" s="187"/>
      <c r="BCD714" s="187"/>
      <c r="BCE714" s="187"/>
      <c r="BCF714" s="187"/>
      <c r="BCG714" s="187"/>
      <c r="BCH714" s="187"/>
      <c r="BCI714" s="187"/>
      <c r="BCJ714" s="187"/>
      <c r="BCK714" s="187"/>
      <c r="BCL714" s="187"/>
      <c r="BCM714" s="187"/>
      <c r="BCN714" s="187"/>
      <c r="BCO714" s="187"/>
      <c r="BCP714" s="187"/>
      <c r="BCQ714" s="187"/>
      <c r="BCR714" s="187"/>
      <c r="BCS714" s="187"/>
      <c r="BCT714" s="187"/>
      <c r="BCU714" s="187"/>
      <c r="BCV714" s="187"/>
      <c r="BCW714" s="187"/>
      <c r="BCX714" s="187"/>
      <c r="BCY714" s="187"/>
      <c r="BCZ714" s="187"/>
      <c r="BDA714" s="187"/>
      <c r="BDB714" s="187"/>
      <c r="BDC714" s="187"/>
      <c r="BDD714" s="187"/>
      <c r="BDE714" s="187"/>
      <c r="BDF714" s="187"/>
      <c r="BDG714" s="187"/>
      <c r="BDH714" s="187"/>
      <c r="BDI714" s="187"/>
      <c r="BDJ714" s="187"/>
      <c r="BDK714" s="187"/>
      <c r="BDL714" s="187"/>
      <c r="BDM714" s="187"/>
      <c r="BDN714" s="187"/>
      <c r="BDO714" s="187"/>
      <c r="BDP714" s="187"/>
      <c r="BDQ714" s="187"/>
      <c r="BDR714" s="187"/>
      <c r="BDS714" s="187"/>
      <c r="BDT714" s="187"/>
      <c r="BDU714" s="187"/>
      <c r="BDV714" s="187"/>
      <c r="BDW714" s="187"/>
      <c r="BDX714" s="187"/>
      <c r="BDY714" s="187"/>
      <c r="BDZ714" s="187"/>
      <c r="BEA714" s="187"/>
      <c r="BEB714" s="187"/>
      <c r="BEC714" s="187"/>
      <c r="BED714" s="187"/>
      <c r="BEE714" s="187"/>
      <c r="BEF714" s="187"/>
      <c r="BEG714" s="187"/>
      <c r="BEH714" s="187"/>
      <c r="BEI714" s="187"/>
      <c r="BEJ714" s="187"/>
      <c r="BEK714" s="187"/>
      <c r="BEL714" s="187"/>
      <c r="BEM714" s="187"/>
      <c r="BEN714" s="187"/>
      <c r="BEO714" s="187"/>
      <c r="BEP714" s="187"/>
      <c r="BEQ714" s="187"/>
      <c r="BER714" s="187"/>
      <c r="BES714" s="187"/>
      <c r="BET714" s="187"/>
      <c r="BEU714" s="187"/>
      <c r="BEV714" s="187"/>
      <c r="BEW714" s="187"/>
      <c r="BEX714" s="187"/>
      <c r="BEY714" s="187"/>
      <c r="BEZ714" s="187"/>
      <c r="BFA714" s="187"/>
      <c r="BFB714" s="187"/>
      <c r="BFC714" s="187"/>
      <c r="BFD714" s="187"/>
      <c r="BFE714" s="187"/>
      <c r="BFF714" s="187"/>
      <c r="BFG714" s="187"/>
      <c r="BFH714" s="187"/>
      <c r="BFI714" s="187"/>
      <c r="BFJ714" s="187"/>
      <c r="BFK714" s="187"/>
      <c r="BFL714" s="187"/>
      <c r="BFM714" s="187"/>
      <c r="BFN714" s="187"/>
      <c r="BFO714" s="187"/>
      <c r="BFP714" s="187"/>
      <c r="BFQ714" s="187"/>
      <c r="BFR714" s="187"/>
      <c r="BFS714" s="187"/>
      <c r="BFT714" s="187"/>
      <c r="BFU714" s="187"/>
      <c r="BFV714" s="187"/>
      <c r="BFW714" s="187"/>
      <c r="BFX714" s="187"/>
      <c r="BFY714" s="187"/>
      <c r="BFZ714" s="187"/>
      <c r="BGA714" s="187"/>
      <c r="BGB714" s="187"/>
      <c r="BGC714" s="187"/>
      <c r="BGD714" s="187"/>
      <c r="BGE714" s="187"/>
      <c r="BGF714" s="187"/>
      <c r="BGG714" s="187"/>
      <c r="BGH714" s="187"/>
      <c r="BGI714" s="187"/>
      <c r="BGJ714" s="187"/>
      <c r="BGK714" s="187"/>
      <c r="BGL714" s="187"/>
      <c r="BGM714" s="187"/>
      <c r="BGN714" s="187"/>
      <c r="BGO714" s="187"/>
      <c r="BGP714" s="187"/>
      <c r="BGQ714" s="187"/>
      <c r="BGR714" s="187"/>
      <c r="BGS714" s="187"/>
      <c r="BGT714" s="187"/>
      <c r="BGU714" s="187"/>
      <c r="BGV714" s="187"/>
      <c r="BGW714" s="187"/>
      <c r="BGX714" s="187"/>
      <c r="BGY714" s="187"/>
      <c r="BGZ714" s="187"/>
      <c r="BHA714" s="187"/>
      <c r="BHB714" s="187"/>
      <c r="BHC714" s="187"/>
      <c r="BHD714" s="187"/>
      <c r="BHE714" s="187"/>
      <c r="BHF714" s="187"/>
      <c r="BHG714" s="187"/>
      <c r="BHH714" s="187"/>
      <c r="BHI714" s="187"/>
      <c r="BHJ714" s="187"/>
      <c r="BHK714" s="187"/>
      <c r="BHL714" s="187"/>
      <c r="BHM714" s="187"/>
      <c r="BHN714" s="187"/>
      <c r="BHO714" s="187"/>
      <c r="BHP714" s="187"/>
      <c r="BHQ714" s="187"/>
      <c r="BHR714" s="187"/>
      <c r="BHS714" s="187"/>
      <c r="BHT714" s="187"/>
      <c r="BHU714" s="187"/>
      <c r="BHV714" s="187"/>
      <c r="BHW714" s="187"/>
      <c r="BHX714" s="187"/>
      <c r="BHY714" s="187"/>
      <c r="BHZ714" s="187"/>
      <c r="BIA714" s="187"/>
      <c r="BIB714" s="187"/>
      <c r="BIC714" s="187"/>
      <c r="BID714" s="187"/>
      <c r="BIE714" s="187"/>
      <c r="BIF714" s="187"/>
      <c r="BIG714" s="187"/>
      <c r="BIH714" s="187"/>
      <c r="BII714" s="187"/>
      <c r="BIJ714" s="187"/>
      <c r="BIK714" s="187"/>
      <c r="BIL714" s="187"/>
      <c r="BIM714" s="187"/>
      <c r="BIN714" s="187"/>
      <c r="BIO714" s="187"/>
      <c r="BIP714" s="187"/>
      <c r="BIQ714" s="187"/>
      <c r="BIR714" s="187"/>
      <c r="BIS714" s="187"/>
      <c r="BIT714" s="187"/>
      <c r="BIU714" s="187"/>
      <c r="BIV714" s="187"/>
      <c r="BIW714" s="187"/>
      <c r="BIX714" s="187"/>
      <c r="BIY714" s="187"/>
      <c r="BIZ714" s="187"/>
      <c r="BJA714" s="187"/>
      <c r="BJB714" s="187"/>
      <c r="BJC714" s="187"/>
      <c r="BJD714" s="187"/>
      <c r="BJE714" s="187"/>
      <c r="BJF714" s="187"/>
      <c r="BJG714" s="187"/>
      <c r="BJH714" s="187"/>
      <c r="BJI714" s="187"/>
      <c r="BJJ714" s="187"/>
      <c r="BJK714" s="187"/>
      <c r="BJL714" s="187"/>
      <c r="BJM714" s="187"/>
      <c r="BJN714" s="187"/>
      <c r="BJO714" s="187"/>
      <c r="BJP714" s="187"/>
      <c r="BJQ714" s="187"/>
      <c r="BJR714" s="187"/>
      <c r="BJS714" s="187"/>
      <c r="BJT714" s="187"/>
      <c r="BJU714" s="187"/>
      <c r="BJV714" s="187"/>
      <c r="BJW714" s="187"/>
      <c r="BJX714" s="187"/>
      <c r="BJY714" s="187"/>
      <c r="BJZ714" s="187"/>
      <c r="BKA714" s="187"/>
      <c r="BKB714" s="187"/>
      <c r="BKC714" s="187"/>
      <c r="BKD714" s="187"/>
      <c r="BKE714" s="187"/>
      <c r="BKF714" s="187"/>
      <c r="BKG714" s="187"/>
      <c r="BKH714" s="187"/>
      <c r="BKI714" s="187"/>
      <c r="BKJ714" s="187"/>
      <c r="BKK714" s="187"/>
      <c r="BKL714" s="187"/>
      <c r="BKM714" s="187"/>
      <c r="BKN714" s="187"/>
      <c r="BKO714" s="187"/>
      <c r="BKP714" s="187"/>
      <c r="BKQ714" s="187"/>
      <c r="BKR714" s="187"/>
      <c r="BKS714" s="187"/>
      <c r="BKT714" s="187"/>
      <c r="BKU714" s="187"/>
      <c r="BKV714" s="187"/>
      <c r="BKW714" s="187"/>
      <c r="BKX714" s="187"/>
      <c r="BKY714" s="187"/>
      <c r="BKZ714" s="187"/>
      <c r="BLA714" s="187"/>
      <c r="BLB714" s="187"/>
      <c r="BLC714" s="187"/>
      <c r="BLD714" s="187"/>
      <c r="BLE714" s="187"/>
      <c r="BLF714" s="187"/>
      <c r="BLG714" s="187"/>
      <c r="BLH714" s="187"/>
      <c r="BLI714" s="187"/>
      <c r="BLJ714" s="187"/>
      <c r="BLK714" s="187"/>
      <c r="BLL714" s="187"/>
      <c r="BLM714" s="187"/>
      <c r="BLN714" s="187"/>
      <c r="BLO714" s="187"/>
      <c r="BLP714" s="187"/>
      <c r="BLQ714" s="187"/>
      <c r="BLR714" s="187"/>
      <c r="BLS714" s="187"/>
      <c r="BLT714" s="187"/>
      <c r="BLU714" s="187"/>
      <c r="BLV714" s="187"/>
      <c r="BLW714" s="187"/>
      <c r="BLX714" s="187"/>
      <c r="BLY714" s="187"/>
      <c r="BLZ714" s="187"/>
      <c r="BMA714" s="187"/>
      <c r="BMB714" s="187"/>
      <c r="BMC714" s="187"/>
      <c r="BMD714" s="187"/>
      <c r="BME714" s="187"/>
      <c r="BMF714" s="187"/>
      <c r="BMG714" s="187"/>
      <c r="BMH714" s="187"/>
      <c r="BMI714" s="187"/>
      <c r="BMJ714" s="187"/>
      <c r="BMK714" s="187"/>
      <c r="BML714" s="187"/>
      <c r="BMM714" s="187"/>
      <c r="BMN714" s="187"/>
      <c r="BMO714" s="187"/>
      <c r="BMP714" s="187"/>
      <c r="BMQ714" s="187"/>
      <c r="BMR714" s="187"/>
      <c r="BMS714" s="187"/>
      <c r="BMT714" s="187"/>
      <c r="BMU714" s="187"/>
      <c r="BMV714" s="187"/>
      <c r="BMW714" s="187"/>
      <c r="BMX714" s="187"/>
      <c r="BMY714" s="187"/>
      <c r="BMZ714" s="187"/>
      <c r="BNA714" s="187"/>
      <c r="BNB714" s="187"/>
      <c r="BNC714" s="187"/>
      <c r="BND714" s="187"/>
      <c r="BNE714" s="187"/>
      <c r="BNF714" s="187"/>
      <c r="BNG714" s="187"/>
      <c r="BNH714" s="187"/>
      <c r="BNI714" s="187"/>
      <c r="BNJ714" s="187"/>
      <c r="BNK714" s="187"/>
      <c r="BNL714" s="187"/>
      <c r="BNM714" s="187"/>
      <c r="BNN714" s="187"/>
      <c r="BNO714" s="187"/>
      <c r="BNP714" s="187"/>
      <c r="BNQ714" s="187"/>
      <c r="BNR714" s="187"/>
      <c r="BNS714" s="187"/>
      <c r="BNT714" s="187"/>
      <c r="BNU714" s="187"/>
      <c r="BNV714" s="187"/>
      <c r="BNW714" s="187"/>
      <c r="BNX714" s="187"/>
      <c r="BNY714" s="187"/>
      <c r="BNZ714" s="187"/>
      <c r="BOA714" s="187"/>
      <c r="BOB714" s="187"/>
      <c r="BOC714" s="187"/>
      <c r="BOD714" s="187"/>
      <c r="BOE714" s="187"/>
      <c r="BOF714" s="187"/>
      <c r="BOG714" s="187"/>
      <c r="BOH714" s="187"/>
      <c r="BOI714" s="187"/>
      <c r="BOJ714" s="187"/>
      <c r="BOK714" s="187"/>
      <c r="BOL714" s="187"/>
      <c r="BOM714" s="187"/>
      <c r="BON714" s="187"/>
      <c r="BOO714" s="187"/>
      <c r="BOP714" s="187"/>
      <c r="BOQ714" s="187"/>
      <c r="BOR714" s="187"/>
      <c r="BOS714" s="187"/>
      <c r="BOT714" s="187"/>
      <c r="BOU714" s="187"/>
      <c r="BOV714" s="187"/>
      <c r="BOW714" s="187"/>
      <c r="BOX714" s="187"/>
      <c r="BOY714" s="187"/>
      <c r="BOZ714" s="187"/>
      <c r="BPA714" s="187"/>
      <c r="BPB714" s="187"/>
      <c r="BPC714" s="187"/>
      <c r="BPD714" s="187"/>
      <c r="BPE714" s="187"/>
      <c r="BPF714" s="187"/>
      <c r="BPG714" s="187"/>
      <c r="BPH714" s="187"/>
      <c r="BPI714" s="187"/>
      <c r="BPJ714" s="187"/>
      <c r="BPK714" s="187"/>
      <c r="BPL714" s="187"/>
      <c r="BPM714" s="187"/>
      <c r="BPN714" s="187"/>
      <c r="BPO714" s="187"/>
      <c r="BPP714" s="187"/>
      <c r="BPQ714" s="187"/>
      <c r="BPR714" s="187"/>
      <c r="BPS714" s="187"/>
      <c r="BPT714" s="187"/>
      <c r="BPU714" s="187"/>
      <c r="BPV714" s="187"/>
      <c r="BPW714" s="187"/>
      <c r="BPX714" s="187"/>
      <c r="BPY714" s="187"/>
      <c r="BPZ714" s="187"/>
      <c r="BQA714" s="187"/>
      <c r="BQB714" s="187"/>
      <c r="BQC714" s="187"/>
      <c r="BQD714" s="187"/>
      <c r="BQE714" s="187"/>
      <c r="BQF714" s="187"/>
      <c r="BQG714" s="187"/>
      <c r="BQH714" s="187"/>
      <c r="BQI714" s="187"/>
      <c r="BQJ714" s="187"/>
      <c r="BQK714" s="187"/>
      <c r="BQL714" s="187"/>
      <c r="BQM714" s="187"/>
      <c r="BQN714" s="187"/>
      <c r="BQO714" s="187"/>
      <c r="BQP714" s="187"/>
      <c r="BQQ714" s="187"/>
      <c r="BQR714" s="187"/>
      <c r="BQS714" s="187"/>
      <c r="BQT714" s="187"/>
      <c r="BQU714" s="187"/>
      <c r="BQV714" s="187"/>
      <c r="BQW714" s="187"/>
      <c r="BQX714" s="187"/>
      <c r="BQY714" s="187"/>
      <c r="BQZ714" s="187"/>
      <c r="BRA714" s="187"/>
      <c r="BRB714" s="187"/>
      <c r="BRC714" s="187"/>
      <c r="BRD714" s="187"/>
      <c r="BRE714" s="187"/>
      <c r="BRF714" s="187"/>
      <c r="BRG714" s="187"/>
      <c r="BRH714" s="187"/>
      <c r="BRI714" s="187"/>
      <c r="BRJ714" s="187"/>
      <c r="BRK714" s="187"/>
      <c r="BRL714" s="187"/>
      <c r="BRM714" s="187"/>
      <c r="BRN714" s="187"/>
      <c r="BRO714" s="187"/>
      <c r="BRP714" s="187"/>
      <c r="BRQ714" s="187"/>
      <c r="BRR714" s="187"/>
      <c r="BRS714" s="187"/>
      <c r="BRT714" s="187"/>
      <c r="BRU714" s="187"/>
      <c r="BRV714" s="187"/>
      <c r="BRW714" s="187"/>
      <c r="BRX714" s="187"/>
      <c r="BRY714" s="187"/>
      <c r="BRZ714" s="187"/>
      <c r="BSA714" s="187"/>
      <c r="BSB714" s="187"/>
      <c r="BSC714" s="187"/>
      <c r="BSD714" s="187"/>
      <c r="BSE714" s="187"/>
      <c r="BSF714" s="187"/>
      <c r="BSG714" s="187"/>
      <c r="BSH714" s="187"/>
      <c r="BSI714" s="187"/>
      <c r="BSJ714" s="187"/>
      <c r="BSK714" s="187"/>
      <c r="BSL714" s="187"/>
      <c r="BSM714" s="187"/>
      <c r="BSN714" s="187"/>
      <c r="BSO714" s="187"/>
      <c r="BSP714" s="187"/>
      <c r="BSQ714" s="187"/>
      <c r="BSR714" s="187"/>
      <c r="BSS714" s="187"/>
      <c r="BST714" s="187"/>
      <c r="BSU714" s="187"/>
      <c r="BSV714" s="187"/>
      <c r="BSW714" s="187"/>
      <c r="BSX714" s="187"/>
      <c r="BSY714" s="187"/>
      <c r="BSZ714" s="187"/>
      <c r="BTA714" s="187"/>
      <c r="BTB714" s="187"/>
      <c r="BTC714" s="187"/>
      <c r="BTD714" s="187"/>
      <c r="BTE714" s="187"/>
      <c r="BTF714" s="187"/>
      <c r="BTG714" s="187"/>
      <c r="BTH714" s="187"/>
      <c r="BTI714" s="187"/>
      <c r="BTJ714" s="187"/>
      <c r="BTK714" s="187"/>
      <c r="BTL714" s="187"/>
      <c r="BTM714" s="187"/>
      <c r="BTN714" s="187"/>
      <c r="BTO714" s="187"/>
      <c r="BTP714" s="187"/>
      <c r="BTQ714" s="187"/>
      <c r="BTR714" s="187"/>
      <c r="BTS714" s="187"/>
      <c r="BTT714" s="187"/>
      <c r="BTU714" s="187"/>
      <c r="BTV714" s="187"/>
      <c r="BTW714" s="187"/>
      <c r="BTX714" s="187"/>
      <c r="BTY714" s="187"/>
      <c r="BTZ714" s="187"/>
      <c r="BUA714" s="187"/>
      <c r="BUB714" s="187"/>
      <c r="BUC714" s="187"/>
      <c r="BUD714" s="187"/>
      <c r="BUE714" s="187"/>
      <c r="BUF714" s="187"/>
      <c r="BUG714" s="187"/>
      <c r="BUH714" s="187"/>
      <c r="BUI714" s="187"/>
      <c r="BUJ714" s="187"/>
      <c r="BUK714" s="187"/>
      <c r="BUL714" s="187"/>
      <c r="BUM714" s="187"/>
      <c r="BUN714" s="187"/>
      <c r="BUO714" s="187"/>
      <c r="BUP714" s="187"/>
      <c r="BUQ714" s="187"/>
      <c r="BUR714" s="187"/>
      <c r="BUS714" s="187"/>
      <c r="BUT714" s="187"/>
      <c r="BUU714" s="187"/>
      <c r="BUV714" s="187"/>
      <c r="BUW714" s="187"/>
      <c r="BUX714" s="187"/>
      <c r="BUY714" s="187"/>
      <c r="BUZ714" s="187"/>
      <c r="BVA714" s="187"/>
      <c r="BVB714" s="187"/>
      <c r="BVC714" s="187"/>
      <c r="BVD714" s="187"/>
      <c r="BVE714" s="187"/>
      <c r="BVF714" s="187"/>
      <c r="BVG714" s="187"/>
      <c r="BVH714" s="187"/>
      <c r="BVI714" s="187"/>
      <c r="BVJ714" s="187"/>
      <c r="BVK714" s="187"/>
      <c r="BVL714" s="187"/>
      <c r="BVM714" s="187"/>
      <c r="BVN714" s="187"/>
      <c r="BVO714" s="187"/>
      <c r="BVP714" s="187"/>
      <c r="BVQ714" s="187"/>
      <c r="BVR714" s="187"/>
      <c r="BVS714" s="187"/>
      <c r="BVT714" s="187"/>
      <c r="BVU714" s="187"/>
      <c r="BVV714" s="187"/>
      <c r="BVW714" s="187"/>
      <c r="BVX714" s="187"/>
      <c r="BVY714" s="187"/>
      <c r="BVZ714" s="187"/>
      <c r="BWA714" s="187"/>
      <c r="BWB714" s="187"/>
      <c r="BWC714" s="187"/>
      <c r="BWD714" s="187"/>
      <c r="BWE714" s="187"/>
      <c r="BWF714" s="187"/>
      <c r="BWG714" s="187"/>
      <c r="BWH714" s="187"/>
      <c r="BWI714" s="187"/>
      <c r="BWJ714" s="187"/>
      <c r="BWK714" s="187"/>
      <c r="BWL714" s="187"/>
      <c r="BWM714" s="187"/>
      <c r="BWN714" s="187"/>
      <c r="BWO714" s="187"/>
      <c r="BWP714" s="187"/>
      <c r="BWQ714" s="187"/>
      <c r="BWR714" s="187"/>
      <c r="BWS714" s="187"/>
      <c r="BWT714" s="187"/>
      <c r="BWU714" s="187"/>
      <c r="BWV714" s="187"/>
      <c r="BWW714" s="187"/>
      <c r="BWX714" s="187"/>
      <c r="BWY714" s="187"/>
      <c r="BWZ714" s="187"/>
      <c r="BXA714" s="187"/>
      <c r="BXB714" s="187"/>
      <c r="BXC714" s="187"/>
      <c r="BXD714" s="187"/>
      <c r="BXE714" s="187"/>
      <c r="BXF714" s="187"/>
      <c r="BXG714" s="187"/>
      <c r="BXH714" s="187"/>
      <c r="BXI714" s="187"/>
      <c r="BXJ714" s="187"/>
      <c r="BXK714" s="187"/>
      <c r="BXL714" s="187"/>
      <c r="BXM714" s="187"/>
      <c r="BXN714" s="187"/>
      <c r="BXO714" s="187"/>
      <c r="BXP714" s="187"/>
      <c r="BXQ714" s="187"/>
      <c r="BXR714" s="187"/>
      <c r="BXS714" s="187"/>
      <c r="BXT714" s="187"/>
      <c r="BXU714" s="187"/>
      <c r="BXV714" s="187"/>
      <c r="BXW714" s="187"/>
      <c r="BXX714" s="187"/>
      <c r="BXY714" s="187"/>
      <c r="BXZ714" s="187"/>
      <c r="BYA714" s="187"/>
      <c r="BYB714" s="187"/>
      <c r="BYC714" s="187"/>
      <c r="BYD714" s="187"/>
      <c r="BYE714" s="187"/>
      <c r="BYF714" s="187"/>
      <c r="BYG714" s="187"/>
      <c r="BYH714" s="187"/>
      <c r="BYI714" s="187"/>
      <c r="BYJ714" s="187"/>
      <c r="BYK714" s="187"/>
      <c r="BYL714" s="187"/>
      <c r="BYM714" s="187"/>
      <c r="BYN714" s="187"/>
      <c r="BYO714" s="187"/>
      <c r="BYP714" s="187"/>
      <c r="BYQ714" s="187"/>
      <c r="BYR714" s="187"/>
      <c r="BYS714" s="187"/>
      <c r="BYT714" s="187"/>
      <c r="BYU714" s="187"/>
      <c r="BYV714" s="187"/>
      <c r="BYW714" s="187"/>
      <c r="BYX714" s="187"/>
      <c r="BYY714" s="187"/>
      <c r="BYZ714" s="187"/>
      <c r="BZA714" s="187"/>
      <c r="BZB714" s="187"/>
      <c r="BZC714" s="187"/>
      <c r="BZD714" s="187"/>
      <c r="BZE714" s="187"/>
      <c r="BZF714" s="187"/>
      <c r="BZG714" s="187"/>
      <c r="BZH714" s="187"/>
      <c r="BZI714" s="187"/>
      <c r="BZJ714" s="187"/>
      <c r="BZK714" s="187"/>
      <c r="BZL714" s="187"/>
      <c r="BZM714" s="187"/>
      <c r="BZN714" s="187"/>
      <c r="BZO714" s="187"/>
      <c r="BZP714" s="187"/>
      <c r="BZQ714" s="187"/>
      <c r="BZR714" s="187"/>
      <c r="BZS714" s="187"/>
      <c r="BZT714" s="187"/>
      <c r="BZU714" s="187"/>
      <c r="BZV714" s="187"/>
      <c r="BZW714" s="187"/>
      <c r="BZX714" s="187"/>
      <c r="BZY714" s="187"/>
      <c r="BZZ714" s="187"/>
      <c r="CAA714" s="187"/>
      <c r="CAB714" s="187"/>
      <c r="CAC714" s="187"/>
      <c r="CAD714" s="187"/>
      <c r="CAE714" s="187"/>
      <c r="CAF714" s="187"/>
      <c r="CAG714" s="187"/>
      <c r="CAH714" s="187"/>
      <c r="CAI714" s="187"/>
      <c r="CAJ714" s="187"/>
      <c r="CAK714" s="187"/>
      <c r="CAL714" s="187"/>
      <c r="CAM714" s="187"/>
      <c r="CAN714" s="187"/>
      <c r="CAO714" s="187"/>
      <c r="CAP714" s="187"/>
      <c r="CAQ714" s="187"/>
      <c r="CAR714" s="187"/>
      <c r="CAS714" s="187"/>
      <c r="CAT714" s="187"/>
      <c r="CAU714" s="187"/>
      <c r="CAV714" s="187"/>
      <c r="CAW714" s="187"/>
      <c r="CAX714" s="187"/>
      <c r="CAY714" s="187"/>
      <c r="CAZ714" s="187"/>
      <c r="CBA714" s="187"/>
      <c r="CBB714" s="187"/>
      <c r="CBC714" s="187"/>
      <c r="CBD714" s="187"/>
      <c r="CBE714" s="187"/>
      <c r="CBF714" s="187"/>
      <c r="CBG714" s="187"/>
      <c r="CBH714" s="187"/>
      <c r="CBI714" s="187"/>
      <c r="CBJ714" s="187"/>
      <c r="CBK714" s="187"/>
      <c r="CBL714" s="187"/>
      <c r="CBM714" s="187"/>
      <c r="CBN714" s="187"/>
      <c r="CBO714" s="187"/>
      <c r="CBP714" s="187"/>
      <c r="CBQ714" s="187"/>
      <c r="CBR714" s="187"/>
      <c r="CBS714" s="187"/>
      <c r="CBT714" s="187"/>
      <c r="CBU714" s="187"/>
      <c r="CBV714" s="187"/>
      <c r="CBW714" s="187"/>
      <c r="CBX714" s="187"/>
      <c r="CBY714" s="187"/>
      <c r="CBZ714" s="187"/>
      <c r="CCA714" s="187"/>
      <c r="CCB714" s="187"/>
      <c r="CCC714" s="187"/>
      <c r="CCD714" s="187"/>
      <c r="CCE714" s="187"/>
      <c r="CCF714" s="187"/>
      <c r="CCG714" s="187"/>
      <c r="CCH714" s="187"/>
      <c r="CCI714" s="187"/>
      <c r="CCJ714" s="187"/>
      <c r="CCK714" s="187"/>
      <c r="CCL714" s="187"/>
      <c r="CCM714" s="187"/>
      <c r="CCN714" s="187"/>
      <c r="CCO714" s="187"/>
      <c r="CCP714" s="187"/>
      <c r="CCQ714" s="187"/>
      <c r="CCR714" s="187"/>
      <c r="CCS714" s="187"/>
      <c r="CCT714" s="187"/>
      <c r="CCU714" s="187"/>
      <c r="CCV714" s="187"/>
      <c r="CCW714" s="187"/>
      <c r="CCX714" s="187"/>
      <c r="CCY714" s="187"/>
      <c r="CCZ714" s="187"/>
      <c r="CDA714" s="187"/>
      <c r="CDB714" s="187"/>
      <c r="CDC714" s="187"/>
      <c r="CDD714" s="187"/>
      <c r="CDE714" s="187"/>
      <c r="CDF714" s="187"/>
      <c r="CDG714" s="187"/>
      <c r="CDH714" s="187"/>
      <c r="CDI714" s="187"/>
      <c r="CDJ714" s="187"/>
      <c r="CDK714" s="187"/>
      <c r="CDL714" s="187"/>
      <c r="CDM714" s="187"/>
      <c r="CDN714" s="187"/>
      <c r="CDO714" s="187"/>
      <c r="CDP714" s="187"/>
      <c r="CDQ714" s="187"/>
      <c r="CDR714" s="187"/>
      <c r="CDS714" s="187"/>
      <c r="CDT714" s="187"/>
      <c r="CDU714" s="187"/>
      <c r="CDV714" s="187"/>
      <c r="CDW714" s="187"/>
      <c r="CDX714" s="187"/>
      <c r="CDY714" s="187"/>
      <c r="CDZ714" s="187"/>
      <c r="CEA714" s="187"/>
      <c r="CEB714" s="187"/>
      <c r="CEC714" s="187"/>
      <c r="CED714" s="187"/>
      <c r="CEE714" s="187"/>
      <c r="CEF714" s="187"/>
      <c r="CEG714" s="187"/>
      <c r="CEH714" s="187"/>
      <c r="CEI714" s="187"/>
      <c r="CEJ714" s="187"/>
      <c r="CEK714" s="187"/>
      <c r="CEL714" s="187"/>
      <c r="CEM714" s="187"/>
      <c r="CEN714" s="187"/>
      <c r="CEO714" s="187"/>
      <c r="CEP714" s="187"/>
      <c r="CEQ714" s="187"/>
      <c r="CER714" s="187"/>
      <c r="CES714" s="187"/>
      <c r="CET714" s="187"/>
      <c r="CEU714" s="187"/>
      <c r="CEV714" s="187"/>
      <c r="CEW714" s="187"/>
      <c r="CEX714" s="187"/>
      <c r="CEY714" s="187"/>
      <c r="CEZ714" s="187"/>
      <c r="CFA714" s="187"/>
      <c r="CFB714" s="187"/>
      <c r="CFC714" s="187"/>
      <c r="CFD714" s="187"/>
      <c r="CFE714" s="187"/>
      <c r="CFF714" s="187"/>
      <c r="CFG714" s="187"/>
      <c r="CFH714" s="187"/>
      <c r="CFI714" s="187"/>
      <c r="CFJ714" s="187"/>
      <c r="CFK714" s="187"/>
      <c r="CFL714" s="187"/>
      <c r="CFM714" s="187"/>
      <c r="CFN714" s="187"/>
      <c r="CFO714" s="187"/>
      <c r="CFP714" s="187"/>
      <c r="CFQ714" s="187"/>
      <c r="CFR714" s="187"/>
      <c r="CFS714" s="187"/>
      <c r="CFT714" s="187"/>
      <c r="CFU714" s="187"/>
      <c r="CFV714" s="187"/>
      <c r="CFW714" s="187"/>
      <c r="CFX714" s="187"/>
      <c r="CFY714" s="187"/>
      <c r="CFZ714" s="187"/>
      <c r="CGA714" s="187"/>
      <c r="CGB714" s="187"/>
      <c r="CGC714" s="187"/>
      <c r="CGD714" s="187"/>
      <c r="CGE714" s="187"/>
      <c r="CGF714" s="187"/>
      <c r="CGG714" s="187"/>
      <c r="CGH714" s="187"/>
      <c r="CGI714" s="187"/>
      <c r="CGJ714" s="187"/>
      <c r="CGK714" s="187"/>
      <c r="CGL714" s="187"/>
      <c r="CGM714" s="187"/>
      <c r="CGN714" s="187"/>
      <c r="CGO714" s="187"/>
      <c r="CGP714" s="187"/>
      <c r="CGQ714" s="187"/>
      <c r="CGR714" s="187"/>
      <c r="CGS714" s="187"/>
      <c r="CGT714" s="187"/>
      <c r="CGU714" s="187"/>
      <c r="CGV714" s="187"/>
      <c r="CGW714" s="187"/>
      <c r="CGX714" s="187"/>
      <c r="CGY714" s="187"/>
      <c r="CGZ714" s="187"/>
      <c r="CHA714" s="187"/>
      <c r="CHB714" s="187"/>
      <c r="CHC714" s="187"/>
      <c r="CHD714" s="187"/>
      <c r="CHE714" s="187"/>
      <c r="CHF714" s="187"/>
      <c r="CHG714" s="187"/>
      <c r="CHH714" s="187"/>
      <c r="CHI714" s="187"/>
      <c r="CHJ714" s="187"/>
      <c r="CHK714" s="187"/>
      <c r="CHL714" s="187"/>
      <c r="CHM714" s="187"/>
      <c r="CHN714" s="187"/>
      <c r="CHO714" s="187"/>
      <c r="CHP714" s="187"/>
      <c r="CHQ714" s="187"/>
      <c r="CHR714" s="187"/>
      <c r="CHS714" s="187"/>
      <c r="CHT714" s="187"/>
      <c r="CHU714" s="187"/>
      <c r="CHV714" s="187"/>
      <c r="CHW714" s="187"/>
      <c r="CHX714" s="187"/>
      <c r="CHY714" s="187"/>
      <c r="CHZ714" s="187"/>
      <c r="CIA714" s="187"/>
      <c r="CIB714" s="187"/>
      <c r="CIC714" s="187"/>
      <c r="CID714" s="187"/>
      <c r="CIE714" s="187"/>
      <c r="CIF714" s="187"/>
      <c r="CIG714" s="187"/>
      <c r="CIH714" s="187"/>
      <c r="CII714" s="187"/>
      <c r="CIJ714" s="187"/>
      <c r="CIK714" s="187"/>
      <c r="CIL714" s="187"/>
      <c r="CIM714" s="187"/>
      <c r="CIN714" s="187"/>
      <c r="CIO714" s="187"/>
      <c r="CIP714" s="187"/>
      <c r="CIQ714" s="187"/>
      <c r="CIR714" s="187"/>
      <c r="CIS714" s="187"/>
      <c r="CIT714" s="187"/>
      <c r="CIU714" s="187"/>
      <c r="CIV714" s="187"/>
      <c r="CIW714" s="187"/>
      <c r="CIX714" s="187"/>
      <c r="CIY714" s="187"/>
      <c r="CIZ714" s="187"/>
      <c r="CJA714" s="187"/>
      <c r="CJB714" s="187"/>
      <c r="CJC714" s="187"/>
      <c r="CJD714" s="187"/>
      <c r="CJE714" s="187"/>
      <c r="CJF714" s="187"/>
      <c r="CJG714" s="187"/>
      <c r="CJH714" s="187"/>
      <c r="CJI714" s="187"/>
      <c r="CJJ714" s="187"/>
      <c r="CJK714" s="187"/>
      <c r="CJL714" s="187"/>
      <c r="CJM714" s="187"/>
      <c r="CJN714" s="187"/>
      <c r="CJO714" s="187"/>
      <c r="CJP714" s="187"/>
      <c r="CJQ714" s="187"/>
      <c r="CJR714" s="187"/>
      <c r="CJS714" s="187"/>
      <c r="CJT714" s="187"/>
      <c r="CJU714" s="187"/>
      <c r="CJV714" s="187"/>
      <c r="CJW714" s="187"/>
      <c r="CJX714" s="187"/>
      <c r="CJY714" s="187"/>
      <c r="CJZ714" s="187"/>
      <c r="CKA714" s="187"/>
      <c r="CKB714" s="187"/>
      <c r="CKC714" s="187"/>
      <c r="CKD714" s="187"/>
      <c r="CKE714" s="187"/>
      <c r="CKF714" s="187"/>
      <c r="CKG714" s="187"/>
      <c r="CKH714" s="187"/>
      <c r="CKI714" s="187"/>
      <c r="CKJ714" s="187"/>
      <c r="CKK714" s="187"/>
      <c r="CKL714" s="187"/>
      <c r="CKM714" s="187"/>
      <c r="CKN714" s="187"/>
      <c r="CKO714" s="187"/>
      <c r="CKP714" s="187"/>
      <c r="CKQ714" s="187"/>
      <c r="CKR714" s="187"/>
      <c r="CKS714" s="187"/>
      <c r="CKT714" s="187"/>
      <c r="CKU714" s="187"/>
      <c r="CKV714" s="187"/>
      <c r="CKW714" s="187"/>
      <c r="CKX714" s="187"/>
      <c r="CKY714" s="187"/>
      <c r="CKZ714" s="187"/>
      <c r="CLA714" s="187"/>
      <c r="CLB714" s="187"/>
      <c r="CLC714" s="187"/>
      <c r="CLD714" s="187"/>
      <c r="CLE714" s="187"/>
      <c r="CLF714" s="187"/>
      <c r="CLG714" s="187"/>
      <c r="CLH714" s="187"/>
      <c r="CLI714" s="187"/>
      <c r="CLJ714" s="187"/>
      <c r="CLK714" s="187"/>
      <c r="CLL714" s="187"/>
      <c r="CLM714" s="187"/>
      <c r="CLN714" s="187"/>
      <c r="CLO714" s="187"/>
      <c r="CLP714" s="187"/>
      <c r="CLQ714" s="187"/>
      <c r="CLR714" s="187"/>
      <c r="CLS714" s="187"/>
      <c r="CLT714" s="187"/>
      <c r="CLU714" s="187"/>
      <c r="CLV714" s="187"/>
      <c r="CLW714" s="187"/>
      <c r="CLX714" s="187"/>
      <c r="CLY714" s="187"/>
      <c r="CLZ714" s="187"/>
      <c r="CMA714" s="187"/>
      <c r="CMB714" s="187"/>
      <c r="CMC714" s="187"/>
      <c r="CMD714" s="187"/>
      <c r="CME714" s="187"/>
      <c r="CMF714" s="187"/>
      <c r="CMG714" s="187"/>
      <c r="CMH714" s="187"/>
      <c r="CMI714" s="187"/>
      <c r="CMJ714" s="187"/>
      <c r="CMK714" s="187"/>
      <c r="CML714" s="187"/>
      <c r="CMM714" s="187"/>
      <c r="CMN714" s="187"/>
      <c r="CMO714" s="187"/>
      <c r="CMP714" s="187"/>
      <c r="CMQ714" s="187"/>
      <c r="CMR714" s="187"/>
      <c r="CMS714" s="187"/>
      <c r="CMT714" s="187"/>
      <c r="CMU714" s="187"/>
      <c r="CMV714" s="187"/>
      <c r="CMW714" s="187"/>
      <c r="CMX714" s="187"/>
      <c r="CMY714" s="187"/>
      <c r="CMZ714" s="187"/>
      <c r="CNA714" s="187"/>
      <c r="CNB714" s="187"/>
      <c r="CNC714" s="187"/>
      <c r="CND714" s="187"/>
      <c r="CNE714" s="187"/>
      <c r="CNF714" s="187"/>
      <c r="CNG714" s="187"/>
      <c r="CNH714" s="187"/>
      <c r="CNI714" s="187"/>
      <c r="CNJ714" s="187"/>
      <c r="CNK714" s="187"/>
      <c r="CNL714" s="187"/>
      <c r="CNM714" s="187"/>
      <c r="CNN714" s="187"/>
      <c r="CNO714" s="187"/>
      <c r="CNP714" s="187"/>
      <c r="CNQ714" s="187"/>
      <c r="CNR714" s="187"/>
      <c r="CNS714" s="187"/>
      <c r="CNT714" s="187"/>
      <c r="CNU714" s="187"/>
      <c r="CNV714" s="187"/>
      <c r="CNW714" s="187"/>
      <c r="CNX714" s="187"/>
      <c r="CNY714" s="187"/>
      <c r="CNZ714" s="187"/>
      <c r="COA714" s="187"/>
      <c r="COB714" s="187"/>
      <c r="COC714" s="187"/>
      <c r="COD714" s="187"/>
      <c r="COE714" s="187"/>
      <c r="COF714" s="187"/>
      <c r="COG714" s="187"/>
      <c r="COH714" s="187"/>
      <c r="COI714" s="187"/>
      <c r="COJ714" s="187"/>
      <c r="COK714" s="187"/>
      <c r="COL714" s="187"/>
      <c r="COM714" s="187"/>
      <c r="CON714" s="187"/>
      <c r="COO714" s="187"/>
      <c r="COP714" s="187"/>
      <c r="COQ714" s="187"/>
      <c r="COR714" s="187"/>
      <c r="COS714" s="187"/>
      <c r="COT714" s="187"/>
      <c r="COU714" s="187"/>
      <c r="COV714" s="187"/>
      <c r="COW714" s="187"/>
      <c r="COX714" s="187"/>
      <c r="COY714" s="187"/>
      <c r="COZ714" s="187"/>
      <c r="CPA714" s="187"/>
      <c r="CPB714" s="187"/>
      <c r="CPC714" s="187"/>
      <c r="CPD714" s="187"/>
      <c r="CPE714" s="187"/>
      <c r="CPF714" s="187"/>
      <c r="CPG714" s="187"/>
      <c r="CPH714" s="187"/>
      <c r="CPI714" s="187"/>
      <c r="CPJ714" s="187"/>
      <c r="CPK714" s="187"/>
      <c r="CPL714" s="187"/>
      <c r="CPM714" s="187"/>
      <c r="CPN714" s="187"/>
      <c r="CPO714" s="187"/>
      <c r="CPP714" s="187"/>
      <c r="CPQ714" s="187"/>
      <c r="CPR714" s="187"/>
      <c r="CPS714" s="187"/>
      <c r="CPT714" s="187"/>
      <c r="CPU714" s="187"/>
      <c r="CPV714" s="187"/>
      <c r="CPW714" s="187"/>
      <c r="CPX714" s="187"/>
      <c r="CPY714" s="187"/>
      <c r="CPZ714" s="187"/>
      <c r="CQA714" s="187"/>
      <c r="CQB714" s="187"/>
      <c r="CQC714" s="187"/>
      <c r="CQD714" s="187"/>
      <c r="CQE714" s="187"/>
      <c r="CQF714" s="187"/>
      <c r="CQG714" s="187"/>
      <c r="CQH714" s="187"/>
      <c r="CQI714" s="187"/>
      <c r="CQJ714" s="187"/>
      <c r="CQK714" s="187"/>
      <c r="CQL714" s="187"/>
      <c r="CQM714" s="187"/>
      <c r="CQN714" s="187"/>
      <c r="CQO714" s="187"/>
      <c r="CQP714" s="187"/>
      <c r="CQQ714" s="187"/>
      <c r="CQR714" s="187"/>
      <c r="CQS714" s="187"/>
      <c r="CQT714" s="187"/>
      <c r="CQU714" s="187"/>
      <c r="CQV714" s="187"/>
      <c r="CQW714" s="187"/>
      <c r="CQX714" s="187"/>
      <c r="CQY714" s="187"/>
      <c r="CQZ714" s="187"/>
      <c r="CRA714" s="187"/>
      <c r="CRB714" s="187"/>
      <c r="CRC714" s="187"/>
      <c r="CRD714" s="187"/>
      <c r="CRE714" s="187"/>
      <c r="CRF714" s="187"/>
      <c r="CRG714" s="187"/>
      <c r="CRH714" s="187"/>
      <c r="CRI714" s="187"/>
      <c r="CRJ714" s="187"/>
      <c r="CRK714" s="187"/>
      <c r="CRL714" s="187"/>
      <c r="CRM714" s="187"/>
      <c r="CRN714" s="187"/>
      <c r="CRO714" s="187"/>
      <c r="CRP714" s="187"/>
      <c r="CRQ714" s="187"/>
      <c r="CRR714" s="187"/>
      <c r="CRS714" s="187"/>
      <c r="CRT714" s="187"/>
      <c r="CRU714" s="187"/>
      <c r="CRV714" s="187"/>
      <c r="CRW714" s="187"/>
      <c r="CRX714" s="187"/>
      <c r="CRY714" s="187"/>
      <c r="CRZ714" s="187"/>
      <c r="CSA714" s="187"/>
      <c r="CSB714" s="187"/>
      <c r="CSC714" s="187"/>
      <c r="CSD714" s="187"/>
      <c r="CSE714" s="187"/>
      <c r="CSF714" s="187"/>
      <c r="CSG714" s="187"/>
      <c r="CSH714" s="187"/>
      <c r="CSI714" s="187"/>
      <c r="CSJ714" s="187"/>
      <c r="CSK714" s="187"/>
      <c r="CSL714" s="187"/>
      <c r="CSM714" s="187"/>
      <c r="CSN714" s="187"/>
      <c r="CSO714" s="187"/>
      <c r="CSP714" s="187"/>
      <c r="CSQ714" s="187"/>
      <c r="CSR714" s="187"/>
      <c r="CSS714" s="187"/>
      <c r="CST714" s="187"/>
      <c r="CSU714" s="187"/>
      <c r="CSV714" s="187"/>
      <c r="CSW714" s="187"/>
      <c r="CSX714" s="187"/>
      <c r="CSY714" s="187"/>
      <c r="CSZ714" s="187"/>
      <c r="CTA714" s="187"/>
      <c r="CTB714" s="187"/>
      <c r="CTC714" s="187"/>
      <c r="CTD714" s="187"/>
      <c r="CTE714" s="187"/>
      <c r="CTF714" s="187"/>
      <c r="CTG714" s="187"/>
      <c r="CTH714" s="187"/>
      <c r="CTI714" s="187"/>
      <c r="CTJ714" s="187"/>
      <c r="CTK714" s="187"/>
      <c r="CTL714" s="187"/>
      <c r="CTM714" s="187"/>
      <c r="CTN714" s="187"/>
      <c r="CTO714" s="187"/>
      <c r="CTP714" s="187"/>
      <c r="CTQ714" s="187"/>
      <c r="CTR714" s="187"/>
      <c r="CTS714" s="187"/>
      <c r="CTT714" s="187"/>
      <c r="CTU714" s="187"/>
      <c r="CTV714" s="187"/>
      <c r="CTW714" s="187"/>
      <c r="CTX714" s="187"/>
      <c r="CTY714" s="187"/>
      <c r="CTZ714" s="187"/>
      <c r="CUA714" s="187"/>
      <c r="CUB714" s="187"/>
      <c r="CUC714" s="187"/>
      <c r="CUD714" s="187"/>
      <c r="CUE714" s="187"/>
      <c r="CUF714" s="187"/>
      <c r="CUG714" s="187"/>
      <c r="CUH714" s="187"/>
      <c r="CUI714" s="187"/>
      <c r="CUJ714" s="187"/>
      <c r="CUK714" s="187"/>
      <c r="CUL714" s="187"/>
      <c r="CUM714" s="187"/>
      <c r="CUN714" s="187"/>
      <c r="CUO714" s="187"/>
      <c r="CUP714" s="187"/>
      <c r="CUQ714" s="187"/>
      <c r="CUR714" s="187"/>
      <c r="CUS714" s="187"/>
      <c r="CUT714" s="187"/>
      <c r="CUU714" s="187"/>
      <c r="CUV714" s="187"/>
      <c r="CUW714" s="187"/>
      <c r="CUX714" s="187"/>
      <c r="CUY714" s="187"/>
      <c r="CUZ714" s="187"/>
      <c r="CVA714" s="187"/>
      <c r="CVB714" s="187"/>
      <c r="CVC714" s="187"/>
      <c r="CVD714" s="187"/>
      <c r="CVE714" s="187"/>
      <c r="CVF714" s="187"/>
      <c r="CVG714" s="187"/>
      <c r="CVH714" s="187"/>
      <c r="CVI714" s="187"/>
      <c r="CVJ714" s="187"/>
      <c r="CVK714" s="187"/>
      <c r="CVL714" s="187"/>
      <c r="CVM714" s="187"/>
      <c r="CVN714" s="187"/>
      <c r="CVO714" s="187"/>
      <c r="CVP714" s="187"/>
      <c r="CVQ714" s="187"/>
      <c r="CVR714" s="187"/>
      <c r="CVS714" s="187"/>
      <c r="CVT714" s="187"/>
      <c r="CVU714" s="187"/>
      <c r="CVV714" s="187"/>
      <c r="CVW714" s="187"/>
      <c r="CVX714" s="187"/>
      <c r="CVY714" s="187"/>
      <c r="CVZ714" s="187"/>
      <c r="CWA714" s="187"/>
      <c r="CWB714" s="187"/>
      <c r="CWC714" s="187"/>
      <c r="CWD714" s="187"/>
      <c r="CWE714" s="187"/>
      <c r="CWF714" s="187"/>
      <c r="CWG714" s="187"/>
      <c r="CWH714" s="187"/>
      <c r="CWI714" s="187"/>
      <c r="CWJ714" s="187"/>
      <c r="CWK714" s="187"/>
      <c r="CWL714" s="187"/>
      <c r="CWM714" s="187"/>
      <c r="CWN714" s="187"/>
      <c r="CWO714" s="187"/>
      <c r="CWP714" s="187"/>
      <c r="CWQ714" s="187"/>
      <c r="CWR714" s="187"/>
      <c r="CWS714" s="187"/>
      <c r="CWT714" s="187"/>
      <c r="CWU714" s="187"/>
      <c r="CWV714" s="187"/>
      <c r="CWW714" s="187"/>
      <c r="CWX714" s="187"/>
      <c r="CWY714" s="187"/>
      <c r="CWZ714" s="187"/>
      <c r="CXA714" s="187"/>
      <c r="CXB714" s="187"/>
      <c r="CXC714" s="187"/>
      <c r="CXD714" s="187"/>
      <c r="CXE714" s="187"/>
      <c r="CXF714" s="187"/>
      <c r="CXG714" s="187"/>
      <c r="CXH714" s="187"/>
      <c r="CXI714" s="187"/>
      <c r="CXJ714" s="187"/>
      <c r="CXK714" s="187"/>
      <c r="CXL714" s="187"/>
      <c r="CXM714" s="187"/>
      <c r="CXN714" s="187"/>
      <c r="CXO714" s="187"/>
      <c r="CXP714" s="187"/>
      <c r="CXQ714" s="187"/>
      <c r="CXR714" s="187"/>
      <c r="CXS714" s="187"/>
      <c r="CXT714" s="187"/>
      <c r="CXU714" s="187"/>
      <c r="CXV714" s="187"/>
      <c r="CXW714" s="187"/>
      <c r="CXX714" s="187"/>
      <c r="CXY714" s="187"/>
      <c r="CXZ714" s="187"/>
      <c r="CYA714" s="187"/>
      <c r="CYB714" s="187"/>
      <c r="CYC714" s="187"/>
      <c r="CYD714" s="187"/>
      <c r="CYE714" s="187"/>
      <c r="CYF714" s="187"/>
      <c r="CYG714" s="187"/>
      <c r="CYH714" s="187"/>
      <c r="CYI714" s="187"/>
      <c r="CYJ714" s="187"/>
      <c r="CYK714" s="187"/>
      <c r="CYL714" s="187"/>
      <c r="CYM714" s="187"/>
      <c r="CYN714" s="187"/>
      <c r="CYO714" s="187"/>
      <c r="CYP714" s="187"/>
      <c r="CYQ714" s="187"/>
      <c r="CYR714" s="187"/>
      <c r="CYS714" s="187"/>
      <c r="CYT714" s="187"/>
      <c r="CYU714" s="187"/>
      <c r="CYV714" s="187"/>
      <c r="CYW714" s="187"/>
      <c r="CYX714" s="187"/>
      <c r="CYY714" s="187"/>
      <c r="CYZ714" s="187"/>
      <c r="CZA714" s="187"/>
      <c r="CZB714" s="187"/>
      <c r="CZC714" s="187"/>
      <c r="CZD714" s="187"/>
      <c r="CZE714" s="187"/>
      <c r="CZF714" s="187"/>
      <c r="CZG714" s="187"/>
      <c r="CZH714" s="187"/>
      <c r="CZI714" s="187"/>
      <c r="CZJ714" s="187"/>
      <c r="CZK714" s="187"/>
      <c r="CZL714" s="187"/>
      <c r="CZM714" s="187"/>
      <c r="CZN714" s="187"/>
      <c r="CZO714" s="187"/>
      <c r="CZP714" s="187"/>
      <c r="CZQ714" s="187"/>
      <c r="CZR714" s="187"/>
      <c r="CZS714" s="187"/>
      <c r="CZT714" s="187"/>
      <c r="CZU714" s="187"/>
      <c r="CZV714" s="187"/>
      <c r="CZW714" s="187"/>
      <c r="CZX714" s="187"/>
      <c r="CZY714" s="187"/>
      <c r="CZZ714" s="187"/>
      <c r="DAA714" s="187"/>
      <c r="DAB714" s="187"/>
      <c r="DAC714" s="187"/>
      <c r="DAD714" s="187"/>
      <c r="DAE714" s="187"/>
      <c r="DAF714" s="187"/>
      <c r="DAG714" s="187"/>
      <c r="DAH714" s="187"/>
      <c r="DAI714" s="187"/>
      <c r="DAJ714" s="187"/>
      <c r="DAK714" s="187"/>
      <c r="DAL714" s="187"/>
      <c r="DAM714" s="187"/>
      <c r="DAN714" s="187"/>
      <c r="DAO714" s="187"/>
      <c r="DAP714" s="187"/>
      <c r="DAQ714" s="187"/>
      <c r="DAR714" s="187"/>
      <c r="DAS714" s="187"/>
      <c r="DAT714" s="187"/>
      <c r="DAU714" s="187"/>
      <c r="DAV714" s="187"/>
      <c r="DAW714" s="187"/>
      <c r="DAX714" s="187"/>
      <c r="DAY714" s="187"/>
      <c r="DAZ714" s="187"/>
      <c r="DBA714" s="187"/>
      <c r="DBB714" s="187"/>
      <c r="DBC714" s="187"/>
      <c r="DBD714" s="187"/>
      <c r="DBE714" s="187"/>
      <c r="DBF714" s="187"/>
      <c r="DBG714" s="187"/>
      <c r="DBH714" s="187"/>
      <c r="DBI714" s="187"/>
      <c r="DBJ714" s="187"/>
      <c r="DBK714" s="187"/>
      <c r="DBL714" s="187"/>
      <c r="DBM714" s="187"/>
      <c r="DBN714" s="187"/>
      <c r="DBO714" s="187"/>
      <c r="DBP714" s="187"/>
      <c r="DBQ714" s="187"/>
      <c r="DBR714" s="187"/>
      <c r="DBS714" s="187"/>
      <c r="DBT714" s="187"/>
      <c r="DBU714" s="187"/>
      <c r="DBV714" s="187"/>
      <c r="DBW714" s="187"/>
      <c r="DBX714" s="187"/>
      <c r="DBY714" s="187"/>
      <c r="DBZ714" s="187"/>
      <c r="DCA714" s="187"/>
      <c r="DCB714" s="187"/>
      <c r="DCC714" s="187"/>
      <c r="DCD714" s="187"/>
      <c r="DCE714" s="187"/>
      <c r="DCF714" s="187"/>
      <c r="DCG714" s="187"/>
      <c r="DCH714" s="187"/>
      <c r="DCI714" s="187"/>
      <c r="DCJ714" s="187"/>
      <c r="DCK714" s="187"/>
      <c r="DCL714" s="187"/>
      <c r="DCM714" s="187"/>
      <c r="DCN714" s="187"/>
      <c r="DCO714" s="187"/>
      <c r="DCP714" s="187"/>
      <c r="DCQ714" s="187"/>
      <c r="DCR714" s="187"/>
      <c r="DCS714" s="187"/>
      <c r="DCT714" s="187"/>
      <c r="DCU714" s="187"/>
      <c r="DCV714" s="187"/>
      <c r="DCW714" s="187"/>
      <c r="DCX714" s="187"/>
      <c r="DCY714" s="187"/>
      <c r="DCZ714" s="187"/>
      <c r="DDA714" s="187"/>
      <c r="DDB714" s="187"/>
      <c r="DDC714" s="187"/>
      <c r="DDD714" s="187"/>
      <c r="DDE714" s="187"/>
      <c r="DDF714" s="187"/>
      <c r="DDG714" s="187"/>
      <c r="DDH714" s="187"/>
      <c r="DDI714" s="187"/>
      <c r="DDJ714" s="187"/>
      <c r="DDK714" s="187"/>
      <c r="DDL714" s="187"/>
      <c r="DDM714" s="187"/>
      <c r="DDN714" s="187"/>
      <c r="DDO714" s="187"/>
      <c r="DDP714" s="187"/>
      <c r="DDQ714" s="187"/>
      <c r="DDR714" s="187"/>
      <c r="DDS714" s="187"/>
      <c r="DDT714" s="187"/>
      <c r="DDU714" s="187"/>
      <c r="DDV714" s="187"/>
      <c r="DDW714" s="187"/>
      <c r="DDX714" s="187"/>
      <c r="DDY714" s="187"/>
      <c r="DDZ714" s="187"/>
      <c r="DEA714" s="187"/>
      <c r="DEB714" s="187"/>
      <c r="DEC714" s="187"/>
      <c r="DED714" s="187"/>
      <c r="DEE714" s="187"/>
      <c r="DEF714" s="187"/>
      <c r="DEG714" s="187"/>
      <c r="DEH714" s="187"/>
      <c r="DEI714" s="187"/>
      <c r="DEJ714" s="187"/>
      <c r="DEK714" s="187"/>
      <c r="DEL714" s="187"/>
      <c r="DEM714" s="187"/>
      <c r="DEN714" s="187"/>
      <c r="DEO714" s="187"/>
      <c r="DEP714" s="187"/>
      <c r="DEQ714" s="187"/>
      <c r="DER714" s="187"/>
      <c r="DES714" s="187"/>
      <c r="DET714" s="187"/>
      <c r="DEU714" s="187"/>
      <c r="DEV714" s="187"/>
      <c r="DEW714" s="187"/>
      <c r="DEX714" s="187"/>
      <c r="DEY714" s="187"/>
      <c r="DEZ714" s="187"/>
      <c r="DFA714" s="187"/>
      <c r="DFB714" s="187"/>
      <c r="DFC714" s="187"/>
      <c r="DFD714" s="187"/>
      <c r="DFE714" s="187"/>
      <c r="DFF714" s="187"/>
      <c r="DFG714" s="187"/>
      <c r="DFH714" s="187"/>
      <c r="DFI714" s="187"/>
      <c r="DFJ714" s="187"/>
      <c r="DFK714" s="187"/>
      <c r="DFL714" s="187"/>
      <c r="DFM714" s="187"/>
      <c r="DFN714" s="187"/>
      <c r="DFO714" s="187"/>
      <c r="DFP714" s="187"/>
      <c r="DFQ714" s="187"/>
      <c r="DFR714" s="187"/>
      <c r="DFS714" s="187"/>
      <c r="DFT714" s="187"/>
      <c r="DFU714" s="187"/>
      <c r="DFV714" s="187"/>
      <c r="DFW714" s="187"/>
      <c r="DFX714" s="187"/>
      <c r="DFY714" s="187"/>
      <c r="DFZ714" s="187"/>
      <c r="DGA714" s="187"/>
      <c r="DGB714" s="187"/>
      <c r="DGC714" s="187"/>
      <c r="DGD714" s="187"/>
      <c r="DGE714" s="187"/>
      <c r="DGF714" s="187"/>
      <c r="DGG714" s="187"/>
      <c r="DGH714" s="187"/>
      <c r="DGI714" s="187"/>
      <c r="DGJ714" s="187"/>
      <c r="DGK714" s="187"/>
      <c r="DGL714" s="187"/>
      <c r="DGM714" s="187"/>
      <c r="DGN714" s="187"/>
      <c r="DGO714" s="187"/>
      <c r="DGP714" s="187"/>
      <c r="DGQ714" s="187"/>
      <c r="DGR714" s="187"/>
      <c r="DGS714" s="187"/>
      <c r="DGT714" s="187"/>
      <c r="DGU714" s="187"/>
      <c r="DGV714" s="187"/>
      <c r="DGW714" s="187"/>
      <c r="DGX714" s="187"/>
      <c r="DGY714" s="187"/>
      <c r="DGZ714" s="187"/>
      <c r="DHA714" s="187"/>
      <c r="DHB714" s="187"/>
      <c r="DHC714" s="187"/>
      <c r="DHD714" s="187"/>
      <c r="DHE714" s="187"/>
      <c r="DHF714" s="187"/>
      <c r="DHG714" s="187"/>
      <c r="DHH714" s="187"/>
      <c r="DHI714" s="187"/>
      <c r="DHJ714" s="187"/>
      <c r="DHK714" s="187"/>
      <c r="DHL714" s="187"/>
      <c r="DHM714" s="187"/>
      <c r="DHN714" s="187"/>
      <c r="DHO714" s="187"/>
      <c r="DHP714" s="187"/>
      <c r="DHQ714" s="187"/>
      <c r="DHR714" s="187"/>
      <c r="DHS714" s="187"/>
      <c r="DHT714" s="187"/>
      <c r="DHU714" s="187"/>
      <c r="DHV714" s="187"/>
      <c r="DHW714" s="187"/>
      <c r="DHX714" s="187"/>
      <c r="DHY714" s="187"/>
      <c r="DHZ714" s="187"/>
      <c r="DIA714" s="187"/>
      <c r="DIB714" s="187"/>
      <c r="DIC714" s="187"/>
      <c r="DID714" s="187"/>
      <c r="DIE714" s="187"/>
      <c r="DIF714" s="187"/>
      <c r="DIG714" s="187"/>
      <c r="DIH714" s="187"/>
      <c r="DII714" s="187"/>
      <c r="DIJ714" s="187"/>
      <c r="DIK714" s="187"/>
      <c r="DIL714" s="187"/>
      <c r="DIM714" s="187"/>
      <c r="DIN714" s="187"/>
      <c r="DIO714" s="187"/>
      <c r="DIP714" s="187"/>
      <c r="DIQ714" s="187"/>
      <c r="DIR714" s="187"/>
      <c r="DIS714" s="187"/>
      <c r="DIT714" s="187"/>
      <c r="DIU714" s="187"/>
      <c r="DIV714" s="187"/>
      <c r="DIW714" s="187"/>
      <c r="DIX714" s="187"/>
      <c r="DIY714" s="187"/>
      <c r="DIZ714" s="187"/>
      <c r="DJA714" s="187"/>
      <c r="DJB714" s="187"/>
      <c r="DJC714" s="187"/>
      <c r="DJD714" s="187"/>
      <c r="DJE714" s="187"/>
      <c r="DJF714" s="187"/>
      <c r="DJG714" s="187"/>
      <c r="DJH714" s="187"/>
      <c r="DJI714" s="187"/>
      <c r="DJJ714" s="187"/>
      <c r="DJK714" s="187"/>
      <c r="DJL714" s="187"/>
      <c r="DJM714" s="187"/>
      <c r="DJN714" s="187"/>
      <c r="DJO714" s="187"/>
      <c r="DJP714" s="187"/>
      <c r="DJQ714" s="187"/>
      <c r="DJR714" s="187"/>
      <c r="DJS714" s="187"/>
      <c r="DJT714" s="187"/>
      <c r="DJU714" s="187"/>
      <c r="DJV714" s="187"/>
      <c r="DJW714" s="187"/>
      <c r="DJX714" s="187"/>
      <c r="DJY714" s="187"/>
      <c r="DJZ714" s="187"/>
      <c r="DKA714" s="187"/>
      <c r="DKB714" s="187"/>
      <c r="DKC714" s="187"/>
      <c r="DKD714" s="187"/>
      <c r="DKE714" s="187"/>
      <c r="DKF714" s="187"/>
      <c r="DKG714" s="187"/>
      <c r="DKH714" s="187"/>
      <c r="DKI714" s="187"/>
      <c r="DKJ714" s="187"/>
      <c r="DKK714" s="187"/>
      <c r="DKL714" s="187"/>
      <c r="DKM714" s="187"/>
      <c r="DKN714" s="187"/>
      <c r="DKO714" s="187"/>
      <c r="DKP714" s="187"/>
      <c r="DKQ714" s="187"/>
      <c r="DKR714" s="187"/>
      <c r="DKS714" s="187"/>
      <c r="DKT714" s="187"/>
      <c r="DKU714" s="187"/>
      <c r="DKV714" s="187"/>
      <c r="DKW714" s="187"/>
      <c r="DKX714" s="187"/>
      <c r="DKY714" s="187"/>
      <c r="DKZ714" s="187"/>
      <c r="DLA714" s="187"/>
      <c r="DLB714" s="187"/>
      <c r="DLC714" s="187"/>
      <c r="DLD714" s="187"/>
      <c r="DLE714" s="187"/>
      <c r="DLF714" s="187"/>
      <c r="DLG714" s="187"/>
      <c r="DLH714" s="187"/>
      <c r="DLI714" s="187"/>
      <c r="DLJ714" s="187"/>
      <c r="DLK714" s="187"/>
      <c r="DLL714" s="187"/>
      <c r="DLM714" s="187"/>
      <c r="DLN714" s="187"/>
      <c r="DLO714" s="187"/>
      <c r="DLP714" s="187"/>
      <c r="DLQ714" s="187"/>
      <c r="DLR714" s="187"/>
      <c r="DLS714" s="187"/>
      <c r="DLT714" s="187"/>
      <c r="DLU714" s="187"/>
      <c r="DLV714" s="187"/>
      <c r="DLW714" s="187"/>
      <c r="DLX714" s="187"/>
      <c r="DLY714" s="187"/>
      <c r="DLZ714" s="187"/>
      <c r="DMA714" s="187"/>
      <c r="DMB714" s="187"/>
      <c r="DMC714" s="187"/>
      <c r="DMD714" s="187"/>
      <c r="DME714" s="187"/>
      <c r="DMF714" s="187"/>
      <c r="DMG714" s="187"/>
      <c r="DMH714" s="187"/>
      <c r="DMI714" s="187"/>
      <c r="DMJ714" s="187"/>
      <c r="DMK714" s="187"/>
      <c r="DML714" s="187"/>
      <c r="DMM714" s="187"/>
      <c r="DMN714" s="187"/>
      <c r="DMO714" s="187"/>
      <c r="DMP714" s="187"/>
      <c r="DMQ714" s="187"/>
      <c r="DMR714" s="187"/>
      <c r="DMS714" s="187"/>
      <c r="DMT714" s="187"/>
      <c r="DMU714" s="187"/>
      <c r="DMV714" s="187"/>
      <c r="DMW714" s="187"/>
      <c r="DMX714" s="187"/>
      <c r="DMY714" s="187"/>
      <c r="DMZ714" s="187"/>
      <c r="DNA714" s="187"/>
      <c r="DNB714" s="187"/>
      <c r="DNC714" s="187"/>
      <c r="DND714" s="187"/>
      <c r="DNE714" s="187"/>
      <c r="DNF714" s="187"/>
      <c r="DNG714" s="187"/>
      <c r="DNH714" s="187"/>
      <c r="DNI714" s="187"/>
      <c r="DNJ714" s="187"/>
      <c r="DNK714" s="187"/>
      <c r="DNL714" s="187"/>
      <c r="DNM714" s="187"/>
      <c r="DNN714" s="187"/>
      <c r="DNO714" s="187"/>
      <c r="DNP714" s="187"/>
      <c r="DNQ714" s="187"/>
      <c r="DNR714" s="187"/>
      <c r="DNS714" s="187"/>
      <c r="DNT714" s="187"/>
      <c r="DNU714" s="187"/>
      <c r="DNV714" s="187"/>
      <c r="DNW714" s="187"/>
      <c r="DNX714" s="187"/>
      <c r="DNY714" s="187"/>
      <c r="DNZ714" s="187"/>
      <c r="DOA714" s="187"/>
      <c r="DOB714" s="187"/>
      <c r="DOC714" s="187"/>
      <c r="DOD714" s="187"/>
      <c r="DOE714" s="187"/>
      <c r="DOF714" s="187"/>
      <c r="DOG714" s="187"/>
      <c r="DOH714" s="187"/>
      <c r="DOI714" s="187"/>
      <c r="DOJ714" s="187"/>
      <c r="DOK714" s="187"/>
      <c r="DOL714" s="187"/>
      <c r="DOM714" s="187"/>
      <c r="DON714" s="187"/>
      <c r="DOO714" s="187"/>
      <c r="DOP714" s="187"/>
      <c r="DOQ714" s="187"/>
      <c r="DOR714" s="187"/>
      <c r="DOS714" s="187"/>
      <c r="DOT714" s="187"/>
      <c r="DOU714" s="187"/>
      <c r="DOV714" s="187"/>
      <c r="DOW714" s="187"/>
      <c r="DOX714" s="187"/>
      <c r="DOY714" s="187"/>
      <c r="DOZ714" s="187"/>
      <c r="DPA714" s="187"/>
      <c r="DPB714" s="187"/>
      <c r="DPC714" s="187"/>
      <c r="DPD714" s="187"/>
      <c r="DPE714" s="187"/>
      <c r="DPF714" s="187"/>
      <c r="DPG714" s="187"/>
      <c r="DPH714" s="187"/>
      <c r="DPI714" s="187"/>
      <c r="DPJ714" s="187"/>
      <c r="DPK714" s="187"/>
      <c r="DPL714" s="187"/>
      <c r="DPM714" s="187"/>
      <c r="DPN714" s="187"/>
      <c r="DPO714" s="187"/>
      <c r="DPP714" s="187"/>
      <c r="DPQ714" s="187"/>
      <c r="DPR714" s="187"/>
      <c r="DPS714" s="187"/>
      <c r="DPT714" s="187"/>
      <c r="DPU714" s="187"/>
      <c r="DPV714" s="187"/>
      <c r="DPW714" s="187"/>
      <c r="DPX714" s="187"/>
      <c r="DPY714" s="187"/>
      <c r="DPZ714" s="187"/>
      <c r="DQA714" s="187"/>
      <c r="DQB714" s="187"/>
      <c r="DQC714" s="187"/>
      <c r="DQD714" s="187"/>
      <c r="DQE714" s="187"/>
      <c r="DQF714" s="187"/>
      <c r="DQG714" s="187"/>
      <c r="DQH714" s="187"/>
      <c r="DQI714" s="187"/>
      <c r="DQJ714" s="187"/>
      <c r="DQK714" s="187"/>
      <c r="DQL714" s="187"/>
      <c r="DQM714" s="187"/>
      <c r="DQN714" s="187"/>
      <c r="DQO714" s="187"/>
      <c r="DQP714" s="187"/>
      <c r="DQQ714" s="187"/>
      <c r="DQR714" s="187"/>
      <c r="DQS714" s="187"/>
      <c r="DQT714" s="187"/>
      <c r="DQU714" s="187"/>
      <c r="DQV714" s="187"/>
      <c r="DQW714" s="187"/>
      <c r="DQX714" s="187"/>
      <c r="DQY714" s="187"/>
      <c r="DQZ714" s="187"/>
      <c r="DRA714" s="187"/>
      <c r="DRB714" s="187"/>
      <c r="DRC714" s="187"/>
      <c r="DRD714" s="187"/>
      <c r="DRE714" s="187"/>
      <c r="DRF714" s="187"/>
      <c r="DRG714" s="187"/>
      <c r="DRH714" s="187"/>
      <c r="DRI714" s="187"/>
      <c r="DRJ714" s="187"/>
      <c r="DRK714" s="187"/>
      <c r="DRL714" s="187"/>
      <c r="DRM714" s="187"/>
      <c r="DRN714" s="187"/>
      <c r="DRO714" s="187"/>
      <c r="DRP714" s="187"/>
      <c r="DRQ714" s="187"/>
      <c r="DRR714" s="187"/>
      <c r="DRS714" s="187"/>
      <c r="DRT714" s="187"/>
      <c r="DRU714" s="187"/>
      <c r="DRV714" s="187"/>
      <c r="DRW714" s="187"/>
      <c r="DRX714" s="187"/>
      <c r="DRY714" s="187"/>
      <c r="DRZ714" s="187"/>
      <c r="DSA714" s="187"/>
      <c r="DSB714" s="187"/>
      <c r="DSC714" s="187"/>
      <c r="DSD714" s="187"/>
      <c r="DSE714" s="187"/>
      <c r="DSF714" s="187"/>
      <c r="DSG714" s="187"/>
      <c r="DSH714" s="187"/>
      <c r="DSI714" s="187"/>
      <c r="DSJ714" s="187"/>
      <c r="DSK714" s="187"/>
      <c r="DSL714" s="187"/>
      <c r="DSM714" s="187"/>
      <c r="DSN714" s="187"/>
      <c r="DSO714" s="187"/>
      <c r="DSP714" s="187"/>
      <c r="DSQ714" s="187"/>
      <c r="DSR714" s="187"/>
      <c r="DSS714" s="187"/>
      <c r="DST714" s="187"/>
      <c r="DSU714" s="187"/>
      <c r="DSV714" s="187"/>
      <c r="DSW714" s="187"/>
      <c r="DSX714" s="187"/>
      <c r="DSY714" s="187"/>
      <c r="DSZ714" s="187"/>
      <c r="DTA714" s="187"/>
      <c r="DTB714" s="187"/>
      <c r="DTC714" s="187"/>
      <c r="DTD714" s="187"/>
      <c r="DTE714" s="187"/>
      <c r="DTF714" s="187"/>
      <c r="DTG714" s="187"/>
      <c r="DTH714" s="187"/>
      <c r="DTI714" s="187"/>
      <c r="DTJ714" s="187"/>
      <c r="DTK714" s="187"/>
      <c r="DTL714" s="187"/>
      <c r="DTM714" s="187"/>
      <c r="DTN714" s="187"/>
      <c r="DTO714" s="187"/>
      <c r="DTP714" s="187"/>
      <c r="DTQ714" s="187"/>
      <c r="DTR714" s="187"/>
      <c r="DTS714" s="187"/>
      <c r="DTT714" s="187"/>
      <c r="DTU714" s="187"/>
      <c r="DTV714" s="187"/>
      <c r="DTW714" s="187"/>
      <c r="DTX714" s="187"/>
      <c r="DTY714" s="187"/>
      <c r="DTZ714" s="187"/>
      <c r="DUA714" s="187"/>
      <c r="DUB714" s="187"/>
      <c r="DUC714" s="187"/>
      <c r="DUD714" s="187"/>
      <c r="DUE714" s="187"/>
      <c r="DUF714" s="187"/>
      <c r="DUG714" s="187"/>
      <c r="DUH714" s="187"/>
      <c r="DUI714" s="187"/>
      <c r="DUJ714" s="187"/>
      <c r="DUK714" s="187"/>
      <c r="DUL714" s="187"/>
      <c r="DUM714" s="187"/>
      <c r="DUN714" s="187"/>
      <c r="DUO714" s="187"/>
      <c r="DUP714" s="187"/>
      <c r="DUQ714" s="187"/>
      <c r="DUR714" s="187"/>
      <c r="DUS714" s="187"/>
      <c r="DUT714" s="187"/>
      <c r="DUU714" s="187"/>
      <c r="DUV714" s="187"/>
      <c r="DUW714" s="187"/>
      <c r="DUX714" s="187"/>
      <c r="DUY714" s="187"/>
      <c r="DUZ714" s="187"/>
      <c r="DVA714" s="187"/>
      <c r="DVB714" s="187"/>
      <c r="DVC714" s="187"/>
      <c r="DVD714" s="187"/>
      <c r="DVE714" s="187"/>
      <c r="DVF714" s="187"/>
      <c r="DVG714" s="187"/>
      <c r="DVH714" s="187"/>
      <c r="DVI714" s="187"/>
      <c r="DVJ714" s="187"/>
      <c r="DVK714" s="187"/>
      <c r="DVL714" s="187"/>
      <c r="DVM714" s="187"/>
      <c r="DVN714" s="187"/>
      <c r="DVO714" s="187"/>
      <c r="DVP714" s="187"/>
      <c r="DVQ714" s="187"/>
      <c r="DVR714" s="187"/>
      <c r="DVS714" s="187"/>
      <c r="DVT714" s="187"/>
      <c r="DVU714" s="187"/>
      <c r="DVV714" s="187"/>
      <c r="DVW714" s="187"/>
      <c r="DVX714" s="187"/>
      <c r="DVY714" s="187"/>
      <c r="DVZ714" s="187"/>
      <c r="DWA714" s="187"/>
      <c r="DWB714" s="187"/>
      <c r="DWC714" s="187"/>
      <c r="DWD714" s="187"/>
      <c r="DWE714" s="187"/>
      <c r="DWF714" s="187"/>
      <c r="DWG714" s="187"/>
      <c r="DWH714" s="187"/>
      <c r="DWI714" s="187"/>
      <c r="DWJ714" s="187"/>
      <c r="DWK714" s="187"/>
      <c r="DWL714" s="187"/>
      <c r="DWM714" s="187"/>
      <c r="DWN714" s="187"/>
      <c r="DWO714" s="187"/>
      <c r="DWP714" s="187"/>
      <c r="DWQ714" s="187"/>
      <c r="DWR714" s="187"/>
      <c r="DWS714" s="187"/>
      <c r="DWT714" s="187"/>
      <c r="DWU714" s="187"/>
      <c r="DWV714" s="187"/>
      <c r="DWW714" s="187"/>
      <c r="DWX714" s="187"/>
      <c r="DWY714" s="187"/>
      <c r="DWZ714" s="187"/>
      <c r="DXA714" s="187"/>
      <c r="DXB714" s="187"/>
      <c r="DXC714" s="187"/>
      <c r="DXD714" s="187"/>
      <c r="DXE714" s="187"/>
      <c r="DXF714" s="187"/>
      <c r="DXG714" s="187"/>
      <c r="DXH714" s="187"/>
      <c r="DXI714" s="187"/>
      <c r="DXJ714" s="187"/>
      <c r="DXK714" s="187"/>
      <c r="DXL714" s="187"/>
      <c r="DXM714" s="187"/>
      <c r="DXN714" s="187"/>
      <c r="DXO714" s="187"/>
      <c r="DXP714" s="187"/>
      <c r="DXQ714" s="187"/>
      <c r="DXR714" s="187"/>
      <c r="DXS714" s="187"/>
      <c r="DXT714" s="187"/>
      <c r="DXU714" s="187"/>
      <c r="DXV714" s="187"/>
      <c r="DXW714" s="187"/>
      <c r="DXX714" s="187"/>
      <c r="DXY714" s="187"/>
      <c r="DXZ714" s="187"/>
      <c r="DYA714" s="187"/>
      <c r="DYB714" s="187"/>
      <c r="DYC714" s="187"/>
      <c r="DYD714" s="187"/>
      <c r="DYE714" s="187"/>
      <c r="DYF714" s="187"/>
      <c r="DYG714" s="187"/>
      <c r="DYH714" s="187"/>
      <c r="DYI714" s="187"/>
      <c r="DYJ714" s="187"/>
      <c r="DYK714" s="187"/>
      <c r="DYL714" s="187"/>
      <c r="DYM714" s="187"/>
      <c r="DYN714" s="187"/>
      <c r="DYO714" s="187"/>
      <c r="DYP714" s="187"/>
      <c r="DYQ714" s="187"/>
      <c r="DYR714" s="187"/>
      <c r="DYS714" s="187"/>
      <c r="DYT714" s="187"/>
      <c r="DYU714" s="187"/>
      <c r="DYV714" s="187"/>
      <c r="DYW714" s="187"/>
      <c r="DYX714" s="187"/>
      <c r="DYY714" s="187"/>
      <c r="DYZ714" s="187"/>
      <c r="DZA714" s="187"/>
      <c r="DZB714" s="187"/>
      <c r="DZC714" s="187"/>
      <c r="DZD714" s="187"/>
      <c r="DZE714" s="187"/>
      <c r="DZF714" s="187"/>
      <c r="DZG714" s="187"/>
      <c r="DZH714" s="187"/>
      <c r="DZI714" s="187"/>
      <c r="DZJ714" s="187"/>
      <c r="DZK714" s="187"/>
      <c r="DZL714" s="187"/>
      <c r="DZM714" s="187"/>
      <c r="DZN714" s="187"/>
      <c r="DZO714" s="187"/>
      <c r="DZP714" s="187"/>
      <c r="DZQ714" s="187"/>
      <c r="DZR714" s="187"/>
      <c r="DZS714" s="187"/>
      <c r="DZT714" s="187"/>
      <c r="DZU714" s="187"/>
      <c r="DZV714" s="187"/>
      <c r="DZW714" s="187"/>
      <c r="DZX714" s="187"/>
      <c r="DZY714" s="187"/>
      <c r="DZZ714" s="187"/>
      <c r="EAA714" s="187"/>
      <c r="EAB714" s="187"/>
      <c r="EAC714" s="187"/>
      <c r="EAD714" s="187"/>
      <c r="EAE714" s="187"/>
      <c r="EAF714" s="187"/>
      <c r="EAG714" s="187"/>
      <c r="EAH714" s="187"/>
      <c r="EAI714" s="187"/>
      <c r="EAJ714" s="187"/>
      <c r="EAK714" s="187"/>
      <c r="EAL714" s="187"/>
      <c r="EAM714" s="187"/>
      <c r="EAN714" s="187"/>
      <c r="EAO714" s="187"/>
      <c r="EAP714" s="187"/>
      <c r="EAQ714" s="187"/>
      <c r="EAR714" s="187"/>
      <c r="EAS714" s="187"/>
      <c r="EAT714" s="187"/>
      <c r="EAU714" s="187"/>
      <c r="EAV714" s="187"/>
      <c r="EAW714" s="187"/>
      <c r="EAX714" s="187"/>
      <c r="EAY714" s="187"/>
      <c r="EAZ714" s="187"/>
      <c r="EBA714" s="187"/>
      <c r="EBB714" s="187"/>
      <c r="EBC714" s="187"/>
      <c r="EBD714" s="187"/>
      <c r="EBE714" s="187"/>
      <c r="EBF714" s="187"/>
      <c r="EBG714" s="187"/>
      <c r="EBH714" s="187"/>
      <c r="EBI714" s="187"/>
      <c r="EBJ714" s="187"/>
      <c r="EBK714" s="187"/>
      <c r="EBL714" s="187"/>
      <c r="EBM714" s="187"/>
      <c r="EBN714" s="187"/>
      <c r="EBO714" s="187"/>
      <c r="EBP714" s="187"/>
      <c r="EBQ714" s="187"/>
      <c r="EBR714" s="187"/>
      <c r="EBS714" s="187"/>
      <c r="EBT714" s="187"/>
      <c r="EBU714" s="187"/>
      <c r="EBV714" s="187"/>
      <c r="EBW714" s="187"/>
      <c r="EBX714" s="187"/>
      <c r="EBY714" s="187"/>
      <c r="EBZ714" s="187"/>
      <c r="ECA714" s="187"/>
      <c r="ECB714" s="187"/>
      <c r="ECC714" s="187"/>
      <c r="ECD714" s="187"/>
      <c r="ECE714" s="187"/>
      <c r="ECF714" s="187"/>
      <c r="ECG714" s="187"/>
      <c r="ECH714" s="187"/>
      <c r="ECI714" s="187"/>
      <c r="ECJ714" s="187"/>
      <c r="ECK714" s="187"/>
      <c r="ECL714" s="187"/>
      <c r="ECM714" s="187"/>
      <c r="ECN714" s="187"/>
      <c r="ECO714" s="187"/>
      <c r="ECP714" s="187"/>
      <c r="ECQ714" s="187"/>
      <c r="ECR714" s="187"/>
      <c r="ECS714" s="187"/>
      <c r="ECT714" s="187"/>
      <c r="ECU714" s="187"/>
      <c r="ECV714" s="187"/>
      <c r="ECW714" s="187"/>
      <c r="ECX714" s="187"/>
      <c r="ECY714" s="187"/>
      <c r="ECZ714" s="187"/>
      <c r="EDA714" s="187"/>
      <c r="EDB714" s="187"/>
      <c r="EDC714" s="187"/>
      <c r="EDD714" s="187"/>
      <c r="EDE714" s="187"/>
      <c r="EDF714" s="187"/>
      <c r="EDG714" s="187"/>
      <c r="EDH714" s="187"/>
      <c r="EDI714" s="187"/>
      <c r="EDJ714" s="187"/>
      <c r="EDK714" s="187"/>
      <c r="EDL714" s="187"/>
      <c r="EDM714" s="187"/>
      <c r="EDN714" s="187"/>
      <c r="EDO714" s="187"/>
      <c r="EDP714" s="187"/>
      <c r="EDQ714" s="187"/>
      <c r="EDR714" s="187"/>
      <c r="EDS714" s="187"/>
      <c r="EDT714" s="187"/>
      <c r="EDU714" s="187"/>
      <c r="EDV714" s="187"/>
      <c r="EDW714" s="187"/>
      <c r="EDX714" s="187"/>
      <c r="EDY714" s="187"/>
      <c r="EDZ714" s="187"/>
      <c r="EEA714" s="187"/>
      <c r="EEB714" s="187"/>
      <c r="EEC714" s="187"/>
      <c r="EED714" s="187"/>
      <c r="EEE714" s="187"/>
      <c r="EEF714" s="187"/>
      <c r="EEG714" s="187"/>
      <c r="EEH714" s="187"/>
      <c r="EEI714" s="187"/>
      <c r="EEJ714" s="187"/>
      <c r="EEK714" s="187"/>
      <c r="EEL714" s="187"/>
      <c r="EEM714" s="187"/>
      <c r="EEN714" s="187"/>
      <c r="EEO714" s="187"/>
      <c r="EEP714" s="187"/>
      <c r="EEQ714" s="187"/>
      <c r="EER714" s="187"/>
      <c r="EES714" s="187"/>
      <c r="EET714" s="187"/>
      <c r="EEU714" s="187"/>
      <c r="EEV714" s="187"/>
      <c r="EEW714" s="187"/>
      <c r="EEX714" s="187"/>
      <c r="EEY714" s="187"/>
      <c r="EEZ714" s="187"/>
      <c r="EFA714" s="187"/>
      <c r="EFB714" s="187"/>
      <c r="EFC714" s="187"/>
      <c r="EFD714" s="187"/>
      <c r="EFE714" s="187"/>
      <c r="EFF714" s="187"/>
      <c r="EFG714" s="187"/>
      <c r="EFH714" s="187"/>
      <c r="EFI714" s="187"/>
      <c r="EFJ714" s="187"/>
      <c r="EFK714" s="187"/>
      <c r="EFL714" s="187"/>
      <c r="EFM714" s="187"/>
      <c r="EFN714" s="187"/>
      <c r="EFO714" s="187"/>
      <c r="EFP714" s="187"/>
      <c r="EFQ714" s="187"/>
      <c r="EFR714" s="187"/>
      <c r="EFS714" s="187"/>
      <c r="EFT714" s="187"/>
      <c r="EFU714" s="187"/>
      <c r="EFV714" s="187"/>
      <c r="EFW714" s="187"/>
      <c r="EFX714" s="187"/>
      <c r="EFY714" s="187"/>
      <c r="EFZ714" s="187"/>
      <c r="EGA714" s="187"/>
      <c r="EGB714" s="187"/>
      <c r="EGC714" s="187"/>
      <c r="EGD714" s="187"/>
      <c r="EGE714" s="187"/>
      <c r="EGF714" s="187"/>
      <c r="EGG714" s="187"/>
      <c r="EGH714" s="187"/>
      <c r="EGI714" s="187"/>
      <c r="EGJ714" s="187"/>
      <c r="EGK714" s="187"/>
      <c r="EGL714" s="187"/>
      <c r="EGM714" s="187"/>
      <c r="EGN714" s="187"/>
      <c r="EGO714" s="187"/>
      <c r="EGP714" s="187"/>
      <c r="EGQ714" s="187"/>
      <c r="EGR714" s="187"/>
      <c r="EGS714" s="187"/>
      <c r="EGT714" s="187"/>
      <c r="EGU714" s="187"/>
      <c r="EGV714" s="187"/>
      <c r="EGW714" s="187"/>
      <c r="EGX714" s="187"/>
      <c r="EGY714" s="187"/>
      <c r="EGZ714" s="187"/>
      <c r="EHA714" s="187"/>
      <c r="EHB714" s="187"/>
      <c r="EHC714" s="187"/>
      <c r="EHD714" s="187"/>
      <c r="EHE714" s="187"/>
      <c r="EHF714" s="187"/>
      <c r="EHG714" s="187"/>
      <c r="EHH714" s="187"/>
      <c r="EHI714" s="187"/>
      <c r="EHJ714" s="187"/>
      <c r="EHK714" s="187"/>
      <c r="EHL714" s="187"/>
      <c r="EHM714" s="187"/>
      <c r="EHN714" s="187"/>
      <c r="EHO714" s="187"/>
      <c r="EHP714" s="187"/>
      <c r="EHQ714" s="187"/>
      <c r="EHR714" s="187"/>
      <c r="EHS714" s="187"/>
      <c r="EHT714" s="187"/>
      <c r="EHU714" s="187"/>
      <c r="EHV714" s="187"/>
      <c r="EHW714" s="187"/>
      <c r="EHX714" s="187"/>
      <c r="EHY714" s="187"/>
      <c r="EHZ714" s="187"/>
      <c r="EIA714" s="187"/>
      <c r="EIB714" s="187"/>
      <c r="EIC714" s="187"/>
      <c r="EID714" s="187"/>
      <c r="EIE714" s="187"/>
      <c r="EIF714" s="187"/>
      <c r="EIG714" s="187"/>
      <c r="EIH714" s="187"/>
      <c r="EII714" s="187"/>
      <c r="EIJ714" s="187"/>
      <c r="EIK714" s="187"/>
      <c r="EIL714" s="187"/>
      <c r="EIM714" s="187"/>
      <c r="EIN714" s="187"/>
      <c r="EIO714" s="187"/>
      <c r="EIP714" s="187"/>
      <c r="EIQ714" s="187"/>
      <c r="EIR714" s="187"/>
      <c r="EIS714" s="187"/>
      <c r="EIT714" s="187"/>
      <c r="EIU714" s="187"/>
      <c r="EIV714" s="187"/>
      <c r="EIW714" s="187"/>
      <c r="EIX714" s="187"/>
      <c r="EIY714" s="187"/>
      <c r="EIZ714" s="187"/>
      <c r="EJA714" s="187"/>
      <c r="EJB714" s="187"/>
      <c r="EJC714" s="187"/>
      <c r="EJD714" s="187"/>
      <c r="EJE714" s="187"/>
      <c r="EJF714" s="187"/>
      <c r="EJG714" s="187"/>
      <c r="EJH714" s="187"/>
      <c r="EJI714" s="187"/>
      <c r="EJJ714" s="187"/>
      <c r="EJK714" s="187"/>
      <c r="EJL714" s="187"/>
      <c r="EJM714" s="187"/>
      <c r="EJN714" s="187"/>
      <c r="EJO714" s="187"/>
      <c r="EJP714" s="187"/>
      <c r="EJQ714" s="187"/>
      <c r="EJR714" s="187"/>
      <c r="EJS714" s="187"/>
      <c r="EJT714" s="187"/>
      <c r="EJU714" s="187"/>
      <c r="EJV714" s="187"/>
      <c r="EJW714" s="187"/>
      <c r="EJX714" s="187"/>
      <c r="EJY714" s="187"/>
      <c r="EJZ714" s="187"/>
      <c r="EKA714" s="187"/>
      <c r="EKB714" s="187"/>
      <c r="EKC714" s="187"/>
      <c r="EKD714" s="187"/>
      <c r="EKE714" s="187"/>
      <c r="EKF714" s="187"/>
      <c r="EKG714" s="187"/>
      <c r="EKH714" s="187"/>
      <c r="EKI714" s="187"/>
      <c r="EKJ714" s="187"/>
      <c r="EKK714" s="187"/>
      <c r="EKL714" s="187"/>
      <c r="EKM714" s="187"/>
      <c r="EKN714" s="187"/>
      <c r="EKO714" s="187"/>
      <c r="EKP714" s="187"/>
      <c r="EKQ714" s="187"/>
      <c r="EKR714" s="187"/>
      <c r="EKS714" s="187"/>
      <c r="EKT714" s="187"/>
      <c r="EKU714" s="187"/>
      <c r="EKV714" s="187"/>
      <c r="EKW714" s="187"/>
      <c r="EKX714" s="187"/>
      <c r="EKY714" s="187"/>
      <c r="EKZ714" s="187"/>
      <c r="ELA714" s="187"/>
      <c r="ELB714" s="187"/>
      <c r="ELC714" s="187"/>
      <c r="ELD714" s="187"/>
      <c r="ELE714" s="187"/>
      <c r="ELF714" s="187"/>
      <c r="ELG714" s="187"/>
      <c r="ELH714" s="187"/>
      <c r="ELI714" s="187"/>
      <c r="ELJ714" s="187"/>
      <c r="ELK714" s="187"/>
      <c r="ELL714" s="187"/>
      <c r="ELM714" s="187"/>
      <c r="ELN714" s="187"/>
      <c r="ELO714" s="187"/>
      <c r="ELP714" s="187"/>
      <c r="ELQ714" s="187"/>
      <c r="ELR714" s="187"/>
      <c r="ELS714" s="187"/>
      <c r="ELT714" s="187"/>
      <c r="ELU714" s="187"/>
      <c r="ELV714" s="187"/>
      <c r="ELW714" s="187"/>
      <c r="ELX714" s="187"/>
      <c r="ELY714" s="187"/>
      <c r="ELZ714" s="187"/>
      <c r="EMA714" s="187"/>
      <c r="EMB714" s="187"/>
      <c r="EMC714" s="187"/>
      <c r="EMD714" s="187"/>
      <c r="EME714" s="187"/>
      <c r="EMF714" s="187"/>
      <c r="EMG714" s="187"/>
      <c r="EMH714" s="187"/>
      <c r="EMI714" s="187"/>
      <c r="EMJ714" s="187"/>
      <c r="EMK714" s="187"/>
      <c r="EML714" s="187"/>
      <c r="EMM714" s="187"/>
      <c r="EMN714" s="187"/>
      <c r="EMO714" s="187"/>
      <c r="EMP714" s="187"/>
      <c r="EMQ714" s="187"/>
      <c r="EMR714" s="187"/>
      <c r="EMS714" s="187"/>
      <c r="EMT714" s="187"/>
      <c r="EMU714" s="187"/>
      <c r="EMV714" s="187"/>
      <c r="EMW714" s="187"/>
      <c r="EMX714" s="187"/>
      <c r="EMY714" s="187"/>
      <c r="EMZ714" s="187"/>
      <c r="ENA714" s="187"/>
      <c r="ENB714" s="187"/>
      <c r="ENC714" s="187"/>
      <c r="END714" s="187"/>
      <c r="ENE714" s="187"/>
      <c r="ENF714" s="187"/>
      <c r="ENG714" s="187"/>
      <c r="ENH714" s="187"/>
      <c r="ENI714" s="187"/>
      <c r="ENJ714" s="187"/>
      <c r="ENK714" s="187"/>
      <c r="ENL714" s="187"/>
      <c r="ENM714" s="187"/>
      <c r="ENN714" s="187"/>
      <c r="ENO714" s="187"/>
      <c r="ENP714" s="187"/>
      <c r="ENQ714" s="187"/>
      <c r="ENR714" s="187"/>
      <c r="ENS714" s="187"/>
      <c r="ENT714" s="187"/>
      <c r="ENU714" s="187"/>
      <c r="ENV714" s="187"/>
      <c r="ENW714" s="187"/>
      <c r="ENX714" s="187"/>
      <c r="ENY714" s="187"/>
      <c r="ENZ714" s="187"/>
      <c r="EOA714" s="187"/>
      <c r="EOB714" s="187"/>
      <c r="EOC714" s="187"/>
      <c r="EOD714" s="187"/>
      <c r="EOE714" s="187"/>
      <c r="EOF714" s="187"/>
      <c r="EOG714" s="187"/>
      <c r="EOH714" s="187"/>
      <c r="EOI714" s="187"/>
      <c r="EOJ714" s="187"/>
      <c r="EOK714" s="187"/>
      <c r="EOL714" s="187"/>
      <c r="EOM714" s="187"/>
      <c r="EON714" s="187"/>
      <c r="EOO714" s="187"/>
      <c r="EOP714" s="187"/>
      <c r="EOQ714" s="187"/>
      <c r="EOR714" s="187"/>
      <c r="EOS714" s="187"/>
      <c r="EOT714" s="187"/>
      <c r="EOU714" s="187"/>
      <c r="EOV714" s="187"/>
      <c r="EOW714" s="187"/>
      <c r="EOX714" s="187"/>
      <c r="EOY714" s="187"/>
      <c r="EOZ714" s="187"/>
      <c r="EPA714" s="187"/>
      <c r="EPB714" s="187"/>
      <c r="EPC714" s="187"/>
      <c r="EPD714" s="187"/>
      <c r="EPE714" s="187"/>
      <c r="EPF714" s="187"/>
      <c r="EPG714" s="187"/>
      <c r="EPH714" s="187"/>
      <c r="EPI714" s="187"/>
      <c r="EPJ714" s="187"/>
      <c r="EPK714" s="187"/>
      <c r="EPL714" s="187"/>
      <c r="EPM714" s="187"/>
      <c r="EPN714" s="187"/>
      <c r="EPO714" s="187"/>
      <c r="EPP714" s="187"/>
      <c r="EPQ714" s="187"/>
      <c r="EPR714" s="187"/>
      <c r="EPS714" s="187"/>
      <c r="EPT714" s="187"/>
      <c r="EPU714" s="187"/>
      <c r="EPV714" s="187"/>
      <c r="EPW714" s="187"/>
      <c r="EPX714" s="187"/>
      <c r="EPY714" s="187"/>
      <c r="EPZ714" s="187"/>
      <c r="EQA714" s="187"/>
      <c r="EQB714" s="187"/>
      <c r="EQC714" s="187"/>
      <c r="EQD714" s="187"/>
      <c r="EQE714" s="187"/>
      <c r="EQF714" s="187"/>
      <c r="EQG714" s="187"/>
      <c r="EQH714" s="187"/>
      <c r="EQI714" s="187"/>
      <c r="EQJ714" s="187"/>
      <c r="EQK714" s="187"/>
      <c r="EQL714" s="187"/>
      <c r="EQM714" s="187"/>
      <c r="EQN714" s="187"/>
      <c r="EQO714" s="187"/>
      <c r="EQP714" s="187"/>
      <c r="EQQ714" s="187"/>
      <c r="EQR714" s="187"/>
      <c r="EQS714" s="187"/>
      <c r="EQT714" s="187"/>
      <c r="EQU714" s="187"/>
      <c r="EQV714" s="187"/>
      <c r="EQW714" s="187"/>
      <c r="EQX714" s="187"/>
      <c r="EQY714" s="187"/>
      <c r="EQZ714" s="187"/>
      <c r="ERA714" s="187"/>
      <c r="ERB714" s="187"/>
      <c r="ERC714" s="187"/>
      <c r="ERD714" s="187"/>
      <c r="ERE714" s="187"/>
      <c r="ERF714" s="187"/>
      <c r="ERG714" s="187"/>
      <c r="ERH714" s="187"/>
      <c r="ERI714" s="187"/>
      <c r="ERJ714" s="187"/>
      <c r="ERK714" s="187"/>
      <c r="ERL714" s="187"/>
      <c r="ERM714" s="187"/>
      <c r="ERN714" s="187"/>
      <c r="ERO714" s="187"/>
      <c r="ERP714" s="187"/>
      <c r="ERQ714" s="187"/>
      <c r="ERR714" s="187"/>
      <c r="ERS714" s="187"/>
      <c r="ERT714" s="187"/>
      <c r="ERU714" s="187"/>
      <c r="ERV714" s="187"/>
      <c r="ERW714" s="187"/>
      <c r="ERX714" s="187"/>
      <c r="ERY714" s="187"/>
      <c r="ERZ714" s="187"/>
      <c r="ESA714" s="187"/>
      <c r="ESB714" s="187"/>
      <c r="ESC714" s="187"/>
      <c r="ESD714" s="187"/>
      <c r="ESE714" s="187"/>
      <c r="ESF714" s="187"/>
      <c r="ESG714" s="187"/>
      <c r="ESH714" s="187"/>
      <c r="ESI714" s="187"/>
      <c r="ESJ714" s="187"/>
      <c r="ESK714" s="187"/>
      <c r="ESL714" s="187"/>
      <c r="ESM714" s="187"/>
      <c r="ESN714" s="187"/>
      <c r="ESO714" s="187"/>
      <c r="ESP714" s="187"/>
      <c r="ESQ714" s="187"/>
      <c r="ESR714" s="187"/>
      <c r="ESS714" s="187"/>
      <c r="EST714" s="187"/>
      <c r="ESU714" s="187"/>
      <c r="ESV714" s="187"/>
      <c r="ESW714" s="187"/>
      <c r="ESX714" s="187"/>
      <c r="ESY714" s="187"/>
      <c r="ESZ714" s="187"/>
      <c r="ETA714" s="187"/>
      <c r="ETB714" s="187"/>
      <c r="ETC714" s="187"/>
      <c r="ETD714" s="187"/>
      <c r="ETE714" s="187"/>
      <c r="ETF714" s="187"/>
      <c r="ETG714" s="187"/>
      <c r="ETH714" s="187"/>
      <c r="ETI714" s="187"/>
      <c r="ETJ714" s="187"/>
      <c r="ETK714" s="187"/>
      <c r="ETL714" s="187"/>
      <c r="ETM714" s="187"/>
      <c r="ETN714" s="187"/>
      <c r="ETO714" s="187"/>
      <c r="ETP714" s="187"/>
      <c r="ETQ714" s="187"/>
      <c r="ETR714" s="187"/>
      <c r="ETS714" s="187"/>
      <c r="ETT714" s="187"/>
      <c r="ETU714" s="187"/>
      <c r="ETV714" s="187"/>
      <c r="ETW714" s="187"/>
      <c r="ETX714" s="187"/>
      <c r="ETY714" s="187"/>
      <c r="ETZ714" s="187"/>
      <c r="EUA714" s="187"/>
      <c r="EUB714" s="187"/>
      <c r="EUC714" s="187"/>
      <c r="EUD714" s="187"/>
      <c r="EUE714" s="187"/>
      <c r="EUF714" s="187"/>
      <c r="EUG714" s="187"/>
      <c r="EUH714" s="187"/>
      <c r="EUI714" s="187"/>
      <c r="EUJ714" s="187"/>
      <c r="EUK714" s="187"/>
      <c r="EUL714" s="187"/>
      <c r="EUM714" s="187"/>
      <c r="EUN714" s="187"/>
      <c r="EUO714" s="187"/>
      <c r="EUP714" s="187"/>
      <c r="EUQ714" s="187"/>
      <c r="EUR714" s="187"/>
      <c r="EUS714" s="187"/>
      <c r="EUT714" s="187"/>
      <c r="EUU714" s="187"/>
      <c r="EUV714" s="187"/>
      <c r="EUW714" s="187"/>
      <c r="EUX714" s="187"/>
      <c r="EUY714" s="187"/>
      <c r="EUZ714" s="187"/>
      <c r="EVA714" s="187"/>
      <c r="EVB714" s="187"/>
      <c r="EVC714" s="187"/>
      <c r="EVD714" s="187"/>
      <c r="EVE714" s="187"/>
      <c r="EVF714" s="187"/>
      <c r="EVG714" s="187"/>
      <c r="EVH714" s="187"/>
      <c r="EVI714" s="187"/>
      <c r="EVJ714" s="187"/>
      <c r="EVK714" s="187"/>
      <c r="EVL714" s="187"/>
      <c r="EVM714" s="187"/>
      <c r="EVN714" s="187"/>
      <c r="EVO714" s="187"/>
      <c r="EVP714" s="187"/>
      <c r="EVQ714" s="187"/>
      <c r="EVR714" s="187"/>
      <c r="EVS714" s="187"/>
      <c r="EVT714" s="187"/>
      <c r="EVU714" s="187"/>
      <c r="EVV714" s="187"/>
      <c r="EVW714" s="187"/>
      <c r="EVX714" s="187"/>
      <c r="EVY714" s="187"/>
      <c r="EVZ714" s="187"/>
      <c r="EWA714" s="187"/>
      <c r="EWB714" s="187"/>
      <c r="EWC714" s="187"/>
      <c r="EWD714" s="187"/>
      <c r="EWE714" s="187"/>
      <c r="EWF714" s="187"/>
      <c r="EWG714" s="187"/>
      <c r="EWH714" s="187"/>
      <c r="EWI714" s="187"/>
      <c r="EWJ714" s="187"/>
      <c r="EWK714" s="187"/>
      <c r="EWL714" s="187"/>
      <c r="EWM714" s="187"/>
      <c r="EWN714" s="187"/>
      <c r="EWO714" s="187"/>
      <c r="EWP714" s="187"/>
      <c r="EWQ714" s="187"/>
      <c r="EWR714" s="187"/>
      <c r="EWS714" s="187"/>
      <c r="EWT714" s="187"/>
      <c r="EWU714" s="187"/>
      <c r="EWV714" s="187"/>
      <c r="EWW714" s="187"/>
      <c r="EWX714" s="187"/>
      <c r="EWY714" s="187"/>
      <c r="EWZ714" s="187"/>
      <c r="EXA714" s="187"/>
      <c r="EXB714" s="187"/>
      <c r="EXC714" s="187"/>
      <c r="EXD714" s="187"/>
      <c r="EXE714" s="187"/>
      <c r="EXF714" s="187"/>
      <c r="EXG714" s="187"/>
      <c r="EXH714" s="187"/>
      <c r="EXI714" s="187"/>
      <c r="EXJ714" s="187"/>
      <c r="EXK714" s="187"/>
      <c r="EXL714" s="187"/>
      <c r="EXM714" s="187"/>
      <c r="EXN714" s="187"/>
      <c r="EXO714" s="187"/>
      <c r="EXP714" s="187"/>
      <c r="EXQ714" s="187"/>
      <c r="EXR714" s="187"/>
      <c r="EXS714" s="187"/>
      <c r="EXT714" s="187"/>
      <c r="EXU714" s="187"/>
      <c r="EXV714" s="187"/>
      <c r="EXW714" s="187"/>
      <c r="EXX714" s="187"/>
      <c r="EXY714" s="187"/>
      <c r="EXZ714" s="187"/>
      <c r="EYA714" s="187"/>
      <c r="EYB714" s="187"/>
      <c r="EYC714" s="187"/>
      <c r="EYD714" s="187"/>
      <c r="EYE714" s="187"/>
      <c r="EYF714" s="187"/>
      <c r="EYG714" s="187"/>
      <c r="EYH714" s="187"/>
      <c r="EYI714" s="187"/>
      <c r="EYJ714" s="187"/>
      <c r="EYK714" s="187"/>
      <c r="EYL714" s="187"/>
      <c r="EYM714" s="187"/>
      <c r="EYN714" s="187"/>
      <c r="EYO714" s="187"/>
      <c r="EYP714" s="187"/>
      <c r="EYQ714" s="187"/>
      <c r="EYR714" s="187"/>
      <c r="EYS714" s="187"/>
      <c r="EYT714" s="187"/>
      <c r="EYU714" s="187"/>
      <c r="EYV714" s="187"/>
      <c r="EYW714" s="187"/>
      <c r="EYX714" s="187"/>
      <c r="EYY714" s="187"/>
      <c r="EYZ714" s="187"/>
      <c r="EZA714" s="187"/>
      <c r="EZB714" s="187"/>
      <c r="EZC714" s="187"/>
      <c r="EZD714" s="187"/>
      <c r="EZE714" s="187"/>
      <c r="EZF714" s="187"/>
      <c r="EZG714" s="187"/>
      <c r="EZH714" s="187"/>
      <c r="EZI714" s="187"/>
      <c r="EZJ714" s="187"/>
      <c r="EZK714" s="187"/>
      <c r="EZL714" s="187"/>
      <c r="EZM714" s="187"/>
      <c r="EZN714" s="187"/>
      <c r="EZO714" s="187"/>
      <c r="EZP714" s="187"/>
      <c r="EZQ714" s="187"/>
      <c r="EZR714" s="187"/>
      <c r="EZS714" s="187"/>
      <c r="EZT714" s="187"/>
      <c r="EZU714" s="187"/>
      <c r="EZV714" s="187"/>
      <c r="EZW714" s="187"/>
      <c r="EZX714" s="187"/>
      <c r="EZY714" s="187"/>
      <c r="EZZ714" s="187"/>
      <c r="FAA714" s="187"/>
      <c r="FAB714" s="187"/>
      <c r="FAC714" s="187"/>
      <c r="FAD714" s="187"/>
      <c r="FAE714" s="187"/>
      <c r="FAF714" s="187"/>
      <c r="FAG714" s="187"/>
      <c r="FAH714" s="187"/>
      <c r="FAI714" s="187"/>
      <c r="FAJ714" s="187"/>
      <c r="FAK714" s="187"/>
      <c r="FAL714" s="187"/>
      <c r="FAM714" s="187"/>
      <c r="FAN714" s="187"/>
      <c r="FAO714" s="187"/>
      <c r="FAP714" s="187"/>
      <c r="FAQ714" s="187"/>
      <c r="FAR714" s="187"/>
      <c r="FAS714" s="187"/>
      <c r="FAT714" s="187"/>
      <c r="FAU714" s="187"/>
      <c r="FAV714" s="187"/>
      <c r="FAW714" s="187"/>
      <c r="FAX714" s="187"/>
      <c r="FAY714" s="187"/>
      <c r="FAZ714" s="187"/>
      <c r="FBA714" s="187"/>
      <c r="FBB714" s="187"/>
      <c r="FBC714" s="187"/>
      <c r="FBD714" s="187"/>
      <c r="FBE714" s="187"/>
      <c r="FBF714" s="187"/>
      <c r="FBG714" s="187"/>
      <c r="FBH714" s="187"/>
      <c r="FBI714" s="187"/>
      <c r="FBJ714" s="187"/>
      <c r="FBK714" s="187"/>
      <c r="FBL714" s="187"/>
      <c r="FBM714" s="187"/>
      <c r="FBN714" s="187"/>
      <c r="FBO714" s="187"/>
      <c r="FBP714" s="187"/>
      <c r="FBQ714" s="187"/>
      <c r="FBR714" s="187"/>
      <c r="FBS714" s="187"/>
      <c r="FBT714" s="187"/>
      <c r="FBU714" s="187"/>
      <c r="FBV714" s="187"/>
      <c r="FBW714" s="187"/>
      <c r="FBX714" s="187"/>
      <c r="FBY714" s="187"/>
      <c r="FBZ714" s="187"/>
      <c r="FCA714" s="187"/>
      <c r="FCB714" s="187"/>
      <c r="FCC714" s="187"/>
      <c r="FCD714" s="187"/>
      <c r="FCE714" s="187"/>
      <c r="FCF714" s="187"/>
      <c r="FCG714" s="187"/>
      <c r="FCH714" s="187"/>
      <c r="FCI714" s="187"/>
      <c r="FCJ714" s="187"/>
      <c r="FCK714" s="187"/>
      <c r="FCL714" s="187"/>
      <c r="FCM714" s="187"/>
      <c r="FCN714" s="187"/>
      <c r="FCO714" s="187"/>
      <c r="FCP714" s="187"/>
      <c r="FCQ714" s="187"/>
      <c r="FCR714" s="187"/>
      <c r="FCS714" s="187"/>
      <c r="FCT714" s="187"/>
      <c r="FCU714" s="187"/>
      <c r="FCV714" s="187"/>
      <c r="FCW714" s="187"/>
      <c r="FCX714" s="187"/>
      <c r="FCY714" s="187"/>
      <c r="FCZ714" s="187"/>
      <c r="FDA714" s="187"/>
      <c r="FDB714" s="187"/>
      <c r="FDC714" s="187"/>
      <c r="FDD714" s="187"/>
      <c r="FDE714" s="187"/>
      <c r="FDF714" s="187"/>
      <c r="FDG714" s="187"/>
      <c r="FDH714" s="187"/>
      <c r="FDI714" s="187"/>
      <c r="FDJ714" s="187"/>
      <c r="FDK714" s="187"/>
      <c r="FDL714" s="187"/>
      <c r="FDM714" s="187"/>
      <c r="FDN714" s="187"/>
      <c r="FDO714" s="187"/>
      <c r="FDP714" s="187"/>
      <c r="FDQ714" s="187"/>
      <c r="FDR714" s="187"/>
      <c r="FDS714" s="187"/>
      <c r="FDT714" s="187"/>
      <c r="FDU714" s="187"/>
      <c r="FDV714" s="187"/>
      <c r="FDW714" s="187"/>
      <c r="FDX714" s="187"/>
      <c r="FDY714" s="187"/>
      <c r="FDZ714" s="187"/>
      <c r="FEA714" s="187"/>
      <c r="FEB714" s="187"/>
      <c r="FEC714" s="187"/>
      <c r="FED714" s="187"/>
      <c r="FEE714" s="187"/>
      <c r="FEF714" s="187"/>
      <c r="FEG714" s="187"/>
      <c r="FEH714" s="187"/>
      <c r="FEI714" s="187"/>
      <c r="FEJ714" s="187"/>
      <c r="FEK714" s="187"/>
      <c r="FEL714" s="187"/>
      <c r="FEM714" s="187"/>
      <c r="FEN714" s="187"/>
      <c r="FEO714" s="187"/>
      <c r="FEP714" s="187"/>
      <c r="FEQ714" s="187"/>
      <c r="FER714" s="187"/>
      <c r="FES714" s="187"/>
      <c r="FET714" s="187"/>
      <c r="FEU714" s="187"/>
      <c r="FEV714" s="187"/>
      <c r="FEW714" s="187"/>
      <c r="FEX714" s="187"/>
      <c r="FEY714" s="187"/>
      <c r="FEZ714" s="187"/>
      <c r="FFA714" s="187"/>
      <c r="FFB714" s="187"/>
      <c r="FFC714" s="187"/>
      <c r="FFD714" s="187"/>
      <c r="FFE714" s="187"/>
      <c r="FFF714" s="187"/>
      <c r="FFG714" s="187"/>
      <c r="FFH714" s="187"/>
      <c r="FFI714" s="187"/>
      <c r="FFJ714" s="187"/>
      <c r="FFK714" s="187"/>
      <c r="FFL714" s="187"/>
      <c r="FFM714" s="187"/>
      <c r="FFN714" s="187"/>
      <c r="FFO714" s="187"/>
      <c r="FFP714" s="187"/>
      <c r="FFQ714" s="187"/>
      <c r="FFR714" s="187"/>
      <c r="FFS714" s="187"/>
      <c r="FFT714" s="187"/>
      <c r="FFU714" s="187"/>
      <c r="FFV714" s="187"/>
      <c r="FFW714" s="187"/>
      <c r="FFX714" s="187"/>
      <c r="FFY714" s="187"/>
      <c r="FFZ714" s="187"/>
      <c r="FGA714" s="187"/>
      <c r="FGB714" s="187"/>
      <c r="FGC714" s="187"/>
      <c r="FGD714" s="187"/>
      <c r="FGE714" s="187"/>
      <c r="FGF714" s="187"/>
      <c r="FGG714" s="187"/>
      <c r="FGH714" s="187"/>
      <c r="FGI714" s="187"/>
      <c r="FGJ714" s="187"/>
      <c r="FGK714" s="187"/>
      <c r="FGL714" s="187"/>
      <c r="FGM714" s="187"/>
      <c r="FGN714" s="187"/>
      <c r="FGO714" s="187"/>
      <c r="FGP714" s="187"/>
      <c r="FGQ714" s="187"/>
      <c r="FGR714" s="187"/>
      <c r="FGS714" s="187"/>
      <c r="FGT714" s="187"/>
      <c r="FGU714" s="187"/>
      <c r="FGV714" s="187"/>
      <c r="FGW714" s="187"/>
      <c r="FGX714" s="187"/>
      <c r="FGY714" s="187"/>
      <c r="FGZ714" s="187"/>
      <c r="FHA714" s="187"/>
      <c r="FHB714" s="187"/>
      <c r="FHC714" s="187"/>
      <c r="FHD714" s="187"/>
      <c r="FHE714" s="187"/>
      <c r="FHF714" s="187"/>
      <c r="FHG714" s="187"/>
      <c r="FHH714" s="187"/>
      <c r="FHI714" s="187"/>
      <c r="FHJ714" s="187"/>
      <c r="FHK714" s="187"/>
      <c r="FHL714" s="187"/>
      <c r="FHM714" s="187"/>
      <c r="FHN714" s="187"/>
      <c r="FHO714" s="187"/>
      <c r="FHP714" s="187"/>
      <c r="FHQ714" s="187"/>
      <c r="FHR714" s="187"/>
      <c r="FHS714" s="187"/>
      <c r="FHT714" s="187"/>
      <c r="FHU714" s="187"/>
      <c r="FHV714" s="187"/>
      <c r="FHW714" s="187"/>
      <c r="FHX714" s="187"/>
      <c r="FHY714" s="187"/>
      <c r="FHZ714" s="187"/>
      <c r="FIA714" s="187"/>
      <c r="FIB714" s="187"/>
      <c r="FIC714" s="187"/>
      <c r="FID714" s="187"/>
      <c r="FIE714" s="187"/>
      <c r="FIF714" s="187"/>
      <c r="FIG714" s="187"/>
      <c r="FIH714" s="187"/>
      <c r="FII714" s="187"/>
      <c r="FIJ714" s="187"/>
      <c r="FIK714" s="187"/>
      <c r="FIL714" s="187"/>
      <c r="FIM714" s="187"/>
      <c r="FIN714" s="187"/>
      <c r="FIO714" s="187"/>
      <c r="FIP714" s="187"/>
      <c r="FIQ714" s="187"/>
      <c r="FIR714" s="187"/>
      <c r="FIS714" s="187"/>
      <c r="FIT714" s="187"/>
      <c r="FIU714" s="187"/>
      <c r="FIV714" s="187"/>
      <c r="FIW714" s="187"/>
      <c r="FIX714" s="187"/>
      <c r="FIY714" s="187"/>
      <c r="FIZ714" s="187"/>
      <c r="FJA714" s="187"/>
      <c r="FJB714" s="187"/>
      <c r="FJC714" s="187"/>
      <c r="FJD714" s="187"/>
      <c r="FJE714" s="187"/>
      <c r="FJF714" s="187"/>
      <c r="FJG714" s="187"/>
      <c r="FJH714" s="187"/>
      <c r="FJI714" s="187"/>
      <c r="FJJ714" s="187"/>
      <c r="FJK714" s="187"/>
      <c r="FJL714" s="187"/>
      <c r="FJM714" s="187"/>
      <c r="FJN714" s="187"/>
      <c r="FJO714" s="187"/>
      <c r="FJP714" s="187"/>
      <c r="FJQ714" s="187"/>
      <c r="FJR714" s="187"/>
      <c r="FJS714" s="187"/>
      <c r="FJT714" s="187"/>
      <c r="FJU714" s="187"/>
      <c r="FJV714" s="187"/>
      <c r="FJW714" s="187"/>
      <c r="FJX714" s="187"/>
      <c r="FJY714" s="187"/>
      <c r="FJZ714" s="187"/>
      <c r="FKA714" s="187"/>
      <c r="FKB714" s="187"/>
      <c r="FKC714" s="187"/>
      <c r="FKD714" s="187"/>
      <c r="FKE714" s="187"/>
      <c r="FKF714" s="187"/>
      <c r="FKG714" s="187"/>
      <c r="FKH714" s="187"/>
      <c r="FKI714" s="187"/>
      <c r="FKJ714" s="187"/>
      <c r="FKK714" s="187"/>
      <c r="FKL714" s="187"/>
      <c r="FKM714" s="187"/>
      <c r="FKN714" s="187"/>
      <c r="FKO714" s="187"/>
      <c r="FKP714" s="187"/>
      <c r="FKQ714" s="187"/>
      <c r="FKR714" s="187"/>
      <c r="FKS714" s="187"/>
      <c r="FKT714" s="187"/>
      <c r="FKU714" s="187"/>
      <c r="FKV714" s="187"/>
      <c r="FKW714" s="187"/>
      <c r="FKX714" s="187"/>
      <c r="FKY714" s="187"/>
      <c r="FKZ714" s="187"/>
      <c r="FLA714" s="187"/>
      <c r="FLB714" s="187"/>
      <c r="FLC714" s="187"/>
      <c r="FLD714" s="187"/>
      <c r="FLE714" s="187"/>
      <c r="FLF714" s="187"/>
      <c r="FLG714" s="187"/>
      <c r="FLH714" s="187"/>
      <c r="FLI714" s="187"/>
      <c r="FLJ714" s="187"/>
      <c r="FLK714" s="187"/>
      <c r="FLL714" s="187"/>
      <c r="FLM714" s="187"/>
      <c r="FLN714" s="187"/>
      <c r="FLO714" s="187"/>
      <c r="FLP714" s="187"/>
      <c r="FLQ714" s="187"/>
      <c r="FLR714" s="187"/>
      <c r="FLS714" s="187"/>
      <c r="FLT714" s="187"/>
      <c r="FLU714" s="187"/>
      <c r="FLV714" s="187"/>
      <c r="FLW714" s="187"/>
      <c r="FLX714" s="187"/>
      <c r="FLY714" s="187"/>
      <c r="FLZ714" s="187"/>
      <c r="FMA714" s="187"/>
      <c r="FMB714" s="187"/>
      <c r="FMC714" s="187"/>
      <c r="FMD714" s="187"/>
      <c r="FME714" s="187"/>
      <c r="FMF714" s="187"/>
      <c r="FMG714" s="187"/>
      <c r="FMH714" s="187"/>
      <c r="FMI714" s="187"/>
      <c r="FMJ714" s="187"/>
      <c r="FMK714" s="187"/>
      <c r="FML714" s="187"/>
      <c r="FMM714" s="187"/>
      <c r="FMN714" s="187"/>
      <c r="FMO714" s="187"/>
      <c r="FMP714" s="187"/>
      <c r="FMQ714" s="187"/>
      <c r="FMR714" s="187"/>
      <c r="FMS714" s="187"/>
      <c r="FMT714" s="187"/>
      <c r="FMU714" s="187"/>
      <c r="FMV714" s="187"/>
      <c r="FMW714" s="187"/>
      <c r="FMX714" s="187"/>
      <c r="FMY714" s="187"/>
      <c r="FMZ714" s="187"/>
      <c r="FNA714" s="187"/>
      <c r="FNB714" s="187"/>
      <c r="FNC714" s="187"/>
      <c r="FND714" s="187"/>
      <c r="FNE714" s="187"/>
      <c r="FNF714" s="187"/>
      <c r="FNG714" s="187"/>
      <c r="FNH714" s="187"/>
      <c r="FNI714" s="187"/>
      <c r="FNJ714" s="187"/>
      <c r="FNK714" s="187"/>
      <c r="FNL714" s="187"/>
      <c r="FNM714" s="187"/>
      <c r="FNN714" s="187"/>
      <c r="FNO714" s="187"/>
      <c r="FNP714" s="187"/>
      <c r="FNQ714" s="187"/>
      <c r="FNR714" s="187"/>
      <c r="FNS714" s="187"/>
      <c r="FNT714" s="187"/>
      <c r="FNU714" s="187"/>
      <c r="FNV714" s="187"/>
      <c r="FNW714" s="187"/>
      <c r="FNX714" s="187"/>
      <c r="FNY714" s="187"/>
      <c r="FNZ714" s="187"/>
      <c r="FOA714" s="187"/>
      <c r="FOB714" s="187"/>
      <c r="FOC714" s="187"/>
      <c r="FOD714" s="187"/>
      <c r="FOE714" s="187"/>
      <c r="FOF714" s="187"/>
      <c r="FOG714" s="187"/>
      <c r="FOH714" s="187"/>
      <c r="FOI714" s="187"/>
      <c r="FOJ714" s="187"/>
      <c r="FOK714" s="187"/>
      <c r="FOL714" s="187"/>
      <c r="FOM714" s="187"/>
      <c r="FON714" s="187"/>
      <c r="FOO714" s="187"/>
      <c r="FOP714" s="187"/>
      <c r="FOQ714" s="187"/>
      <c r="FOR714" s="187"/>
      <c r="FOS714" s="187"/>
      <c r="FOT714" s="187"/>
      <c r="FOU714" s="187"/>
      <c r="FOV714" s="187"/>
      <c r="FOW714" s="187"/>
      <c r="FOX714" s="187"/>
      <c r="FOY714" s="187"/>
      <c r="FOZ714" s="187"/>
      <c r="FPA714" s="187"/>
      <c r="FPB714" s="187"/>
      <c r="FPC714" s="187"/>
      <c r="FPD714" s="187"/>
      <c r="FPE714" s="187"/>
      <c r="FPF714" s="187"/>
      <c r="FPG714" s="187"/>
      <c r="FPH714" s="187"/>
      <c r="FPI714" s="187"/>
      <c r="FPJ714" s="187"/>
      <c r="FPK714" s="187"/>
      <c r="FPL714" s="187"/>
      <c r="FPM714" s="187"/>
      <c r="FPN714" s="187"/>
      <c r="FPO714" s="187"/>
      <c r="FPP714" s="187"/>
      <c r="FPQ714" s="187"/>
      <c r="FPR714" s="187"/>
      <c r="FPS714" s="187"/>
      <c r="FPT714" s="187"/>
      <c r="FPU714" s="187"/>
      <c r="FPV714" s="187"/>
      <c r="FPW714" s="187"/>
      <c r="FPX714" s="187"/>
      <c r="FPY714" s="187"/>
      <c r="FPZ714" s="187"/>
      <c r="FQA714" s="187"/>
      <c r="FQB714" s="187"/>
      <c r="FQC714" s="187"/>
      <c r="FQD714" s="187"/>
      <c r="FQE714" s="187"/>
      <c r="FQF714" s="187"/>
      <c r="FQG714" s="187"/>
      <c r="FQH714" s="187"/>
      <c r="FQI714" s="187"/>
      <c r="FQJ714" s="187"/>
      <c r="FQK714" s="187"/>
      <c r="FQL714" s="187"/>
      <c r="FQM714" s="187"/>
      <c r="FQN714" s="187"/>
      <c r="FQO714" s="187"/>
      <c r="FQP714" s="187"/>
      <c r="FQQ714" s="187"/>
      <c r="FQR714" s="187"/>
      <c r="FQS714" s="187"/>
      <c r="FQT714" s="187"/>
      <c r="FQU714" s="187"/>
      <c r="FQV714" s="187"/>
      <c r="FQW714" s="187"/>
      <c r="FQX714" s="187"/>
      <c r="FQY714" s="187"/>
      <c r="FQZ714" s="187"/>
      <c r="FRA714" s="187"/>
      <c r="FRB714" s="187"/>
      <c r="FRC714" s="187"/>
      <c r="FRD714" s="187"/>
      <c r="FRE714" s="187"/>
      <c r="FRF714" s="187"/>
      <c r="FRG714" s="187"/>
      <c r="FRH714" s="187"/>
      <c r="FRI714" s="187"/>
      <c r="FRJ714" s="187"/>
      <c r="FRK714" s="187"/>
      <c r="FRL714" s="187"/>
      <c r="FRM714" s="187"/>
      <c r="FRN714" s="187"/>
      <c r="FRO714" s="187"/>
      <c r="FRP714" s="187"/>
      <c r="FRQ714" s="187"/>
      <c r="FRR714" s="187"/>
      <c r="FRS714" s="187"/>
      <c r="FRT714" s="187"/>
      <c r="FRU714" s="187"/>
      <c r="FRV714" s="187"/>
      <c r="FRW714" s="187"/>
      <c r="FRX714" s="187"/>
      <c r="FRY714" s="187"/>
      <c r="FRZ714" s="187"/>
      <c r="FSA714" s="187"/>
      <c r="FSB714" s="187"/>
      <c r="FSC714" s="187"/>
      <c r="FSD714" s="187"/>
      <c r="FSE714" s="187"/>
      <c r="FSF714" s="187"/>
      <c r="FSG714" s="187"/>
      <c r="FSH714" s="187"/>
      <c r="FSI714" s="187"/>
      <c r="FSJ714" s="187"/>
      <c r="FSK714" s="187"/>
      <c r="FSL714" s="187"/>
      <c r="FSM714" s="187"/>
      <c r="FSN714" s="187"/>
      <c r="FSO714" s="187"/>
      <c r="FSP714" s="187"/>
      <c r="FSQ714" s="187"/>
      <c r="FSR714" s="187"/>
      <c r="FSS714" s="187"/>
      <c r="FST714" s="187"/>
      <c r="FSU714" s="187"/>
      <c r="FSV714" s="187"/>
      <c r="FSW714" s="187"/>
      <c r="FSX714" s="187"/>
      <c r="FSY714" s="187"/>
      <c r="FSZ714" s="187"/>
      <c r="FTA714" s="187"/>
      <c r="FTB714" s="187"/>
      <c r="FTC714" s="187"/>
      <c r="FTD714" s="187"/>
      <c r="FTE714" s="187"/>
      <c r="FTF714" s="187"/>
      <c r="FTG714" s="187"/>
      <c r="FTH714" s="187"/>
      <c r="FTI714" s="187"/>
      <c r="FTJ714" s="187"/>
      <c r="FTK714" s="187"/>
      <c r="FTL714" s="187"/>
      <c r="FTM714" s="187"/>
      <c r="FTN714" s="187"/>
      <c r="FTO714" s="187"/>
      <c r="FTP714" s="187"/>
      <c r="FTQ714" s="187"/>
      <c r="FTR714" s="187"/>
      <c r="FTS714" s="187"/>
      <c r="FTT714" s="187"/>
      <c r="FTU714" s="187"/>
      <c r="FTV714" s="187"/>
      <c r="FTW714" s="187"/>
      <c r="FTX714" s="187"/>
      <c r="FTY714" s="187"/>
      <c r="FTZ714" s="187"/>
      <c r="FUA714" s="187"/>
      <c r="FUB714" s="187"/>
      <c r="FUC714" s="187"/>
      <c r="FUD714" s="187"/>
      <c r="FUE714" s="187"/>
      <c r="FUF714" s="187"/>
      <c r="FUG714" s="187"/>
      <c r="FUH714" s="187"/>
      <c r="FUI714" s="187"/>
      <c r="FUJ714" s="187"/>
      <c r="FUK714" s="187"/>
      <c r="FUL714" s="187"/>
      <c r="FUM714" s="187"/>
      <c r="FUN714" s="187"/>
      <c r="FUO714" s="187"/>
      <c r="FUP714" s="187"/>
      <c r="FUQ714" s="187"/>
      <c r="FUR714" s="187"/>
      <c r="FUS714" s="187"/>
      <c r="FUT714" s="187"/>
      <c r="FUU714" s="187"/>
      <c r="FUV714" s="187"/>
      <c r="FUW714" s="187"/>
      <c r="FUX714" s="187"/>
      <c r="FUY714" s="187"/>
      <c r="FUZ714" s="187"/>
      <c r="FVA714" s="187"/>
      <c r="FVB714" s="187"/>
      <c r="FVC714" s="187"/>
      <c r="FVD714" s="187"/>
      <c r="FVE714" s="187"/>
      <c r="FVF714" s="187"/>
      <c r="FVG714" s="187"/>
      <c r="FVH714" s="187"/>
      <c r="FVI714" s="187"/>
      <c r="FVJ714" s="187"/>
      <c r="FVK714" s="187"/>
      <c r="FVL714" s="187"/>
      <c r="FVM714" s="187"/>
      <c r="FVN714" s="187"/>
      <c r="FVO714" s="187"/>
      <c r="FVP714" s="187"/>
      <c r="FVQ714" s="187"/>
      <c r="FVR714" s="187"/>
      <c r="FVS714" s="187"/>
      <c r="FVT714" s="187"/>
      <c r="FVU714" s="187"/>
      <c r="FVV714" s="187"/>
      <c r="FVW714" s="187"/>
      <c r="FVX714" s="187"/>
      <c r="FVY714" s="187"/>
      <c r="FVZ714" s="187"/>
      <c r="FWA714" s="187"/>
      <c r="FWB714" s="187"/>
      <c r="FWC714" s="187"/>
      <c r="FWD714" s="187"/>
      <c r="FWE714" s="187"/>
      <c r="FWF714" s="187"/>
      <c r="FWG714" s="187"/>
      <c r="FWH714" s="187"/>
      <c r="FWI714" s="187"/>
      <c r="FWJ714" s="187"/>
      <c r="FWK714" s="187"/>
      <c r="FWL714" s="187"/>
      <c r="FWM714" s="187"/>
      <c r="FWN714" s="187"/>
      <c r="FWO714" s="187"/>
      <c r="FWP714" s="187"/>
      <c r="FWQ714" s="187"/>
      <c r="FWR714" s="187"/>
      <c r="FWS714" s="187"/>
      <c r="FWT714" s="187"/>
      <c r="FWU714" s="187"/>
      <c r="FWV714" s="187"/>
      <c r="FWW714" s="187"/>
      <c r="FWX714" s="187"/>
      <c r="FWY714" s="187"/>
      <c r="FWZ714" s="187"/>
      <c r="FXA714" s="187"/>
      <c r="FXB714" s="187"/>
      <c r="FXC714" s="187"/>
      <c r="FXD714" s="187"/>
      <c r="FXE714" s="187"/>
      <c r="FXF714" s="187"/>
      <c r="FXG714" s="187"/>
      <c r="FXH714" s="187"/>
      <c r="FXI714" s="187"/>
      <c r="FXJ714" s="187"/>
      <c r="FXK714" s="187"/>
      <c r="FXL714" s="187"/>
      <c r="FXM714" s="187"/>
      <c r="FXN714" s="187"/>
      <c r="FXO714" s="187"/>
      <c r="FXP714" s="187"/>
      <c r="FXQ714" s="187"/>
      <c r="FXR714" s="187"/>
      <c r="FXS714" s="187"/>
      <c r="FXT714" s="187"/>
      <c r="FXU714" s="187"/>
      <c r="FXV714" s="187"/>
      <c r="FXW714" s="187"/>
      <c r="FXX714" s="187"/>
      <c r="FXY714" s="187"/>
      <c r="FXZ714" s="187"/>
      <c r="FYA714" s="187"/>
      <c r="FYB714" s="187"/>
      <c r="FYC714" s="187"/>
      <c r="FYD714" s="187"/>
      <c r="FYE714" s="187"/>
      <c r="FYF714" s="187"/>
      <c r="FYG714" s="187"/>
      <c r="FYH714" s="187"/>
      <c r="FYI714" s="187"/>
      <c r="FYJ714" s="187"/>
      <c r="FYK714" s="187"/>
      <c r="FYL714" s="187"/>
      <c r="FYM714" s="187"/>
      <c r="FYN714" s="187"/>
      <c r="FYO714" s="187"/>
      <c r="FYP714" s="187"/>
      <c r="FYQ714" s="187"/>
      <c r="FYR714" s="187"/>
      <c r="FYS714" s="187"/>
      <c r="FYT714" s="187"/>
      <c r="FYU714" s="187"/>
      <c r="FYV714" s="187"/>
      <c r="FYW714" s="187"/>
      <c r="FYX714" s="187"/>
      <c r="FYY714" s="187"/>
      <c r="FYZ714" s="187"/>
      <c r="FZA714" s="187"/>
      <c r="FZB714" s="187"/>
      <c r="FZC714" s="187"/>
      <c r="FZD714" s="187"/>
      <c r="FZE714" s="187"/>
      <c r="FZF714" s="187"/>
      <c r="FZG714" s="187"/>
      <c r="FZH714" s="187"/>
      <c r="FZI714" s="187"/>
      <c r="FZJ714" s="187"/>
      <c r="FZK714" s="187"/>
      <c r="FZL714" s="187"/>
      <c r="FZM714" s="187"/>
      <c r="FZN714" s="187"/>
      <c r="FZO714" s="187"/>
      <c r="FZP714" s="187"/>
      <c r="FZQ714" s="187"/>
      <c r="FZR714" s="187"/>
      <c r="FZS714" s="187"/>
      <c r="FZT714" s="187"/>
      <c r="FZU714" s="187"/>
      <c r="FZV714" s="187"/>
      <c r="FZW714" s="187"/>
      <c r="FZX714" s="187"/>
      <c r="FZY714" s="187"/>
      <c r="FZZ714" s="187"/>
      <c r="GAA714" s="187"/>
      <c r="GAB714" s="187"/>
      <c r="GAC714" s="187"/>
      <c r="GAD714" s="187"/>
      <c r="GAE714" s="187"/>
      <c r="GAF714" s="187"/>
      <c r="GAG714" s="187"/>
      <c r="GAH714" s="187"/>
      <c r="GAI714" s="187"/>
      <c r="GAJ714" s="187"/>
      <c r="GAK714" s="187"/>
      <c r="GAL714" s="187"/>
      <c r="GAM714" s="187"/>
      <c r="GAN714" s="187"/>
      <c r="GAO714" s="187"/>
      <c r="GAP714" s="187"/>
      <c r="GAQ714" s="187"/>
      <c r="GAR714" s="187"/>
      <c r="GAS714" s="187"/>
      <c r="GAT714" s="187"/>
      <c r="GAU714" s="187"/>
      <c r="GAV714" s="187"/>
      <c r="GAW714" s="187"/>
      <c r="GAX714" s="187"/>
      <c r="GAY714" s="187"/>
      <c r="GAZ714" s="187"/>
      <c r="GBA714" s="187"/>
      <c r="GBB714" s="187"/>
      <c r="GBC714" s="187"/>
      <c r="GBD714" s="187"/>
      <c r="GBE714" s="187"/>
      <c r="GBF714" s="187"/>
      <c r="GBG714" s="187"/>
      <c r="GBH714" s="187"/>
      <c r="GBI714" s="187"/>
      <c r="GBJ714" s="187"/>
      <c r="GBK714" s="187"/>
      <c r="GBL714" s="187"/>
      <c r="GBM714" s="187"/>
      <c r="GBN714" s="187"/>
      <c r="GBO714" s="187"/>
      <c r="GBP714" s="187"/>
      <c r="GBQ714" s="187"/>
      <c r="GBR714" s="187"/>
      <c r="GBS714" s="187"/>
      <c r="GBT714" s="187"/>
      <c r="GBU714" s="187"/>
      <c r="GBV714" s="187"/>
      <c r="GBW714" s="187"/>
      <c r="GBX714" s="187"/>
      <c r="GBY714" s="187"/>
      <c r="GBZ714" s="187"/>
      <c r="GCA714" s="187"/>
      <c r="GCB714" s="187"/>
      <c r="GCC714" s="187"/>
      <c r="GCD714" s="187"/>
      <c r="GCE714" s="187"/>
      <c r="GCF714" s="187"/>
      <c r="GCG714" s="187"/>
      <c r="GCH714" s="187"/>
      <c r="GCI714" s="187"/>
      <c r="GCJ714" s="187"/>
      <c r="GCK714" s="187"/>
      <c r="GCL714" s="187"/>
      <c r="GCM714" s="187"/>
      <c r="GCN714" s="187"/>
      <c r="GCO714" s="187"/>
      <c r="GCP714" s="187"/>
      <c r="GCQ714" s="187"/>
      <c r="GCR714" s="187"/>
      <c r="GCS714" s="187"/>
      <c r="GCT714" s="187"/>
      <c r="GCU714" s="187"/>
      <c r="GCV714" s="187"/>
      <c r="GCW714" s="187"/>
      <c r="GCX714" s="187"/>
      <c r="GCY714" s="187"/>
      <c r="GCZ714" s="187"/>
      <c r="GDA714" s="187"/>
      <c r="GDB714" s="187"/>
      <c r="GDC714" s="187"/>
      <c r="GDD714" s="187"/>
      <c r="GDE714" s="187"/>
      <c r="GDF714" s="187"/>
      <c r="GDG714" s="187"/>
      <c r="GDH714" s="187"/>
      <c r="GDI714" s="187"/>
      <c r="GDJ714" s="187"/>
      <c r="GDK714" s="187"/>
      <c r="GDL714" s="187"/>
      <c r="GDM714" s="187"/>
      <c r="GDN714" s="187"/>
      <c r="GDO714" s="187"/>
      <c r="GDP714" s="187"/>
      <c r="GDQ714" s="187"/>
      <c r="GDR714" s="187"/>
      <c r="GDS714" s="187"/>
      <c r="GDT714" s="187"/>
      <c r="GDU714" s="187"/>
      <c r="GDV714" s="187"/>
      <c r="GDW714" s="187"/>
      <c r="GDX714" s="187"/>
      <c r="GDY714" s="187"/>
      <c r="GDZ714" s="187"/>
      <c r="GEA714" s="187"/>
      <c r="GEB714" s="187"/>
      <c r="GEC714" s="187"/>
      <c r="GED714" s="187"/>
      <c r="GEE714" s="187"/>
      <c r="GEF714" s="187"/>
      <c r="GEG714" s="187"/>
      <c r="GEH714" s="187"/>
      <c r="GEI714" s="187"/>
      <c r="GEJ714" s="187"/>
      <c r="GEK714" s="187"/>
      <c r="GEL714" s="187"/>
      <c r="GEM714" s="187"/>
      <c r="GEN714" s="187"/>
      <c r="GEO714" s="187"/>
      <c r="GEP714" s="187"/>
      <c r="GEQ714" s="187"/>
      <c r="GER714" s="187"/>
      <c r="GES714" s="187"/>
      <c r="GET714" s="187"/>
      <c r="GEU714" s="187"/>
      <c r="GEV714" s="187"/>
      <c r="GEW714" s="187"/>
      <c r="GEX714" s="187"/>
      <c r="GEY714" s="187"/>
      <c r="GEZ714" s="187"/>
      <c r="GFA714" s="187"/>
      <c r="GFB714" s="187"/>
      <c r="GFC714" s="187"/>
      <c r="GFD714" s="187"/>
      <c r="GFE714" s="187"/>
      <c r="GFF714" s="187"/>
      <c r="GFG714" s="187"/>
      <c r="GFH714" s="187"/>
      <c r="GFI714" s="187"/>
      <c r="GFJ714" s="187"/>
      <c r="GFK714" s="187"/>
      <c r="GFL714" s="187"/>
      <c r="GFM714" s="187"/>
      <c r="GFN714" s="187"/>
      <c r="GFO714" s="187"/>
      <c r="GFP714" s="187"/>
      <c r="GFQ714" s="187"/>
      <c r="GFR714" s="187"/>
      <c r="GFS714" s="187"/>
      <c r="GFT714" s="187"/>
      <c r="GFU714" s="187"/>
      <c r="GFV714" s="187"/>
      <c r="GFW714" s="187"/>
      <c r="GFX714" s="187"/>
      <c r="GFY714" s="187"/>
      <c r="GFZ714" s="187"/>
      <c r="GGA714" s="187"/>
      <c r="GGB714" s="187"/>
      <c r="GGC714" s="187"/>
      <c r="GGD714" s="187"/>
      <c r="GGE714" s="187"/>
      <c r="GGF714" s="187"/>
      <c r="GGG714" s="187"/>
      <c r="GGH714" s="187"/>
      <c r="GGI714" s="187"/>
      <c r="GGJ714" s="187"/>
      <c r="GGK714" s="187"/>
      <c r="GGL714" s="187"/>
      <c r="GGM714" s="187"/>
      <c r="GGN714" s="187"/>
      <c r="GGO714" s="187"/>
      <c r="GGP714" s="187"/>
      <c r="GGQ714" s="187"/>
      <c r="GGR714" s="187"/>
      <c r="GGS714" s="187"/>
      <c r="GGT714" s="187"/>
      <c r="GGU714" s="187"/>
      <c r="GGV714" s="187"/>
      <c r="GGW714" s="187"/>
      <c r="GGX714" s="187"/>
      <c r="GGY714" s="187"/>
      <c r="GGZ714" s="187"/>
      <c r="GHA714" s="187"/>
      <c r="GHB714" s="187"/>
      <c r="GHC714" s="187"/>
      <c r="GHD714" s="187"/>
      <c r="GHE714" s="187"/>
      <c r="GHF714" s="187"/>
      <c r="GHG714" s="187"/>
      <c r="GHH714" s="187"/>
      <c r="GHI714" s="187"/>
      <c r="GHJ714" s="187"/>
      <c r="GHK714" s="187"/>
      <c r="GHL714" s="187"/>
      <c r="GHM714" s="187"/>
      <c r="GHN714" s="187"/>
      <c r="GHO714" s="187"/>
      <c r="GHP714" s="187"/>
      <c r="GHQ714" s="187"/>
      <c r="GHR714" s="187"/>
      <c r="GHS714" s="187"/>
      <c r="GHT714" s="187"/>
      <c r="GHU714" s="187"/>
      <c r="GHV714" s="187"/>
      <c r="GHW714" s="187"/>
      <c r="GHX714" s="187"/>
      <c r="GHY714" s="187"/>
      <c r="GHZ714" s="187"/>
      <c r="GIA714" s="187"/>
      <c r="GIB714" s="187"/>
      <c r="GIC714" s="187"/>
      <c r="GID714" s="187"/>
      <c r="GIE714" s="187"/>
      <c r="GIF714" s="187"/>
      <c r="GIG714" s="187"/>
      <c r="GIH714" s="187"/>
      <c r="GII714" s="187"/>
      <c r="GIJ714" s="187"/>
      <c r="GIK714" s="187"/>
      <c r="GIL714" s="187"/>
      <c r="GIM714" s="187"/>
      <c r="GIN714" s="187"/>
      <c r="GIO714" s="187"/>
      <c r="GIP714" s="187"/>
      <c r="GIQ714" s="187"/>
      <c r="GIR714" s="187"/>
      <c r="GIS714" s="187"/>
      <c r="GIT714" s="187"/>
      <c r="GIU714" s="187"/>
      <c r="GIV714" s="187"/>
      <c r="GIW714" s="187"/>
      <c r="GIX714" s="187"/>
      <c r="GIY714" s="187"/>
      <c r="GIZ714" s="187"/>
      <c r="GJA714" s="187"/>
      <c r="GJB714" s="187"/>
      <c r="GJC714" s="187"/>
      <c r="GJD714" s="187"/>
      <c r="GJE714" s="187"/>
      <c r="GJF714" s="187"/>
      <c r="GJG714" s="187"/>
      <c r="GJH714" s="187"/>
      <c r="GJI714" s="187"/>
      <c r="GJJ714" s="187"/>
      <c r="GJK714" s="187"/>
      <c r="GJL714" s="187"/>
      <c r="GJM714" s="187"/>
      <c r="GJN714" s="187"/>
      <c r="GJO714" s="187"/>
      <c r="GJP714" s="187"/>
      <c r="GJQ714" s="187"/>
      <c r="GJR714" s="187"/>
      <c r="GJS714" s="187"/>
      <c r="GJT714" s="187"/>
      <c r="GJU714" s="187"/>
      <c r="GJV714" s="187"/>
      <c r="GJW714" s="187"/>
      <c r="GJX714" s="187"/>
      <c r="GJY714" s="187"/>
      <c r="GJZ714" s="187"/>
      <c r="GKA714" s="187"/>
      <c r="GKB714" s="187"/>
      <c r="GKC714" s="187"/>
      <c r="GKD714" s="187"/>
      <c r="GKE714" s="187"/>
      <c r="GKF714" s="187"/>
      <c r="GKG714" s="187"/>
      <c r="GKH714" s="187"/>
      <c r="GKI714" s="187"/>
      <c r="GKJ714" s="187"/>
      <c r="GKK714" s="187"/>
      <c r="GKL714" s="187"/>
      <c r="GKM714" s="187"/>
      <c r="GKN714" s="187"/>
      <c r="GKO714" s="187"/>
      <c r="GKP714" s="187"/>
      <c r="GKQ714" s="187"/>
      <c r="GKR714" s="187"/>
      <c r="GKS714" s="187"/>
      <c r="GKT714" s="187"/>
      <c r="GKU714" s="187"/>
      <c r="GKV714" s="187"/>
      <c r="GKW714" s="187"/>
      <c r="GKX714" s="187"/>
      <c r="GKY714" s="187"/>
      <c r="GKZ714" s="187"/>
      <c r="GLA714" s="187"/>
      <c r="GLB714" s="187"/>
      <c r="GLC714" s="187"/>
      <c r="GLD714" s="187"/>
      <c r="GLE714" s="187"/>
      <c r="GLF714" s="187"/>
      <c r="GLG714" s="187"/>
      <c r="GLH714" s="187"/>
      <c r="GLI714" s="187"/>
      <c r="GLJ714" s="187"/>
      <c r="GLK714" s="187"/>
      <c r="GLL714" s="187"/>
      <c r="GLM714" s="187"/>
      <c r="GLN714" s="187"/>
      <c r="GLO714" s="187"/>
      <c r="GLP714" s="187"/>
      <c r="GLQ714" s="187"/>
      <c r="GLR714" s="187"/>
      <c r="GLS714" s="187"/>
      <c r="GLT714" s="187"/>
      <c r="GLU714" s="187"/>
      <c r="GLV714" s="187"/>
      <c r="GLW714" s="187"/>
      <c r="GLX714" s="187"/>
      <c r="GLY714" s="187"/>
      <c r="GLZ714" s="187"/>
      <c r="GMA714" s="187"/>
      <c r="GMB714" s="187"/>
      <c r="GMC714" s="187"/>
      <c r="GMD714" s="187"/>
      <c r="GME714" s="187"/>
      <c r="GMF714" s="187"/>
      <c r="GMG714" s="187"/>
      <c r="GMH714" s="187"/>
      <c r="GMI714" s="187"/>
      <c r="GMJ714" s="187"/>
      <c r="GMK714" s="187"/>
      <c r="GML714" s="187"/>
      <c r="GMM714" s="187"/>
      <c r="GMN714" s="187"/>
      <c r="GMO714" s="187"/>
      <c r="GMP714" s="187"/>
      <c r="GMQ714" s="187"/>
      <c r="GMR714" s="187"/>
      <c r="GMS714" s="187"/>
      <c r="GMT714" s="187"/>
      <c r="GMU714" s="187"/>
      <c r="GMV714" s="187"/>
      <c r="GMW714" s="187"/>
      <c r="GMX714" s="187"/>
      <c r="GMY714" s="187"/>
      <c r="GMZ714" s="187"/>
      <c r="GNA714" s="187"/>
      <c r="GNB714" s="187"/>
      <c r="GNC714" s="187"/>
      <c r="GND714" s="187"/>
      <c r="GNE714" s="187"/>
      <c r="GNF714" s="187"/>
      <c r="GNG714" s="187"/>
      <c r="GNH714" s="187"/>
      <c r="GNI714" s="187"/>
      <c r="GNJ714" s="187"/>
      <c r="GNK714" s="187"/>
      <c r="GNL714" s="187"/>
      <c r="GNM714" s="187"/>
      <c r="GNN714" s="187"/>
      <c r="GNO714" s="187"/>
      <c r="GNP714" s="187"/>
      <c r="GNQ714" s="187"/>
      <c r="GNR714" s="187"/>
      <c r="GNS714" s="187"/>
      <c r="GNT714" s="187"/>
      <c r="GNU714" s="187"/>
      <c r="GNV714" s="187"/>
      <c r="GNW714" s="187"/>
      <c r="GNX714" s="187"/>
      <c r="GNY714" s="187"/>
      <c r="GNZ714" s="187"/>
      <c r="GOA714" s="187"/>
      <c r="GOB714" s="187"/>
      <c r="GOC714" s="187"/>
      <c r="GOD714" s="187"/>
      <c r="GOE714" s="187"/>
      <c r="GOF714" s="187"/>
      <c r="GOG714" s="187"/>
      <c r="GOH714" s="187"/>
      <c r="GOI714" s="187"/>
      <c r="GOJ714" s="187"/>
      <c r="GOK714" s="187"/>
      <c r="GOL714" s="187"/>
      <c r="GOM714" s="187"/>
      <c r="GON714" s="187"/>
      <c r="GOO714" s="187"/>
      <c r="GOP714" s="187"/>
      <c r="GOQ714" s="187"/>
      <c r="GOR714" s="187"/>
      <c r="GOS714" s="187"/>
      <c r="GOT714" s="187"/>
      <c r="GOU714" s="187"/>
      <c r="GOV714" s="187"/>
      <c r="GOW714" s="187"/>
      <c r="GOX714" s="187"/>
      <c r="GOY714" s="187"/>
      <c r="GOZ714" s="187"/>
      <c r="GPA714" s="187"/>
      <c r="GPB714" s="187"/>
      <c r="GPC714" s="187"/>
      <c r="GPD714" s="187"/>
      <c r="GPE714" s="187"/>
      <c r="GPF714" s="187"/>
      <c r="GPG714" s="187"/>
      <c r="GPH714" s="187"/>
      <c r="GPI714" s="187"/>
      <c r="GPJ714" s="187"/>
      <c r="GPK714" s="187"/>
      <c r="GPL714" s="187"/>
      <c r="GPM714" s="187"/>
      <c r="GPN714" s="187"/>
      <c r="GPO714" s="187"/>
      <c r="GPP714" s="187"/>
      <c r="GPQ714" s="187"/>
      <c r="GPR714" s="187"/>
      <c r="GPS714" s="187"/>
      <c r="GPT714" s="187"/>
      <c r="GPU714" s="187"/>
      <c r="GPV714" s="187"/>
      <c r="GPW714" s="187"/>
      <c r="GPX714" s="187"/>
      <c r="GPY714" s="187"/>
      <c r="GPZ714" s="187"/>
      <c r="GQA714" s="187"/>
      <c r="GQB714" s="187"/>
      <c r="GQC714" s="187"/>
      <c r="GQD714" s="187"/>
      <c r="GQE714" s="187"/>
      <c r="GQF714" s="187"/>
      <c r="GQG714" s="187"/>
      <c r="GQH714" s="187"/>
      <c r="GQI714" s="187"/>
      <c r="GQJ714" s="187"/>
      <c r="GQK714" s="187"/>
      <c r="GQL714" s="187"/>
      <c r="GQM714" s="187"/>
      <c r="GQN714" s="187"/>
      <c r="GQO714" s="187"/>
      <c r="GQP714" s="187"/>
      <c r="GQQ714" s="187"/>
      <c r="GQR714" s="187"/>
      <c r="GQS714" s="187"/>
      <c r="GQT714" s="187"/>
      <c r="GQU714" s="187"/>
      <c r="GQV714" s="187"/>
      <c r="GQW714" s="187"/>
      <c r="GQX714" s="187"/>
      <c r="GQY714" s="187"/>
      <c r="GQZ714" s="187"/>
      <c r="GRA714" s="187"/>
      <c r="GRB714" s="187"/>
      <c r="GRC714" s="187"/>
      <c r="GRD714" s="187"/>
      <c r="GRE714" s="187"/>
      <c r="GRF714" s="187"/>
      <c r="GRG714" s="187"/>
      <c r="GRH714" s="187"/>
      <c r="GRI714" s="187"/>
      <c r="GRJ714" s="187"/>
      <c r="GRK714" s="187"/>
      <c r="GRL714" s="187"/>
      <c r="GRM714" s="187"/>
      <c r="GRN714" s="187"/>
      <c r="GRO714" s="187"/>
      <c r="GRP714" s="187"/>
      <c r="GRQ714" s="187"/>
      <c r="GRR714" s="187"/>
      <c r="GRS714" s="187"/>
      <c r="GRT714" s="187"/>
      <c r="GRU714" s="187"/>
      <c r="GRV714" s="187"/>
      <c r="GRW714" s="187"/>
      <c r="GRX714" s="187"/>
      <c r="GRY714" s="187"/>
      <c r="GRZ714" s="187"/>
      <c r="GSA714" s="187"/>
      <c r="GSB714" s="187"/>
      <c r="GSC714" s="187"/>
      <c r="GSD714" s="187"/>
      <c r="GSE714" s="187"/>
      <c r="GSF714" s="187"/>
      <c r="GSG714" s="187"/>
      <c r="GSH714" s="187"/>
      <c r="GSI714" s="187"/>
      <c r="GSJ714" s="187"/>
      <c r="GSK714" s="187"/>
      <c r="GSL714" s="187"/>
      <c r="GSM714" s="187"/>
      <c r="GSN714" s="187"/>
      <c r="GSO714" s="187"/>
      <c r="GSP714" s="187"/>
      <c r="GSQ714" s="187"/>
      <c r="GSR714" s="187"/>
      <c r="GSS714" s="187"/>
      <c r="GST714" s="187"/>
      <c r="GSU714" s="187"/>
      <c r="GSV714" s="187"/>
      <c r="GSW714" s="187"/>
      <c r="GSX714" s="187"/>
      <c r="GSY714" s="187"/>
      <c r="GSZ714" s="187"/>
      <c r="GTA714" s="187"/>
      <c r="GTB714" s="187"/>
      <c r="GTC714" s="187"/>
      <c r="GTD714" s="187"/>
      <c r="GTE714" s="187"/>
      <c r="GTF714" s="187"/>
      <c r="GTG714" s="187"/>
      <c r="GTH714" s="187"/>
      <c r="GTI714" s="187"/>
      <c r="GTJ714" s="187"/>
      <c r="GTK714" s="187"/>
      <c r="GTL714" s="187"/>
      <c r="GTM714" s="187"/>
      <c r="GTN714" s="187"/>
      <c r="GTO714" s="187"/>
      <c r="GTP714" s="187"/>
      <c r="GTQ714" s="187"/>
      <c r="GTR714" s="187"/>
      <c r="GTS714" s="187"/>
      <c r="GTT714" s="187"/>
      <c r="GTU714" s="187"/>
      <c r="GTV714" s="187"/>
      <c r="GTW714" s="187"/>
      <c r="GTX714" s="187"/>
      <c r="GTY714" s="187"/>
      <c r="GTZ714" s="187"/>
      <c r="GUA714" s="187"/>
      <c r="GUB714" s="187"/>
      <c r="GUC714" s="187"/>
      <c r="GUD714" s="187"/>
      <c r="GUE714" s="187"/>
      <c r="GUF714" s="187"/>
      <c r="GUG714" s="187"/>
      <c r="GUH714" s="187"/>
      <c r="GUI714" s="187"/>
      <c r="GUJ714" s="187"/>
      <c r="GUK714" s="187"/>
      <c r="GUL714" s="187"/>
      <c r="GUM714" s="187"/>
      <c r="GUN714" s="187"/>
      <c r="GUO714" s="187"/>
      <c r="GUP714" s="187"/>
      <c r="GUQ714" s="187"/>
      <c r="GUR714" s="187"/>
      <c r="GUS714" s="187"/>
      <c r="GUT714" s="187"/>
      <c r="GUU714" s="187"/>
      <c r="GUV714" s="187"/>
      <c r="GUW714" s="187"/>
      <c r="GUX714" s="187"/>
      <c r="GUY714" s="187"/>
      <c r="GUZ714" s="187"/>
      <c r="GVA714" s="187"/>
      <c r="GVB714" s="187"/>
      <c r="GVC714" s="187"/>
      <c r="GVD714" s="187"/>
      <c r="GVE714" s="187"/>
      <c r="GVF714" s="187"/>
      <c r="GVG714" s="187"/>
      <c r="GVH714" s="187"/>
      <c r="GVI714" s="187"/>
      <c r="GVJ714" s="187"/>
      <c r="GVK714" s="187"/>
      <c r="GVL714" s="187"/>
      <c r="GVM714" s="187"/>
      <c r="GVN714" s="187"/>
      <c r="GVO714" s="187"/>
      <c r="GVP714" s="187"/>
      <c r="GVQ714" s="187"/>
      <c r="GVR714" s="187"/>
      <c r="GVS714" s="187"/>
      <c r="GVT714" s="187"/>
      <c r="GVU714" s="187"/>
      <c r="GVV714" s="187"/>
      <c r="GVW714" s="187"/>
      <c r="GVX714" s="187"/>
      <c r="GVY714" s="187"/>
      <c r="GVZ714" s="187"/>
      <c r="GWA714" s="187"/>
      <c r="GWB714" s="187"/>
      <c r="GWC714" s="187"/>
      <c r="GWD714" s="187"/>
      <c r="GWE714" s="187"/>
      <c r="GWF714" s="187"/>
      <c r="GWG714" s="187"/>
      <c r="GWH714" s="187"/>
      <c r="GWI714" s="187"/>
      <c r="GWJ714" s="187"/>
      <c r="GWK714" s="187"/>
      <c r="GWL714" s="187"/>
      <c r="GWM714" s="187"/>
      <c r="GWN714" s="187"/>
      <c r="GWO714" s="187"/>
      <c r="GWP714" s="187"/>
      <c r="GWQ714" s="187"/>
      <c r="GWR714" s="187"/>
      <c r="GWS714" s="187"/>
      <c r="GWT714" s="187"/>
      <c r="GWU714" s="187"/>
      <c r="GWV714" s="187"/>
      <c r="GWW714" s="187"/>
      <c r="GWX714" s="187"/>
      <c r="GWY714" s="187"/>
      <c r="GWZ714" s="187"/>
      <c r="GXA714" s="187"/>
      <c r="GXB714" s="187"/>
      <c r="GXC714" s="187"/>
      <c r="GXD714" s="187"/>
      <c r="GXE714" s="187"/>
      <c r="GXF714" s="187"/>
      <c r="GXG714" s="187"/>
      <c r="GXH714" s="187"/>
      <c r="GXI714" s="187"/>
      <c r="GXJ714" s="187"/>
      <c r="GXK714" s="187"/>
      <c r="GXL714" s="187"/>
      <c r="GXM714" s="187"/>
      <c r="GXN714" s="187"/>
      <c r="GXO714" s="187"/>
      <c r="GXP714" s="187"/>
      <c r="GXQ714" s="187"/>
      <c r="GXR714" s="187"/>
      <c r="GXS714" s="187"/>
      <c r="GXT714" s="187"/>
      <c r="GXU714" s="187"/>
      <c r="GXV714" s="187"/>
      <c r="GXW714" s="187"/>
      <c r="GXX714" s="187"/>
      <c r="GXY714" s="187"/>
      <c r="GXZ714" s="187"/>
      <c r="GYA714" s="187"/>
      <c r="GYB714" s="187"/>
      <c r="GYC714" s="187"/>
      <c r="GYD714" s="187"/>
      <c r="GYE714" s="187"/>
      <c r="GYF714" s="187"/>
      <c r="GYG714" s="187"/>
      <c r="GYH714" s="187"/>
      <c r="GYI714" s="187"/>
      <c r="GYJ714" s="187"/>
      <c r="GYK714" s="187"/>
      <c r="GYL714" s="187"/>
      <c r="GYM714" s="187"/>
      <c r="GYN714" s="187"/>
      <c r="GYO714" s="187"/>
      <c r="GYP714" s="187"/>
      <c r="GYQ714" s="187"/>
      <c r="GYR714" s="187"/>
      <c r="GYS714" s="187"/>
      <c r="GYT714" s="187"/>
      <c r="GYU714" s="187"/>
      <c r="GYV714" s="187"/>
      <c r="GYW714" s="187"/>
      <c r="GYX714" s="187"/>
      <c r="GYY714" s="187"/>
      <c r="GYZ714" s="187"/>
      <c r="GZA714" s="187"/>
      <c r="GZB714" s="187"/>
      <c r="GZC714" s="187"/>
      <c r="GZD714" s="187"/>
      <c r="GZE714" s="187"/>
      <c r="GZF714" s="187"/>
      <c r="GZG714" s="187"/>
      <c r="GZH714" s="187"/>
      <c r="GZI714" s="187"/>
      <c r="GZJ714" s="187"/>
      <c r="GZK714" s="187"/>
      <c r="GZL714" s="187"/>
      <c r="GZM714" s="187"/>
      <c r="GZN714" s="187"/>
      <c r="GZO714" s="187"/>
      <c r="GZP714" s="187"/>
      <c r="GZQ714" s="187"/>
      <c r="GZR714" s="187"/>
      <c r="GZS714" s="187"/>
      <c r="GZT714" s="187"/>
      <c r="GZU714" s="187"/>
      <c r="GZV714" s="187"/>
      <c r="GZW714" s="187"/>
      <c r="GZX714" s="187"/>
      <c r="GZY714" s="187"/>
      <c r="GZZ714" s="187"/>
      <c r="HAA714" s="187"/>
      <c r="HAB714" s="187"/>
      <c r="HAC714" s="187"/>
      <c r="HAD714" s="187"/>
      <c r="HAE714" s="187"/>
      <c r="HAF714" s="187"/>
      <c r="HAG714" s="187"/>
      <c r="HAH714" s="187"/>
      <c r="HAI714" s="187"/>
      <c r="HAJ714" s="187"/>
      <c r="HAK714" s="187"/>
      <c r="HAL714" s="187"/>
      <c r="HAM714" s="187"/>
      <c r="HAN714" s="187"/>
      <c r="HAO714" s="187"/>
      <c r="HAP714" s="187"/>
      <c r="HAQ714" s="187"/>
      <c r="HAR714" s="187"/>
      <c r="HAS714" s="187"/>
      <c r="HAT714" s="187"/>
      <c r="HAU714" s="187"/>
      <c r="HAV714" s="187"/>
      <c r="HAW714" s="187"/>
      <c r="HAX714" s="187"/>
      <c r="HAY714" s="187"/>
      <c r="HAZ714" s="187"/>
      <c r="HBA714" s="187"/>
      <c r="HBB714" s="187"/>
      <c r="HBC714" s="187"/>
      <c r="HBD714" s="187"/>
      <c r="HBE714" s="187"/>
      <c r="HBF714" s="187"/>
      <c r="HBG714" s="187"/>
      <c r="HBH714" s="187"/>
      <c r="HBI714" s="187"/>
      <c r="HBJ714" s="187"/>
      <c r="HBK714" s="187"/>
      <c r="HBL714" s="187"/>
      <c r="HBM714" s="187"/>
      <c r="HBN714" s="187"/>
      <c r="HBO714" s="187"/>
      <c r="HBP714" s="187"/>
      <c r="HBQ714" s="187"/>
      <c r="HBR714" s="187"/>
      <c r="HBS714" s="187"/>
      <c r="HBT714" s="187"/>
      <c r="HBU714" s="187"/>
      <c r="HBV714" s="187"/>
      <c r="HBW714" s="187"/>
      <c r="HBX714" s="187"/>
      <c r="HBY714" s="187"/>
      <c r="HBZ714" s="187"/>
      <c r="HCA714" s="187"/>
      <c r="HCB714" s="187"/>
      <c r="HCC714" s="187"/>
      <c r="HCD714" s="187"/>
      <c r="HCE714" s="187"/>
      <c r="HCF714" s="187"/>
      <c r="HCG714" s="187"/>
      <c r="HCH714" s="187"/>
      <c r="HCI714" s="187"/>
      <c r="HCJ714" s="187"/>
      <c r="HCK714" s="187"/>
      <c r="HCL714" s="187"/>
      <c r="HCM714" s="187"/>
      <c r="HCN714" s="187"/>
      <c r="HCO714" s="187"/>
      <c r="HCP714" s="187"/>
      <c r="HCQ714" s="187"/>
      <c r="HCR714" s="187"/>
      <c r="HCS714" s="187"/>
      <c r="HCT714" s="187"/>
      <c r="HCU714" s="187"/>
      <c r="HCV714" s="187"/>
      <c r="HCW714" s="187"/>
      <c r="HCX714" s="187"/>
      <c r="HCY714" s="187"/>
      <c r="HCZ714" s="187"/>
      <c r="HDA714" s="187"/>
      <c r="HDB714" s="187"/>
      <c r="HDC714" s="187"/>
      <c r="HDD714" s="187"/>
      <c r="HDE714" s="187"/>
      <c r="HDF714" s="187"/>
      <c r="HDG714" s="187"/>
      <c r="HDH714" s="187"/>
      <c r="HDI714" s="187"/>
      <c r="HDJ714" s="187"/>
      <c r="HDK714" s="187"/>
      <c r="HDL714" s="187"/>
      <c r="HDM714" s="187"/>
      <c r="HDN714" s="187"/>
      <c r="HDO714" s="187"/>
      <c r="HDP714" s="187"/>
      <c r="HDQ714" s="187"/>
      <c r="HDR714" s="187"/>
      <c r="HDS714" s="187"/>
      <c r="HDT714" s="187"/>
      <c r="HDU714" s="187"/>
      <c r="HDV714" s="187"/>
      <c r="HDW714" s="187"/>
      <c r="HDX714" s="187"/>
      <c r="HDY714" s="187"/>
      <c r="HDZ714" s="187"/>
      <c r="HEA714" s="187"/>
      <c r="HEB714" s="187"/>
      <c r="HEC714" s="187"/>
      <c r="HED714" s="187"/>
      <c r="HEE714" s="187"/>
      <c r="HEF714" s="187"/>
      <c r="HEG714" s="187"/>
      <c r="HEH714" s="187"/>
      <c r="HEI714" s="187"/>
      <c r="HEJ714" s="187"/>
      <c r="HEK714" s="187"/>
      <c r="HEL714" s="187"/>
      <c r="HEM714" s="187"/>
      <c r="HEN714" s="187"/>
      <c r="HEO714" s="187"/>
      <c r="HEP714" s="187"/>
      <c r="HEQ714" s="187"/>
      <c r="HER714" s="187"/>
      <c r="HES714" s="187"/>
      <c r="HET714" s="187"/>
      <c r="HEU714" s="187"/>
      <c r="HEV714" s="187"/>
      <c r="HEW714" s="187"/>
      <c r="HEX714" s="187"/>
      <c r="HEY714" s="187"/>
      <c r="HEZ714" s="187"/>
      <c r="HFA714" s="187"/>
      <c r="HFB714" s="187"/>
      <c r="HFC714" s="187"/>
      <c r="HFD714" s="187"/>
      <c r="HFE714" s="187"/>
      <c r="HFF714" s="187"/>
      <c r="HFG714" s="187"/>
      <c r="HFH714" s="187"/>
      <c r="HFI714" s="187"/>
      <c r="HFJ714" s="187"/>
      <c r="HFK714" s="187"/>
      <c r="HFL714" s="187"/>
      <c r="HFM714" s="187"/>
      <c r="HFN714" s="187"/>
      <c r="HFO714" s="187"/>
      <c r="HFP714" s="187"/>
      <c r="HFQ714" s="187"/>
      <c r="HFR714" s="187"/>
      <c r="HFS714" s="187"/>
      <c r="HFT714" s="187"/>
      <c r="HFU714" s="187"/>
      <c r="HFV714" s="187"/>
      <c r="HFW714" s="187"/>
      <c r="HFX714" s="187"/>
      <c r="HFY714" s="187"/>
      <c r="HFZ714" s="187"/>
      <c r="HGA714" s="187"/>
      <c r="HGB714" s="187"/>
      <c r="HGC714" s="187"/>
      <c r="HGD714" s="187"/>
      <c r="HGE714" s="187"/>
      <c r="HGF714" s="187"/>
      <c r="HGG714" s="187"/>
      <c r="HGH714" s="187"/>
      <c r="HGI714" s="187"/>
      <c r="HGJ714" s="187"/>
      <c r="HGK714" s="187"/>
      <c r="HGL714" s="187"/>
      <c r="HGM714" s="187"/>
      <c r="HGN714" s="187"/>
      <c r="HGO714" s="187"/>
      <c r="HGP714" s="187"/>
      <c r="HGQ714" s="187"/>
      <c r="HGR714" s="187"/>
      <c r="HGS714" s="187"/>
      <c r="HGT714" s="187"/>
      <c r="HGU714" s="187"/>
      <c r="HGV714" s="187"/>
      <c r="HGW714" s="187"/>
      <c r="HGX714" s="187"/>
      <c r="HGY714" s="187"/>
      <c r="HGZ714" s="187"/>
      <c r="HHA714" s="187"/>
      <c r="HHB714" s="187"/>
      <c r="HHC714" s="187"/>
      <c r="HHD714" s="187"/>
      <c r="HHE714" s="187"/>
      <c r="HHF714" s="187"/>
      <c r="HHG714" s="187"/>
      <c r="HHH714" s="187"/>
      <c r="HHI714" s="187"/>
      <c r="HHJ714" s="187"/>
      <c r="HHK714" s="187"/>
      <c r="HHL714" s="187"/>
      <c r="HHM714" s="187"/>
      <c r="HHN714" s="187"/>
      <c r="HHO714" s="187"/>
      <c r="HHP714" s="187"/>
      <c r="HHQ714" s="187"/>
      <c r="HHR714" s="187"/>
      <c r="HHS714" s="187"/>
      <c r="HHT714" s="187"/>
      <c r="HHU714" s="187"/>
      <c r="HHV714" s="187"/>
      <c r="HHW714" s="187"/>
      <c r="HHX714" s="187"/>
      <c r="HHY714" s="187"/>
      <c r="HHZ714" s="187"/>
      <c r="HIA714" s="187"/>
      <c r="HIB714" s="187"/>
      <c r="HIC714" s="187"/>
      <c r="HID714" s="187"/>
      <c r="HIE714" s="187"/>
      <c r="HIF714" s="187"/>
      <c r="HIG714" s="187"/>
      <c r="HIH714" s="187"/>
      <c r="HII714" s="187"/>
      <c r="HIJ714" s="187"/>
      <c r="HIK714" s="187"/>
      <c r="HIL714" s="187"/>
      <c r="HIM714" s="187"/>
      <c r="HIN714" s="187"/>
      <c r="HIO714" s="187"/>
      <c r="HIP714" s="187"/>
      <c r="HIQ714" s="187"/>
      <c r="HIR714" s="187"/>
      <c r="HIS714" s="187"/>
      <c r="HIT714" s="187"/>
      <c r="HIU714" s="187"/>
      <c r="HIV714" s="187"/>
      <c r="HIW714" s="187"/>
      <c r="HIX714" s="187"/>
      <c r="HIY714" s="187"/>
      <c r="HIZ714" s="187"/>
      <c r="HJA714" s="187"/>
      <c r="HJB714" s="187"/>
      <c r="HJC714" s="187"/>
      <c r="HJD714" s="187"/>
      <c r="HJE714" s="187"/>
      <c r="HJF714" s="187"/>
      <c r="HJG714" s="187"/>
      <c r="HJH714" s="187"/>
      <c r="HJI714" s="187"/>
      <c r="HJJ714" s="187"/>
      <c r="HJK714" s="187"/>
      <c r="HJL714" s="187"/>
      <c r="HJM714" s="187"/>
      <c r="HJN714" s="187"/>
      <c r="HJO714" s="187"/>
      <c r="HJP714" s="187"/>
      <c r="HJQ714" s="187"/>
      <c r="HJR714" s="187"/>
      <c r="HJS714" s="187"/>
      <c r="HJT714" s="187"/>
      <c r="HJU714" s="187"/>
      <c r="HJV714" s="187"/>
      <c r="HJW714" s="187"/>
      <c r="HJX714" s="187"/>
      <c r="HJY714" s="187"/>
      <c r="HJZ714" s="187"/>
      <c r="HKA714" s="187"/>
      <c r="HKB714" s="187"/>
      <c r="HKC714" s="187"/>
      <c r="HKD714" s="187"/>
      <c r="HKE714" s="187"/>
      <c r="HKF714" s="187"/>
      <c r="HKG714" s="187"/>
      <c r="HKH714" s="187"/>
      <c r="HKI714" s="187"/>
      <c r="HKJ714" s="187"/>
      <c r="HKK714" s="187"/>
      <c r="HKL714" s="187"/>
      <c r="HKM714" s="187"/>
      <c r="HKN714" s="187"/>
      <c r="HKO714" s="187"/>
      <c r="HKP714" s="187"/>
      <c r="HKQ714" s="187"/>
      <c r="HKR714" s="187"/>
      <c r="HKS714" s="187"/>
      <c r="HKT714" s="187"/>
      <c r="HKU714" s="187"/>
      <c r="HKV714" s="187"/>
      <c r="HKW714" s="187"/>
      <c r="HKX714" s="187"/>
      <c r="HKY714" s="187"/>
      <c r="HKZ714" s="187"/>
      <c r="HLA714" s="187"/>
      <c r="HLB714" s="187"/>
      <c r="HLC714" s="187"/>
      <c r="HLD714" s="187"/>
      <c r="HLE714" s="187"/>
      <c r="HLF714" s="187"/>
      <c r="HLG714" s="187"/>
      <c r="HLH714" s="187"/>
      <c r="HLI714" s="187"/>
      <c r="HLJ714" s="187"/>
      <c r="HLK714" s="187"/>
      <c r="HLL714" s="187"/>
      <c r="HLM714" s="187"/>
      <c r="HLN714" s="187"/>
      <c r="HLO714" s="187"/>
      <c r="HLP714" s="187"/>
      <c r="HLQ714" s="187"/>
      <c r="HLR714" s="187"/>
      <c r="HLS714" s="187"/>
      <c r="HLT714" s="187"/>
      <c r="HLU714" s="187"/>
      <c r="HLV714" s="187"/>
      <c r="HLW714" s="187"/>
      <c r="HLX714" s="187"/>
      <c r="HLY714" s="187"/>
      <c r="HLZ714" s="187"/>
      <c r="HMA714" s="187"/>
      <c r="HMB714" s="187"/>
      <c r="HMC714" s="187"/>
      <c r="HMD714" s="187"/>
      <c r="HME714" s="187"/>
      <c r="HMF714" s="187"/>
      <c r="HMG714" s="187"/>
      <c r="HMH714" s="187"/>
      <c r="HMI714" s="187"/>
      <c r="HMJ714" s="187"/>
      <c r="HMK714" s="187"/>
      <c r="HML714" s="187"/>
      <c r="HMM714" s="187"/>
      <c r="HMN714" s="187"/>
      <c r="HMO714" s="187"/>
      <c r="HMP714" s="187"/>
      <c r="HMQ714" s="187"/>
      <c r="HMR714" s="187"/>
      <c r="HMS714" s="187"/>
      <c r="HMT714" s="187"/>
      <c r="HMU714" s="187"/>
      <c r="HMV714" s="187"/>
      <c r="HMW714" s="187"/>
      <c r="HMX714" s="187"/>
      <c r="HMY714" s="187"/>
      <c r="HMZ714" s="187"/>
      <c r="HNA714" s="187"/>
      <c r="HNB714" s="187"/>
      <c r="HNC714" s="187"/>
      <c r="HND714" s="187"/>
      <c r="HNE714" s="187"/>
      <c r="HNF714" s="187"/>
      <c r="HNG714" s="187"/>
      <c r="HNH714" s="187"/>
      <c r="HNI714" s="187"/>
      <c r="HNJ714" s="187"/>
      <c r="HNK714" s="187"/>
      <c r="HNL714" s="187"/>
      <c r="HNM714" s="187"/>
      <c r="HNN714" s="187"/>
      <c r="HNO714" s="187"/>
      <c r="HNP714" s="187"/>
      <c r="HNQ714" s="187"/>
      <c r="HNR714" s="187"/>
      <c r="HNS714" s="187"/>
      <c r="HNT714" s="187"/>
      <c r="HNU714" s="187"/>
      <c r="HNV714" s="187"/>
      <c r="HNW714" s="187"/>
      <c r="HNX714" s="187"/>
      <c r="HNY714" s="187"/>
      <c r="HNZ714" s="187"/>
      <c r="HOA714" s="187"/>
      <c r="HOB714" s="187"/>
      <c r="HOC714" s="187"/>
      <c r="HOD714" s="187"/>
      <c r="HOE714" s="187"/>
      <c r="HOF714" s="187"/>
      <c r="HOG714" s="187"/>
      <c r="HOH714" s="187"/>
      <c r="HOI714" s="187"/>
      <c r="HOJ714" s="187"/>
      <c r="HOK714" s="187"/>
      <c r="HOL714" s="187"/>
      <c r="HOM714" s="187"/>
      <c r="HON714" s="187"/>
      <c r="HOO714" s="187"/>
      <c r="HOP714" s="187"/>
      <c r="HOQ714" s="187"/>
      <c r="HOR714" s="187"/>
      <c r="HOS714" s="187"/>
      <c r="HOT714" s="187"/>
      <c r="HOU714" s="187"/>
      <c r="HOV714" s="187"/>
      <c r="HOW714" s="187"/>
      <c r="HOX714" s="187"/>
      <c r="HOY714" s="187"/>
      <c r="HOZ714" s="187"/>
      <c r="HPA714" s="187"/>
      <c r="HPB714" s="187"/>
      <c r="HPC714" s="187"/>
      <c r="HPD714" s="187"/>
      <c r="HPE714" s="187"/>
      <c r="HPF714" s="187"/>
      <c r="HPG714" s="187"/>
      <c r="HPH714" s="187"/>
      <c r="HPI714" s="187"/>
      <c r="HPJ714" s="187"/>
      <c r="HPK714" s="187"/>
      <c r="HPL714" s="187"/>
      <c r="HPM714" s="187"/>
      <c r="HPN714" s="187"/>
      <c r="HPO714" s="187"/>
      <c r="HPP714" s="187"/>
      <c r="HPQ714" s="187"/>
      <c r="HPR714" s="187"/>
      <c r="HPS714" s="187"/>
      <c r="HPT714" s="187"/>
      <c r="HPU714" s="187"/>
      <c r="HPV714" s="187"/>
      <c r="HPW714" s="187"/>
      <c r="HPX714" s="187"/>
      <c r="HPY714" s="187"/>
      <c r="HPZ714" s="187"/>
      <c r="HQA714" s="187"/>
      <c r="HQB714" s="187"/>
      <c r="HQC714" s="187"/>
      <c r="HQD714" s="187"/>
      <c r="HQE714" s="187"/>
      <c r="HQF714" s="187"/>
      <c r="HQG714" s="187"/>
      <c r="HQH714" s="187"/>
      <c r="HQI714" s="187"/>
      <c r="HQJ714" s="187"/>
      <c r="HQK714" s="187"/>
      <c r="HQL714" s="187"/>
      <c r="HQM714" s="187"/>
      <c r="HQN714" s="187"/>
      <c r="HQO714" s="187"/>
      <c r="HQP714" s="187"/>
      <c r="HQQ714" s="187"/>
      <c r="HQR714" s="187"/>
      <c r="HQS714" s="187"/>
      <c r="HQT714" s="187"/>
      <c r="HQU714" s="187"/>
      <c r="HQV714" s="187"/>
      <c r="HQW714" s="187"/>
      <c r="HQX714" s="187"/>
      <c r="HQY714" s="187"/>
      <c r="HQZ714" s="187"/>
      <c r="HRA714" s="187"/>
      <c r="HRB714" s="187"/>
      <c r="HRC714" s="187"/>
      <c r="HRD714" s="187"/>
      <c r="HRE714" s="187"/>
      <c r="HRF714" s="187"/>
      <c r="HRG714" s="187"/>
      <c r="HRH714" s="187"/>
      <c r="HRI714" s="187"/>
      <c r="HRJ714" s="187"/>
      <c r="HRK714" s="187"/>
      <c r="HRL714" s="187"/>
      <c r="HRM714" s="187"/>
      <c r="HRN714" s="187"/>
      <c r="HRO714" s="187"/>
      <c r="HRP714" s="187"/>
      <c r="HRQ714" s="187"/>
      <c r="HRR714" s="187"/>
      <c r="HRS714" s="187"/>
      <c r="HRT714" s="187"/>
      <c r="HRU714" s="187"/>
      <c r="HRV714" s="187"/>
      <c r="HRW714" s="187"/>
      <c r="HRX714" s="187"/>
      <c r="HRY714" s="187"/>
      <c r="HRZ714" s="187"/>
      <c r="HSA714" s="187"/>
      <c r="HSB714" s="187"/>
      <c r="HSC714" s="187"/>
      <c r="HSD714" s="187"/>
      <c r="HSE714" s="187"/>
      <c r="HSF714" s="187"/>
      <c r="HSG714" s="187"/>
      <c r="HSH714" s="187"/>
      <c r="HSI714" s="187"/>
      <c r="HSJ714" s="187"/>
      <c r="HSK714" s="187"/>
      <c r="HSL714" s="187"/>
      <c r="HSM714" s="187"/>
      <c r="HSN714" s="187"/>
      <c r="HSO714" s="187"/>
      <c r="HSP714" s="187"/>
      <c r="HSQ714" s="187"/>
      <c r="HSR714" s="187"/>
      <c r="HSS714" s="187"/>
      <c r="HST714" s="187"/>
      <c r="HSU714" s="187"/>
      <c r="HSV714" s="187"/>
      <c r="HSW714" s="187"/>
      <c r="HSX714" s="187"/>
      <c r="HSY714" s="187"/>
      <c r="HSZ714" s="187"/>
      <c r="HTA714" s="187"/>
      <c r="HTB714" s="187"/>
      <c r="HTC714" s="187"/>
      <c r="HTD714" s="187"/>
      <c r="HTE714" s="187"/>
      <c r="HTF714" s="187"/>
      <c r="HTG714" s="187"/>
      <c r="HTH714" s="187"/>
      <c r="HTI714" s="187"/>
      <c r="HTJ714" s="187"/>
      <c r="HTK714" s="187"/>
      <c r="HTL714" s="187"/>
      <c r="HTM714" s="187"/>
      <c r="HTN714" s="187"/>
      <c r="HTO714" s="187"/>
      <c r="HTP714" s="187"/>
      <c r="HTQ714" s="187"/>
      <c r="HTR714" s="187"/>
      <c r="HTS714" s="187"/>
      <c r="HTT714" s="187"/>
      <c r="HTU714" s="187"/>
      <c r="HTV714" s="187"/>
      <c r="HTW714" s="187"/>
      <c r="HTX714" s="187"/>
      <c r="HTY714" s="187"/>
      <c r="HTZ714" s="187"/>
      <c r="HUA714" s="187"/>
      <c r="HUB714" s="187"/>
      <c r="HUC714" s="187"/>
      <c r="HUD714" s="187"/>
      <c r="HUE714" s="187"/>
      <c r="HUF714" s="187"/>
      <c r="HUG714" s="187"/>
      <c r="HUH714" s="187"/>
      <c r="HUI714" s="187"/>
      <c r="HUJ714" s="187"/>
      <c r="HUK714" s="187"/>
      <c r="HUL714" s="187"/>
      <c r="HUM714" s="187"/>
      <c r="HUN714" s="187"/>
      <c r="HUO714" s="187"/>
      <c r="HUP714" s="187"/>
      <c r="HUQ714" s="187"/>
      <c r="HUR714" s="187"/>
      <c r="HUS714" s="187"/>
      <c r="HUT714" s="187"/>
      <c r="HUU714" s="187"/>
      <c r="HUV714" s="187"/>
      <c r="HUW714" s="187"/>
      <c r="HUX714" s="187"/>
      <c r="HUY714" s="187"/>
      <c r="HUZ714" s="187"/>
      <c r="HVA714" s="187"/>
      <c r="HVB714" s="187"/>
      <c r="HVC714" s="187"/>
      <c r="HVD714" s="187"/>
      <c r="HVE714" s="187"/>
      <c r="HVF714" s="187"/>
      <c r="HVG714" s="187"/>
      <c r="HVH714" s="187"/>
      <c r="HVI714" s="187"/>
      <c r="HVJ714" s="187"/>
      <c r="HVK714" s="187"/>
      <c r="HVL714" s="187"/>
      <c r="HVM714" s="187"/>
      <c r="HVN714" s="187"/>
      <c r="HVO714" s="187"/>
      <c r="HVP714" s="187"/>
      <c r="HVQ714" s="187"/>
      <c r="HVR714" s="187"/>
      <c r="HVS714" s="187"/>
      <c r="HVT714" s="187"/>
      <c r="HVU714" s="187"/>
      <c r="HVV714" s="187"/>
      <c r="HVW714" s="187"/>
      <c r="HVX714" s="187"/>
      <c r="HVY714" s="187"/>
      <c r="HVZ714" s="187"/>
      <c r="HWA714" s="187"/>
      <c r="HWB714" s="187"/>
      <c r="HWC714" s="187"/>
      <c r="HWD714" s="187"/>
      <c r="HWE714" s="187"/>
      <c r="HWF714" s="187"/>
      <c r="HWG714" s="187"/>
      <c r="HWH714" s="187"/>
      <c r="HWI714" s="187"/>
      <c r="HWJ714" s="187"/>
      <c r="HWK714" s="187"/>
      <c r="HWL714" s="187"/>
      <c r="HWM714" s="187"/>
      <c r="HWN714" s="187"/>
      <c r="HWO714" s="187"/>
      <c r="HWP714" s="187"/>
      <c r="HWQ714" s="187"/>
      <c r="HWR714" s="187"/>
      <c r="HWS714" s="187"/>
      <c r="HWT714" s="187"/>
      <c r="HWU714" s="187"/>
      <c r="HWV714" s="187"/>
      <c r="HWW714" s="187"/>
      <c r="HWX714" s="187"/>
      <c r="HWY714" s="187"/>
      <c r="HWZ714" s="187"/>
      <c r="HXA714" s="187"/>
      <c r="HXB714" s="187"/>
      <c r="HXC714" s="187"/>
      <c r="HXD714" s="187"/>
      <c r="HXE714" s="187"/>
      <c r="HXF714" s="187"/>
      <c r="HXG714" s="187"/>
      <c r="HXH714" s="187"/>
      <c r="HXI714" s="187"/>
      <c r="HXJ714" s="187"/>
      <c r="HXK714" s="187"/>
      <c r="HXL714" s="187"/>
      <c r="HXM714" s="187"/>
      <c r="HXN714" s="187"/>
      <c r="HXO714" s="187"/>
      <c r="HXP714" s="187"/>
      <c r="HXQ714" s="187"/>
      <c r="HXR714" s="187"/>
      <c r="HXS714" s="187"/>
      <c r="HXT714" s="187"/>
      <c r="HXU714" s="187"/>
      <c r="HXV714" s="187"/>
      <c r="HXW714" s="187"/>
      <c r="HXX714" s="187"/>
      <c r="HXY714" s="187"/>
      <c r="HXZ714" s="187"/>
      <c r="HYA714" s="187"/>
      <c r="HYB714" s="187"/>
      <c r="HYC714" s="187"/>
      <c r="HYD714" s="187"/>
      <c r="HYE714" s="187"/>
      <c r="HYF714" s="187"/>
      <c r="HYG714" s="187"/>
      <c r="HYH714" s="187"/>
      <c r="HYI714" s="187"/>
      <c r="HYJ714" s="187"/>
      <c r="HYK714" s="187"/>
      <c r="HYL714" s="187"/>
      <c r="HYM714" s="187"/>
      <c r="HYN714" s="187"/>
      <c r="HYO714" s="187"/>
      <c r="HYP714" s="187"/>
      <c r="HYQ714" s="187"/>
      <c r="HYR714" s="187"/>
      <c r="HYS714" s="187"/>
      <c r="HYT714" s="187"/>
      <c r="HYU714" s="187"/>
      <c r="HYV714" s="187"/>
      <c r="HYW714" s="187"/>
      <c r="HYX714" s="187"/>
      <c r="HYY714" s="187"/>
      <c r="HYZ714" s="187"/>
      <c r="HZA714" s="187"/>
      <c r="HZB714" s="187"/>
      <c r="HZC714" s="187"/>
      <c r="HZD714" s="187"/>
      <c r="HZE714" s="187"/>
      <c r="HZF714" s="187"/>
      <c r="HZG714" s="187"/>
      <c r="HZH714" s="187"/>
      <c r="HZI714" s="187"/>
      <c r="HZJ714" s="187"/>
      <c r="HZK714" s="187"/>
      <c r="HZL714" s="187"/>
      <c r="HZM714" s="187"/>
      <c r="HZN714" s="187"/>
      <c r="HZO714" s="187"/>
      <c r="HZP714" s="187"/>
      <c r="HZQ714" s="187"/>
      <c r="HZR714" s="187"/>
      <c r="HZS714" s="187"/>
      <c r="HZT714" s="187"/>
      <c r="HZU714" s="187"/>
      <c r="HZV714" s="187"/>
      <c r="HZW714" s="187"/>
      <c r="HZX714" s="187"/>
      <c r="HZY714" s="187"/>
      <c r="HZZ714" s="187"/>
      <c r="IAA714" s="187"/>
      <c r="IAB714" s="187"/>
      <c r="IAC714" s="187"/>
      <c r="IAD714" s="187"/>
      <c r="IAE714" s="187"/>
      <c r="IAF714" s="187"/>
      <c r="IAG714" s="187"/>
      <c r="IAH714" s="187"/>
      <c r="IAI714" s="187"/>
      <c r="IAJ714" s="187"/>
      <c r="IAK714" s="187"/>
      <c r="IAL714" s="187"/>
      <c r="IAM714" s="187"/>
      <c r="IAN714" s="187"/>
      <c r="IAO714" s="187"/>
      <c r="IAP714" s="187"/>
      <c r="IAQ714" s="187"/>
      <c r="IAR714" s="187"/>
      <c r="IAS714" s="187"/>
      <c r="IAT714" s="187"/>
      <c r="IAU714" s="187"/>
      <c r="IAV714" s="187"/>
      <c r="IAW714" s="187"/>
      <c r="IAX714" s="187"/>
      <c r="IAY714" s="187"/>
      <c r="IAZ714" s="187"/>
      <c r="IBA714" s="187"/>
      <c r="IBB714" s="187"/>
      <c r="IBC714" s="187"/>
      <c r="IBD714" s="187"/>
      <c r="IBE714" s="187"/>
      <c r="IBF714" s="187"/>
      <c r="IBG714" s="187"/>
      <c r="IBH714" s="187"/>
      <c r="IBI714" s="187"/>
      <c r="IBJ714" s="187"/>
      <c r="IBK714" s="187"/>
      <c r="IBL714" s="187"/>
      <c r="IBM714" s="187"/>
      <c r="IBN714" s="187"/>
      <c r="IBO714" s="187"/>
      <c r="IBP714" s="187"/>
      <c r="IBQ714" s="187"/>
      <c r="IBR714" s="187"/>
      <c r="IBS714" s="187"/>
      <c r="IBT714" s="187"/>
      <c r="IBU714" s="187"/>
      <c r="IBV714" s="187"/>
      <c r="IBW714" s="187"/>
      <c r="IBX714" s="187"/>
      <c r="IBY714" s="187"/>
      <c r="IBZ714" s="187"/>
      <c r="ICA714" s="187"/>
      <c r="ICB714" s="187"/>
      <c r="ICC714" s="187"/>
      <c r="ICD714" s="187"/>
      <c r="ICE714" s="187"/>
      <c r="ICF714" s="187"/>
      <c r="ICG714" s="187"/>
      <c r="ICH714" s="187"/>
      <c r="ICI714" s="187"/>
      <c r="ICJ714" s="187"/>
      <c r="ICK714" s="187"/>
      <c r="ICL714" s="187"/>
      <c r="ICM714" s="187"/>
      <c r="ICN714" s="187"/>
      <c r="ICO714" s="187"/>
      <c r="ICP714" s="187"/>
      <c r="ICQ714" s="187"/>
      <c r="ICR714" s="187"/>
      <c r="ICS714" s="187"/>
      <c r="ICT714" s="187"/>
      <c r="ICU714" s="187"/>
      <c r="ICV714" s="187"/>
      <c r="ICW714" s="187"/>
      <c r="ICX714" s="187"/>
      <c r="ICY714" s="187"/>
      <c r="ICZ714" s="187"/>
      <c r="IDA714" s="187"/>
      <c r="IDB714" s="187"/>
      <c r="IDC714" s="187"/>
      <c r="IDD714" s="187"/>
      <c r="IDE714" s="187"/>
      <c r="IDF714" s="187"/>
      <c r="IDG714" s="187"/>
      <c r="IDH714" s="187"/>
      <c r="IDI714" s="187"/>
      <c r="IDJ714" s="187"/>
      <c r="IDK714" s="187"/>
      <c r="IDL714" s="187"/>
      <c r="IDM714" s="187"/>
      <c r="IDN714" s="187"/>
      <c r="IDO714" s="187"/>
      <c r="IDP714" s="187"/>
      <c r="IDQ714" s="187"/>
      <c r="IDR714" s="187"/>
      <c r="IDS714" s="187"/>
      <c r="IDT714" s="187"/>
      <c r="IDU714" s="187"/>
      <c r="IDV714" s="187"/>
      <c r="IDW714" s="187"/>
      <c r="IDX714" s="187"/>
      <c r="IDY714" s="187"/>
      <c r="IDZ714" s="187"/>
      <c r="IEA714" s="187"/>
      <c r="IEB714" s="187"/>
      <c r="IEC714" s="187"/>
      <c r="IED714" s="187"/>
      <c r="IEE714" s="187"/>
      <c r="IEF714" s="187"/>
      <c r="IEG714" s="187"/>
      <c r="IEH714" s="187"/>
      <c r="IEI714" s="187"/>
      <c r="IEJ714" s="187"/>
      <c r="IEK714" s="187"/>
      <c r="IEL714" s="187"/>
      <c r="IEM714" s="187"/>
      <c r="IEN714" s="187"/>
      <c r="IEO714" s="187"/>
      <c r="IEP714" s="187"/>
      <c r="IEQ714" s="187"/>
      <c r="IER714" s="187"/>
      <c r="IES714" s="187"/>
      <c r="IET714" s="187"/>
      <c r="IEU714" s="187"/>
      <c r="IEV714" s="187"/>
      <c r="IEW714" s="187"/>
      <c r="IEX714" s="187"/>
      <c r="IEY714" s="187"/>
      <c r="IEZ714" s="187"/>
      <c r="IFA714" s="187"/>
      <c r="IFB714" s="187"/>
      <c r="IFC714" s="187"/>
      <c r="IFD714" s="187"/>
      <c r="IFE714" s="187"/>
      <c r="IFF714" s="187"/>
      <c r="IFG714" s="187"/>
      <c r="IFH714" s="187"/>
      <c r="IFI714" s="187"/>
      <c r="IFJ714" s="187"/>
      <c r="IFK714" s="187"/>
      <c r="IFL714" s="187"/>
      <c r="IFM714" s="187"/>
      <c r="IFN714" s="187"/>
      <c r="IFO714" s="187"/>
      <c r="IFP714" s="187"/>
      <c r="IFQ714" s="187"/>
      <c r="IFR714" s="187"/>
      <c r="IFS714" s="187"/>
      <c r="IFT714" s="187"/>
      <c r="IFU714" s="187"/>
      <c r="IFV714" s="187"/>
      <c r="IFW714" s="187"/>
      <c r="IFX714" s="187"/>
      <c r="IFY714" s="187"/>
      <c r="IFZ714" s="187"/>
      <c r="IGA714" s="187"/>
      <c r="IGB714" s="187"/>
      <c r="IGC714" s="187"/>
      <c r="IGD714" s="187"/>
      <c r="IGE714" s="187"/>
      <c r="IGF714" s="187"/>
      <c r="IGG714" s="187"/>
      <c r="IGH714" s="187"/>
      <c r="IGI714" s="187"/>
      <c r="IGJ714" s="187"/>
      <c r="IGK714" s="187"/>
      <c r="IGL714" s="187"/>
      <c r="IGM714" s="187"/>
      <c r="IGN714" s="187"/>
      <c r="IGO714" s="187"/>
      <c r="IGP714" s="187"/>
      <c r="IGQ714" s="187"/>
      <c r="IGR714" s="187"/>
      <c r="IGS714" s="187"/>
      <c r="IGT714" s="187"/>
      <c r="IGU714" s="187"/>
      <c r="IGV714" s="187"/>
      <c r="IGW714" s="187"/>
      <c r="IGX714" s="187"/>
      <c r="IGY714" s="187"/>
      <c r="IGZ714" s="187"/>
      <c r="IHA714" s="187"/>
      <c r="IHB714" s="187"/>
      <c r="IHC714" s="187"/>
      <c r="IHD714" s="187"/>
      <c r="IHE714" s="187"/>
      <c r="IHF714" s="187"/>
      <c r="IHG714" s="187"/>
      <c r="IHH714" s="187"/>
      <c r="IHI714" s="187"/>
      <c r="IHJ714" s="187"/>
      <c r="IHK714" s="187"/>
      <c r="IHL714" s="187"/>
      <c r="IHM714" s="187"/>
      <c r="IHN714" s="187"/>
      <c r="IHO714" s="187"/>
      <c r="IHP714" s="187"/>
      <c r="IHQ714" s="187"/>
      <c r="IHR714" s="187"/>
      <c r="IHS714" s="187"/>
      <c r="IHT714" s="187"/>
      <c r="IHU714" s="187"/>
      <c r="IHV714" s="187"/>
      <c r="IHW714" s="187"/>
      <c r="IHX714" s="187"/>
      <c r="IHY714" s="187"/>
      <c r="IHZ714" s="187"/>
      <c r="IIA714" s="187"/>
      <c r="IIB714" s="187"/>
      <c r="IIC714" s="187"/>
      <c r="IID714" s="187"/>
      <c r="IIE714" s="187"/>
      <c r="IIF714" s="187"/>
      <c r="IIG714" s="187"/>
      <c r="IIH714" s="187"/>
      <c r="III714" s="187"/>
      <c r="IIJ714" s="187"/>
      <c r="IIK714" s="187"/>
      <c r="IIL714" s="187"/>
      <c r="IIM714" s="187"/>
      <c r="IIN714" s="187"/>
      <c r="IIO714" s="187"/>
      <c r="IIP714" s="187"/>
      <c r="IIQ714" s="187"/>
      <c r="IIR714" s="187"/>
      <c r="IIS714" s="187"/>
      <c r="IIT714" s="187"/>
      <c r="IIU714" s="187"/>
      <c r="IIV714" s="187"/>
      <c r="IIW714" s="187"/>
      <c r="IIX714" s="187"/>
      <c r="IIY714" s="187"/>
      <c r="IIZ714" s="187"/>
      <c r="IJA714" s="187"/>
      <c r="IJB714" s="187"/>
      <c r="IJC714" s="187"/>
      <c r="IJD714" s="187"/>
      <c r="IJE714" s="187"/>
      <c r="IJF714" s="187"/>
      <c r="IJG714" s="187"/>
      <c r="IJH714" s="187"/>
      <c r="IJI714" s="187"/>
      <c r="IJJ714" s="187"/>
      <c r="IJK714" s="187"/>
      <c r="IJL714" s="187"/>
      <c r="IJM714" s="187"/>
      <c r="IJN714" s="187"/>
      <c r="IJO714" s="187"/>
      <c r="IJP714" s="187"/>
      <c r="IJQ714" s="187"/>
      <c r="IJR714" s="187"/>
      <c r="IJS714" s="187"/>
      <c r="IJT714" s="187"/>
      <c r="IJU714" s="187"/>
      <c r="IJV714" s="187"/>
      <c r="IJW714" s="187"/>
      <c r="IJX714" s="187"/>
      <c r="IJY714" s="187"/>
      <c r="IJZ714" s="187"/>
      <c r="IKA714" s="187"/>
      <c r="IKB714" s="187"/>
      <c r="IKC714" s="187"/>
      <c r="IKD714" s="187"/>
      <c r="IKE714" s="187"/>
      <c r="IKF714" s="187"/>
      <c r="IKG714" s="187"/>
      <c r="IKH714" s="187"/>
      <c r="IKI714" s="187"/>
      <c r="IKJ714" s="187"/>
      <c r="IKK714" s="187"/>
      <c r="IKL714" s="187"/>
      <c r="IKM714" s="187"/>
      <c r="IKN714" s="187"/>
      <c r="IKO714" s="187"/>
      <c r="IKP714" s="187"/>
      <c r="IKQ714" s="187"/>
      <c r="IKR714" s="187"/>
      <c r="IKS714" s="187"/>
      <c r="IKT714" s="187"/>
      <c r="IKU714" s="187"/>
      <c r="IKV714" s="187"/>
      <c r="IKW714" s="187"/>
      <c r="IKX714" s="187"/>
      <c r="IKY714" s="187"/>
      <c r="IKZ714" s="187"/>
      <c r="ILA714" s="187"/>
      <c r="ILB714" s="187"/>
      <c r="ILC714" s="187"/>
      <c r="ILD714" s="187"/>
      <c r="ILE714" s="187"/>
      <c r="ILF714" s="187"/>
      <c r="ILG714" s="187"/>
      <c r="ILH714" s="187"/>
      <c r="ILI714" s="187"/>
      <c r="ILJ714" s="187"/>
      <c r="ILK714" s="187"/>
      <c r="ILL714" s="187"/>
      <c r="ILM714" s="187"/>
      <c r="ILN714" s="187"/>
      <c r="ILO714" s="187"/>
      <c r="ILP714" s="187"/>
      <c r="ILQ714" s="187"/>
      <c r="ILR714" s="187"/>
      <c r="ILS714" s="187"/>
      <c r="ILT714" s="187"/>
      <c r="ILU714" s="187"/>
      <c r="ILV714" s="187"/>
      <c r="ILW714" s="187"/>
      <c r="ILX714" s="187"/>
      <c r="ILY714" s="187"/>
      <c r="ILZ714" s="187"/>
      <c r="IMA714" s="187"/>
      <c r="IMB714" s="187"/>
      <c r="IMC714" s="187"/>
      <c r="IMD714" s="187"/>
      <c r="IME714" s="187"/>
      <c r="IMF714" s="187"/>
      <c r="IMG714" s="187"/>
      <c r="IMH714" s="187"/>
      <c r="IMI714" s="187"/>
      <c r="IMJ714" s="187"/>
      <c r="IMK714" s="187"/>
      <c r="IML714" s="187"/>
      <c r="IMM714" s="187"/>
      <c r="IMN714" s="187"/>
      <c r="IMO714" s="187"/>
      <c r="IMP714" s="187"/>
      <c r="IMQ714" s="187"/>
      <c r="IMR714" s="187"/>
      <c r="IMS714" s="187"/>
      <c r="IMT714" s="187"/>
      <c r="IMU714" s="187"/>
      <c r="IMV714" s="187"/>
      <c r="IMW714" s="187"/>
      <c r="IMX714" s="187"/>
      <c r="IMY714" s="187"/>
      <c r="IMZ714" s="187"/>
      <c r="INA714" s="187"/>
      <c r="INB714" s="187"/>
      <c r="INC714" s="187"/>
      <c r="IND714" s="187"/>
      <c r="INE714" s="187"/>
      <c r="INF714" s="187"/>
      <c r="ING714" s="187"/>
      <c r="INH714" s="187"/>
      <c r="INI714" s="187"/>
      <c r="INJ714" s="187"/>
      <c r="INK714" s="187"/>
      <c r="INL714" s="187"/>
      <c r="INM714" s="187"/>
      <c r="INN714" s="187"/>
      <c r="INO714" s="187"/>
      <c r="INP714" s="187"/>
      <c r="INQ714" s="187"/>
      <c r="INR714" s="187"/>
      <c r="INS714" s="187"/>
      <c r="INT714" s="187"/>
      <c r="INU714" s="187"/>
      <c r="INV714" s="187"/>
      <c r="INW714" s="187"/>
      <c r="INX714" s="187"/>
      <c r="INY714" s="187"/>
      <c r="INZ714" s="187"/>
      <c r="IOA714" s="187"/>
      <c r="IOB714" s="187"/>
      <c r="IOC714" s="187"/>
      <c r="IOD714" s="187"/>
      <c r="IOE714" s="187"/>
      <c r="IOF714" s="187"/>
      <c r="IOG714" s="187"/>
      <c r="IOH714" s="187"/>
      <c r="IOI714" s="187"/>
      <c r="IOJ714" s="187"/>
      <c r="IOK714" s="187"/>
      <c r="IOL714" s="187"/>
      <c r="IOM714" s="187"/>
      <c r="ION714" s="187"/>
      <c r="IOO714" s="187"/>
      <c r="IOP714" s="187"/>
      <c r="IOQ714" s="187"/>
      <c r="IOR714" s="187"/>
      <c r="IOS714" s="187"/>
      <c r="IOT714" s="187"/>
      <c r="IOU714" s="187"/>
      <c r="IOV714" s="187"/>
      <c r="IOW714" s="187"/>
      <c r="IOX714" s="187"/>
      <c r="IOY714" s="187"/>
      <c r="IOZ714" s="187"/>
      <c r="IPA714" s="187"/>
      <c r="IPB714" s="187"/>
      <c r="IPC714" s="187"/>
      <c r="IPD714" s="187"/>
      <c r="IPE714" s="187"/>
      <c r="IPF714" s="187"/>
      <c r="IPG714" s="187"/>
      <c r="IPH714" s="187"/>
      <c r="IPI714" s="187"/>
      <c r="IPJ714" s="187"/>
      <c r="IPK714" s="187"/>
      <c r="IPL714" s="187"/>
      <c r="IPM714" s="187"/>
      <c r="IPN714" s="187"/>
      <c r="IPO714" s="187"/>
      <c r="IPP714" s="187"/>
      <c r="IPQ714" s="187"/>
      <c r="IPR714" s="187"/>
      <c r="IPS714" s="187"/>
      <c r="IPT714" s="187"/>
      <c r="IPU714" s="187"/>
      <c r="IPV714" s="187"/>
      <c r="IPW714" s="187"/>
      <c r="IPX714" s="187"/>
      <c r="IPY714" s="187"/>
      <c r="IPZ714" s="187"/>
      <c r="IQA714" s="187"/>
      <c r="IQB714" s="187"/>
      <c r="IQC714" s="187"/>
      <c r="IQD714" s="187"/>
      <c r="IQE714" s="187"/>
      <c r="IQF714" s="187"/>
      <c r="IQG714" s="187"/>
      <c r="IQH714" s="187"/>
      <c r="IQI714" s="187"/>
      <c r="IQJ714" s="187"/>
      <c r="IQK714" s="187"/>
      <c r="IQL714" s="187"/>
      <c r="IQM714" s="187"/>
      <c r="IQN714" s="187"/>
      <c r="IQO714" s="187"/>
      <c r="IQP714" s="187"/>
      <c r="IQQ714" s="187"/>
      <c r="IQR714" s="187"/>
      <c r="IQS714" s="187"/>
      <c r="IQT714" s="187"/>
      <c r="IQU714" s="187"/>
      <c r="IQV714" s="187"/>
      <c r="IQW714" s="187"/>
      <c r="IQX714" s="187"/>
      <c r="IQY714" s="187"/>
      <c r="IQZ714" s="187"/>
      <c r="IRA714" s="187"/>
      <c r="IRB714" s="187"/>
      <c r="IRC714" s="187"/>
      <c r="IRD714" s="187"/>
      <c r="IRE714" s="187"/>
      <c r="IRF714" s="187"/>
      <c r="IRG714" s="187"/>
      <c r="IRH714" s="187"/>
      <c r="IRI714" s="187"/>
      <c r="IRJ714" s="187"/>
      <c r="IRK714" s="187"/>
      <c r="IRL714" s="187"/>
      <c r="IRM714" s="187"/>
      <c r="IRN714" s="187"/>
      <c r="IRO714" s="187"/>
      <c r="IRP714" s="187"/>
      <c r="IRQ714" s="187"/>
      <c r="IRR714" s="187"/>
      <c r="IRS714" s="187"/>
      <c r="IRT714" s="187"/>
      <c r="IRU714" s="187"/>
      <c r="IRV714" s="187"/>
      <c r="IRW714" s="187"/>
      <c r="IRX714" s="187"/>
      <c r="IRY714" s="187"/>
      <c r="IRZ714" s="187"/>
      <c r="ISA714" s="187"/>
      <c r="ISB714" s="187"/>
      <c r="ISC714" s="187"/>
      <c r="ISD714" s="187"/>
      <c r="ISE714" s="187"/>
      <c r="ISF714" s="187"/>
      <c r="ISG714" s="187"/>
      <c r="ISH714" s="187"/>
      <c r="ISI714" s="187"/>
      <c r="ISJ714" s="187"/>
      <c r="ISK714" s="187"/>
      <c r="ISL714" s="187"/>
      <c r="ISM714" s="187"/>
      <c r="ISN714" s="187"/>
      <c r="ISO714" s="187"/>
      <c r="ISP714" s="187"/>
      <c r="ISQ714" s="187"/>
      <c r="ISR714" s="187"/>
      <c r="ISS714" s="187"/>
      <c r="IST714" s="187"/>
      <c r="ISU714" s="187"/>
      <c r="ISV714" s="187"/>
      <c r="ISW714" s="187"/>
      <c r="ISX714" s="187"/>
      <c r="ISY714" s="187"/>
      <c r="ISZ714" s="187"/>
      <c r="ITA714" s="187"/>
      <c r="ITB714" s="187"/>
      <c r="ITC714" s="187"/>
      <c r="ITD714" s="187"/>
      <c r="ITE714" s="187"/>
      <c r="ITF714" s="187"/>
      <c r="ITG714" s="187"/>
      <c r="ITH714" s="187"/>
      <c r="ITI714" s="187"/>
      <c r="ITJ714" s="187"/>
      <c r="ITK714" s="187"/>
      <c r="ITL714" s="187"/>
      <c r="ITM714" s="187"/>
      <c r="ITN714" s="187"/>
      <c r="ITO714" s="187"/>
      <c r="ITP714" s="187"/>
      <c r="ITQ714" s="187"/>
      <c r="ITR714" s="187"/>
      <c r="ITS714" s="187"/>
      <c r="ITT714" s="187"/>
      <c r="ITU714" s="187"/>
      <c r="ITV714" s="187"/>
      <c r="ITW714" s="187"/>
      <c r="ITX714" s="187"/>
      <c r="ITY714" s="187"/>
      <c r="ITZ714" s="187"/>
      <c r="IUA714" s="187"/>
      <c r="IUB714" s="187"/>
      <c r="IUC714" s="187"/>
      <c r="IUD714" s="187"/>
      <c r="IUE714" s="187"/>
      <c r="IUF714" s="187"/>
      <c r="IUG714" s="187"/>
      <c r="IUH714" s="187"/>
      <c r="IUI714" s="187"/>
      <c r="IUJ714" s="187"/>
      <c r="IUK714" s="187"/>
      <c r="IUL714" s="187"/>
      <c r="IUM714" s="187"/>
      <c r="IUN714" s="187"/>
      <c r="IUO714" s="187"/>
      <c r="IUP714" s="187"/>
      <c r="IUQ714" s="187"/>
      <c r="IUR714" s="187"/>
      <c r="IUS714" s="187"/>
      <c r="IUT714" s="187"/>
      <c r="IUU714" s="187"/>
      <c r="IUV714" s="187"/>
      <c r="IUW714" s="187"/>
      <c r="IUX714" s="187"/>
      <c r="IUY714" s="187"/>
      <c r="IUZ714" s="187"/>
      <c r="IVA714" s="187"/>
      <c r="IVB714" s="187"/>
      <c r="IVC714" s="187"/>
      <c r="IVD714" s="187"/>
      <c r="IVE714" s="187"/>
      <c r="IVF714" s="187"/>
      <c r="IVG714" s="187"/>
      <c r="IVH714" s="187"/>
      <c r="IVI714" s="187"/>
      <c r="IVJ714" s="187"/>
      <c r="IVK714" s="187"/>
      <c r="IVL714" s="187"/>
      <c r="IVM714" s="187"/>
      <c r="IVN714" s="187"/>
      <c r="IVO714" s="187"/>
      <c r="IVP714" s="187"/>
      <c r="IVQ714" s="187"/>
      <c r="IVR714" s="187"/>
      <c r="IVS714" s="187"/>
      <c r="IVT714" s="187"/>
      <c r="IVU714" s="187"/>
      <c r="IVV714" s="187"/>
      <c r="IVW714" s="187"/>
      <c r="IVX714" s="187"/>
      <c r="IVY714" s="187"/>
      <c r="IVZ714" s="187"/>
      <c r="IWA714" s="187"/>
      <c r="IWB714" s="187"/>
      <c r="IWC714" s="187"/>
      <c r="IWD714" s="187"/>
      <c r="IWE714" s="187"/>
      <c r="IWF714" s="187"/>
      <c r="IWG714" s="187"/>
      <c r="IWH714" s="187"/>
      <c r="IWI714" s="187"/>
      <c r="IWJ714" s="187"/>
      <c r="IWK714" s="187"/>
      <c r="IWL714" s="187"/>
      <c r="IWM714" s="187"/>
      <c r="IWN714" s="187"/>
      <c r="IWO714" s="187"/>
      <c r="IWP714" s="187"/>
      <c r="IWQ714" s="187"/>
      <c r="IWR714" s="187"/>
      <c r="IWS714" s="187"/>
      <c r="IWT714" s="187"/>
      <c r="IWU714" s="187"/>
      <c r="IWV714" s="187"/>
      <c r="IWW714" s="187"/>
      <c r="IWX714" s="187"/>
      <c r="IWY714" s="187"/>
      <c r="IWZ714" s="187"/>
      <c r="IXA714" s="187"/>
      <c r="IXB714" s="187"/>
      <c r="IXC714" s="187"/>
      <c r="IXD714" s="187"/>
      <c r="IXE714" s="187"/>
      <c r="IXF714" s="187"/>
      <c r="IXG714" s="187"/>
      <c r="IXH714" s="187"/>
      <c r="IXI714" s="187"/>
      <c r="IXJ714" s="187"/>
      <c r="IXK714" s="187"/>
      <c r="IXL714" s="187"/>
      <c r="IXM714" s="187"/>
      <c r="IXN714" s="187"/>
      <c r="IXO714" s="187"/>
      <c r="IXP714" s="187"/>
      <c r="IXQ714" s="187"/>
      <c r="IXR714" s="187"/>
      <c r="IXS714" s="187"/>
      <c r="IXT714" s="187"/>
      <c r="IXU714" s="187"/>
      <c r="IXV714" s="187"/>
      <c r="IXW714" s="187"/>
      <c r="IXX714" s="187"/>
      <c r="IXY714" s="187"/>
      <c r="IXZ714" s="187"/>
      <c r="IYA714" s="187"/>
      <c r="IYB714" s="187"/>
      <c r="IYC714" s="187"/>
      <c r="IYD714" s="187"/>
      <c r="IYE714" s="187"/>
      <c r="IYF714" s="187"/>
      <c r="IYG714" s="187"/>
      <c r="IYH714" s="187"/>
      <c r="IYI714" s="187"/>
      <c r="IYJ714" s="187"/>
      <c r="IYK714" s="187"/>
      <c r="IYL714" s="187"/>
      <c r="IYM714" s="187"/>
      <c r="IYN714" s="187"/>
      <c r="IYO714" s="187"/>
      <c r="IYP714" s="187"/>
      <c r="IYQ714" s="187"/>
      <c r="IYR714" s="187"/>
      <c r="IYS714" s="187"/>
      <c r="IYT714" s="187"/>
      <c r="IYU714" s="187"/>
      <c r="IYV714" s="187"/>
      <c r="IYW714" s="187"/>
      <c r="IYX714" s="187"/>
      <c r="IYY714" s="187"/>
      <c r="IYZ714" s="187"/>
      <c r="IZA714" s="187"/>
      <c r="IZB714" s="187"/>
      <c r="IZC714" s="187"/>
      <c r="IZD714" s="187"/>
      <c r="IZE714" s="187"/>
      <c r="IZF714" s="187"/>
      <c r="IZG714" s="187"/>
      <c r="IZH714" s="187"/>
      <c r="IZI714" s="187"/>
      <c r="IZJ714" s="187"/>
      <c r="IZK714" s="187"/>
      <c r="IZL714" s="187"/>
      <c r="IZM714" s="187"/>
      <c r="IZN714" s="187"/>
      <c r="IZO714" s="187"/>
      <c r="IZP714" s="187"/>
      <c r="IZQ714" s="187"/>
      <c r="IZR714" s="187"/>
      <c r="IZS714" s="187"/>
      <c r="IZT714" s="187"/>
      <c r="IZU714" s="187"/>
      <c r="IZV714" s="187"/>
      <c r="IZW714" s="187"/>
      <c r="IZX714" s="187"/>
      <c r="IZY714" s="187"/>
      <c r="IZZ714" s="187"/>
      <c r="JAA714" s="187"/>
      <c r="JAB714" s="187"/>
      <c r="JAC714" s="187"/>
      <c r="JAD714" s="187"/>
      <c r="JAE714" s="187"/>
      <c r="JAF714" s="187"/>
      <c r="JAG714" s="187"/>
      <c r="JAH714" s="187"/>
      <c r="JAI714" s="187"/>
      <c r="JAJ714" s="187"/>
      <c r="JAK714" s="187"/>
      <c r="JAL714" s="187"/>
      <c r="JAM714" s="187"/>
      <c r="JAN714" s="187"/>
      <c r="JAO714" s="187"/>
      <c r="JAP714" s="187"/>
      <c r="JAQ714" s="187"/>
      <c r="JAR714" s="187"/>
      <c r="JAS714" s="187"/>
      <c r="JAT714" s="187"/>
      <c r="JAU714" s="187"/>
      <c r="JAV714" s="187"/>
      <c r="JAW714" s="187"/>
      <c r="JAX714" s="187"/>
      <c r="JAY714" s="187"/>
      <c r="JAZ714" s="187"/>
      <c r="JBA714" s="187"/>
      <c r="JBB714" s="187"/>
      <c r="JBC714" s="187"/>
      <c r="JBD714" s="187"/>
      <c r="JBE714" s="187"/>
      <c r="JBF714" s="187"/>
      <c r="JBG714" s="187"/>
      <c r="JBH714" s="187"/>
      <c r="JBI714" s="187"/>
      <c r="JBJ714" s="187"/>
      <c r="JBK714" s="187"/>
      <c r="JBL714" s="187"/>
      <c r="JBM714" s="187"/>
      <c r="JBN714" s="187"/>
      <c r="JBO714" s="187"/>
      <c r="JBP714" s="187"/>
      <c r="JBQ714" s="187"/>
      <c r="JBR714" s="187"/>
      <c r="JBS714" s="187"/>
      <c r="JBT714" s="187"/>
      <c r="JBU714" s="187"/>
      <c r="JBV714" s="187"/>
      <c r="JBW714" s="187"/>
      <c r="JBX714" s="187"/>
      <c r="JBY714" s="187"/>
      <c r="JBZ714" s="187"/>
      <c r="JCA714" s="187"/>
      <c r="JCB714" s="187"/>
      <c r="JCC714" s="187"/>
      <c r="JCD714" s="187"/>
      <c r="JCE714" s="187"/>
      <c r="JCF714" s="187"/>
      <c r="JCG714" s="187"/>
      <c r="JCH714" s="187"/>
      <c r="JCI714" s="187"/>
      <c r="JCJ714" s="187"/>
      <c r="JCK714" s="187"/>
      <c r="JCL714" s="187"/>
      <c r="JCM714" s="187"/>
      <c r="JCN714" s="187"/>
      <c r="JCO714" s="187"/>
      <c r="JCP714" s="187"/>
      <c r="JCQ714" s="187"/>
      <c r="JCR714" s="187"/>
      <c r="JCS714" s="187"/>
      <c r="JCT714" s="187"/>
      <c r="JCU714" s="187"/>
      <c r="JCV714" s="187"/>
      <c r="JCW714" s="187"/>
      <c r="JCX714" s="187"/>
      <c r="JCY714" s="187"/>
      <c r="JCZ714" s="187"/>
      <c r="JDA714" s="187"/>
      <c r="JDB714" s="187"/>
      <c r="JDC714" s="187"/>
      <c r="JDD714" s="187"/>
      <c r="JDE714" s="187"/>
      <c r="JDF714" s="187"/>
      <c r="JDG714" s="187"/>
      <c r="JDH714" s="187"/>
      <c r="JDI714" s="187"/>
      <c r="JDJ714" s="187"/>
      <c r="JDK714" s="187"/>
      <c r="JDL714" s="187"/>
      <c r="JDM714" s="187"/>
      <c r="JDN714" s="187"/>
      <c r="JDO714" s="187"/>
      <c r="JDP714" s="187"/>
      <c r="JDQ714" s="187"/>
      <c r="JDR714" s="187"/>
      <c r="JDS714" s="187"/>
      <c r="JDT714" s="187"/>
      <c r="JDU714" s="187"/>
      <c r="JDV714" s="187"/>
      <c r="JDW714" s="187"/>
      <c r="JDX714" s="187"/>
      <c r="JDY714" s="187"/>
      <c r="JDZ714" s="187"/>
      <c r="JEA714" s="187"/>
      <c r="JEB714" s="187"/>
      <c r="JEC714" s="187"/>
      <c r="JED714" s="187"/>
      <c r="JEE714" s="187"/>
      <c r="JEF714" s="187"/>
      <c r="JEG714" s="187"/>
      <c r="JEH714" s="187"/>
      <c r="JEI714" s="187"/>
      <c r="JEJ714" s="187"/>
      <c r="JEK714" s="187"/>
      <c r="JEL714" s="187"/>
      <c r="JEM714" s="187"/>
      <c r="JEN714" s="187"/>
      <c r="JEO714" s="187"/>
      <c r="JEP714" s="187"/>
      <c r="JEQ714" s="187"/>
      <c r="JER714" s="187"/>
      <c r="JES714" s="187"/>
      <c r="JET714" s="187"/>
      <c r="JEU714" s="187"/>
      <c r="JEV714" s="187"/>
      <c r="JEW714" s="187"/>
      <c r="JEX714" s="187"/>
      <c r="JEY714" s="187"/>
      <c r="JEZ714" s="187"/>
      <c r="JFA714" s="187"/>
      <c r="JFB714" s="187"/>
      <c r="JFC714" s="187"/>
      <c r="JFD714" s="187"/>
      <c r="JFE714" s="187"/>
      <c r="JFF714" s="187"/>
      <c r="JFG714" s="187"/>
      <c r="JFH714" s="187"/>
      <c r="JFI714" s="187"/>
      <c r="JFJ714" s="187"/>
      <c r="JFK714" s="187"/>
      <c r="JFL714" s="187"/>
      <c r="JFM714" s="187"/>
      <c r="JFN714" s="187"/>
      <c r="JFO714" s="187"/>
      <c r="JFP714" s="187"/>
      <c r="JFQ714" s="187"/>
      <c r="JFR714" s="187"/>
      <c r="JFS714" s="187"/>
      <c r="JFT714" s="187"/>
      <c r="JFU714" s="187"/>
      <c r="JFV714" s="187"/>
      <c r="JFW714" s="187"/>
      <c r="JFX714" s="187"/>
      <c r="JFY714" s="187"/>
      <c r="JFZ714" s="187"/>
      <c r="JGA714" s="187"/>
      <c r="JGB714" s="187"/>
      <c r="JGC714" s="187"/>
      <c r="JGD714" s="187"/>
      <c r="JGE714" s="187"/>
      <c r="JGF714" s="187"/>
      <c r="JGG714" s="187"/>
      <c r="JGH714" s="187"/>
      <c r="JGI714" s="187"/>
      <c r="JGJ714" s="187"/>
      <c r="JGK714" s="187"/>
      <c r="JGL714" s="187"/>
      <c r="JGM714" s="187"/>
      <c r="JGN714" s="187"/>
      <c r="JGO714" s="187"/>
      <c r="JGP714" s="187"/>
      <c r="JGQ714" s="187"/>
      <c r="JGR714" s="187"/>
      <c r="JGS714" s="187"/>
      <c r="JGT714" s="187"/>
      <c r="JGU714" s="187"/>
      <c r="JGV714" s="187"/>
      <c r="JGW714" s="187"/>
      <c r="JGX714" s="187"/>
      <c r="JGY714" s="187"/>
      <c r="JGZ714" s="187"/>
      <c r="JHA714" s="187"/>
      <c r="JHB714" s="187"/>
      <c r="JHC714" s="187"/>
      <c r="JHD714" s="187"/>
      <c r="JHE714" s="187"/>
      <c r="JHF714" s="187"/>
      <c r="JHG714" s="187"/>
      <c r="JHH714" s="187"/>
      <c r="JHI714" s="187"/>
      <c r="JHJ714" s="187"/>
      <c r="JHK714" s="187"/>
      <c r="JHL714" s="187"/>
      <c r="JHM714" s="187"/>
      <c r="JHN714" s="187"/>
      <c r="JHO714" s="187"/>
      <c r="JHP714" s="187"/>
      <c r="JHQ714" s="187"/>
      <c r="JHR714" s="187"/>
      <c r="JHS714" s="187"/>
      <c r="JHT714" s="187"/>
      <c r="JHU714" s="187"/>
      <c r="JHV714" s="187"/>
      <c r="JHW714" s="187"/>
      <c r="JHX714" s="187"/>
      <c r="JHY714" s="187"/>
      <c r="JHZ714" s="187"/>
      <c r="JIA714" s="187"/>
      <c r="JIB714" s="187"/>
      <c r="JIC714" s="187"/>
      <c r="JID714" s="187"/>
      <c r="JIE714" s="187"/>
      <c r="JIF714" s="187"/>
      <c r="JIG714" s="187"/>
      <c r="JIH714" s="187"/>
      <c r="JII714" s="187"/>
      <c r="JIJ714" s="187"/>
      <c r="JIK714" s="187"/>
      <c r="JIL714" s="187"/>
      <c r="JIM714" s="187"/>
      <c r="JIN714" s="187"/>
      <c r="JIO714" s="187"/>
      <c r="JIP714" s="187"/>
      <c r="JIQ714" s="187"/>
      <c r="JIR714" s="187"/>
      <c r="JIS714" s="187"/>
      <c r="JIT714" s="187"/>
      <c r="JIU714" s="187"/>
      <c r="JIV714" s="187"/>
      <c r="JIW714" s="187"/>
      <c r="JIX714" s="187"/>
      <c r="JIY714" s="187"/>
      <c r="JIZ714" s="187"/>
      <c r="JJA714" s="187"/>
      <c r="JJB714" s="187"/>
      <c r="JJC714" s="187"/>
      <c r="JJD714" s="187"/>
      <c r="JJE714" s="187"/>
      <c r="JJF714" s="187"/>
      <c r="JJG714" s="187"/>
      <c r="JJH714" s="187"/>
      <c r="JJI714" s="187"/>
      <c r="JJJ714" s="187"/>
      <c r="JJK714" s="187"/>
      <c r="JJL714" s="187"/>
      <c r="JJM714" s="187"/>
      <c r="JJN714" s="187"/>
      <c r="JJO714" s="187"/>
      <c r="JJP714" s="187"/>
      <c r="JJQ714" s="187"/>
      <c r="JJR714" s="187"/>
      <c r="JJS714" s="187"/>
      <c r="JJT714" s="187"/>
      <c r="JJU714" s="187"/>
      <c r="JJV714" s="187"/>
      <c r="JJW714" s="187"/>
      <c r="JJX714" s="187"/>
      <c r="JJY714" s="187"/>
      <c r="JJZ714" s="187"/>
      <c r="JKA714" s="187"/>
      <c r="JKB714" s="187"/>
      <c r="JKC714" s="187"/>
      <c r="JKD714" s="187"/>
      <c r="JKE714" s="187"/>
      <c r="JKF714" s="187"/>
      <c r="JKG714" s="187"/>
      <c r="JKH714" s="187"/>
      <c r="JKI714" s="187"/>
      <c r="JKJ714" s="187"/>
      <c r="JKK714" s="187"/>
      <c r="JKL714" s="187"/>
      <c r="JKM714" s="187"/>
      <c r="JKN714" s="187"/>
      <c r="JKO714" s="187"/>
      <c r="JKP714" s="187"/>
      <c r="JKQ714" s="187"/>
      <c r="JKR714" s="187"/>
      <c r="JKS714" s="187"/>
      <c r="JKT714" s="187"/>
      <c r="JKU714" s="187"/>
      <c r="JKV714" s="187"/>
      <c r="JKW714" s="187"/>
      <c r="JKX714" s="187"/>
      <c r="JKY714" s="187"/>
      <c r="JKZ714" s="187"/>
      <c r="JLA714" s="187"/>
      <c r="JLB714" s="187"/>
      <c r="JLC714" s="187"/>
      <c r="JLD714" s="187"/>
      <c r="JLE714" s="187"/>
      <c r="JLF714" s="187"/>
      <c r="JLG714" s="187"/>
      <c r="JLH714" s="187"/>
      <c r="JLI714" s="187"/>
      <c r="JLJ714" s="187"/>
      <c r="JLK714" s="187"/>
      <c r="JLL714" s="187"/>
      <c r="JLM714" s="187"/>
      <c r="JLN714" s="187"/>
      <c r="JLO714" s="187"/>
      <c r="JLP714" s="187"/>
      <c r="JLQ714" s="187"/>
      <c r="JLR714" s="187"/>
      <c r="JLS714" s="187"/>
      <c r="JLT714" s="187"/>
      <c r="JLU714" s="187"/>
      <c r="JLV714" s="187"/>
      <c r="JLW714" s="187"/>
      <c r="JLX714" s="187"/>
      <c r="JLY714" s="187"/>
      <c r="JLZ714" s="187"/>
      <c r="JMA714" s="187"/>
      <c r="JMB714" s="187"/>
      <c r="JMC714" s="187"/>
      <c r="JMD714" s="187"/>
      <c r="JME714" s="187"/>
      <c r="JMF714" s="187"/>
      <c r="JMG714" s="187"/>
      <c r="JMH714" s="187"/>
      <c r="JMI714" s="187"/>
      <c r="JMJ714" s="187"/>
      <c r="JMK714" s="187"/>
      <c r="JML714" s="187"/>
      <c r="JMM714" s="187"/>
      <c r="JMN714" s="187"/>
      <c r="JMO714" s="187"/>
      <c r="JMP714" s="187"/>
      <c r="JMQ714" s="187"/>
      <c r="JMR714" s="187"/>
      <c r="JMS714" s="187"/>
      <c r="JMT714" s="187"/>
      <c r="JMU714" s="187"/>
      <c r="JMV714" s="187"/>
      <c r="JMW714" s="187"/>
      <c r="JMX714" s="187"/>
      <c r="JMY714" s="187"/>
      <c r="JMZ714" s="187"/>
      <c r="JNA714" s="187"/>
      <c r="JNB714" s="187"/>
      <c r="JNC714" s="187"/>
      <c r="JND714" s="187"/>
      <c r="JNE714" s="187"/>
      <c r="JNF714" s="187"/>
      <c r="JNG714" s="187"/>
      <c r="JNH714" s="187"/>
      <c r="JNI714" s="187"/>
      <c r="JNJ714" s="187"/>
      <c r="JNK714" s="187"/>
      <c r="JNL714" s="187"/>
      <c r="JNM714" s="187"/>
      <c r="JNN714" s="187"/>
      <c r="JNO714" s="187"/>
      <c r="JNP714" s="187"/>
      <c r="JNQ714" s="187"/>
      <c r="JNR714" s="187"/>
      <c r="JNS714" s="187"/>
      <c r="JNT714" s="187"/>
      <c r="JNU714" s="187"/>
      <c r="JNV714" s="187"/>
      <c r="JNW714" s="187"/>
      <c r="JNX714" s="187"/>
      <c r="JNY714" s="187"/>
      <c r="JNZ714" s="187"/>
      <c r="JOA714" s="187"/>
      <c r="JOB714" s="187"/>
      <c r="JOC714" s="187"/>
      <c r="JOD714" s="187"/>
      <c r="JOE714" s="187"/>
      <c r="JOF714" s="187"/>
      <c r="JOG714" s="187"/>
      <c r="JOH714" s="187"/>
      <c r="JOI714" s="187"/>
      <c r="JOJ714" s="187"/>
      <c r="JOK714" s="187"/>
      <c r="JOL714" s="187"/>
      <c r="JOM714" s="187"/>
      <c r="JON714" s="187"/>
      <c r="JOO714" s="187"/>
      <c r="JOP714" s="187"/>
      <c r="JOQ714" s="187"/>
      <c r="JOR714" s="187"/>
      <c r="JOS714" s="187"/>
      <c r="JOT714" s="187"/>
      <c r="JOU714" s="187"/>
      <c r="JOV714" s="187"/>
      <c r="JOW714" s="187"/>
      <c r="JOX714" s="187"/>
      <c r="JOY714" s="187"/>
      <c r="JOZ714" s="187"/>
      <c r="JPA714" s="187"/>
      <c r="JPB714" s="187"/>
      <c r="JPC714" s="187"/>
      <c r="JPD714" s="187"/>
      <c r="JPE714" s="187"/>
      <c r="JPF714" s="187"/>
      <c r="JPG714" s="187"/>
      <c r="JPH714" s="187"/>
      <c r="JPI714" s="187"/>
      <c r="JPJ714" s="187"/>
      <c r="JPK714" s="187"/>
      <c r="JPL714" s="187"/>
      <c r="JPM714" s="187"/>
      <c r="JPN714" s="187"/>
      <c r="JPO714" s="187"/>
      <c r="JPP714" s="187"/>
      <c r="JPQ714" s="187"/>
      <c r="JPR714" s="187"/>
      <c r="JPS714" s="187"/>
      <c r="JPT714" s="187"/>
      <c r="JPU714" s="187"/>
      <c r="JPV714" s="187"/>
      <c r="JPW714" s="187"/>
      <c r="JPX714" s="187"/>
      <c r="JPY714" s="187"/>
      <c r="JPZ714" s="187"/>
      <c r="JQA714" s="187"/>
      <c r="JQB714" s="187"/>
      <c r="JQC714" s="187"/>
      <c r="JQD714" s="187"/>
      <c r="JQE714" s="187"/>
      <c r="JQF714" s="187"/>
      <c r="JQG714" s="187"/>
      <c r="JQH714" s="187"/>
      <c r="JQI714" s="187"/>
      <c r="JQJ714" s="187"/>
      <c r="JQK714" s="187"/>
      <c r="JQL714" s="187"/>
      <c r="JQM714" s="187"/>
      <c r="JQN714" s="187"/>
      <c r="JQO714" s="187"/>
      <c r="JQP714" s="187"/>
      <c r="JQQ714" s="187"/>
      <c r="JQR714" s="187"/>
      <c r="JQS714" s="187"/>
      <c r="JQT714" s="187"/>
      <c r="JQU714" s="187"/>
      <c r="JQV714" s="187"/>
      <c r="JQW714" s="187"/>
      <c r="JQX714" s="187"/>
      <c r="JQY714" s="187"/>
      <c r="JQZ714" s="187"/>
      <c r="JRA714" s="187"/>
      <c r="JRB714" s="187"/>
      <c r="JRC714" s="187"/>
      <c r="JRD714" s="187"/>
      <c r="JRE714" s="187"/>
      <c r="JRF714" s="187"/>
      <c r="JRG714" s="187"/>
      <c r="JRH714" s="187"/>
      <c r="JRI714" s="187"/>
      <c r="JRJ714" s="187"/>
      <c r="JRK714" s="187"/>
      <c r="JRL714" s="187"/>
      <c r="JRM714" s="187"/>
      <c r="JRN714" s="187"/>
      <c r="JRO714" s="187"/>
      <c r="JRP714" s="187"/>
      <c r="JRQ714" s="187"/>
      <c r="JRR714" s="187"/>
      <c r="JRS714" s="187"/>
      <c r="JRT714" s="187"/>
      <c r="JRU714" s="187"/>
      <c r="JRV714" s="187"/>
      <c r="JRW714" s="187"/>
      <c r="JRX714" s="187"/>
      <c r="JRY714" s="187"/>
      <c r="JRZ714" s="187"/>
      <c r="JSA714" s="187"/>
      <c r="JSB714" s="187"/>
      <c r="JSC714" s="187"/>
      <c r="JSD714" s="187"/>
      <c r="JSE714" s="187"/>
      <c r="JSF714" s="187"/>
      <c r="JSG714" s="187"/>
      <c r="JSH714" s="187"/>
      <c r="JSI714" s="187"/>
      <c r="JSJ714" s="187"/>
      <c r="JSK714" s="187"/>
      <c r="JSL714" s="187"/>
      <c r="JSM714" s="187"/>
      <c r="JSN714" s="187"/>
      <c r="JSO714" s="187"/>
      <c r="JSP714" s="187"/>
      <c r="JSQ714" s="187"/>
      <c r="JSR714" s="187"/>
      <c r="JSS714" s="187"/>
      <c r="JST714" s="187"/>
      <c r="JSU714" s="187"/>
      <c r="JSV714" s="187"/>
      <c r="JSW714" s="187"/>
      <c r="JSX714" s="187"/>
      <c r="JSY714" s="187"/>
      <c r="JSZ714" s="187"/>
      <c r="JTA714" s="187"/>
      <c r="JTB714" s="187"/>
      <c r="JTC714" s="187"/>
      <c r="JTD714" s="187"/>
      <c r="JTE714" s="187"/>
      <c r="JTF714" s="187"/>
      <c r="JTG714" s="187"/>
      <c r="JTH714" s="187"/>
      <c r="JTI714" s="187"/>
      <c r="JTJ714" s="187"/>
      <c r="JTK714" s="187"/>
      <c r="JTL714" s="187"/>
      <c r="JTM714" s="187"/>
      <c r="JTN714" s="187"/>
      <c r="JTO714" s="187"/>
      <c r="JTP714" s="187"/>
      <c r="JTQ714" s="187"/>
      <c r="JTR714" s="187"/>
      <c r="JTS714" s="187"/>
      <c r="JTT714" s="187"/>
      <c r="JTU714" s="187"/>
      <c r="JTV714" s="187"/>
      <c r="JTW714" s="187"/>
      <c r="JTX714" s="187"/>
      <c r="JTY714" s="187"/>
      <c r="JTZ714" s="187"/>
      <c r="JUA714" s="187"/>
      <c r="JUB714" s="187"/>
      <c r="JUC714" s="187"/>
      <c r="JUD714" s="187"/>
      <c r="JUE714" s="187"/>
      <c r="JUF714" s="187"/>
      <c r="JUG714" s="187"/>
      <c r="JUH714" s="187"/>
      <c r="JUI714" s="187"/>
      <c r="JUJ714" s="187"/>
      <c r="JUK714" s="187"/>
      <c r="JUL714" s="187"/>
      <c r="JUM714" s="187"/>
      <c r="JUN714" s="187"/>
      <c r="JUO714" s="187"/>
      <c r="JUP714" s="187"/>
      <c r="JUQ714" s="187"/>
      <c r="JUR714" s="187"/>
      <c r="JUS714" s="187"/>
      <c r="JUT714" s="187"/>
      <c r="JUU714" s="187"/>
      <c r="JUV714" s="187"/>
      <c r="JUW714" s="187"/>
      <c r="JUX714" s="187"/>
      <c r="JUY714" s="187"/>
      <c r="JUZ714" s="187"/>
      <c r="JVA714" s="187"/>
      <c r="JVB714" s="187"/>
      <c r="JVC714" s="187"/>
      <c r="JVD714" s="187"/>
      <c r="JVE714" s="187"/>
      <c r="JVF714" s="187"/>
      <c r="JVG714" s="187"/>
      <c r="JVH714" s="187"/>
      <c r="JVI714" s="187"/>
      <c r="JVJ714" s="187"/>
      <c r="JVK714" s="187"/>
      <c r="JVL714" s="187"/>
      <c r="JVM714" s="187"/>
      <c r="JVN714" s="187"/>
      <c r="JVO714" s="187"/>
      <c r="JVP714" s="187"/>
      <c r="JVQ714" s="187"/>
      <c r="JVR714" s="187"/>
      <c r="JVS714" s="187"/>
      <c r="JVT714" s="187"/>
      <c r="JVU714" s="187"/>
      <c r="JVV714" s="187"/>
      <c r="JVW714" s="187"/>
      <c r="JVX714" s="187"/>
      <c r="JVY714" s="187"/>
      <c r="JVZ714" s="187"/>
      <c r="JWA714" s="187"/>
      <c r="JWB714" s="187"/>
      <c r="JWC714" s="187"/>
      <c r="JWD714" s="187"/>
      <c r="JWE714" s="187"/>
      <c r="JWF714" s="187"/>
      <c r="JWG714" s="187"/>
      <c r="JWH714" s="187"/>
      <c r="JWI714" s="187"/>
      <c r="JWJ714" s="187"/>
      <c r="JWK714" s="187"/>
      <c r="JWL714" s="187"/>
      <c r="JWM714" s="187"/>
      <c r="JWN714" s="187"/>
      <c r="JWO714" s="187"/>
      <c r="JWP714" s="187"/>
      <c r="JWQ714" s="187"/>
      <c r="JWR714" s="187"/>
      <c r="JWS714" s="187"/>
      <c r="JWT714" s="187"/>
      <c r="JWU714" s="187"/>
      <c r="JWV714" s="187"/>
      <c r="JWW714" s="187"/>
      <c r="JWX714" s="187"/>
      <c r="JWY714" s="187"/>
      <c r="JWZ714" s="187"/>
      <c r="JXA714" s="187"/>
      <c r="JXB714" s="187"/>
      <c r="JXC714" s="187"/>
      <c r="JXD714" s="187"/>
      <c r="JXE714" s="187"/>
      <c r="JXF714" s="187"/>
      <c r="JXG714" s="187"/>
      <c r="JXH714" s="187"/>
      <c r="JXI714" s="187"/>
      <c r="JXJ714" s="187"/>
      <c r="JXK714" s="187"/>
      <c r="JXL714" s="187"/>
      <c r="JXM714" s="187"/>
      <c r="JXN714" s="187"/>
      <c r="JXO714" s="187"/>
      <c r="JXP714" s="187"/>
      <c r="JXQ714" s="187"/>
      <c r="JXR714" s="187"/>
      <c r="JXS714" s="187"/>
      <c r="JXT714" s="187"/>
      <c r="JXU714" s="187"/>
      <c r="JXV714" s="187"/>
      <c r="JXW714" s="187"/>
      <c r="JXX714" s="187"/>
      <c r="JXY714" s="187"/>
      <c r="JXZ714" s="187"/>
      <c r="JYA714" s="187"/>
      <c r="JYB714" s="187"/>
      <c r="JYC714" s="187"/>
      <c r="JYD714" s="187"/>
      <c r="JYE714" s="187"/>
      <c r="JYF714" s="187"/>
      <c r="JYG714" s="187"/>
      <c r="JYH714" s="187"/>
      <c r="JYI714" s="187"/>
      <c r="JYJ714" s="187"/>
      <c r="JYK714" s="187"/>
      <c r="JYL714" s="187"/>
      <c r="JYM714" s="187"/>
      <c r="JYN714" s="187"/>
      <c r="JYO714" s="187"/>
      <c r="JYP714" s="187"/>
      <c r="JYQ714" s="187"/>
      <c r="JYR714" s="187"/>
      <c r="JYS714" s="187"/>
      <c r="JYT714" s="187"/>
      <c r="JYU714" s="187"/>
      <c r="JYV714" s="187"/>
      <c r="JYW714" s="187"/>
      <c r="JYX714" s="187"/>
      <c r="JYY714" s="187"/>
      <c r="JYZ714" s="187"/>
      <c r="JZA714" s="187"/>
      <c r="JZB714" s="187"/>
      <c r="JZC714" s="187"/>
      <c r="JZD714" s="187"/>
      <c r="JZE714" s="187"/>
      <c r="JZF714" s="187"/>
      <c r="JZG714" s="187"/>
      <c r="JZH714" s="187"/>
      <c r="JZI714" s="187"/>
      <c r="JZJ714" s="187"/>
      <c r="JZK714" s="187"/>
      <c r="JZL714" s="187"/>
      <c r="JZM714" s="187"/>
      <c r="JZN714" s="187"/>
      <c r="JZO714" s="187"/>
      <c r="JZP714" s="187"/>
      <c r="JZQ714" s="187"/>
      <c r="JZR714" s="187"/>
      <c r="JZS714" s="187"/>
      <c r="JZT714" s="187"/>
      <c r="JZU714" s="187"/>
      <c r="JZV714" s="187"/>
      <c r="JZW714" s="187"/>
      <c r="JZX714" s="187"/>
      <c r="JZY714" s="187"/>
      <c r="JZZ714" s="187"/>
      <c r="KAA714" s="187"/>
      <c r="KAB714" s="187"/>
      <c r="KAC714" s="187"/>
      <c r="KAD714" s="187"/>
      <c r="KAE714" s="187"/>
      <c r="KAF714" s="187"/>
      <c r="KAG714" s="187"/>
      <c r="KAH714" s="187"/>
      <c r="KAI714" s="187"/>
      <c r="KAJ714" s="187"/>
      <c r="KAK714" s="187"/>
      <c r="KAL714" s="187"/>
      <c r="KAM714" s="187"/>
      <c r="KAN714" s="187"/>
      <c r="KAO714" s="187"/>
      <c r="KAP714" s="187"/>
      <c r="KAQ714" s="187"/>
      <c r="KAR714" s="187"/>
      <c r="KAS714" s="187"/>
      <c r="KAT714" s="187"/>
      <c r="KAU714" s="187"/>
      <c r="KAV714" s="187"/>
      <c r="KAW714" s="187"/>
      <c r="KAX714" s="187"/>
      <c r="KAY714" s="187"/>
      <c r="KAZ714" s="187"/>
      <c r="KBA714" s="187"/>
      <c r="KBB714" s="187"/>
      <c r="KBC714" s="187"/>
      <c r="KBD714" s="187"/>
      <c r="KBE714" s="187"/>
      <c r="KBF714" s="187"/>
      <c r="KBG714" s="187"/>
      <c r="KBH714" s="187"/>
      <c r="KBI714" s="187"/>
      <c r="KBJ714" s="187"/>
      <c r="KBK714" s="187"/>
      <c r="KBL714" s="187"/>
      <c r="KBM714" s="187"/>
      <c r="KBN714" s="187"/>
      <c r="KBO714" s="187"/>
      <c r="KBP714" s="187"/>
      <c r="KBQ714" s="187"/>
      <c r="KBR714" s="187"/>
      <c r="KBS714" s="187"/>
      <c r="KBT714" s="187"/>
      <c r="KBU714" s="187"/>
      <c r="KBV714" s="187"/>
      <c r="KBW714" s="187"/>
      <c r="KBX714" s="187"/>
      <c r="KBY714" s="187"/>
      <c r="KBZ714" s="187"/>
      <c r="KCA714" s="187"/>
      <c r="KCB714" s="187"/>
      <c r="KCC714" s="187"/>
      <c r="KCD714" s="187"/>
      <c r="KCE714" s="187"/>
      <c r="KCF714" s="187"/>
      <c r="KCG714" s="187"/>
      <c r="KCH714" s="187"/>
      <c r="KCI714" s="187"/>
      <c r="KCJ714" s="187"/>
      <c r="KCK714" s="187"/>
      <c r="KCL714" s="187"/>
      <c r="KCM714" s="187"/>
      <c r="KCN714" s="187"/>
      <c r="KCO714" s="187"/>
      <c r="KCP714" s="187"/>
      <c r="KCQ714" s="187"/>
      <c r="KCR714" s="187"/>
      <c r="KCS714" s="187"/>
      <c r="KCT714" s="187"/>
      <c r="KCU714" s="187"/>
      <c r="KCV714" s="187"/>
      <c r="KCW714" s="187"/>
      <c r="KCX714" s="187"/>
      <c r="KCY714" s="187"/>
      <c r="KCZ714" s="187"/>
      <c r="KDA714" s="187"/>
      <c r="KDB714" s="187"/>
      <c r="KDC714" s="187"/>
      <c r="KDD714" s="187"/>
      <c r="KDE714" s="187"/>
      <c r="KDF714" s="187"/>
      <c r="KDG714" s="187"/>
      <c r="KDH714" s="187"/>
      <c r="KDI714" s="187"/>
      <c r="KDJ714" s="187"/>
      <c r="KDK714" s="187"/>
      <c r="KDL714" s="187"/>
      <c r="KDM714" s="187"/>
      <c r="KDN714" s="187"/>
      <c r="KDO714" s="187"/>
      <c r="KDP714" s="187"/>
      <c r="KDQ714" s="187"/>
      <c r="KDR714" s="187"/>
      <c r="KDS714" s="187"/>
      <c r="KDT714" s="187"/>
      <c r="KDU714" s="187"/>
      <c r="KDV714" s="187"/>
      <c r="KDW714" s="187"/>
      <c r="KDX714" s="187"/>
      <c r="KDY714" s="187"/>
      <c r="KDZ714" s="187"/>
      <c r="KEA714" s="187"/>
      <c r="KEB714" s="187"/>
      <c r="KEC714" s="187"/>
      <c r="KED714" s="187"/>
      <c r="KEE714" s="187"/>
      <c r="KEF714" s="187"/>
      <c r="KEG714" s="187"/>
      <c r="KEH714" s="187"/>
      <c r="KEI714" s="187"/>
      <c r="KEJ714" s="187"/>
      <c r="KEK714" s="187"/>
      <c r="KEL714" s="187"/>
      <c r="KEM714" s="187"/>
      <c r="KEN714" s="187"/>
      <c r="KEO714" s="187"/>
      <c r="KEP714" s="187"/>
      <c r="KEQ714" s="187"/>
      <c r="KER714" s="187"/>
      <c r="KES714" s="187"/>
      <c r="KET714" s="187"/>
      <c r="KEU714" s="187"/>
      <c r="KEV714" s="187"/>
      <c r="KEW714" s="187"/>
      <c r="KEX714" s="187"/>
      <c r="KEY714" s="187"/>
      <c r="KEZ714" s="187"/>
      <c r="KFA714" s="187"/>
      <c r="KFB714" s="187"/>
      <c r="KFC714" s="187"/>
      <c r="KFD714" s="187"/>
      <c r="KFE714" s="187"/>
      <c r="KFF714" s="187"/>
      <c r="KFG714" s="187"/>
      <c r="KFH714" s="187"/>
      <c r="KFI714" s="187"/>
      <c r="KFJ714" s="187"/>
      <c r="KFK714" s="187"/>
      <c r="KFL714" s="187"/>
      <c r="KFM714" s="187"/>
      <c r="KFN714" s="187"/>
      <c r="KFO714" s="187"/>
      <c r="KFP714" s="187"/>
      <c r="KFQ714" s="187"/>
      <c r="KFR714" s="187"/>
      <c r="KFS714" s="187"/>
      <c r="KFT714" s="187"/>
      <c r="KFU714" s="187"/>
      <c r="KFV714" s="187"/>
      <c r="KFW714" s="187"/>
      <c r="KFX714" s="187"/>
      <c r="KFY714" s="187"/>
      <c r="KFZ714" s="187"/>
      <c r="KGA714" s="187"/>
      <c r="KGB714" s="187"/>
      <c r="KGC714" s="187"/>
      <c r="KGD714" s="187"/>
      <c r="KGE714" s="187"/>
      <c r="KGF714" s="187"/>
      <c r="KGG714" s="187"/>
      <c r="KGH714" s="187"/>
      <c r="KGI714" s="187"/>
      <c r="KGJ714" s="187"/>
      <c r="KGK714" s="187"/>
      <c r="KGL714" s="187"/>
      <c r="KGM714" s="187"/>
      <c r="KGN714" s="187"/>
      <c r="KGO714" s="187"/>
      <c r="KGP714" s="187"/>
      <c r="KGQ714" s="187"/>
      <c r="KGR714" s="187"/>
      <c r="KGS714" s="187"/>
      <c r="KGT714" s="187"/>
      <c r="KGU714" s="187"/>
      <c r="KGV714" s="187"/>
      <c r="KGW714" s="187"/>
      <c r="KGX714" s="187"/>
      <c r="KGY714" s="187"/>
      <c r="KGZ714" s="187"/>
      <c r="KHA714" s="187"/>
      <c r="KHB714" s="187"/>
      <c r="KHC714" s="187"/>
      <c r="KHD714" s="187"/>
      <c r="KHE714" s="187"/>
      <c r="KHF714" s="187"/>
      <c r="KHG714" s="187"/>
      <c r="KHH714" s="187"/>
      <c r="KHI714" s="187"/>
      <c r="KHJ714" s="187"/>
      <c r="KHK714" s="187"/>
      <c r="KHL714" s="187"/>
      <c r="KHM714" s="187"/>
      <c r="KHN714" s="187"/>
      <c r="KHO714" s="187"/>
      <c r="KHP714" s="187"/>
      <c r="KHQ714" s="187"/>
      <c r="KHR714" s="187"/>
      <c r="KHS714" s="187"/>
      <c r="KHT714" s="187"/>
      <c r="KHU714" s="187"/>
      <c r="KHV714" s="187"/>
      <c r="KHW714" s="187"/>
      <c r="KHX714" s="187"/>
      <c r="KHY714" s="187"/>
      <c r="KHZ714" s="187"/>
      <c r="KIA714" s="187"/>
      <c r="KIB714" s="187"/>
      <c r="KIC714" s="187"/>
      <c r="KID714" s="187"/>
      <c r="KIE714" s="187"/>
      <c r="KIF714" s="187"/>
      <c r="KIG714" s="187"/>
      <c r="KIH714" s="187"/>
      <c r="KII714" s="187"/>
      <c r="KIJ714" s="187"/>
      <c r="KIK714" s="187"/>
      <c r="KIL714" s="187"/>
      <c r="KIM714" s="187"/>
      <c r="KIN714" s="187"/>
      <c r="KIO714" s="187"/>
      <c r="KIP714" s="187"/>
      <c r="KIQ714" s="187"/>
      <c r="KIR714" s="187"/>
      <c r="KIS714" s="187"/>
      <c r="KIT714" s="187"/>
      <c r="KIU714" s="187"/>
      <c r="KIV714" s="187"/>
      <c r="KIW714" s="187"/>
      <c r="KIX714" s="187"/>
      <c r="KIY714" s="187"/>
      <c r="KIZ714" s="187"/>
      <c r="KJA714" s="187"/>
      <c r="KJB714" s="187"/>
      <c r="KJC714" s="187"/>
      <c r="KJD714" s="187"/>
      <c r="KJE714" s="187"/>
      <c r="KJF714" s="187"/>
      <c r="KJG714" s="187"/>
      <c r="KJH714" s="187"/>
      <c r="KJI714" s="187"/>
      <c r="KJJ714" s="187"/>
      <c r="KJK714" s="187"/>
      <c r="KJL714" s="187"/>
      <c r="KJM714" s="187"/>
      <c r="KJN714" s="187"/>
      <c r="KJO714" s="187"/>
      <c r="KJP714" s="187"/>
      <c r="KJQ714" s="187"/>
      <c r="KJR714" s="187"/>
      <c r="KJS714" s="187"/>
      <c r="KJT714" s="187"/>
      <c r="KJU714" s="187"/>
      <c r="KJV714" s="187"/>
      <c r="KJW714" s="187"/>
      <c r="KJX714" s="187"/>
      <c r="KJY714" s="187"/>
      <c r="KJZ714" s="187"/>
      <c r="KKA714" s="187"/>
      <c r="KKB714" s="187"/>
      <c r="KKC714" s="187"/>
      <c r="KKD714" s="187"/>
      <c r="KKE714" s="187"/>
      <c r="KKF714" s="187"/>
      <c r="KKG714" s="187"/>
      <c r="KKH714" s="187"/>
      <c r="KKI714" s="187"/>
      <c r="KKJ714" s="187"/>
      <c r="KKK714" s="187"/>
      <c r="KKL714" s="187"/>
      <c r="KKM714" s="187"/>
      <c r="KKN714" s="187"/>
      <c r="KKO714" s="187"/>
      <c r="KKP714" s="187"/>
      <c r="KKQ714" s="187"/>
      <c r="KKR714" s="187"/>
      <c r="KKS714" s="187"/>
      <c r="KKT714" s="187"/>
      <c r="KKU714" s="187"/>
      <c r="KKV714" s="187"/>
      <c r="KKW714" s="187"/>
      <c r="KKX714" s="187"/>
      <c r="KKY714" s="187"/>
      <c r="KKZ714" s="187"/>
      <c r="KLA714" s="187"/>
      <c r="KLB714" s="187"/>
      <c r="KLC714" s="187"/>
      <c r="KLD714" s="187"/>
      <c r="KLE714" s="187"/>
      <c r="KLF714" s="187"/>
      <c r="KLG714" s="187"/>
      <c r="KLH714" s="187"/>
      <c r="KLI714" s="187"/>
      <c r="KLJ714" s="187"/>
      <c r="KLK714" s="187"/>
      <c r="KLL714" s="187"/>
      <c r="KLM714" s="187"/>
      <c r="KLN714" s="187"/>
      <c r="KLO714" s="187"/>
      <c r="KLP714" s="187"/>
      <c r="KLQ714" s="187"/>
      <c r="KLR714" s="187"/>
      <c r="KLS714" s="187"/>
      <c r="KLT714" s="187"/>
      <c r="KLU714" s="187"/>
      <c r="KLV714" s="187"/>
      <c r="KLW714" s="187"/>
      <c r="KLX714" s="187"/>
      <c r="KLY714" s="187"/>
      <c r="KLZ714" s="187"/>
      <c r="KMA714" s="187"/>
      <c r="KMB714" s="187"/>
      <c r="KMC714" s="187"/>
      <c r="KMD714" s="187"/>
      <c r="KME714" s="187"/>
      <c r="KMF714" s="187"/>
      <c r="KMG714" s="187"/>
      <c r="KMH714" s="187"/>
      <c r="KMI714" s="187"/>
      <c r="KMJ714" s="187"/>
      <c r="KMK714" s="187"/>
      <c r="KML714" s="187"/>
      <c r="KMM714" s="187"/>
      <c r="KMN714" s="187"/>
      <c r="KMO714" s="187"/>
      <c r="KMP714" s="187"/>
      <c r="KMQ714" s="187"/>
      <c r="KMR714" s="187"/>
      <c r="KMS714" s="187"/>
      <c r="KMT714" s="187"/>
      <c r="KMU714" s="187"/>
      <c r="KMV714" s="187"/>
      <c r="KMW714" s="187"/>
      <c r="KMX714" s="187"/>
      <c r="KMY714" s="187"/>
      <c r="KMZ714" s="187"/>
      <c r="KNA714" s="187"/>
      <c r="KNB714" s="187"/>
      <c r="KNC714" s="187"/>
      <c r="KND714" s="187"/>
      <c r="KNE714" s="187"/>
      <c r="KNF714" s="187"/>
      <c r="KNG714" s="187"/>
      <c r="KNH714" s="187"/>
      <c r="KNI714" s="187"/>
      <c r="KNJ714" s="187"/>
      <c r="KNK714" s="187"/>
      <c r="KNL714" s="187"/>
      <c r="KNM714" s="187"/>
      <c r="KNN714" s="187"/>
      <c r="KNO714" s="187"/>
      <c r="KNP714" s="187"/>
      <c r="KNQ714" s="187"/>
      <c r="KNR714" s="187"/>
      <c r="KNS714" s="187"/>
      <c r="KNT714" s="187"/>
      <c r="KNU714" s="187"/>
      <c r="KNV714" s="187"/>
      <c r="KNW714" s="187"/>
      <c r="KNX714" s="187"/>
      <c r="KNY714" s="187"/>
      <c r="KNZ714" s="187"/>
      <c r="KOA714" s="187"/>
      <c r="KOB714" s="187"/>
      <c r="KOC714" s="187"/>
      <c r="KOD714" s="187"/>
      <c r="KOE714" s="187"/>
      <c r="KOF714" s="187"/>
      <c r="KOG714" s="187"/>
      <c r="KOH714" s="187"/>
      <c r="KOI714" s="187"/>
      <c r="KOJ714" s="187"/>
      <c r="KOK714" s="187"/>
      <c r="KOL714" s="187"/>
      <c r="KOM714" s="187"/>
      <c r="KON714" s="187"/>
      <c r="KOO714" s="187"/>
      <c r="KOP714" s="187"/>
      <c r="KOQ714" s="187"/>
      <c r="KOR714" s="187"/>
      <c r="KOS714" s="187"/>
      <c r="KOT714" s="187"/>
      <c r="KOU714" s="187"/>
      <c r="KOV714" s="187"/>
      <c r="KOW714" s="187"/>
      <c r="KOX714" s="187"/>
      <c r="KOY714" s="187"/>
      <c r="KOZ714" s="187"/>
      <c r="KPA714" s="187"/>
      <c r="KPB714" s="187"/>
      <c r="KPC714" s="187"/>
      <c r="KPD714" s="187"/>
      <c r="KPE714" s="187"/>
      <c r="KPF714" s="187"/>
      <c r="KPG714" s="187"/>
      <c r="KPH714" s="187"/>
      <c r="KPI714" s="187"/>
      <c r="KPJ714" s="187"/>
      <c r="KPK714" s="187"/>
      <c r="KPL714" s="187"/>
      <c r="KPM714" s="187"/>
      <c r="KPN714" s="187"/>
      <c r="KPO714" s="187"/>
      <c r="KPP714" s="187"/>
      <c r="KPQ714" s="187"/>
      <c r="KPR714" s="187"/>
      <c r="KPS714" s="187"/>
      <c r="KPT714" s="187"/>
      <c r="KPU714" s="187"/>
      <c r="KPV714" s="187"/>
      <c r="KPW714" s="187"/>
      <c r="KPX714" s="187"/>
      <c r="KPY714" s="187"/>
      <c r="KPZ714" s="187"/>
      <c r="KQA714" s="187"/>
      <c r="KQB714" s="187"/>
      <c r="KQC714" s="187"/>
      <c r="KQD714" s="187"/>
      <c r="KQE714" s="187"/>
      <c r="KQF714" s="187"/>
      <c r="KQG714" s="187"/>
      <c r="KQH714" s="187"/>
      <c r="KQI714" s="187"/>
      <c r="KQJ714" s="187"/>
      <c r="KQK714" s="187"/>
      <c r="KQL714" s="187"/>
      <c r="KQM714" s="187"/>
      <c r="KQN714" s="187"/>
      <c r="KQO714" s="187"/>
      <c r="KQP714" s="187"/>
      <c r="KQQ714" s="187"/>
      <c r="KQR714" s="187"/>
      <c r="KQS714" s="187"/>
      <c r="KQT714" s="187"/>
      <c r="KQU714" s="187"/>
      <c r="KQV714" s="187"/>
      <c r="KQW714" s="187"/>
      <c r="KQX714" s="187"/>
      <c r="KQY714" s="187"/>
      <c r="KQZ714" s="187"/>
      <c r="KRA714" s="187"/>
      <c r="KRB714" s="187"/>
      <c r="KRC714" s="187"/>
      <c r="KRD714" s="187"/>
      <c r="KRE714" s="187"/>
      <c r="KRF714" s="187"/>
      <c r="KRG714" s="187"/>
      <c r="KRH714" s="187"/>
      <c r="KRI714" s="187"/>
      <c r="KRJ714" s="187"/>
      <c r="KRK714" s="187"/>
      <c r="KRL714" s="187"/>
      <c r="KRM714" s="187"/>
      <c r="KRN714" s="187"/>
      <c r="KRO714" s="187"/>
      <c r="KRP714" s="187"/>
      <c r="KRQ714" s="187"/>
      <c r="KRR714" s="187"/>
      <c r="KRS714" s="187"/>
      <c r="KRT714" s="187"/>
      <c r="KRU714" s="187"/>
      <c r="KRV714" s="187"/>
      <c r="KRW714" s="187"/>
      <c r="KRX714" s="187"/>
      <c r="KRY714" s="187"/>
      <c r="KRZ714" s="187"/>
      <c r="KSA714" s="187"/>
      <c r="KSB714" s="187"/>
      <c r="KSC714" s="187"/>
      <c r="KSD714" s="187"/>
      <c r="KSE714" s="187"/>
      <c r="KSF714" s="187"/>
      <c r="KSG714" s="187"/>
      <c r="KSH714" s="187"/>
      <c r="KSI714" s="187"/>
      <c r="KSJ714" s="187"/>
      <c r="KSK714" s="187"/>
      <c r="KSL714" s="187"/>
      <c r="KSM714" s="187"/>
      <c r="KSN714" s="187"/>
      <c r="KSO714" s="187"/>
      <c r="KSP714" s="187"/>
      <c r="KSQ714" s="187"/>
      <c r="KSR714" s="187"/>
      <c r="KSS714" s="187"/>
      <c r="KST714" s="187"/>
      <c r="KSU714" s="187"/>
      <c r="KSV714" s="187"/>
      <c r="KSW714" s="187"/>
      <c r="KSX714" s="187"/>
      <c r="KSY714" s="187"/>
      <c r="KSZ714" s="187"/>
      <c r="KTA714" s="187"/>
      <c r="KTB714" s="187"/>
      <c r="KTC714" s="187"/>
      <c r="KTD714" s="187"/>
      <c r="KTE714" s="187"/>
      <c r="KTF714" s="187"/>
      <c r="KTG714" s="187"/>
      <c r="KTH714" s="187"/>
      <c r="KTI714" s="187"/>
      <c r="KTJ714" s="187"/>
      <c r="KTK714" s="187"/>
      <c r="KTL714" s="187"/>
      <c r="KTM714" s="187"/>
      <c r="KTN714" s="187"/>
      <c r="KTO714" s="187"/>
      <c r="KTP714" s="187"/>
      <c r="KTQ714" s="187"/>
      <c r="KTR714" s="187"/>
      <c r="KTS714" s="187"/>
      <c r="KTT714" s="187"/>
      <c r="KTU714" s="187"/>
      <c r="KTV714" s="187"/>
      <c r="KTW714" s="187"/>
      <c r="KTX714" s="187"/>
      <c r="KTY714" s="187"/>
      <c r="KTZ714" s="187"/>
      <c r="KUA714" s="187"/>
      <c r="KUB714" s="187"/>
      <c r="KUC714" s="187"/>
      <c r="KUD714" s="187"/>
      <c r="KUE714" s="187"/>
      <c r="KUF714" s="187"/>
      <c r="KUG714" s="187"/>
      <c r="KUH714" s="187"/>
      <c r="KUI714" s="187"/>
      <c r="KUJ714" s="187"/>
      <c r="KUK714" s="187"/>
      <c r="KUL714" s="187"/>
      <c r="KUM714" s="187"/>
      <c r="KUN714" s="187"/>
      <c r="KUO714" s="187"/>
      <c r="KUP714" s="187"/>
      <c r="KUQ714" s="187"/>
      <c r="KUR714" s="187"/>
      <c r="KUS714" s="187"/>
      <c r="KUT714" s="187"/>
      <c r="KUU714" s="187"/>
      <c r="KUV714" s="187"/>
      <c r="KUW714" s="187"/>
      <c r="KUX714" s="187"/>
      <c r="KUY714" s="187"/>
      <c r="KUZ714" s="187"/>
      <c r="KVA714" s="187"/>
      <c r="KVB714" s="187"/>
      <c r="KVC714" s="187"/>
      <c r="KVD714" s="187"/>
      <c r="KVE714" s="187"/>
      <c r="KVF714" s="187"/>
      <c r="KVG714" s="187"/>
      <c r="KVH714" s="187"/>
      <c r="KVI714" s="187"/>
      <c r="KVJ714" s="187"/>
      <c r="KVK714" s="187"/>
      <c r="KVL714" s="187"/>
      <c r="KVM714" s="187"/>
      <c r="KVN714" s="187"/>
      <c r="KVO714" s="187"/>
      <c r="KVP714" s="187"/>
      <c r="KVQ714" s="187"/>
      <c r="KVR714" s="187"/>
      <c r="KVS714" s="187"/>
      <c r="KVT714" s="187"/>
      <c r="KVU714" s="187"/>
      <c r="KVV714" s="187"/>
      <c r="KVW714" s="187"/>
      <c r="KVX714" s="187"/>
      <c r="KVY714" s="187"/>
      <c r="KVZ714" s="187"/>
      <c r="KWA714" s="187"/>
      <c r="KWB714" s="187"/>
      <c r="KWC714" s="187"/>
      <c r="KWD714" s="187"/>
      <c r="KWE714" s="187"/>
      <c r="KWF714" s="187"/>
      <c r="KWG714" s="187"/>
      <c r="KWH714" s="187"/>
      <c r="KWI714" s="187"/>
      <c r="KWJ714" s="187"/>
      <c r="KWK714" s="187"/>
      <c r="KWL714" s="187"/>
      <c r="KWM714" s="187"/>
      <c r="KWN714" s="187"/>
      <c r="KWO714" s="187"/>
      <c r="KWP714" s="187"/>
      <c r="KWQ714" s="187"/>
      <c r="KWR714" s="187"/>
      <c r="KWS714" s="187"/>
      <c r="KWT714" s="187"/>
      <c r="KWU714" s="187"/>
      <c r="KWV714" s="187"/>
      <c r="KWW714" s="187"/>
      <c r="KWX714" s="187"/>
      <c r="KWY714" s="187"/>
      <c r="KWZ714" s="187"/>
      <c r="KXA714" s="187"/>
      <c r="KXB714" s="187"/>
      <c r="KXC714" s="187"/>
      <c r="KXD714" s="187"/>
      <c r="KXE714" s="187"/>
      <c r="KXF714" s="187"/>
      <c r="KXG714" s="187"/>
      <c r="KXH714" s="187"/>
      <c r="KXI714" s="187"/>
      <c r="KXJ714" s="187"/>
      <c r="KXK714" s="187"/>
      <c r="KXL714" s="187"/>
      <c r="KXM714" s="187"/>
      <c r="KXN714" s="187"/>
      <c r="KXO714" s="187"/>
      <c r="KXP714" s="187"/>
      <c r="KXQ714" s="187"/>
      <c r="KXR714" s="187"/>
      <c r="KXS714" s="187"/>
      <c r="KXT714" s="187"/>
      <c r="KXU714" s="187"/>
      <c r="KXV714" s="187"/>
      <c r="KXW714" s="187"/>
      <c r="KXX714" s="187"/>
      <c r="KXY714" s="187"/>
      <c r="KXZ714" s="187"/>
      <c r="KYA714" s="187"/>
      <c r="KYB714" s="187"/>
      <c r="KYC714" s="187"/>
      <c r="KYD714" s="187"/>
      <c r="KYE714" s="187"/>
      <c r="KYF714" s="187"/>
      <c r="KYG714" s="187"/>
      <c r="KYH714" s="187"/>
      <c r="KYI714" s="187"/>
      <c r="KYJ714" s="187"/>
      <c r="KYK714" s="187"/>
      <c r="KYL714" s="187"/>
      <c r="KYM714" s="187"/>
      <c r="KYN714" s="187"/>
      <c r="KYO714" s="187"/>
      <c r="KYP714" s="187"/>
      <c r="KYQ714" s="187"/>
      <c r="KYR714" s="187"/>
      <c r="KYS714" s="187"/>
      <c r="KYT714" s="187"/>
      <c r="KYU714" s="187"/>
      <c r="KYV714" s="187"/>
      <c r="KYW714" s="187"/>
      <c r="KYX714" s="187"/>
      <c r="KYY714" s="187"/>
      <c r="KYZ714" s="187"/>
      <c r="KZA714" s="187"/>
      <c r="KZB714" s="187"/>
      <c r="KZC714" s="187"/>
      <c r="KZD714" s="187"/>
      <c r="KZE714" s="187"/>
      <c r="KZF714" s="187"/>
      <c r="KZG714" s="187"/>
      <c r="KZH714" s="187"/>
      <c r="KZI714" s="187"/>
      <c r="KZJ714" s="187"/>
      <c r="KZK714" s="187"/>
      <c r="KZL714" s="187"/>
      <c r="KZM714" s="187"/>
      <c r="KZN714" s="187"/>
      <c r="KZO714" s="187"/>
      <c r="KZP714" s="187"/>
      <c r="KZQ714" s="187"/>
      <c r="KZR714" s="187"/>
      <c r="KZS714" s="187"/>
      <c r="KZT714" s="187"/>
      <c r="KZU714" s="187"/>
      <c r="KZV714" s="187"/>
      <c r="KZW714" s="187"/>
      <c r="KZX714" s="187"/>
      <c r="KZY714" s="187"/>
      <c r="KZZ714" s="187"/>
      <c r="LAA714" s="187"/>
      <c r="LAB714" s="187"/>
      <c r="LAC714" s="187"/>
      <c r="LAD714" s="187"/>
      <c r="LAE714" s="187"/>
      <c r="LAF714" s="187"/>
      <c r="LAG714" s="187"/>
      <c r="LAH714" s="187"/>
      <c r="LAI714" s="187"/>
      <c r="LAJ714" s="187"/>
      <c r="LAK714" s="187"/>
      <c r="LAL714" s="187"/>
      <c r="LAM714" s="187"/>
      <c r="LAN714" s="187"/>
      <c r="LAO714" s="187"/>
      <c r="LAP714" s="187"/>
      <c r="LAQ714" s="187"/>
      <c r="LAR714" s="187"/>
      <c r="LAS714" s="187"/>
      <c r="LAT714" s="187"/>
      <c r="LAU714" s="187"/>
      <c r="LAV714" s="187"/>
      <c r="LAW714" s="187"/>
      <c r="LAX714" s="187"/>
      <c r="LAY714" s="187"/>
      <c r="LAZ714" s="187"/>
      <c r="LBA714" s="187"/>
      <c r="LBB714" s="187"/>
      <c r="LBC714" s="187"/>
      <c r="LBD714" s="187"/>
      <c r="LBE714" s="187"/>
      <c r="LBF714" s="187"/>
      <c r="LBG714" s="187"/>
      <c r="LBH714" s="187"/>
      <c r="LBI714" s="187"/>
      <c r="LBJ714" s="187"/>
      <c r="LBK714" s="187"/>
      <c r="LBL714" s="187"/>
      <c r="LBM714" s="187"/>
      <c r="LBN714" s="187"/>
      <c r="LBO714" s="187"/>
      <c r="LBP714" s="187"/>
      <c r="LBQ714" s="187"/>
      <c r="LBR714" s="187"/>
      <c r="LBS714" s="187"/>
      <c r="LBT714" s="187"/>
      <c r="LBU714" s="187"/>
      <c r="LBV714" s="187"/>
      <c r="LBW714" s="187"/>
      <c r="LBX714" s="187"/>
      <c r="LBY714" s="187"/>
      <c r="LBZ714" s="187"/>
      <c r="LCA714" s="187"/>
      <c r="LCB714" s="187"/>
      <c r="LCC714" s="187"/>
      <c r="LCD714" s="187"/>
      <c r="LCE714" s="187"/>
      <c r="LCF714" s="187"/>
      <c r="LCG714" s="187"/>
      <c r="LCH714" s="187"/>
      <c r="LCI714" s="187"/>
      <c r="LCJ714" s="187"/>
      <c r="LCK714" s="187"/>
      <c r="LCL714" s="187"/>
      <c r="LCM714" s="187"/>
      <c r="LCN714" s="187"/>
      <c r="LCO714" s="187"/>
      <c r="LCP714" s="187"/>
      <c r="LCQ714" s="187"/>
      <c r="LCR714" s="187"/>
      <c r="LCS714" s="187"/>
      <c r="LCT714" s="187"/>
      <c r="LCU714" s="187"/>
      <c r="LCV714" s="187"/>
      <c r="LCW714" s="187"/>
      <c r="LCX714" s="187"/>
      <c r="LCY714" s="187"/>
      <c r="LCZ714" s="187"/>
      <c r="LDA714" s="187"/>
      <c r="LDB714" s="187"/>
      <c r="LDC714" s="187"/>
      <c r="LDD714" s="187"/>
      <c r="LDE714" s="187"/>
      <c r="LDF714" s="187"/>
      <c r="LDG714" s="187"/>
      <c r="LDH714" s="187"/>
      <c r="LDI714" s="187"/>
      <c r="LDJ714" s="187"/>
      <c r="LDK714" s="187"/>
      <c r="LDL714" s="187"/>
      <c r="LDM714" s="187"/>
      <c r="LDN714" s="187"/>
      <c r="LDO714" s="187"/>
      <c r="LDP714" s="187"/>
      <c r="LDQ714" s="187"/>
      <c r="LDR714" s="187"/>
      <c r="LDS714" s="187"/>
      <c r="LDT714" s="187"/>
      <c r="LDU714" s="187"/>
      <c r="LDV714" s="187"/>
      <c r="LDW714" s="187"/>
      <c r="LDX714" s="187"/>
      <c r="LDY714" s="187"/>
      <c r="LDZ714" s="187"/>
      <c r="LEA714" s="187"/>
      <c r="LEB714" s="187"/>
      <c r="LEC714" s="187"/>
      <c r="LED714" s="187"/>
      <c r="LEE714" s="187"/>
      <c r="LEF714" s="187"/>
      <c r="LEG714" s="187"/>
      <c r="LEH714" s="187"/>
      <c r="LEI714" s="187"/>
      <c r="LEJ714" s="187"/>
      <c r="LEK714" s="187"/>
      <c r="LEL714" s="187"/>
      <c r="LEM714" s="187"/>
      <c r="LEN714" s="187"/>
      <c r="LEO714" s="187"/>
      <c r="LEP714" s="187"/>
      <c r="LEQ714" s="187"/>
      <c r="LER714" s="187"/>
      <c r="LES714" s="187"/>
      <c r="LET714" s="187"/>
      <c r="LEU714" s="187"/>
      <c r="LEV714" s="187"/>
      <c r="LEW714" s="187"/>
      <c r="LEX714" s="187"/>
      <c r="LEY714" s="187"/>
      <c r="LEZ714" s="187"/>
      <c r="LFA714" s="187"/>
      <c r="LFB714" s="187"/>
      <c r="LFC714" s="187"/>
      <c r="LFD714" s="187"/>
      <c r="LFE714" s="187"/>
      <c r="LFF714" s="187"/>
      <c r="LFG714" s="187"/>
      <c r="LFH714" s="187"/>
      <c r="LFI714" s="187"/>
      <c r="LFJ714" s="187"/>
      <c r="LFK714" s="187"/>
      <c r="LFL714" s="187"/>
      <c r="LFM714" s="187"/>
      <c r="LFN714" s="187"/>
      <c r="LFO714" s="187"/>
      <c r="LFP714" s="187"/>
      <c r="LFQ714" s="187"/>
      <c r="LFR714" s="187"/>
      <c r="LFS714" s="187"/>
      <c r="LFT714" s="187"/>
      <c r="LFU714" s="187"/>
      <c r="LFV714" s="187"/>
      <c r="LFW714" s="187"/>
      <c r="LFX714" s="187"/>
      <c r="LFY714" s="187"/>
      <c r="LFZ714" s="187"/>
      <c r="LGA714" s="187"/>
      <c r="LGB714" s="187"/>
      <c r="LGC714" s="187"/>
      <c r="LGD714" s="187"/>
      <c r="LGE714" s="187"/>
      <c r="LGF714" s="187"/>
      <c r="LGG714" s="187"/>
      <c r="LGH714" s="187"/>
      <c r="LGI714" s="187"/>
      <c r="LGJ714" s="187"/>
      <c r="LGK714" s="187"/>
      <c r="LGL714" s="187"/>
      <c r="LGM714" s="187"/>
      <c r="LGN714" s="187"/>
      <c r="LGO714" s="187"/>
      <c r="LGP714" s="187"/>
      <c r="LGQ714" s="187"/>
      <c r="LGR714" s="187"/>
      <c r="LGS714" s="187"/>
      <c r="LGT714" s="187"/>
      <c r="LGU714" s="187"/>
      <c r="LGV714" s="187"/>
      <c r="LGW714" s="187"/>
      <c r="LGX714" s="187"/>
      <c r="LGY714" s="187"/>
      <c r="LGZ714" s="187"/>
      <c r="LHA714" s="187"/>
      <c r="LHB714" s="187"/>
      <c r="LHC714" s="187"/>
      <c r="LHD714" s="187"/>
      <c r="LHE714" s="187"/>
      <c r="LHF714" s="187"/>
      <c r="LHG714" s="187"/>
      <c r="LHH714" s="187"/>
      <c r="LHI714" s="187"/>
      <c r="LHJ714" s="187"/>
      <c r="LHK714" s="187"/>
      <c r="LHL714" s="187"/>
      <c r="LHM714" s="187"/>
      <c r="LHN714" s="187"/>
      <c r="LHO714" s="187"/>
      <c r="LHP714" s="187"/>
      <c r="LHQ714" s="187"/>
      <c r="LHR714" s="187"/>
      <c r="LHS714" s="187"/>
      <c r="LHT714" s="187"/>
      <c r="LHU714" s="187"/>
      <c r="LHV714" s="187"/>
      <c r="LHW714" s="187"/>
      <c r="LHX714" s="187"/>
      <c r="LHY714" s="187"/>
      <c r="LHZ714" s="187"/>
      <c r="LIA714" s="187"/>
      <c r="LIB714" s="187"/>
      <c r="LIC714" s="187"/>
      <c r="LID714" s="187"/>
      <c r="LIE714" s="187"/>
      <c r="LIF714" s="187"/>
      <c r="LIG714" s="187"/>
      <c r="LIH714" s="187"/>
      <c r="LII714" s="187"/>
      <c r="LIJ714" s="187"/>
      <c r="LIK714" s="187"/>
      <c r="LIL714" s="187"/>
      <c r="LIM714" s="187"/>
      <c r="LIN714" s="187"/>
      <c r="LIO714" s="187"/>
      <c r="LIP714" s="187"/>
      <c r="LIQ714" s="187"/>
      <c r="LIR714" s="187"/>
      <c r="LIS714" s="187"/>
      <c r="LIT714" s="187"/>
      <c r="LIU714" s="187"/>
      <c r="LIV714" s="187"/>
      <c r="LIW714" s="187"/>
      <c r="LIX714" s="187"/>
      <c r="LIY714" s="187"/>
      <c r="LIZ714" s="187"/>
      <c r="LJA714" s="187"/>
      <c r="LJB714" s="187"/>
      <c r="LJC714" s="187"/>
      <c r="LJD714" s="187"/>
      <c r="LJE714" s="187"/>
      <c r="LJF714" s="187"/>
      <c r="LJG714" s="187"/>
      <c r="LJH714" s="187"/>
      <c r="LJI714" s="187"/>
      <c r="LJJ714" s="187"/>
      <c r="LJK714" s="187"/>
      <c r="LJL714" s="187"/>
      <c r="LJM714" s="187"/>
      <c r="LJN714" s="187"/>
      <c r="LJO714" s="187"/>
      <c r="LJP714" s="187"/>
      <c r="LJQ714" s="187"/>
      <c r="LJR714" s="187"/>
      <c r="LJS714" s="187"/>
      <c r="LJT714" s="187"/>
      <c r="LJU714" s="187"/>
      <c r="LJV714" s="187"/>
      <c r="LJW714" s="187"/>
      <c r="LJX714" s="187"/>
      <c r="LJY714" s="187"/>
      <c r="LJZ714" s="187"/>
      <c r="LKA714" s="187"/>
      <c r="LKB714" s="187"/>
      <c r="LKC714" s="187"/>
      <c r="LKD714" s="187"/>
      <c r="LKE714" s="187"/>
      <c r="LKF714" s="187"/>
      <c r="LKG714" s="187"/>
      <c r="LKH714" s="187"/>
      <c r="LKI714" s="187"/>
      <c r="LKJ714" s="187"/>
      <c r="LKK714" s="187"/>
      <c r="LKL714" s="187"/>
      <c r="LKM714" s="187"/>
      <c r="LKN714" s="187"/>
      <c r="LKO714" s="187"/>
      <c r="LKP714" s="187"/>
      <c r="LKQ714" s="187"/>
      <c r="LKR714" s="187"/>
      <c r="LKS714" s="187"/>
      <c r="LKT714" s="187"/>
      <c r="LKU714" s="187"/>
      <c r="LKV714" s="187"/>
      <c r="LKW714" s="187"/>
      <c r="LKX714" s="187"/>
      <c r="LKY714" s="187"/>
      <c r="LKZ714" s="187"/>
      <c r="LLA714" s="187"/>
      <c r="LLB714" s="187"/>
      <c r="LLC714" s="187"/>
      <c r="LLD714" s="187"/>
      <c r="LLE714" s="187"/>
      <c r="LLF714" s="187"/>
      <c r="LLG714" s="187"/>
      <c r="LLH714" s="187"/>
      <c r="LLI714" s="187"/>
      <c r="LLJ714" s="187"/>
      <c r="LLK714" s="187"/>
      <c r="LLL714" s="187"/>
      <c r="LLM714" s="187"/>
      <c r="LLN714" s="187"/>
      <c r="LLO714" s="187"/>
      <c r="LLP714" s="187"/>
      <c r="LLQ714" s="187"/>
      <c r="LLR714" s="187"/>
      <c r="LLS714" s="187"/>
      <c r="LLT714" s="187"/>
      <c r="LLU714" s="187"/>
      <c r="LLV714" s="187"/>
      <c r="LLW714" s="187"/>
      <c r="LLX714" s="187"/>
      <c r="LLY714" s="187"/>
      <c r="LLZ714" s="187"/>
      <c r="LMA714" s="187"/>
      <c r="LMB714" s="187"/>
      <c r="LMC714" s="187"/>
      <c r="LMD714" s="187"/>
      <c r="LME714" s="187"/>
      <c r="LMF714" s="187"/>
      <c r="LMG714" s="187"/>
      <c r="LMH714" s="187"/>
      <c r="LMI714" s="187"/>
      <c r="LMJ714" s="187"/>
      <c r="LMK714" s="187"/>
      <c r="LML714" s="187"/>
      <c r="LMM714" s="187"/>
      <c r="LMN714" s="187"/>
      <c r="LMO714" s="187"/>
      <c r="LMP714" s="187"/>
      <c r="LMQ714" s="187"/>
      <c r="LMR714" s="187"/>
      <c r="LMS714" s="187"/>
      <c r="LMT714" s="187"/>
      <c r="LMU714" s="187"/>
      <c r="LMV714" s="187"/>
      <c r="LMW714" s="187"/>
      <c r="LMX714" s="187"/>
      <c r="LMY714" s="187"/>
      <c r="LMZ714" s="187"/>
      <c r="LNA714" s="187"/>
      <c r="LNB714" s="187"/>
      <c r="LNC714" s="187"/>
      <c r="LND714" s="187"/>
      <c r="LNE714" s="187"/>
      <c r="LNF714" s="187"/>
      <c r="LNG714" s="187"/>
      <c r="LNH714" s="187"/>
      <c r="LNI714" s="187"/>
      <c r="LNJ714" s="187"/>
      <c r="LNK714" s="187"/>
      <c r="LNL714" s="187"/>
      <c r="LNM714" s="187"/>
      <c r="LNN714" s="187"/>
      <c r="LNO714" s="187"/>
      <c r="LNP714" s="187"/>
      <c r="LNQ714" s="187"/>
      <c r="LNR714" s="187"/>
      <c r="LNS714" s="187"/>
      <c r="LNT714" s="187"/>
      <c r="LNU714" s="187"/>
      <c r="LNV714" s="187"/>
      <c r="LNW714" s="187"/>
      <c r="LNX714" s="187"/>
      <c r="LNY714" s="187"/>
      <c r="LNZ714" s="187"/>
      <c r="LOA714" s="187"/>
      <c r="LOB714" s="187"/>
      <c r="LOC714" s="187"/>
      <c r="LOD714" s="187"/>
      <c r="LOE714" s="187"/>
      <c r="LOF714" s="187"/>
      <c r="LOG714" s="187"/>
      <c r="LOH714" s="187"/>
      <c r="LOI714" s="187"/>
      <c r="LOJ714" s="187"/>
      <c r="LOK714" s="187"/>
      <c r="LOL714" s="187"/>
      <c r="LOM714" s="187"/>
      <c r="LON714" s="187"/>
      <c r="LOO714" s="187"/>
      <c r="LOP714" s="187"/>
      <c r="LOQ714" s="187"/>
      <c r="LOR714" s="187"/>
      <c r="LOS714" s="187"/>
      <c r="LOT714" s="187"/>
      <c r="LOU714" s="187"/>
      <c r="LOV714" s="187"/>
      <c r="LOW714" s="187"/>
      <c r="LOX714" s="187"/>
      <c r="LOY714" s="187"/>
      <c r="LOZ714" s="187"/>
      <c r="LPA714" s="187"/>
      <c r="LPB714" s="187"/>
      <c r="LPC714" s="187"/>
      <c r="LPD714" s="187"/>
      <c r="LPE714" s="187"/>
      <c r="LPF714" s="187"/>
      <c r="LPG714" s="187"/>
      <c r="LPH714" s="187"/>
      <c r="LPI714" s="187"/>
      <c r="LPJ714" s="187"/>
      <c r="LPK714" s="187"/>
      <c r="LPL714" s="187"/>
      <c r="LPM714" s="187"/>
      <c r="LPN714" s="187"/>
      <c r="LPO714" s="187"/>
      <c r="LPP714" s="187"/>
      <c r="LPQ714" s="187"/>
      <c r="LPR714" s="187"/>
      <c r="LPS714" s="187"/>
      <c r="LPT714" s="187"/>
      <c r="LPU714" s="187"/>
      <c r="LPV714" s="187"/>
      <c r="LPW714" s="187"/>
      <c r="LPX714" s="187"/>
      <c r="LPY714" s="187"/>
      <c r="LPZ714" s="187"/>
      <c r="LQA714" s="187"/>
      <c r="LQB714" s="187"/>
      <c r="LQC714" s="187"/>
      <c r="LQD714" s="187"/>
      <c r="LQE714" s="187"/>
      <c r="LQF714" s="187"/>
      <c r="LQG714" s="187"/>
      <c r="LQH714" s="187"/>
      <c r="LQI714" s="187"/>
      <c r="LQJ714" s="187"/>
      <c r="LQK714" s="187"/>
      <c r="LQL714" s="187"/>
      <c r="LQM714" s="187"/>
      <c r="LQN714" s="187"/>
      <c r="LQO714" s="187"/>
      <c r="LQP714" s="187"/>
      <c r="LQQ714" s="187"/>
      <c r="LQR714" s="187"/>
      <c r="LQS714" s="187"/>
      <c r="LQT714" s="187"/>
      <c r="LQU714" s="187"/>
      <c r="LQV714" s="187"/>
      <c r="LQW714" s="187"/>
      <c r="LQX714" s="187"/>
      <c r="LQY714" s="187"/>
      <c r="LQZ714" s="187"/>
      <c r="LRA714" s="187"/>
      <c r="LRB714" s="187"/>
      <c r="LRC714" s="187"/>
      <c r="LRD714" s="187"/>
      <c r="LRE714" s="187"/>
      <c r="LRF714" s="187"/>
      <c r="LRG714" s="187"/>
      <c r="LRH714" s="187"/>
      <c r="LRI714" s="187"/>
      <c r="LRJ714" s="187"/>
      <c r="LRK714" s="187"/>
      <c r="LRL714" s="187"/>
      <c r="LRM714" s="187"/>
      <c r="LRN714" s="187"/>
      <c r="LRO714" s="187"/>
      <c r="LRP714" s="187"/>
      <c r="LRQ714" s="187"/>
      <c r="LRR714" s="187"/>
      <c r="LRS714" s="187"/>
      <c r="LRT714" s="187"/>
      <c r="LRU714" s="187"/>
      <c r="LRV714" s="187"/>
      <c r="LRW714" s="187"/>
      <c r="LRX714" s="187"/>
      <c r="LRY714" s="187"/>
      <c r="LRZ714" s="187"/>
      <c r="LSA714" s="187"/>
      <c r="LSB714" s="187"/>
      <c r="LSC714" s="187"/>
      <c r="LSD714" s="187"/>
      <c r="LSE714" s="187"/>
      <c r="LSF714" s="187"/>
      <c r="LSG714" s="187"/>
      <c r="LSH714" s="187"/>
      <c r="LSI714" s="187"/>
      <c r="LSJ714" s="187"/>
      <c r="LSK714" s="187"/>
      <c r="LSL714" s="187"/>
      <c r="LSM714" s="187"/>
      <c r="LSN714" s="187"/>
      <c r="LSO714" s="187"/>
      <c r="LSP714" s="187"/>
      <c r="LSQ714" s="187"/>
      <c r="LSR714" s="187"/>
      <c r="LSS714" s="187"/>
      <c r="LST714" s="187"/>
      <c r="LSU714" s="187"/>
      <c r="LSV714" s="187"/>
      <c r="LSW714" s="187"/>
      <c r="LSX714" s="187"/>
      <c r="LSY714" s="187"/>
      <c r="LSZ714" s="187"/>
      <c r="LTA714" s="187"/>
      <c r="LTB714" s="187"/>
      <c r="LTC714" s="187"/>
      <c r="LTD714" s="187"/>
      <c r="LTE714" s="187"/>
      <c r="LTF714" s="187"/>
      <c r="LTG714" s="187"/>
      <c r="LTH714" s="187"/>
      <c r="LTI714" s="187"/>
      <c r="LTJ714" s="187"/>
      <c r="LTK714" s="187"/>
      <c r="LTL714" s="187"/>
      <c r="LTM714" s="187"/>
      <c r="LTN714" s="187"/>
      <c r="LTO714" s="187"/>
      <c r="LTP714" s="187"/>
      <c r="LTQ714" s="187"/>
      <c r="LTR714" s="187"/>
      <c r="LTS714" s="187"/>
      <c r="LTT714" s="187"/>
      <c r="LTU714" s="187"/>
      <c r="LTV714" s="187"/>
      <c r="LTW714" s="187"/>
      <c r="LTX714" s="187"/>
      <c r="LTY714" s="187"/>
      <c r="LTZ714" s="187"/>
      <c r="LUA714" s="187"/>
      <c r="LUB714" s="187"/>
      <c r="LUC714" s="187"/>
      <c r="LUD714" s="187"/>
      <c r="LUE714" s="187"/>
      <c r="LUF714" s="187"/>
      <c r="LUG714" s="187"/>
      <c r="LUH714" s="187"/>
      <c r="LUI714" s="187"/>
      <c r="LUJ714" s="187"/>
      <c r="LUK714" s="187"/>
      <c r="LUL714" s="187"/>
      <c r="LUM714" s="187"/>
      <c r="LUN714" s="187"/>
      <c r="LUO714" s="187"/>
      <c r="LUP714" s="187"/>
      <c r="LUQ714" s="187"/>
      <c r="LUR714" s="187"/>
      <c r="LUS714" s="187"/>
      <c r="LUT714" s="187"/>
      <c r="LUU714" s="187"/>
      <c r="LUV714" s="187"/>
      <c r="LUW714" s="187"/>
      <c r="LUX714" s="187"/>
      <c r="LUY714" s="187"/>
      <c r="LUZ714" s="187"/>
      <c r="LVA714" s="187"/>
      <c r="LVB714" s="187"/>
      <c r="LVC714" s="187"/>
      <c r="LVD714" s="187"/>
      <c r="LVE714" s="187"/>
      <c r="LVF714" s="187"/>
      <c r="LVG714" s="187"/>
      <c r="LVH714" s="187"/>
      <c r="LVI714" s="187"/>
      <c r="LVJ714" s="187"/>
      <c r="LVK714" s="187"/>
      <c r="LVL714" s="187"/>
      <c r="LVM714" s="187"/>
      <c r="LVN714" s="187"/>
      <c r="LVO714" s="187"/>
      <c r="LVP714" s="187"/>
      <c r="LVQ714" s="187"/>
      <c r="LVR714" s="187"/>
      <c r="LVS714" s="187"/>
      <c r="LVT714" s="187"/>
      <c r="LVU714" s="187"/>
      <c r="LVV714" s="187"/>
      <c r="LVW714" s="187"/>
      <c r="LVX714" s="187"/>
      <c r="LVY714" s="187"/>
      <c r="LVZ714" s="187"/>
      <c r="LWA714" s="187"/>
      <c r="LWB714" s="187"/>
      <c r="LWC714" s="187"/>
      <c r="LWD714" s="187"/>
      <c r="LWE714" s="187"/>
      <c r="LWF714" s="187"/>
      <c r="LWG714" s="187"/>
      <c r="LWH714" s="187"/>
      <c r="LWI714" s="187"/>
      <c r="LWJ714" s="187"/>
      <c r="LWK714" s="187"/>
      <c r="LWL714" s="187"/>
      <c r="LWM714" s="187"/>
      <c r="LWN714" s="187"/>
      <c r="LWO714" s="187"/>
      <c r="LWP714" s="187"/>
      <c r="LWQ714" s="187"/>
      <c r="LWR714" s="187"/>
      <c r="LWS714" s="187"/>
      <c r="LWT714" s="187"/>
      <c r="LWU714" s="187"/>
      <c r="LWV714" s="187"/>
      <c r="LWW714" s="187"/>
      <c r="LWX714" s="187"/>
      <c r="LWY714" s="187"/>
      <c r="LWZ714" s="187"/>
      <c r="LXA714" s="187"/>
      <c r="LXB714" s="187"/>
      <c r="LXC714" s="187"/>
      <c r="LXD714" s="187"/>
      <c r="LXE714" s="187"/>
      <c r="LXF714" s="187"/>
      <c r="LXG714" s="187"/>
      <c r="LXH714" s="187"/>
      <c r="LXI714" s="187"/>
      <c r="LXJ714" s="187"/>
      <c r="LXK714" s="187"/>
      <c r="LXL714" s="187"/>
      <c r="LXM714" s="187"/>
      <c r="LXN714" s="187"/>
      <c r="LXO714" s="187"/>
      <c r="LXP714" s="187"/>
      <c r="LXQ714" s="187"/>
      <c r="LXR714" s="187"/>
      <c r="LXS714" s="187"/>
      <c r="LXT714" s="187"/>
      <c r="LXU714" s="187"/>
      <c r="LXV714" s="187"/>
      <c r="LXW714" s="187"/>
      <c r="LXX714" s="187"/>
      <c r="LXY714" s="187"/>
      <c r="LXZ714" s="187"/>
      <c r="LYA714" s="187"/>
      <c r="LYB714" s="187"/>
      <c r="LYC714" s="187"/>
      <c r="LYD714" s="187"/>
      <c r="LYE714" s="187"/>
      <c r="LYF714" s="187"/>
      <c r="LYG714" s="187"/>
      <c r="LYH714" s="187"/>
      <c r="LYI714" s="187"/>
      <c r="LYJ714" s="187"/>
      <c r="LYK714" s="187"/>
      <c r="LYL714" s="187"/>
      <c r="LYM714" s="187"/>
      <c r="LYN714" s="187"/>
      <c r="LYO714" s="187"/>
      <c r="LYP714" s="187"/>
      <c r="LYQ714" s="187"/>
      <c r="LYR714" s="187"/>
      <c r="LYS714" s="187"/>
      <c r="LYT714" s="187"/>
      <c r="LYU714" s="187"/>
      <c r="LYV714" s="187"/>
      <c r="LYW714" s="187"/>
      <c r="LYX714" s="187"/>
      <c r="LYY714" s="187"/>
      <c r="LYZ714" s="187"/>
      <c r="LZA714" s="187"/>
      <c r="LZB714" s="187"/>
      <c r="LZC714" s="187"/>
      <c r="LZD714" s="187"/>
      <c r="LZE714" s="187"/>
      <c r="LZF714" s="187"/>
      <c r="LZG714" s="187"/>
      <c r="LZH714" s="187"/>
      <c r="LZI714" s="187"/>
      <c r="LZJ714" s="187"/>
      <c r="LZK714" s="187"/>
      <c r="LZL714" s="187"/>
      <c r="LZM714" s="187"/>
      <c r="LZN714" s="187"/>
      <c r="LZO714" s="187"/>
      <c r="LZP714" s="187"/>
      <c r="LZQ714" s="187"/>
      <c r="LZR714" s="187"/>
      <c r="LZS714" s="187"/>
      <c r="LZT714" s="187"/>
      <c r="LZU714" s="187"/>
      <c r="LZV714" s="187"/>
      <c r="LZW714" s="187"/>
      <c r="LZX714" s="187"/>
      <c r="LZY714" s="187"/>
      <c r="LZZ714" s="187"/>
      <c r="MAA714" s="187"/>
      <c r="MAB714" s="187"/>
      <c r="MAC714" s="187"/>
      <c r="MAD714" s="187"/>
      <c r="MAE714" s="187"/>
      <c r="MAF714" s="187"/>
      <c r="MAG714" s="187"/>
      <c r="MAH714" s="187"/>
      <c r="MAI714" s="187"/>
      <c r="MAJ714" s="187"/>
      <c r="MAK714" s="187"/>
      <c r="MAL714" s="187"/>
      <c r="MAM714" s="187"/>
      <c r="MAN714" s="187"/>
      <c r="MAO714" s="187"/>
      <c r="MAP714" s="187"/>
      <c r="MAQ714" s="187"/>
      <c r="MAR714" s="187"/>
      <c r="MAS714" s="187"/>
      <c r="MAT714" s="187"/>
      <c r="MAU714" s="187"/>
      <c r="MAV714" s="187"/>
      <c r="MAW714" s="187"/>
      <c r="MAX714" s="187"/>
      <c r="MAY714" s="187"/>
      <c r="MAZ714" s="187"/>
      <c r="MBA714" s="187"/>
      <c r="MBB714" s="187"/>
      <c r="MBC714" s="187"/>
      <c r="MBD714" s="187"/>
      <c r="MBE714" s="187"/>
      <c r="MBF714" s="187"/>
      <c r="MBG714" s="187"/>
      <c r="MBH714" s="187"/>
      <c r="MBI714" s="187"/>
      <c r="MBJ714" s="187"/>
      <c r="MBK714" s="187"/>
      <c r="MBL714" s="187"/>
      <c r="MBM714" s="187"/>
      <c r="MBN714" s="187"/>
      <c r="MBO714" s="187"/>
      <c r="MBP714" s="187"/>
      <c r="MBQ714" s="187"/>
      <c r="MBR714" s="187"/>
      <c r="MBS714" s="187"/>
      <c r="MBT714" s="187"/>
      <c r="MBU714" s="187"/>
      <c r="MBV714" s="187"/>
      <c r="MBW714" s="187"/>
      <c r="MBX714" s="187"/>
      <c r="MBY714" s="187"/>
      <c r="MBZ714" s="187"/>
      <c r="MCA714" s="187"/>
      <c r="MCB714" s="187"/>
      <c r="MCC714" s="187"/>
      <c r="MCD714" s="187"/>
      <c r="MCE714" s="187"/>
      <c r="MCF714" s="187"/>
      <c r="MCG714" s="187"/>
      <c r="MCH714" s="187"/>
      <c r="MCI714" s="187"/>
      <c r="MCJ714" s="187"/>
      <c r="MCK714" s="187"/>
      <c r="MCL714" s="187"/>
      <c r="MCM714" s="187"/>
      <c r="MCN714" s="187"/>
      <c r="MCO714" s="187"/>
      <c r="MCP714" s="187"/>
      <c r="MCQ714" s="187"/>
      <c r="MCR714" s="187"/>
      <c r="MCS714" s="187"/>
      <c r="MCT714" s="187"/>
      <c r="MCU714" s="187"/>
      <c r="MCV714" s="187"/>
      <c r="MCW714" s="187"/>
      <c r="MCX714" s="187"/>
      <c r="MCY714" s="187"/>
      <c r="MCZ714" s="187"/>
      <c r="MDA714" s="187"/>
      <c r="MDB714" s="187"/>
      <c r="MDC714" s="187"/>
      <c r="MDD714" s="187"/>
      <c r="MDE714" s="187"/>
      <c r="MDF714" s="187"/>
      <c r="MDG714" s="187"/>
      <c r="MDH714" s="187"/>
      <c r="MDI714" s="187"/>
      <c r="MDJ714" s="187"/>
      <c r="MDK714" s="187"/>
      <c r="MDL714" s="187"/>
      <c r="MDM714" s="187"/>
      <c r="MDN714" s="187"/>
      <c r="MDO714" s="187"/>
      <c r="MDP714" s="187"/>
      <c r="MDQ714" s="187"/>
      <c r="MDR714" s="187"/>
      <c r="MDS714" s="187"/>
      <c r="MDT714" s="187"/>
      <c r="MDU714" s="187"/>
      <c r="MDV714" s="187"/>
      <c r="MDW714" s="187"/>
      <c r="MDX714" s="187"/>
      <c r="MDY714" s="187"/>
      <c r="MDZ714" s="187"/>
      <c r="MEA714" s="187"/>
      <c r="MEB714" s="187"/>
      <c r="MEC714" s="187"/>
      <c r="MED714" s="187"/>
      <c r="MEE714" s="187"/>
      <c r="MEF714" s="187"/>
      <c r="MEG714" s="187"/>
      <c r="MEH714" s="187"/>
      <c r="MEI714" s="187"/>
      <c r="MEJ714" s="187"/>
      <c r="MEK714" s="187"/>
      <c r="MEL714" s="187"/>
      <c r="MEM714" s="187"/>
      <c r="MEN714" s="187"/>
      <c r="MEO714" s="187"/>
      <c r="MEP714" s="187"/>
      <c r="MEQ714" s="187"/>
      <c r="MER714" s="187"/>
      <c r="MES714" s="187"/>
      <c r="MET714" s="187"/>
      <c r="MEU714" s="187"/>
      <c r="MEV714" s="187"/>
      <c r="MEW714" s="187"/>
      <c r="MEX714" s="187"/>
      <c r="MEY714" s="187"/>
      <c r="MEZ714" s="187"/>
      <c r="MFA714" s="187"/>
      <c r="MFB714" s="187"/>
      <c r="MFC714" s="187"/>
      <c r="MFD714" s="187"/>
      <c r="MFE714" s="187"/>
      <c r="MFF714" s="187"/>
      <c r="MFG714" s="187"/>
      <c r="MFH714" s="187"/>
      <c r="MFI714" s="187"/>
      <c r="MFJ714" s="187"/>
      <c r="MFK714" s="187"/>
      <c r="MFL714" s="187"/>
      <c r="MFM714" s="187"/>
      <c r="MFN714" s="187"/>
      <c r="MFO714" s="187"/>
      <c r="MFP714" s="187"/>
      <c r="MFQ714" s="187"/>
      <c r="MFR714" s="187"/>
      <c r="MFS714" s="187"/>
      <c r="MFT714" s="187"/>
      <c r="MFU714" s="187"/>
      <c r="MFV714" s="187"/>
      <c r="MFW714" s="187"/>
      <c r="MFX714" s="187"/>
      <c r="MFY714" s="187"/>
      <c r="MFZ714" s="187"/>
      <c r="MGA714" s="187"/>
      <c r="MGB714" s="187"/>
      <c r="MGC714" s="187"/>
      <c r="MGD714" s="187"/>
      <c r="MGE714" s="187"/>
      <c r="MGF714" s="187"/>
      <c r="MGG714" s="187"/>
      <c r="MGH714" s="187"/>
      <c r="MGI714" s="187"/>
      <c r="MGJ714" s="187"/>
      <c r="MGK714" s="187"/>
      <c r="MGL714" s="187"/>
      <c r="MGM714" s="187"/>
      <c r="MGN714" s="187"/>
      <c r="MGO714" s="187"/>
      <c r="MGP714" s="187"/>
      <c r="MGQ714" s="187"/>
      <c r="MGR714" s="187"/>
      <c r="MGS714" s="187"/>
      <c r="MGT714" s="187"/>
      <c r="MGU714" s="187"/>
      <c r="MGV714" s="187"/>
      <c r="MGW714" s="187"/>
      <c r="MGX714" s="187"/>
      <c r="MGY714" s="187"/>
      <c r="MGZ714" s="187"/>
      <c r="MHA714" s="187"/>
      <c r="MHB714" s="187"/>
      <c r="MHC714" s="187"/>
      <c r="MHD714" s="187"/>
      <c r="MHE714" s="187"/>
      <c r="MHF714" s="187"/>
      <c r="MHG714" s="187"/>
      <c r="MHH714" s="187"/>
      <c r="MHI714" s="187"/>
      <c r="MHJ714" s="187"/>
      <c r="MHK714" s="187"/>
      <c r="MHL714" s="187"/>
      <c r="MHM714" s="187"/>
      <c r="MHN714" s="187"/>
      <c r="MHO714" s="187"/>
      <c r="MHP714" s="187"/>
      <c r="MHQ714" s="187"/>
      <c r="MHR714" s="187"/>
      <c r="MHS714" s="187"/>
      <c r="MHT714" s="187"/>
      <c r="MHU714" s="187"/>
      <c r="MHV714" s="187"/>
      <c r="MHW714" s="187"/>
      <c r="MHX714" s="187"/>
      <c r="MHY714" s="187"/>
      <c r="MHZ714" s="187"/>
      <c r="MIA714" s="187"/>
      <c r="MIB714" s="187"/>
      <c r="MIC714" s="187"/>
      <c r="MID714" s="187"/>
      <c r="MIE714" s="187"/>
      <c r="MIF714" s="187"/>
      <c r="MIG714" s="187"/>
      <c r="MIH714" s="187"/>
      <c r="MII714" s="187"/>
      <c r="MIJ714" s="187"/>
      <c r="MIK714" s="187"/>
      <c r="MIL714" s="187"/>
      <c r="MIM714" s="187"/>
      <c r="MIN714" s="187"/>
      <c r="MIO714" s="187"/>
      <c r="MIP714" s="187"/>
      <c r="MIQ714" s="187"/>
      <c r="MIR714" s="187"/>
      <c r="MIS714" s="187"/>
      <c r="MIT714" s="187"/>
      <c r="MIU714" s="187"/>
      <c r="MIV714" s="187"/>
      <c r="MIW714" s="187"/>
      <c r="MIX714" s="187"/>
      <c r="MIY714" s="187"/>
      <c r="MIZ714" s="187"/>
      <c r="MJA714" s="187"/>
      <c r="MJB714" s="187"/>
      <c r="MJC714" s="187"/>
      <c r="MJD714" s="187"/>
      <c r="MJE714" s="187"/>
      <c r="MJF714" s="187"/>
      <c r="MJG714" s="187"/>
      <c r="MJH714" s="187"/>
      <c r="MJI714" s="187"/>
      <c r="MJJ714" s="187"/>
      <c r="MJK714" s="187"/>
      <c r="MJL714" s="187"/>
      <c r="MJM714" s="187"/>
      <c r="MJN714" s="187"/>
      <c r="MJO714" s="187"/>
      <c r="MJP714" s="187"/>
      <c r="MJQ714" s="187"/>
      <c r="MJR714" s="187"/>
      <c r="MJS714" s="187"/>
      <c r="MJT714" s="187"/>
      <c r="MJU714" s="187"/>
      <c r="MJV714" s="187"/>
      <c r="MJW714" s="187"/>
      <c r="MJX714" s="187"/>
      <c r="MJY714" s="187"/>
      <c r="MJZ714" s="187"/>
      <c r="MKA714" s="187"/>
      <c r="MKB714" s="187"/>
      <c r="MKC714" s="187"/>
      <c r="MKD714" s="187"/>
      <c r="MKE714" s="187"/>
      <c r="MKF714" s="187"/>
      <c r="MKG714" s="187"/>
      <c r="MKH714" s="187"/>
      <c r="MKI714" s="187"/>
      <c r="MKJ714" s="187"/>
      <c r="MKK714" s="187"/>
      <c r="MKL714" s="187"/>
      <c r="MKM714" s="187"/>
      <c r="MKN714" s="187"/>
      <c r="MKO714" s="187"/>
      <c r="MKP714" s="187"/>
      <c r="MKQ714" s="187"/>
      <c r="MKR714" s="187"/>
      <c r="MKS714" s="187"/>
      <c r="MKT714" s="187"/>
      <c r="MKU714" s="187"/>
      <c r="MKV714" s="187"/>
      <c r="MKW714" s="187"/>
      <c r="MKX714" s="187"/>
      <c r="MKY714" s="187"/>
      <c r="MKZ714" s="187"/>
      <c r="MLA714" s="187"/>
      <c r="MLB714" s="187"/>
      <c r="MLC714" s="187"/>
      <c r="MLD714" s="187"/>
      <c r="MLE714" s="187"/>
      <c r="MLF714" s="187"/>
      <c r="MLG714" s="187"/>
      <c r="MLH714" s="187"/>
      <c r="MLI714" s="187"/>
      <c r="MLJ714" s="187"/>
      <c r="MLK714" s="187"/>
      <c r="MLL714" s="187"/>
      <c r="MLM714" s="187"/>
      <c r="MLN714" s="187"/>
      <c r="MLO714" s="187"/>
      <c r="MLP714" s="187"/>
      <c r="MLQ714" s="187"/>
      <c r="MLR714" s="187"/>
      <c r="MLS714" s="187"/>
      <c r="MLT714" s="187"/>
      <c r="MLU714" s="187"/>
      <c r="MLV714" s="187"/>
      <c r="MLW714" s="187"/>
      <c r="MLX714" s="187"/>
      <c r="MLY714" s="187"/>
      <c r="MLZ714" s="187"/>
      <c r="MMA714" s="187"/>
      <c r="MMB714" s="187"/>
      <c r="MMC714" s="187"/>
      <c r="MMD714" s="187"/>
      <c r="MME714" s="187"/>
      <c r="MMF714" s="187"/>
      <c r="MMG714" s="187"/>
      <c r="MMH714" s="187"/>
      <c r="MMI714" s="187"/>
      <c r="MMJ714" s="187"/>
      <c r="MMK714" s="187"/>
      <c r="MML714" s="187"/>
      <c r="MMM714" s="187"/>
      <c r="MMN714" s="187"/>
      <c r="MMO714" s="187"/>
      <c r="MMP714" s="187"/>
      <c r="MMQ714" s="187"/>
      <c r="MMR714" s="187"/>
      <c r="MMS714" s="187"/>
      <c r="MMT714" s="187"/>
      <c r="MMU714" s="187"/>
      <c r="MMV714" s="187"/>
      <c r="MMW714" s="187"/>
      <c r="MMX714" s="187"/>
      <c r="MMY714" s="187"/>
      <c r="MMZ714" s="187"/>
      <c r="MNA714" s="187"/>
      <c r="MNB714" s="187"/>
      <c r="MNC714" s="187"/>
      <c r="MND714" s="187"/>
      <c r="MNE714" s="187"/>
      <c r="MNF714" s="187"/>
      <c r="MNG714" s="187"/>
      <c r="MNH714" s="187"/>
      <c r="MNI714" s="187"/>
      <c r="MNJ714" s="187"/>
      <c r="MNK714" s="187"/>
      <c r="MNL714" s="187"/>
      <c r="MNM714" s="187"/>
      <c r="MNN714" s="187"/>
      <c r="MNO714" s="187"/>
      <c r="MNP714" s="187"/>
      <c r="MNQ714" s="187"/>
      <c r="MNR714" s="187"/>
      <c r="MNS714" s="187"/>
      <c r="MNT714" s="187"/>
      <c r="MNU714" s="187"/>
      <c r="MNV714" s="187"/>
      <c r="MNW714" s="187"/>
      <c r="MNX714" s="187"/>
      <c r="MNY714" s="187"/>
      <c r="MNZ714" s="187"/>
      <c r="MOA714" s="187"/>
      <c r="MOB714" s="187"/>
      <c r="MOC714" s="187"/>
      <c r="MOD714" s="187"/>
      <c r="MOE714" s="187"/>
      <c r="MOF714" s="187"/>
      <c r="MOG714" s="187"/>
      <c r="MOH714" s="187"/>
      <c r="MOI714" s="187"/>
      <c r="MOJ714" s="187"/>
      <c r="MOK714" s="187"/>
      <c r="MOL714" s="187"/>
      <c r="MOM714" s="187"/>
      <c r="MON714" s="187"/>
      <c r="MOO714" s="187"/>
      <c r="MOP714" s="187"/>
      <c r="MOQ714" s="187"/>
      <c r="MOR714" s="187"/>
      <c r="MOS714" s="187"/>
      <c r="MOT714" s="187"/>
      <c r="MOU714" s="187"/>
      <c r="MOV714" s="187"/>
      <c r="MOW714" s="187"/>
      <c r="MOX714" s="187"/>
      <c r="MOY714" s="187"/>
      <c r="MOZ714" s="187"/>
      <c r="MPA714" s="187"/>
      <c r="MPB714" s="187"/>
      <c r="MPC714" s="187"/>
      <c r="MPD714" s="187"/>
      <c r="MPE714" s="187"/>
      <c r="MPF714" s="187"/>
      <c r="MPG714" s="187"/>
      <c r="MPH714" s="187"/>
      <c r="MPI714" s="187"/>
      <c r="MPJ714" s="187"/>
      <c r="MPK714" s="187"/>
      <c r="MPL714" s="187"/>
      <c r="MPM714" s="187"/>
      <c r="MPN714" s="187"/>
      <c r="MPO714" s="187"/>
      <c r="MPP714" s="187"/>
      <c r="MPQ714" s="187"/>
      <c r="MPR714" s="187"/>
      <c r="MPS714" s="187"/>
      <c r="MPT714" s="187"/>
      <c r="MPU714" s="187"/>
      <c r="MPV714" s="187"/>
      <c r="MPW714" s="187"/>
      <c r="MPX714" s="187"/>
      <c r="MPY714" s="187"/>
      <c r="MPZ714" s="187"/>
      <c r="MQA714" s="187"/>
      <c r="MQB714" s="187"/>
      <c r="MQC714" s="187"/>
      <c r="MQD714" s="187"/>
      <c r="MQE714" s="187"/>
      <c r="MQF714" s="187"/>
      <c r="MQG714" s="187"/>
      <c r="MQH714" s="187"/>
      <c r="MQI714" s="187"/>
      <c r="MQJ714" s="187"/>
      <c r="MQK714" s="187"/>
      <c r="MQL714" s="187"/>
      <c r="MQM714" s="187"/>
      <c r="MQN714" s="187"/>
      <c r="MQO714" s="187"/>
      <c r="MQP714" s="187"/>
      <c r="MQQ714" s="187"/>
      <c r="MQR714" s="187"/>
      <c r="MQS714" s="187"/>
      <c r="MQT714" s="187"/>
      <c r="MQU714" s="187"/>
      <c r="MQV714" s="187"/>
      <c r="MQW714" s="187"/>
      <c r="MQX714" s="187"/>
      <c r="MQY714" s="187"/>
      <c r="MQZ714" s="187"/>
      <c r="MRA714" s="187"/>
      <c r="MRB714" s="187"/>
      <c r="MRC714" s="187"/>
      <c r="MRD714" s="187"/>
      <c r="MRE714" s="187"/>
      <c r="MRF714" s="187"/>
      <c r="MRG714" s="187"/>
      <c r="MRH714" s="187"/>
      <c r="MRI714" s="187"/>
      <c r="MRJ714" s="187"/>
      <c r="MRK714" s="187"/>
      <c r="MRL714" s="187"/>
      <c r="MRM714" s="187"/>
      <c r="MRN714" s="187"/>
      <c r="MRO714" s="187"/>
      <c r="MRP714" s="187"/>
      <c r="MRQ714" s="187"/>
      <c r="MRR714" s="187"/>
      <c r="MRS714" s="187"/>
      <c r="MRT714" s="187"/>
      <c r="MRU714" s="187"/>
      <c r="MRV714" s="187"/>
      <c r="MRW714" s="187"/>
      <c r="MRX714" s="187"/>
      <c r="MRY714" s="187"/>
      <c r="MRZ714" s="187"/>
      <c r="MSA714" s="187"/>
      <c r="MSB714" s="187"/>
      <c r="MSC714" s="187"/>
      <c r="MSD714" s="187"/>
      <c r="MSE714" s="187"/>
      <c r="MSF714" s="187"/>
      <c r="MSG714" s="187"/>
      <c r="MSH714" s="187"/>
      <c r="MSI714" s="187"/>
      <c r="MSJ714" s="187"/>
      <c r="MSK714" s="187"/>
      <c r="MSL714" s="187"/>
      <c r="MSM714" s="187"/>
      <c r="MSN714" s="187"/>
      <c r="MSO714" s="187"/>
      <c r="MSP714" s="187"/>
      <c r="MSQ714" s="187"/>
      <c r="MSR714" s="187"/>
      <c r="MSS714" s="187"/>
      <c r="MST714" s="187"/>
      <c r="MSU714" s="187"/>
      <c r="MSV714" s="187"/>
      <c r="MSW714" s="187"/>
      <c r="MSX714" s="187"/>
      <c r="MSY714" s="187"/>
      <c r="MSZ714" s="187"/>
      <c r="MTA714" s="187"/>
      <c r="MTB714" s="187"/>
      <c r="MTC714" s="187"/>
      <c r="MTD714" s="187"/>
      <c r="MTE714" s="187"/>
      <c r="MTF714" s="187"/>
      <c r="MTG714" s="187"/>
      <c r="MTH714" s="187"/>
      <c r="MTI714" s="187"/>
      <c r="MTJ714" s="187"/>
      <c r="MTK714" s="187"/>
      <c r="MTL714" s="187"/>
      <c r="MTM714" s="187"/>
      <c r="MTN714" s="187"/>
      <c r="MTO714" s="187"/>
      <c r="MTP714" s="187"/>
      <c r="MTQ714" s="187"/>
      <c r="MTR714" s="187"/>
      <c r="MTS714" s="187"/>
      <c r="MTT714" s="187"/>
      <c r="MTU714" s="187"/>
      <c r="MTV714" s="187"/>
      <c r="MTW714" s="187"/>
      <c r="MTX714" s="187"/>
      <c r="MTY714" s="187"/>
      <c r="MTZ714" s="187"/>
      <c r="MUA714" s="187"/>
      <c r="MUB714" s="187"/>
      <c r="MUC714" s="187"/>
      <c r="MUD714" s="187"/>
      <c r="MUE714" s="187"/>
      <c r="MUF714" s="187"/>
      <c r="MUG714" s="187"/>
      <c r="MUH714" s="187"/>
      <c r="MUI714" s="187"/>
      <c r="MUJ714" s="187"/>
      <c r="MUK714" s="187"/>
      <c r="MUL714" s="187"/>
      <c r="MUM714" s="187"/>
      <c r="MUN714" s="187"/>
      <c r="MUO714" s="187"/>
      <c r="MUP714" s="187"/>
      <c r="MUQ714" s="187"/>
      <c r="MUR714" s="187"/>
      <c r="MUS714" s="187"/>
      <c r="MUT714" s="187"/>
      <c r="MUU714" s="187"/>
      <c r="MUV714" s="187"/>
      <c r="MUW714" s="187"/>
      <c r="MUX714" s="187"/>
      <c r="MUY714" s="187"/>
      <c r="MUZ714" s="187"/>
      <c r="MVA714" s="187"/>
      <c r="MVB714" s="187"/>
      <c r="MVC714" s="187"/>
      <c r="MVD714" s="187"/>
      <c r="MVE714" s="187"/>
      <c r="MVF714" s="187"/>
      <c r="MVG714" s="187"/>
      <c r="MVH714" s="187"/>
      <c r="MVI714" s="187"/>
      <c r="MVJ714" s="187"/>
      <c r="MVK714" s="187"/>
      <c r="MVL714" s="187"/>
      <c r="MVM714" s="187"/>
      <c r="MVN714" s="187"/>
      <c r="MVO714" s="187"/>
      <c r="MVP714" s="187"/>
      <c r="MVQ714" s="187"/>
      <c r="MVR714" s="187"/>
      <c r="MVS714" s="187"/>
      <c r="MVT714" s="187"/>
      <c r="MVU714" s="187"/>
      <c r="MVV714" s="187"/>
      <c r="MVW714" s="187"/>
      <c r="MVX714" s="187"/>
      <c r="MVY714" s="187"/>
      <c r="MVZ714" s="187"/>
      <c r="MWA714" s="187"/>
      <c r="MWB714" s="187"/>
      <c r="MWC714" s="187"/>
      <c r="MWD714" s="187"/>
      <c r="MWE714" s="187"/>
      <c r="MWF714" s="187"/>
      <c r="MWG714" s="187"/>
      <c r="MWH714" s="187"/>
      <c r="MWI714" s="187"/>
      <c r="MWJ714" s="187"/>
      <c r="MWK714" s="187"/>
      <c r="MWL714" s="187"/>
      <c r="MWM714" s="187"/>
      <c r="MWN714" s="187"/>
      <c r="MWO714" s="187"/>
      <c r="MWP714" s="187"/>
      <c r="MWQ714" s="187"/>
      <c r="MWR714" s="187"/>
      <c r="MWS714" s="187"/>
      <c r="MWT714" s="187"/>
      <c r="MWU714" s="187"/>
      <c r="MWV714" s="187"/>
      <c r="MWW714" s="187"/>
      <c r="MWX714" s="187"/>
      <c r="MWY714" s="187"/>
      <c r="MWZ714" s="187"/>
      <c r="MXA714" s="187"/>
      <c r="MXB714" s="187"/>
      <c r="MXC714" s="187"/>
      <c r="MXD714" s="187"/>
      <c r="MXE714" s="187"/>
      <c r="MXF714" s="187"/>
      <c r="MXG714" s="187"/>
      <c r="MXH714" s="187"/>
      <c r="MXI714" s="187"/>
      <c r="MXJ714" s="187"/>
      <c r="MXK714" s="187"/>
      <c r="MXL714" s="187"/>
      <c r="MXM714" s="187"/>
      <c r="MXN714" s="187"/>
      <c r="MXO714" s="187"/>
      <c r="MXP714" s="187"/>
      <c r="MXQ714" s="187"/>
      <c r="MXR714" s="187"/>
      <c r="MXS714" s="187"/>
      <c r="MXT714" s="187"/>
      <c r="MXU714" s="187"/>
      <c r="MXV714" s="187"/>
      <c r="MXW714" s="187"/>
      <c r="MXX714" s="187"/>
      <c r="MXY714" s="187"/>
      <c r="MXZ714" s="187"/>
      <c r="MYA714" s="187"/>
      <c r="MYB714" s="187"/>
      <c r="MYC714" s="187"/>
      <c r="MYD714" s="187"/>
      <c r="MYE714" s="187"/>
      <c r="MYF714" s="187"/>
      <c r="MYG714" s="187"/>
      <c r="MYH714" s="187"/>
      <c r="MYI714" s="187"/>
      <c r="MYJ714" s="187"/>
      <c r="MYK714" s="187"/>
      <c r="MYL714" s="187"/>
      <c r="MYM714" s="187"/>
      <c r="MYN714" s="187"/>
      <c r="MYO714" s="187"/>
      <c r="MYP714" s="187"/>
      <c r="MYQ714" s="187"/>
      <c r="MYR714" s="187"/>
      <c r="MYS714" s="187"/>
      <c r="MYT714" s="187"/>
      <c r="MYU714" s="187"/>
      <c r="MYV714" s="187"/>
      <c r="MYW714" s="187"/>
      <c r="MYX714" s="187"/>
      <c r="MYY714" s="187"/>
      <c r="MYZ714" s="187"/>
      <c r="MZA714" s="187"/>
      <c r="MZB714" s="187"/>
      <c r="MZC714" s="187"/>
      <c r="MZD714" s="187"/>
      <c r="MZE714" s="187"/>
      <c r="MZF714" s="187"/>
      <c r="MZG714" s="187"/>
      <c r="MZH714" s="187"/>
      <c r="MZI714" s="187"/>
      <c r="MZJ714" s="187"/>
      <c r="MZK714" s="187"/>
      <c r="MZL714" s="187"/>
      <c r="MZM714" s="187"/>
      <c r="MZN714" s="187"/>
      <c r="MZO714" s="187"/>
      <c r="MZP714" s="187"/>
      <c r="MZQ714" s="187"/>
      <c r="MZR714" s="187"/>
      <c r="MZS714" s="187"/>
      <c r="MZT714" s="187"/>
      <c r="MZU714" s="187"/>
      <c r="MZV714" s="187"/>
      <c r="MZW714" s="187"/>
      <c r="MZX714" s="187"/>
      <c r="MZY714" s="187"/>
      <c r="MZZ714" s="187"/>
      <c r="NAA714" s="187"/>
      <c r="NAB714" s="187"/>
      <c r="NAC714" s="187"/>
      <c r="NAD714" s="187"/>
      <c r="NAE714" s="187"/>
      <c r="NAF714" s="187"/>
      <c r="NAG714" s="187"/>
      <c r="NAH714" s="187"/>
      <c r="NAI714" s="187"/>
      <c r="NAJ714" s="187"/>
      <c r="NAK714" s="187"/>
      <c r="NAL714" s="187"/>
      <c r="NAM714" s="187"/>
      <c r="NAN714" s="187"/>
      <c r="NAO714" s="187"/>
      <c r="NAP714" s="187"/>
      <c r="NAQ714" s="187"/>
      <c r="NAR714" s="187"/>
      <c r="NAS714" s="187"/>
      <c r="NAT714" s="187"/>
      <c r="NAU714" s="187"/>
      <c r="NAV714" s="187"/>
      <c r="NAW714" s="187"/>
      <c r="NAX714" s="187"/>
      <c r="NAY714" s="187"/>
      <c r="NAZ714" s="187"/>
      <c r="NBA714" s="187"/>
      <c r="NBB714" s="187"/>
      <c r="NBC714" s="187"/>
      <c r="NBD714" s="187"/>
      <c r="NBE714" s="187"/>
      <c r="NBF714" s="187"/>
      <c r="NBG714" s="187"/>
      <c r="NBH714" s="187"/>
      <c r="NBI714" s="187"/>
      <c r="NBJ714" s="187"/>
      <c r="NBK714" s="187"/>
      <c r="NBL714" s="187"/>
      <c r="NBM714" s="187"/>
      <c r="NBN714" s="187"/>
      <c r="NBO714" s="187"/>
      <c r="NBP714" s="187"/>
      <c r="NBQ714" s="187"/>
      <c r="NBR714" s="187"/>
      <c r="NBS714" s="187"/>
      <c r="NBT714" s="187"/>
      <c r="NBU714" s="187"/>
      <c r="NBV714" s="187"/>
      <c r="NBW714" s="187"/>
      <c r="NBX714" s="187"/>
      <c r="NBY714" s="187"/>
      <c r="NBZ714" s="187"/>
      <c r="NCA714" s="187"/>
      <c r="NCB714" s="187"/>
      <c r="NCC714" s="187"/>
      <c r="NCD714" s="187"/>
      <c r="NCE714" s="187"/>
      <c r="NCF714" s="187"/>
      <c r="NCG714" s="187"/>
      <c r="NCH714" s="187"/>
      <c r="NCI714" s="187"/>
      <c r="NCJ714" s="187"/>
      <c r="NCK714" s="187"/>
      <c r="NCL714" s="187"/>
      <c r="NCM714" s="187"/>
      <c r="NCN714" s="187"/>
      <c r="NCO714" s="187"/>
      <c r="NCP714" s="187"/>
      <c r="NCQ714" s="187"/>
      <c r="NCR714" s="187"/>
      <c r="NCS714" s="187"/>
      <c r="NCT714" s="187"/>
      <c r="NCU714" s="187"/>
      <c r="NCV714" s="187"/>
      <c r="NCW714" s="187"/>
      <c r="NCX714" s="187"/>
      <c r="NCY714" s="187"/>
      <c r="NCZ714" s="187"/>
      <c r="NDA714" s="187"/>
      <c r="NDB714" s="187"/>
      <c r="NDC714" s="187"/>
      <c r="NDD714" s="187"/>
      <c r="NDE714" s="187"/>
      <c r="NDF714" s="187"/>
      <c r="NDG714" s="187"/>
      <c r="NDH714" s="187"/>
      <c r="NDI714" s="187"/>
      <c r="NDJ714" s="187"/>
      <c r="NDK714" s="187"/>
      <c r="NDL714" s="187"/>
      <c r="NDM714" s="187"/>
      <c r="NDN714" s="187"/>
      <c r="NDO714" s="187"/>
      <c r="NDP714" s="187"/>
      <c r="NDQ714" s="187"/>
      <c r="NDR714" s="187"/>
      <c r="NDS714" s="187"/>
      <c r="NDT714" s="187"/>
      <c r="NDU714" s="187"/>
      <c r="NDV714" s="187"/>
      <c r="NDW714" s="187"/>
      <c r="NDX714" s="187"/>
      <c r="NDY714" s="187"/>
      <c r="NDZ714" s="187"/>
      <c r="NEA714" s="187"/>
      <c r="NEB714" s="187"/>
      <c r="NEC714" s="187"/>
      <c r="NED714" s="187"/>
      <c r="NEE714" s="187"/>
      <c r="NEF714" s="187"/>
      <c r="NEG714" s="187"/>
      <c r="NEH714" s="187"/>
      <c r="NEI714" s="187"/>
      <c r="NEJ714" s="187"/>
      <c r="NEK714" s="187"/>
      <c r="NEL714" s="187"/>
      <c r="NEM714" s="187"/>
      <c r="NEN714" s="187"/>
      <c r="NEO714" s="187"/>
      <c r="NEP714" s="187"/>
      <c r="NEQ714" s="187"/>
      <c r="NER714" s="187"/>
      <c r="NES714" s="187"/>
      <c r="NET714" s="187"/>
      <c r="NEU714" s="187"/>
      <c r="NEV714" s="187"/>
      <c r="NEW714" s="187"/>
      <c r="NEX714" s="187"/>
      <c r="NEY714" s="187"/>
      <c r="NEZ714" s="187"/>
      <c r="NFA714" s="187"/>
      <c r="NFB714" s="187"/>
      <c r="NFC714" s="187"/>
      <c r="NFD714" s="187"/>
      <c r="NFE714" s="187"/>
      <c r="NFF714" s="187"/>
      <c r="NFG714" s="187"/>
      <c r="NFH714" s="187"/>
      <c r="NFI714" s="187"/>
      <c r="NFJ714" s="187"/>
      <c r="NFK714" s="187"/>
      <c r="NFL714" s="187"/>
      <c r="NFM714" s="187"/>
      <c r="NFN714" s="187"/>
      <c r="NFO714" s="187"/>
      <c r="NFP714" s="187"/>
      <c r="NFQ714" s="187"/>
      <c r="NFR714" s="187"/>
      <c r="NFS714" s="187"/>
      <c r="NFT714" s="187"/>
      <c r="NFU714" s="187"/>
      <c r="NFV714" s="187"/>
      <c r="NFW714" s="187"/>
      <c r="NFX714" s="187"/>
      <c r="NFY714" s="187"/>
      <c r="NFZ714" s="187"/>
      <c r="NGA714" s="187"/>
      <c r="NGB714" s="187"/>
      <c r="NGC714" s="187"/>
      <c r="NGD714" s="187"/>
      <c r="NGE714" s="187"/>
      <c r="NGF714" s="187"/>
      <c r="NGG714" s="187"/>
      <c r="NGH714" s="187"/>
      <c r="NGI714" s="187"/>
      <c r="NGJ714" s="187"/>
      <c r="NGK714" s="187"/>
      <c r="NGL714" s="187"/>
      <c r="NGM714" s="187"/>
      <c r="NGN714" s="187"/>
      <c r="NGO714" s="187"/>
      <c r="NGP714" s="187"/>
      <c r="NGQ714" s="187"/>
      <c r="NGR714" s="187"/>
      <c r="NGS714" s="187"/>
      <c r="NGT714" s="187"/>
      <c r="NGU714" s="187"/>
      <c r="NGV714" s="187"/>
      <c r="NGW714" s="187"/>
      <c r="NGX714" s="187"/>
      <c r="NGY714" s="187"/>
      <c r="NGZ714" s="187"/>
      <c r="NHA714" s="187"/>
      <c r="NHB714" s="187"/>
      <c r="NHC714" s="187"/>
      <c r="NHD714" s="187"/>
      <c r="NHE714" s="187"/>
      <c r="NHF714" s="187"/>
      <c r="NHG714" s="187"/>
      <c r="NHH714" s="187"/>
      <c r="NHI714" s="187"/>
      <c r="NHJ714" s="187"/>
      <c r="NHK714" s="187"/>
      <c r="NHL714" s="187"/>
      <c r="NHM714" s="187"/>
      <c r="NHN714" s="187"/>
      <c r="NHO714" s="187"/>
      <c r="NHP714" s="187"/>
      <c r="NHQ714" s="187"/>
      <c r="NHR714" s="187"/>
      <c r="NHS714" s="187"/>
      <c r="NHT714" s="187"/>
      <c r="NHU714" s="187"/>
      <c r="NHV714" s="187"/>
      <c r="NHW714" s="187"/>
      <c r="NHX714" s="187"/>
      <c r="NHY714" s="187"/>
      <c r="NHZ714" s="187"/>
      <c r="NIA714" s="187"/>
      <c r="NIB714" s="187"/>
      <c r="NIC714" s="187"/>
      <c r="NID714" s="187"/>
      <c r="NIE714" s="187"/>
      <c r="NIF714" s="187"/>
      <c r="NIG714" s="187"/>
      <c r="NIH714" s="187"/>
      <c r="NII714" s="187"/>
      <c r="NIJ714" s="187"/>
      <c r="NIK714" s="187"/>
      <c r="NIL714" s="187"/>
      <c r="NIM714" s="187"/>
      <c r="NIN714" s="187"/>
      <c r="NIO714" s="187"/>
      <c r="NIP714" s="187"/>
      <c r="NIQ714" s="187"/>
      <c r="NIR714" s="187"/>
      <c r="NIS714" s="187"/>
      <c r="NIT714" s="187"/>
      <c r="NIU714" s="187"/>
      <c r="NIV714" s="187"/>
      <c r="NIW714" s="187"/>
      <c r="NIX714" s="187"/>
      <c r="NIY714" s="187"/>
      <c r="NIZ714" s="187"/>
      <c r="NJA714" s="187"/>
      <c r="NJB714" s="187"/>
      <c r="NJC714" s="187"/>
      <c r="NJD714" s="187"/>
      <c r="NJE714" s="187"/>
      <c r="NJF714" s="187"/>
      <c r="NJG714" s="187"/>
      <c r="NJH714" s="187"/>
      <c r="NJI714" s="187"/>
      <c r="NJJ714" s="187"/>
      <c r="NJK714" s="187"/>
      <c r="NJL714" s="187"/>
      <c r="NJM714" s="187"/>
      <c r="NJN714" s="187"/>
      <c r="NJO714" s="187"/>
      <c r="NJP714" s="187"/>
      <c r="NJQ714" s="187"/>
      <c r="NJR714" s="187"/>
      <c r="NJS714" s="187"/>
      <c r="NJT714" s="187"/>
      <c r="NJU714" s="187"/>
      <c r="NJV714" s="187"/>
      <c r="NJW714" s="187"/>
      <c r="NJX714" s="187"/>
      <c r="NJY714" s="187"/>
      <c r="NJZ714" s="187"/>
      <c r="NKA714" s="187"/>
      <c r="NKB714" s="187"/>
      <c r="NKC714" s="187"/>
      <c r="NKD714" s="187"/>
      <c r="NKE714" s="187"/>
      <c r="NKF714" s="187"/>
      <c r="NKG714" s="187"/>
      <c r="NKH714" s="187"/>
      <c r="NKI714" s="187"/>
      <c r="NKJ714" s="187"/>
      <c r="NKK714" s="187"/>
      <c r="NKL714" s="187"/>
      <c r="NKM714" s="187"/>
      <c r="NKN714" s="187"/>
      <c r="NKO714" s="187"/>
      <c r="NKP714" s="187"/>
      <c r="NKQ714" s="187"/>
      <c r="NKR714" s="187"/>
      <c r="NKS714" s="187"/>
      <c r="NKT714" s="187"/>
      <c r="NKU714" s="187"/>
      <c r="NKV714" s="187"/>
      <c r="NKW714" s="187"/>
      <c r="NKX714" s="187"/>
      <c r="NKY714" s="187"/>
      <c r="NKZ714" s="187"/>
      <c r="NLA714" s="187"/>
      <c r="NLB714" s="187"/>
      <c r="NLC714" s="187"/>
      <c r="NLD714" s="187"/>
      <c r="NLE714" s="187"/>
      <c r="NLF714" s="187"/>
      <c r="NLG714" s="187"/>
      <c r="NLH714" s="187"/>
      <c r="NLI714" s="187"/>
      <c r="NLJ714" s="187"/>
      <c r="NLK714" s="187"/>
      <c r="NLL714" s="187"/>
      <c r="NLM714" s="187"/>
      <c r="NLN714" s="187"/>
      <c r="NLO714" s="187"/>
      <c r="NLP714" s="187"/>
      <c r="NLQ714" s="187"/>
      <c r="NLR714" s="187"/>
      <c r="NLS714" s="187"/>
      <c r="NLT714" s="187"/>
      <c r="NLU714" s="187"/>
      <c r="NLV714" s="187"/>
      <c r="NLW714" s="187"/>
      <c r="NLX714" s="187"/>
      <c r="NLY714" s="187"/>
      <c r="NLZ714" s="187"/>
      <c r="NMA714" s="187"/>
      <c r="NMB714" s="187"/>
      <c r="NMC714" s="187"/>
      <c r="NMD714" s="187"/>
      <c r="NME714" s="187"/>
      <c r="NMF714" s="187"/>
      <c r="NMG714" s="187"/>
      <c r="NMH714" s="187"/>
      <c r="NMI714" s="187"/>
      <c r="NMJ714" s="187"/>
      <c r="NMK714" s="187"/>
      <c r="NML714" s="187"/>
      <c r="NMM714" s="187"/>
      <c r="NMN714" s="187"/>
      <c r="NMO714" s="187"/>
      <c r="NMP714" s="187"/>
      <c r="NMQ714" s="187"/>
      <c r="NMR714" s="187"/>
      <c r="NMS714" s="187"/>
      <c r="NMT714" s="187"/>
      <c r="NMU714" s="187"/>
      <c r="NMV714" s="187"/>
      <c r="NMW714" s="187"/>
      <c r="NMX714" s="187"/>
      <c r="NMY714" s="187"/>
      <c r="NMZ714" s="187"/>
      <c r="NNA714" s="187"/>
      <c r="NNB714" s="187"/>
      <c r="NNC714" s="187"/>
      <c r="NND714" s="187"/>
      <c r="NNE714" s="187"/>
      <c r="NNF714" s="187"/>
      <c r="NNG714" s="187"/>
      <c r="NNH714" s="187"/>
      <c r="NNI714" s="187"/>
      <c r="NNJ714" s="187"/>
      <c r="NNK714" s="187"/>
      <c r="NNL714" s="187"/>
      <c r="NNM714" s="187"/>
      <c r="NNN714" s="187"/>
      <c r="NNO714" s="187"/>
      <c r="NNP714" s="187"/>
      <c r="NNQ714" s="187"/>
      <c r="NNR714" s="187"/>
      <c r="NNS714" s="187"/>
      <c r="NNT714" s="187"/>
      <c r="NNU714" s="187"/>
      <c r="NNV714" s="187"/>
      <c r="NNW714" s="187"/>
      <c r="NNX714" s="187"/>
      <c r="NNY714" s="187"/>
      <c r="NNZ714" s="187"/>
      <c r="NOA714" s="187"/>
      <c r="NOB714" s="187"/>
      <c r="NOC714" s="187"/>
      <c r="NOD714" s="187"/>
      <c r="NOE714" s="187"/>
      <c r="NOF714" s="187"/>
      <c r="NOG714" s="187"/>
      <c r="NOH714" s="187"/>
      <c r="NOI714" s="187"/>
      <c r="NOJ714" s="187"/>
      <c r="NOK714" s="187"/>
      <c r="NOL714" s="187"/>
      <c r="NOM714" s="187"/>
      <c r="NON714" s="187"/>
      <c r="NOO714" s="187"/>
      <c r="NOP714" s="187"/>
      <c r="NOQ714" s="187"/>
      <c r="NOR714" s="187"/>
      <c r="NOS714" s="187"/>
      <c r="NOT714" s="187"/>
      <c r="NOU714" s="187"/>
      <c r="NOV714" s="187"/>
      <c r="NOW714" s="187"/>
      <c r="NOX714" s="187"/>
      <c r="NOY714" s="187"/>
      <c r="NOZ714" s="187"/>
      <c r="NPA714" s="187"/>
      <c r="NPB714" s="187"/>
      <c r="NPC714" s="187"/>
      <c r="NPD714" s="187"/>
      <c r="NPE714" s="187"/>
      <c r="NPF714" s="187"/>
      <c r="NPG714" s="187"/>
      <c r="NPH714" s="187"/>
      <c r="NPI714" s="187"/>
      <c r="NPJ714" s="187"/>
      <c r="NPK714" s="187"/>
      <c r="NPL714" s="187"/>
      <c r="NPM714" s="187"/>
      <c r="NPN714" s="187"/>
      <c r="NPO714" s="187"/>
      <c r="NPP714" s="187"/>
      <c r="NPQ714" s="187"/>
      <c r="NPR714" s="187"/>
      <c r="NPS714" s="187"/>
      <c r="NPT714" s="187"/>
      <c r="NPU714" s="187"/>
      <c r="NPV714" s="187"/>
      <c r="NPW714" s="187"/>
      <c r="NPX714" s="187"/>
      <c r="NPY714" s="187"/>
      <c r="NPZ714" s="187"/>
      <c r="NQA714" s="187"/>
      <c r="NQB714" s="187"/>
      <c r="NQC714" s="187"/>
      <c r="NQD714" s="187"/>
      <c r="NQE714" s="187"/>
      <c r="NQF714" s="187"/>
      <c r="NQG714" s="187"/>
      <c r="NQH714" s="187"/>
      <c r="NQI714" s="187"/>
      <c r="NQJ714" s="187"/>
      <c r="NQK714" s="187"/>
      <c r="NQL714" s="187"/>
      <c r="NQM714" s="187"/>
      <c r="NQN714" s="187"/>
      <c r="NQO714" s="187"/>
      <c r="NQP714" s="187"/>
      <c r="NQQ714" s="187"/>
      <c r="NQR714" s="187"/>
      <c r="NQS714" s="187"/>
      <c r="NQT714" s="187"/>
      <c r="NQU714" s="187"/>
      <c r="NQV714" s="187"/>
      <c r="NQW714" s="187"/>
      <c r="NQX714" s="187"/>
      <c r="NQY714" s="187"/>
      <c r="NQZ714" s="187"/>
      <c r="NRA714" s="187"/>
      <c r="NRB714" s="187"/>
      <c r="NRC714" s="187"/>
      <c r="NRD714" s="187"/>
      <c r="NRE714" s="187"/>
      <c r="NRF714" s="187"/>
      <c r="NRG714" s="187"/>
      <c r="NRH714" s="187"/>
      <c r="NRI714" s="187"/>
      <c r="NRJ714" s="187"/>
      <c r="NRK714" s="187"/>
      <c r="NRL714" s="187"/>
      <c r="NRM714" s="187"/>
      <c r="NRN714" s="187"/>
      <c r="NRO714" s="187"/>
      <c r="NRP714" s="187"/>
      <c r="NRQ714" s="187"/>
      <c r="NRR714" s="187"/>
      <c r="NRS714" s="187"/>
      <c r="NRT714" s="187"/>
      <c r="NRU714" s="187"/>
      <c r="NRV714" s="187"/>
      <c r="NRW714" s="187"/>
      <c r="NRX714" s="187"/>
      <c r="NRY714" s="187"/>
      <c r="NRZ714" s="187"/>
      <c r="NSA714" s="187"/>
      <c r="NSB714" s="187"/>
      <c r="NSC714" s="187"/>
      <c r="NSD714" s="187"/>
      <c r="NSE714" s="187"/>
      <c r="NSF714" s="187"/>
      <c r="NSG714" s="187"/>
      <c r="NSH714" s="187"/>
      <c r="NSI714" s="187"/>
      <c r="NSJ714" s="187"/>
      <c r="NSK714" s="187"/>
      <c r="NSL714" s="187"/>
      <c r="NSM714" s="187"/>
      <c r="NSN714" s="187"/>
      <c r="NSO714" s="187"/>
      <c r="NSP714" s="187"/>
      <c r="NSQ714" s="187"/>
      <c r="NSR714" s="187"/>
      <c r="NSS714" s="187"/>
      <c r="NST714" s="187"/>
      <c r="NSU714" s="187"/>
      <c r="NSV714" s="187"/>
      <c r="NSW714" s="187"/>
      <c r="NSX714" s="187"/>
      <c r="NSY714" s="187"/>
      <c r="NSZ714" s="187"/>
      <c r="NTA714" s="187"/>
      <c r="NTB714" s="187"/>
      <c r="NTC714" s="187"/>
      <c r="NTD714" s="187"/>
      <c r="NTE714" s="187"/>
      <c r="NTF714" s="187"/>
      <c r="NTG714" s="187"/>
      <c r="NTH714" s="187"/>
      <c r="NTI714" s="187"/>
      <c r="NTJ714" s="187"/>
      <c r="NTK714" s="187"/>
      <c r="NTL714" s="187"/>
      <c r="NTM714" s="187"/>
      <c r="NTN714" s="187"/>
      <c r="NTO714" s="187"/>
      <c r="NTP714" s="187"/>
      <c r="NTQ714" s="187"/>
      <c r="NTR714" s="187"/>
      <c r="NTS714" s="187"/>
      <c r="NTT714" s="187"/>
      <c r="NTU714" s="187"/>
      <c r="NTV714" s="187"/>
      <c r="NTW714" s="187"/>
      <c r="NTX714" s="187"/>
      <c r="NTY714" s="187"/>
      <c r="NTZ714" s="187"/>
      <c r="NUA714" s="187"/>
      <c r="NUB714" s="187"/>
      <c r="NUC714" s="187"/>
      <c r="NUD714" s="187"/>
      <c r="NUE714" s="187"/>
      <c r="NUF714" s="187"/>
      <c r="NUG714" s="187"/>
      <c r="NUH714" s="187"/>
      <c r="NUI714" s="187"/>
      <c r="NUJ714" s="187"/>
      <c r="NUK714" s="187"/>
      <c r="NUL714" s="187"/>
      <c r="NUM714" s="187"/>
      <c r="NUN714" s="187"/>
      <c r="NUO714" s="187"/>
      <c r="NUP714" s="187"/>
      <c r="NUQ714" s="187"/>
      <c r="NUR714" s="187"/>
      <c r="NUS714" s="187"/>
      <c r="NUT714" s="187"/>
      <c r="NUU714" s="187"/>
      <c r="NUV714" s="187"/>
      <c r="NUW714" s="187"/>
      <c r="NUX714" s="187"/>
      <c r="NUY714" s="187"/>
      <c r="NUZ714" s="187"/>
      <c r="NVA714" s="187"/>
      <c r="NVB714" s="187"/>
      <c r="NVC714" s="187"/>
      <c r="NVD714" s="187"/>
      <c r="NVE714" s="187"/>
      <c r="NVF714" s="187"/>
      <c r="NVG714" s="187"/>
      <c r="NVH714" s="187"/>
      <c r="NVI714" s="187"/>
      <c r="NVJ714" s="187"/>
      <c r="NVK714" s="187"/>
      <c r="NVL714" s="187"/>
      <c r="NVM714" s="187"/>
      <c r="NVN714" s="187"/>
      <c r="NVO714" s="187"/>
      <c r="NVP714" s="187"/>
      <c r="NVQ714" s="187"/>
      <c r="NVR714" s="187"/>
      <c r="NVS714" s="187"/>
      <c r="NVT714" s="187"/>
      <c r="NVU714" s="187"/>
      <c r="NVV714" s="187"/>
      <c r="NVW714" s="187"/>
      <c r="NVX714" s="187"/>
      <c r="NVY714" s="187"/>
      <c r="NVZ714" s="187"/>
      <c r="NWA714" s="187"/>
      <c r="NWB714" s="187"/>
      <c r="NWC714" s="187"/>
      <c r="NWD714" s="187"/>
      <c r="NWE714" s="187"/>
      <c r="NWF714" s="187"/>
      <c r="NWG714" s="187"/>
      <c r="NWH714" s="187"/>
      <c r="NWI714" s="187"/>
      <c r="NWJ714" s="187"/>
      <c r="NWK714" s="187"/>
      <c r="NWL714" s="187"/>
      <c r="NWM714" s="187"/>
      <c r="NWN714" s="187"/>
      <c r="NWO714" s="187"/>
      <c r="NWP714" s="187"/>
      <c r="NWQ714" s="187"/>
      <c r="NWR714" s="187"/>
      <c r="NWS714" s="187"/>
      <c r="NWT714" s="187"/>
      <c r="NWU714" s="187"/>
      <c r="NWV714" s="187"/>
      <c r="NWW714" s="187"/>
      <c r="NWX714" s="187"/>
      <c r="NWY714" s="187"/>
      <c r="NWZ714" s="187"/>
      <c r="NXA714" s="187"/>
      <c r="NXB714" s="187"/>
      <c r="NXC714" s="187"/>
      <c r="NXD714" s="187"/>
      <c r="NXE714" s="187"/>
      <c r="NXF714" s="187"/>
      <c r="NXG714" s="187"/>
      <c r="NXH714" s="187"/>
      <c r="NXI714" s="187"/>
      <c r="NXJ714" s="187"/>
      <c r="NXK714" s="187"/>
      <c r="NXL714" s="187"/>
      <c r="NXM714" s="187"/>
      <c r="NXN714" s="187"/>
      <c r="NXO714" s="187"/>
      <c r="NXP714" s="187"/>
      <c r="NXQ714" s="187"/>
      <c r="NXR714" s="187"/>
      <c r="NXS714" s="187"/>
      <c r="NXT714" s="187"/>
      <c r="NXU714" s="187"/>
      <c r="NXV714" s="187"/>
      <c r="NXW714" s="187"/>
      <c r="NXX714" s="187"/>
      <c r="NXY714" s="187"/>
      <c r="NXZ714" s="187"/>
      <c r="NYA714" s="187"/>
      <c r="NYB714" s="187"/>
      <c r="NYC714" s="187"/>
      <c r="NYD714" s="187"/>
      <c r="NYE714" s="187"/>
      <c r="NYF714" s="187"/>
      <c r="NYG714" s="187"/>
      <c r="NYH714" s="187"/>
      <c r="NYI714" s="187"/>
      <c r="NYJ714" s="187"/>
      <c r="NYK714" s="187"/>
      <c r="NYL714" s="187"/>
      <c r="NYM714" s="187"/>
      <c r="NYN714" s="187"/>
      <c r="NYO714" s="187"/>
      <c r="NYP714" s="187"/>
      <c r="NYQ714" s="187"/>
      <c r="NYR714" s="187"/>
      <c r="NYS714" s="187"/>
      <c r="NYT714" s="187"/>
      <c r="NYU714" s="187"/>
      <c r="NYV714" s="187"/>
      <c r="NYW714" s="187"/>
      <c r="NYX714" s="187"/>
      <c r="NYY714" s="187"/>
      <c r="NYZ714" s="187"/>
      <c r="NZA714" s="187"/>
      <c r="NZB714" s="187"/>
      <c r="NZC714" s="187"/>
      <c r="NZD714" s="187"/>
      <c r="NZE714" s="187"/>
      <c r="NZF714" s="187"/>
      <c r="NZG714" s="187"/>
      <c r="NZH714" s="187"/>
      <c r="NZI714" s="187"/>
      <c r="NZJ714" s="187"/>
      <c r="NZK714" s="187"/>
      <c r="NZL714" s="187"/>
      <c r="NZM714" s="187"/>
      <c r="NZN714" s="187"/>
      <c r="NZO714" s="187"/>
      <c r="NZP714" s="187"/>
      <c r="NZQ714" s="187"/>
      <c r="NZR714" s="187"/>
      <c r="NZS714" s="187"/>
      <c r="NZT714" s="187"/>
      <c r="NZU714" s="187"/>
      <c r="NZV714" s="187"/>
      <c r="NZW714" s="187"/>
      <c r="NZX714" s="187"/>
      <c r="NZY714" s="187"/>
      <c r="NZZ714" s="187"/>
      <c r="OAA714" s="187"/>
      <c r="OAB714" s="187"/>
      <c r="OAC714" s="187"/>
      <c r="OAD714" s="187"/>
      <c r="OAE714" s="187"/>
      <c r="OAF714" s="187"/>
      <c r="OAG714" s="187"/>
      <c r="OAH714" s="187"/>
      <c r="OAI714" s="187"/>
      <c r="OAJ714" s="187"/>
      <c r="OAK714" s="187"/>
      <c r="OAL714" s="187"/>
      <c r="OAM714" s="187"/>
      <c r="OAN714" s="187"/>
      <c r="OAO714" s="187"/>
      <c r="OAP714" s="187"/>
      <c r="OAQ714" s="187"/>
      <c r="OAR714" s="187"/>
      <c r="OAS714" s="187"/>
      <c r="OAT714" s="187"/>
      <c r="OAU714" s="187"/>
      <c r="OAV714" s="187"/>
      <c r="OAW714" s="187"/>
      <c r="OAX714" s="187"/>
      <c r="OAY714" s="187"/>
      <c r="OAZ714" s="187"/>
      <c r="OBA714" s="187"/>
      <c r="OBB714" s="187"/>
      <c r="OBC714" s="187"/>
      <c r="OBD714" s="187"/>
      <c r="OBE714" s="187"/>
      <c r="OBF714" s="187"/>
      <c r="OBG714" s="187"/>
      <c r="OBH714" s="187"/>
      <c r="OBI714" s="187"/>
      <c r="OBJ714" s="187"/>
      <c r="OBK714" s="187"/>
      <c r="OBL714" s="187"/>
      <c r="OBM714" s="187"/>
      <c r="OBN714" s="187"/>
      <c r="OBO714" s="187"/>
      <c r="OBP714" s="187"/>
      <c r="OBQ714" s="187"/>
      <c r="OBR714" s="187"/>
      <c r="OBS714" s="187"/>
      <c r="OBT714" s="187"/>
      <c r="OBU714" s="187"/>
      <c r="OBV714" s="187"/>
      <c r="OBW714" s="187"/>
      <c r="OBX714" s="187"/>
      <c r="OBY714" s="187"/>
      <c r="OBZ714" s="187"/>
      <c r="OCA714" s="187"/>
      <c r="OCB714" s="187"/>
      <c r="OCC714" s="187"/>
      <c r="OCD714" s="187"/>
      <c r="OCE714" s="187"/>
      <c r="OCF714" s="187"/>
      <c r="OCG714" s="187"/>
      <c r="OCH714" s="187"/>
      <c r="OCI714" s="187"/>
      <c r="OCJ714" s="187"/>
      <c r="OCK714" s="187"/>
      <c r="OCL714" s="187"/>
      <c r="OCM714" s="187"/>
      <c r="OCN714" s="187"/>
      <c r="OCO714" s="187"/>
      <c r="OCP714" s="187"/>
      <c r="OCQ714" s="187"/>
      <c r="OCR714" s="187"/>
      <c r="OCS714" s="187"/>
      <c r="OCT714" s="187"/>
      <c r="OCU714" s="187"/>
      <c r="OCV714" s="187"/>
      <c r="OCW714" s="187"/>
      <c r="OCX714" s="187"/>
      <c r="OCY714" s="187"/>
      <c r="OCZ714" s="187"/>
      <c r="ODA714" s="187"/>
      <c r="ODB714" s="187"/>
      <c r="ODC714" s="187"/>
      <c r="ODD714" s="187"/>
      <c r="ODE714" s="187"/>
      <c r="ODF714" s="187"/>
      <c r="ODG714" s="187"/>
      <c r="ODH714" s="187"/>
      <c r="ODI714" s="187"/>
      <c r="ODJ714" s="187"/>
      <c r="ODK714" s="187"/>
      <c r="ODL714" s="187"/>
      <c r="ODM714" s="187"/>
      <c r="ODN714" s="187"/>
      <c r="ODO714" s="187"/>
      <c r="ODP714" s="187"/>
      <c r="ODQ714" s="187"/>
      <c r="ODR714" s="187"/>
      <c r="ODS714" s="187"/>
      <c r="ODT714" s="187"/>
      <c r="ODU714" s="187"/>
      <c r="ODV714" s="187"/>
      <c r="ODW714" s="187"/>
      <c r="ODX714" s="187"/>
      <c r="ODY714" s="187"/>
      <c r="ODZ714" s="187"/>
      <c r="OEA714" s="187"/>
      <c r="OEB714" s="187"/>
      <c r="OEC714" s="187"/>
      <c r="OED714" s="187"/>
      <c r="OEE714" s="187"/>
      <c r="OEF714" s="187"/>
      <c r="OEG714" s="187"/>
      <c r="OEH714" s="187"/>
      <c r="OEI714" s="187"/>
      <c r="OEJ714" s="187"/>
      <c r="OEK714" s="187"/>
      <c r="OEL714" s="187"/>
      <c r="OEM714" s="187"/>
      <c r="OEN714" s="187"/>
      <c r="OEO714" s="187"/>
      <c r="OEP714" s="187"/>
      <c r="OEQ714" s="187"/>
      <c r="OER714" s="187"/>
      <c r="OES714" s="187"/>
      <c r="OET714" s="187"/>
      <c r="OEU714" s="187"/>
      <c r="OEV714" s="187"/>
      <c r="OEW714" s="187"/>
      <c r="OEX714" s="187"/>
      <c r="OEY714" s="187"/>
      <c r="OEZ714" s="187"/>
      <c r="OFA714" s="187"/>
      <c r="OFB714" s="187"/>
      <c r="OFC714" s="187"/>
      <c r="OFD714" s="187"/>
      <c r="OFE714" s="187"/>
      <c r="OFF714" s="187"/>
      <c r="OFG714" s="187"/>
      <c r="OFH714" s="187"/>
      <c r="OFI714" s="187"/>
      <c r="OFJ714" s="187"/>
      <c r="OFK714" s="187"/>
      <c r="OFL714" s="187"/>
      <c r="OFM714" s="187"/>
      <c r="OFN714" s="187"/>
      <c r="OFO714" s="187"/>
      <c r="OFP714" s="187"/>
      <c r="OFQ714" s="187"/>
      <c r="OFR714" s="187"/>
      <c r="OFS714" s="187"/>
      <c r="OFT714" s="187"/>
      <c r="OFU714" s="187"/>
      <c r="OFV714" s="187"/>
      <c r="OFW714" s="187"/>
      <c r="OFX714" s="187"/>
      <c r="OFY714" s="187"/>
      <c r="OFZ714" s="187"/>
      <c r="OGA714" s="187"/>
      <c r="OGB714" s="187"/>
      <c r="OGC714" s="187"/>
      <c r="OGD714" s="187"/>
      <c r="OGE714" s="187"/>
      <c r="OGF714" s="187"/>
      <c r="OGG714" s="187"/>
      <c r="OGH714" s="187"/>
      <c r="OGI714" s="187"/>
      <c r="OGJ714" s="187"/>
      <c r="OGK714" s="187"/>
      <c r="OGL714" s="187"/>
      <c r="OGM714" s="187"/>
      <c r="OGN714" s="187"/>
      <c r="OGO714" s="187"/>
      <c r="OGP714" s="187"/>
      <c r="OGQ714" s="187"/>
      <c r="OGR714" s="187"/>
      <c r="OGS714" s="187"/>
      <c r="OGT714" s="187"/>
      <c r="OGU714" s="187"/>
      <c r="OGV714" s="187"/>
      <c r="OGW714" s="187"/>
      <c r="OGX714" s="187"/>
      <c r="OGY714" s="187"/>
      <c r="OGZ714" s="187"/>
      <c r="OHA714" s="187"/>
      <c r="OHB714" s="187"/>
      <c r="OHC714" s="187"/>
      <c r="OHD714" s="187"/>
      <c r="OHE714" s="187"/>
      <c r="OHF714" s="187"/>
      <c r="OHG714" s="187"/>
      <c r="OHH714" s="187"/>
      <c r="OHI714" s="187"/>
      <c r="OHJ714" s="187"/>
      <c r="OHK714" s="187"/>
      <c r="OHL714" s="187"/>
      <c r="OHM714" s="187"/>
      <c r="OHN714" s="187"/>
      <c r="OHO714" s="187"/>
      <c r="OHP714" s="187"/>
      <c r="OHQ714" s="187"/>
      <c r="OHR714" s="187"/>
      <c r="OHS714" s="187"/>
      <c r="OHT714" s="187"/>
      <c r="OHU714" s="187"/>
      <c r="OHV714" s="187"/>
      <c r="OHW714" s="187"/>
      <c r="OHX714" s="187"/>
      <c r="OHY714" s="187"/>
      <c r="OHZ714" s="187"/>
      <c r="OIA714" s="187"/>
      <c r="OIB714" s="187"/>
      <c r="OIC714" s="187"/>
      <c r="OID714" s="187"/>
      <c r="OIE714" s="187"/>
      <c r="OIF714" s="187"/>
      <c r="OIG714" s="187"/>
      <c r="OIH714" s="187"/>
      <c r="OII714" s="187"/>
      <c r="OIJ714" s="187"/>
      <c r="OIK714" s="187"/>
      <c r="OIL714" s="187"/>
      <c r="OIM714" s="187"/>
      <c r="OIN714" s="187"/>
      <c r="OIO714" s="187"/>
      <c r="OIP714" s="187"/>
      <c r="OIQ714" s="187"/>
      <c r="OIR714" s="187"/>
      <c r="OIS714" s="187"/>
      <c r="OIT714" s="187"/>
      <c r="OIU714" s="187"/>
      <c r="OIV714" s="187"/>
      <c r="OIW714" s="187"/>
      <c r="OIX714" s="187"/>
      <c r="OIY714" s="187"/>
      <c r="OIZ714" s="187"/>
      <c r="OJA714" s="187"/>
      <c r="OJB714" s="187"/>
      <c r="OJC714" s="187"/>
      <c r="OJD714" s="187"/>
      <c r="OJE714" s="187"/>
      <c r="OJF714" s="187"/>
      <c r="OJG714" s="187"/>
      <c r="OJH714" s="187"/>
      <c r="OJI714" s="187"/>
      <c r="OJJ714" s="187"/>
      <c r="OJK714" s="187"/>
      <c r="OJL714" s="187"/>
      <c r="OJM714" s="187"/>
      <c r="OJN714" s="187"/>
      <c r="OJO714" s="187"/>
      <c r="OJP714" s="187"/>
      <c r="OJQ714" s="187"/>
      <c r="OJR714" s="187"/>
      <c r="OJS714" s="187"/>
      <c r="OJT714" s="187"/>
      <c r="OJU714" s="187"/>
      <c r="OJV714" s="187"/>
      <c r="OJW714" s="187"/>
      <c r="OJX714" s="187"/>
      <c r="OJY714" s="187"/>
      <c r="OJZ714" s="187"/>
      <c r="OKA714" s="187"/>
      <c r="OKB714" s="187"/>
      <c r="OKC714" s="187"/>
      <c r="OKD714" s="187"/>
      <c r="OKE714" s="187"/>
      <c r="OKF714" s="187"/>
      <c r="OKG714" s="187"/>
      <c r="OKH714" s="187"/>
      <c r="OKI714" s="187"/>
      <c r="OKJ714" s="187"/>
      <c r="OKK714" s="187"/>
      <c r="OKL714" s="187"/>
      <c r="OKM714" s="187"/>
      <c r="OKN714" s="187"/>
      <c r="OKO714" s="187"/>
      <c r="OKP714" s="187"/>
      <c r="OKQ714" s="187"/>
      <c r="OKR714" s="187"/>
      <c r="OKS714" s="187"/>
      <c r="OKT714" s="187"/>
      <c r="OKU714" s="187"/>
      <c r="OKV714" s="187"/>
      <c r="OKW714" s="187"/>
      <c r="OKX714" s="187"/>
      <c r="OKY714" s="187"/>
      <c r="OKZ714" s="187"/>
      <c r="OLA714" s="187"/>
      <c r="OLB714" s="187"/>
      <c r="OLC714" s="187"/>
      <c r="OLD714" s="187"/>
      <c r="OLE714" s="187"/>
      <c r="OLF714" s="187"/>
      <c r="OLG714" s="187"/>
      <c r="OLH714" s="187"/>
      <c r="OLI714" s="187"/>
      <c r="OLJ714" s="187"/>
      <c r="OLK714" s="187"/>
      <c r="OLL714" s="187"/>
      <c r="OLM714" s="187"/>
      <c r="OLN714" s="187"/>
      <c r="OLO714" s="187"/>
      <c r="OLP714" s="187"/>
      <c r="OLQ714" s="187"/>
      <c r="OLR714" s="187"/>
      <c r="OLS714" s="187"/>
      <c r="OLT714" s="187"/>
      <c r="OLU714" s="187"/>
      <c r="OLV714" s="187"/>
      <c r="OLW714" s="187"/>
      <c r="OLX714" s="187"/>
      <c r="OLY714" s="187"/>
      <c r="OLZ714" s="187"/>
      <c r="OMA714" s="187"/>
      <c r="OMB714" s="187"/>
      <c r="OMC714" s="187"/>
      <c r="OMD714" s="187"/>
      <c r="OME714" s="187"/>
      <c r="OMF714" s="187"/>
      <c r="OMG714" s="187"/>
      <c r="OMH714" s="187"/>
      <c r="OMI714" s="187"/>
      <c r="OMJ714" s="187"/>
      <c r="OMK714" s="187"/>
      <c r="OML714" s="187"/>
      <c r="OMM714" s="187"/>
      <c r="OMN714" s="187"/>
      <c r="OMO714" s="187"/>
      <c r="OMP714" s="187"/>
      <c r="OMQ714" s="187"/>
      <c r="OMR714" s="187"/>
      <c r="OMS714" s="187"/>
      <c r="OMT714" s="187"/>
      <c r="OMU714" s="187"/>
      <c r="OMV714" s="187"/>
      <c r="OMW714" s="187"/>
      <c r="OMX714" s="187"/>
      <c r="OMY714" s="187"/>
      <c r="OMZ714" s="187"/>
      <c r="ONA714" s="187"/>
      <c r="ONB714" s="187"/>
      <c r="ONC714" s="187"/>
      <c r="OND714" s="187"/>
      <c r="ONE714" s="187"/>
      <c r="ONF714" s="187"/>
      <c r="ONG714" s="187"/>
      <c r="ONH714" s="187"/>
      <c r="ONI714" s="187"/>
      <c r="ONJ714" s="187"/>
      <c r="ONK714" s="187"/>
      <c r="ONL714" s="187"/>
      <c r="ONM714" s="187"/>
      <c r="ONN714" s="187"/>
      <c r="ONO714" s="187"/>
      <c r="ONP714" s="187"/>
      <c r="ONQ714" s="187"/>
      <c r="ONR714" s="187"/>
      <c r="ONS714" s="187"/>
      <c r="ONT714" s="187"/>
      <c r="ONU714" s="187"/>
      <c r="ONV714" s="187"/>
      <c r="ONW714" s="187"/>
      <c r="ONX714" s="187"/>
      <c r="ONY714" s="187"/>
      <c r="ONZ714" s="187"/>
      <c r="OOA714" s="187"/>
      <c r="OOB714" s="187"/>
      <c r="OOC714" s="187"/>
      <c r="OOD714" s="187"/>
      <c r="OOE714" s="187"/>
      <c r="OOF714" s="187"/>
      <c r="OOG714" s="187"/>
      <c r="OOH714" s="187"/>
      <c r="OOI714" s="187"/>
      <c r="OOJ714" s="187"/>
      <c r="OOK714" s="187"/>
      <c r="OOL714" s="187"/>
      <c r="OOM714" s="187"/>
      <c r="OON714" s="187"/>
      <c r="OOO714" s="187"/>
      <c r="OOP714" s="187"/>
      <c r="OOQ714" s="187"/>
      <c r="OOR714" s="187"/>
      <c r="OOS714" s="187"/>
      <c r="OOT714" s="187"/>
      <c r="OOU714" s="187"/>
      <c r="OOV714" s="187"/>
      <c r="OOW714" s="187"/>
      <c r="OOX714" s="187"/>
      <c r="OOY714" s="187"/>
      <c r="OOZ714" s="187"/>
      <c r="OPA714" s="187"/>
      <c r="OPB714" s="187"/>
      <c r="OPC714" s="187"/>
      <c r="OPD714" s="187"/>
      <c r="OPE714" s="187"/>
      <c r="OPF714" s="187"/>
      <c r="OPG714" s="187"/>
      <c r="OPH714" s="187"/>
      <c r="OPI714" s="187"/>
      <c r="OPJ714" s="187"/>
      <c r="OPK714" s="187"/>
      <c r="OPL714" s="187"/>
      <c r="OPM714" s="187"/>
      <c r="OPN714" s="187"/>
      <c r="OPO714" s="187"/>
      <c r="OPP714" s="187"/>
      <c r="OPQ714" s="187"/>
      <c r="OPR714" s="187"/>
      <c r="OPS714" s="187"/>
      <c r="OPT714" s="187"/>
      <c r="OPU714" s="187"/>
      <c r="OPV714" s="187"/>
      <c r="OPW714" s="187"/>
      <c r="OPX714" s="187"/>
      <c r="OPY714" s="187"/>
      <c r="OPZ714" s="187"/>
      <c r="OQA714" s="187"/>
      <c r="OQB714" s="187"/>
      <c r="OQC714" s="187"/>
      <c r="OQD714" s="187"/>
      <c r="OQE714" s="187"/>
      <c r="OQF714" s="187"/>
      <c r="OQG714" s="187"/>
      <c r="OQH714" s="187"/>
      <c r="OQI714" s="187"/>
      <c r="OQJ714" s="187"/>
      <c r="OQK714" s="187"/>
      <c r="OQL714" s="187"/>
      <c r="OQM714" s="187"/>
      <c r="OQN714" s="187"/>
      <c r="OQO714" s="187"/>
      <c r="OQP714" s="187"/>
      <c r="OQQ714" s="187"/>
      <c r="OQR714" s="187"/>
      <c r="OQS714" s="187"/>
      <c r="OQT714" s="187"/>
      <c r="OQU714" s="187"/>
      <c r="OQV714" s="187"/>
      <c r="OQW714" s="187"/>
      <c r="OQX714" s="187"/>
      <c r="OQY714" s="187"/>
      <c r="OQZ714" s="187"/>
      <c r="ORA714" s="187"/>
      <c r="ORB714" s="187"/>
      <c r="ORC714" s="187"/>
      <c r="ORD714" s="187"/>
      <c r="ORE714" s="187"/>
      <c r="ORF714" s="187"/>
      <c r="ORG714" s="187"/>
      <c r="ORH714" s="187"/>
      <c r="ORI714" s="187"/>
      <c r="ORJ714" s="187"/>
      <c r="ORK714" s="187"/>
      <c r="ORL714" s="187"/>
      <c r="ORM714" s="187"/>
      <c r="ORN714" s="187"/>
      <c r="ORO714" s="187"/>
      <c r="ORP714" s="187"/>
      <c r="ORQ714" s="187"/>
      <c r="ORR714" s="187"/>
      <c r="ORS714" s="187"/>
      <c r="ORT714" s="187"/>
      <c r="ORU714" s="187"/>
      <c r="ORV714" s="187"/>
      <c r="ORW714" s="187"/>
      <c r="ORX714" s="187"/>
      <c r="ORY714" s="187"/>
      <c r="ORZ714" s="187"/>
      <c r="OSA714" s="187"/>
      <c r="OSB714" s="187"/>
      <c r="OSC714" s="187"/>
      <c r="OSD714" s="187"/>
      <c r="OSE714" s="187"/>
      <c r="OSF714" s="187"/>
      <c r="OSG714" s="187"/>
      <c r="OSH714" s="187"/>
      <c r="OSI714" s="187"/>
      <c r="OSJ714" s="187"/>
      <c r="OSK714" s="187"/>
      <c r="OSL714" s="187"/>
      <c r="OSM714" s="187"/>
      <c r="OSN714" s="187"/>
      <c r="OSO714" s="187"/>
      <c r="OSP714" s="187"/>
      <c r="OSQ714" s="187"/>
      <c r="OSR714" s="187"/>
      <c r="OSS714" s="187"/>
      <c r="OST714" s="187"/>
      <c r="OSU714" s="187"/>
      <c r="OSV714" s="187"/>
      <c r="OSW714" s="187"/>
      <c r="OSX714" s="187"/>
      <c r="OSY714" s="187"/>
      <c r="OSZ714" s="187"/>
      <c r="OTA714" s="187"/>
      <c r="OTB714" s="187"/>
      <c r="OTC714" s="187"/>
      <c r="OTD714" s="187"/>
      <c r="OTE714" s="187"/>
      <c r="OTF714" s="187"/>
      <c r="OTG714" s="187"/>
      <c r="OTH714" s="187"/>
      <c r="OTI714" s="187"/>
      <c r="OTJ714" s="187"/>
      <c r="OTK714" s="187"/>
      <c r="OTL714" s="187"/>
      <c r="OTM714" s="187"/>
      <c r="OTN714" s="187"/>
      <c r="OTO714" s="187"/>
      <c r="OTP714" s="187"/>
      <c r="OTQ714" s="187"/>
      <c r="OTR714" s="187"/>
      <c r="OTS714" s="187"/>
      <c r="OTT714" s="187"/>
      <c r="OTU714" s="187"/>
      <c r="OTV714" s="187"/>
      <c r="OTW714" s="187"/>
      <c r="OTX714" s="187"/>
      <c r="OTY714" s="187"/>
      <c r="OTZ714" s="187"/>
      <c r="OUA714" s="187"/>
      <c r="OUB714" s="187"/>
      <c r="OUC714" s="187"/>
      <c r="OUD714" s="187"/>
      <c r="OUE714" s="187"/>
      <c r="OUF714" s="187"/>
      <c r="OUG714" s="187"/>
      <c r="OUH714" s="187"/>
      <c r="OUI714" s="187"/>
      <c r="OUJ714" s="187"/>
      <c r="OUK714" s="187"/>
      <c r="OUL714" s="187"/>
      <c r="OUM714" s="187"/>
      <c r="OUN714" s="187"/>
      <c r="OUO714" s="187"/>
      <c r="OUP714" s="187"/>
      <c r="OUQ714" s="187"/>
      <c r="OUR714" s="187"/>
      <c r="OUS714" s="187"/>
      <c r="OUT714" s="187"/>
      <c r="OUU714" s="187"/>
      <c r="OUV714" s="187"/>
      <c r="OUW714" s="187"/>
      <c r="OUX714" s="187"/>
      <c r="OUY714" s="187"/>
      <c r="OUZ714" s="187"/>
      <c r="OVA714" s="187"/>
      <c r="OVB714" s="187"/>
      <c r="OVC714" s="187"/>
      <c r="OVD714" s="187"/>
      <c r="OVE714" s="187"/>
      <c r="OVF714" s="187"/>
      <c r="OVG714" s="187"/>
      <c r="OVH714" s="187"/>
      <c r="OVI714" s="187"/>
      <c r="OVJ714" s="187"/>
      <c r="OVK714" s="187"/>
      <c r="OVL714" s="187"/>
      <c r="OVM714" s="187"/>
      <c r="OVN714" s="187"/>
      <c r="OVO714" s="187"/>
      <c r="OVP714" s="187"/>
      <c r="OVQ714" s="187"/>
      <c r="OVR714" s="187"/>
      <c r="OVS714" s="187"/>
      <c r="OVT714" s="187"/>
      <c r="OVU714" s="187"/>
      <c r="OVV714" s="187"/>
      <c r="OVW714" s="187"/>
      <c r="OVX714" s="187"/>
      <c r="OVY714" s="187"/>
      <c r="OVZ714" s="187"/>
      <c r="OWA714" s="187"/>
      <c r="OWB714" s="187"/>
      <c r="OWC714" s="187"/>
      <c r="OWD714" s="187"/>
      <c r="OWE714" s="187"/>
      <c r="OWF714" s="187"/>
      <c r="OWG714" s="187"/>
      <c r="OWH714" s="187"/>
      <c r="OWI714" s="187"/>
      <c r="OWJ714" s="187"/>
      <c r="OWK714" s="187"/>
      <c r="OWL714" s="187"/>
      <c r="OWM714" s="187"/>
      <c r="OWN714" s="187"/>
      <c r="OWO714" s="187"/>
      <c r="OWP714" s="187"/>
      <c r="OWQ714" s="187"/>
      <c r="OWR714" s="187"/>
      <c r="OWS714" s="187"/>
      <c r="OWT714" s="187"/>
      <c r="OWU714" s="187"/>
      <c r="OWV714" s="187"/>
      <c r="OWW714" s="187"/>
      <c r="OWX714" s="187"/>
      <c r="OWY714" s="187"/>
      <c r="OWZ714" s="187"/>
      <c r="OXA714" s="187"/>
      <c r="OXB714" s="187"/>
      <c r="OXC714" s="187"/>
      <c r="OXD714" s="187"/>
      <c r="OXE714" s="187"/>
      <c r="OXF714" s="187"/>
      <c r="OXG714" s="187"/>
      <c r="OXH714" s="187"/>
      <c r="OXI714" s="187"/>
      <c r="OXJ714" s="187"/>
      <c r="OXK714" s="187"/>
      <c r="OXL714" s="187"/>
      <c r="OXM714" s="187"/>
      <c r="OXN714" s="187"/>
      <c r="OXO714" s="187"/>
      <c r="OXP714" s="187"/>
      <c r="OXQ714" s="187"/>
      <c r="OXR714" s="187"/>
      <c r="OXS714" s="187"/>
      <c r="OXT714" s="187"/>
      <c r="OXU714" s="187"/>
      <c r="OXV714" s="187"/>
      <c r="OXW714" s="187"/>
      <c r="OXX714" s="187"/>
      <c r="OXY714" s="187"/>
      <c r="OXZ714" s="187"/>
      <c r="OYA714" s="187"/>
      <c r="OYB714" s="187"/>
      <c r="OYC714" s="187"/>
      <c r="OYD714" s="187"/>
      <c r="OYE714" s="187"/>
      <c r="OYF714" s="187"/>
      <c r="OYG714" s="187"/>
      <c r="OYH714" s="187"/>
      <c r="OYI714" s="187"/>
      <c r="OYJ714" s="187"/>
      <c r="OYK714" s="187"/>
      <c r="OYL714" s="187"/>
      <c r="OYM714" s="187"/>
      <c r="OYN714" s="187"/>
      <c r="OYO714" s="187"/>
      <c r="OYP714" s="187"/>
      <c r="OYQ714" s="187"/>
      <c r="OYR714" s="187"/>
      <c r="OYS714" s="187"/>
      <c r="OYT714" s="187"/>
      <c r="OYU714" s="187"/>
      <c r="OYV714" s="187"/>
      <c r="OYW714" s="187"/>
      <c r="OYX714" s="187"/>
      <c r="OYY714" s="187"/>
      <c r="OYZ714" s="187"/>
      <c r="OZA714" s="187"/>
      <c r="OZB714" s="187"/>
      <c r="OZC714" s="187"/>
      <c r="OZD714" s="187"/>
      <c r="OZE714" s="187"/>
      <c r="OZF714" s="187"/>
      <c r="OZG714" s="187"/>
      <c r="OZH714" s="187"/>
      <c r="OZI714" s="187"/>
      <c r="OZJ714" s="187"/>
      <c r="OZK714" s="187"/>
      <c r="OZL714" s="187"/>
      <c r="OZM714" s="187"/>
      <c r="OZN714" s="187"/>
      <c r="OZO714" s="187"/>
      <c r="OZP714" s="187"/>
      <c r="OZQ714" s="187"/>
      <c r="OZR714" s="187"/>
      <c r="OZS714" s="187"/>
      <c r="OZT714" s="187"/>
      <c r="OZU714" s="187"/>
      <c r="OZV714" s="187"/>
      <c r="OZW714" s="187"/>
      <c r="OZX714" s="187"/>
      <c r="OZY714" s="187"/>
      <c r="OZZ714" s="187"/>
      <c r="PAA714" s="187"/>
      <c r="PAB714" s="187"/>
      <c r="PAC714" s="187"/>
      <c r="PAD714" s="187"/>
      <c r="PAE714" s="187"/>
      <c r="PAF714" s="187"/>
      <c r="PAG714" s="187"/>
      <c r="PAH714" s="187"/>
      <c r="PAI714" s="187"/>
      <c r="PAJ714" s="187"/>
      <c r="PAK714" s="187"/>
      <c r="PAL714" s="187"/>
      <c r="PAM714" s="187"/>
      <c r="PAN714" s="187"/>
      <c r="PAO714" s="187"/>
      <c r="PAP714" s="187"/>
      <c r="PAQ714" s="187"/>
      <c r="PAR714" s="187"/>
      <c r="PAS714" s="187"/>
      <c r="PAT714" s="187"/>
      <c r="PAU714" s="187"/>
      <c r="PAV714" s="187"/>
      <c r="PAW714" s="187"/>
      <c r="PAX714" s="187"/>
      <c r="PAY714" s="187"/>
      <c r="PAZ714" s="187"/>
      <c r="PBA714" s="187"/>
      <c r="PBB714" s="187"/>
      <c r="PBC714" s="187"/>
      <c r="PBD714" s="187"/>
      <c r="PBE714" s="187"/>
      <c r="PBF714" s="187"/>
      <c r="PBG714" s="187"/>
      <c r="PBH714" s="187"/>
      <c r="PBI714" s="187"/>
      <c r="PBJ714" s="187"/>
      <c r="PBK714" s="187"/>
      <c r="PBL714" s="187"/>
      <c r="PBM714" s="187"/>
      <c r="PBN714" s="187"/>
      <c r="PBO714" s="187"/>
      <c r="PBP714" s="187"/>
      <c r="PBQ714" s="187"/>
      <c r="PBR714" s="187"/>
      <c r="PBS714" s="187"/>
      <c r="PBT714" s="187"/>
      <c r="PBU714" s="187"/>
      <c r="PBV714" s="187"/>
      <c r="PBW714" s="187"/>
      <c r="PBX714" s="187"/>
      <c r="PBY714" s="187"/>
      <c r="PBZ714" s="187"/>
      <c r="PCA714" s="187"/>
      <c r="PCB714" s="187"/>
      <c r="PCC714" s="187"/>
      <c r="PCD714" s="187"/>
      <c r="PCE714" s="187"/>
      <c r="PCF714" s="187"/>
      <c r="PCG714" s="187"/>
      <c r="PCH714" s="187"/>
      <c r="PCI714" s="187"/>
      <c r="PCJ714" s="187"/>
      <c r="PCK714" s="187"/>
      <c r="PCL714" s="187"/>
      <c r="PCM714" s="187"/>
      <c r="PCN714" s="187"/>
      <c r="PCO714" s="187"/>
      <c r="PCP714" s="187"/>
      <c r="PCQ714" s="187"/>
      <c r="PCR714" s="187"/>
      <c r="PCS714" s="187"/>
      <c r="PCT714" s="187"/>
      <c r="PCU714" s="187"/>
      <c r="PCV714" s="187"/>
      <c r="PCW714" s="187"/>
      <c r="PCX714" s="187"/>
      <c r="PCY714" s="187"/>
      <c r="PCZ714" s="187"/>
      <c r="PDA714" s="187"/>
      <c r="PDB714" s="187"/>
      <c r="PDC714" s="187"/>
      <c r="PDD714" s="187"/>
      <c r="PDE714" s="187"/>
      <c r="PDF714" s="187"/>
      <c r="PDG714" s="187"/>
      <c r="PDH714" s="187"/>
      <c r="PDI714" s="187"/>
      <c r="PDJ714" s="187"/>
      <c r="PDK714" s="187"/>
      <c r="PDL714" s="187"/>
      <c r="PDM714" s="187"/>
      <c r="PDN714" s="187"/>
      <c r="PDO714" s="187"/>
      <c r="PDP714" s="187"/>
      <c r="PDQ714" s="187"/>
      <c r="PDR714" s="187"/>
      <c r="PDS714" s="187"/>
      <c r="PDT714" s="187"/>
      <c r="PDU714" s="187"/>
      <c r="PDV714" s="187"/>
      <c r="PDW714" s="187"/>
      <c r="PDX714" s="187"/>
      <c r="PDY714" s="187"/>
      <c r="PDZ714" s="187"/>
      <c r="PEA714" s="187"/>
      <c r="PEB714" s="187"/>
      <c r="PEC714" s="187"/>
      <c r="PED714" s="187"/>
      <c r="PEE714" s="187"/>
      <c r="PEF714" s="187"/>
      <c r="PEG714" s="187"/>
      <c r="PEH714" s="187"/>
      <c r="PEI714" s="187"/>
      <c r="PEJ714" s="187"/>
      <c r="PEK714" s="187"/>
      <c r="PEL714" s="187"/>
      <c r="PEM714" s="187"/>
      <c r="PEN714" s="187"/>
      <c r="PEO714" s="187"/>
      <c r="PEP714" s="187"/>
      <c r="PEQ714" s="187"/>
      <c r="PER714" s="187"/>
      <c r="PES714" s="187"/>
      <c r="PET714" s="187"/>
      <c r="PEU714" s="187"/>
      <c r="PEV714" s="187"/>
      <c r="PEW714" s="187"/>
      <c r="PEX714" s="187"/>
      <c r="PEY714" s="187"/>
      <c r="PEZ714" s="187"/>
      <c r="PFA714" s="187"/>
      <c r="PFB714" s="187"/>
      <c r="PFC714" s="187"/>
      <c r="PFD714" s="187"/>
      <c r="PFE714" s="187"/>
      <c r="PFF714" s="187"/>
      <c r="PFG714" s="187"/>
      <c r="PFH714" s="187"/>
      <c r="PFI714" s="187"/>
      <c r="PFJ714" s="187"/>
      <c r="PFK714" s="187"/>
      <c r="PFL714" s="187"/>
      <c r="PFM714" s="187"/>
      <c r="PFN714" s="187"/>
      <c r="PFO714" s="187"/>
      <c r="PFP714" s="187"/>
      <c r="PFQ714" s="187"/>
      <c r="PFR714" s="187"/>
      <c r="PFS714" s="187"/>
      <c r="PFT714" s="187"/>
      <c r="PFU714" s="187"/>
      <c r="PFV714" s="187"/>
      <c r="PFW714" s="187"/>
      <c r="PFX714" s="187"/>
      <c r="PFY714" s="187"/>
      <c r="PFZ714" s="187"/>
      <c r="PGA714" s="187"/>
      <c r="PGB714" s="187"/>
      <c r="PGC714" s="187"/>
      <c r="PGD714" s="187"/>
      <c r="PGE714" s="187"/>
      <c r="PGF714" s="187"/>
      <c r="PGG714" s="187"/>
      <c r="PGH714" s="187"/>
      <c r="PGI714" s="187"/>
      <c r="PGJ714" s="187"/>
      <c r="PGK714" s="187"/>
      <c r="PGL714" s="187"/>
      <c r="PGM714" s="187"/>
      <c r="PGN714" s="187"/>
      <c r="PGO714" s="187"/>
      <c r="PGP714" s="187"/>
      <c r="PGQ714" s="187"/>
      <c r="PGR714" s="187"/>
      <c r="PGS714" s="187"/>
      <c r="PGT714" s="187"/>
      <c r="PGU714" s="187"/>
      <c r="PGV714" s="187"/>
      <c r="PGW714" s="187"/>
      <c r="PGX714" s="187"/>
      <c r="PGY714" s="187"/>
      <c r="PGZ714" s="187"/>
      <c r="PHA714" s="187"/>
      <c r="PHB714" s="187"/>
      <c r="PHC714" s="187"/>
      <c r="PHD714" s="187"/>
      <c r="PHE714" s="187"/>
      <c r="PHF714" s="187"/>
      <c r="PHG714" s="187"/>
      <c r="PHH714" s="187"/>
      <c r="PHI714" s="187"/>
      <c r="PHJ714" s="187"/>
      <c r="PHK714" s="187"/>
      <c r="PHL714" s="187"/>
      <c r="PHM714" s="187"/>
      <c r="PHN714" s="187"/>
      <c r="PHO714" s="187"/>
      <c r="PHP714" s="187"/>
      <c r="PHQ714" s="187"/>
      <c r="PHR714" s="187"/>
      <c r="PHS714" s="187"/>
      <c r="PHT714" s="187"/>
      <c r="PHU714" s="187"/>
      <c r="PHV714" s="187"/>
      <c r="PHW714" s="187"/>
      <c r="PHX714" s="187"/>
      <c r="PHY714" s="187"/>
      <c r="PHZ714" s="187"/>
      <c r="PIA714" s="187"/>
      <c r="PIB714" s="187"/>
      <c r="PIC714" s="187"/>
      <c r="PID714" s="187"/>
      <c r="PIE714" s="187"/>
      <c r="PIF714" s="187"/>
      <c r="PIG714" s="187"/>
      <c r="PIH714" s="187"/>
      <c r="PII714" s="187"/>
      <c r="PIJ714" s="187"/>
      <c r="PIK714" s="187"/>
      <c r="PIL714" s="187"/>
      <c r="PIM714" s="187"/>
      <c r="PIN714" s="187"/>
      <c r="PIO714" s="187"/>
      <c r="PIP714" s="187"/>
      <c r="PIQ714" s="187"/>
      <c r="PIR714" s="187"/>
      <c r="PIS714" s="187"/>
      <c r="PIT714" s="187"/>
      <c r="PIU714" s="187"/>
      <c r="PIV714" s="187"/>
      <c r="PIW714" s="187"/>
      <c r="PIX714" s="187"/>
      <c r="PIY714" s="187"/>
      <c r="PIZ714" s="187"/>
      <c r="PJA714" s="187"/>
      <c r="PJB714" s="187"/>
      <c r="PJC714" s="187"/>
      <c r="PJD714" s="187"/>
      <c r="PJE714" s="187"/>
      <c r="PJF714" s="187"/>
      <c r="PJG714" s="187"/>
      <c r="PJH714" s="187"/>
      <c r="PJI714" s="187"/>
      <c r="PJJ714" s="187"/>
      <c r="PJK714" s="187"/>
      <c r="PJL714" s="187"/>
      <c r="PJM714" s="187"/>
      <c r="PJN714" s="187"/>
      <c r="PJO714" s="187"/>
      <c r="PJP714" s="187"/>
      <c r="PJQ714" s="187"/>
      <c r="PJR714" s="187"/>
      <c r="PJS714" s="187"/>
      <c r="PJT714" s="187"/>
      <c r="PJU714" s="187"/>
      <c r="PJV714" s="187"/>
      <c r="PJW714" s="187"/>
      <c r="PJX714" s="187"/>
      <c r="PJY714" s="187"/>
      <c r="PJZ714" s="187"/>
      <c r="PKA714" s="187"/>
      <c r="PKB714" s="187"/>
      <c r="PKC714" s="187"/>
      <c r="PKD714" s="187"/>
      <c r="PKE714" s="187"/>
      <c r="PKF714" s="187"/>
      <c r="PKG714" s="187"/>
      <c r="PKH714" s="187"/>
      <c r="PKI714" s="187"/>
      <c r="PKJ714" s="187"/>
      <c r="PKK714" s="187"/>
      <c r="PKL714" s="187"/>
      <c r="PKM714" s="187"/>
      <c r="PKN714" s="187"/>
      <c r="PKO714" s="187"/>
      <c r="PKP714" s="187"/>
      <c r="PKQ714" s="187"/>
      <c r="PKR714" s="187"/>
      <c r="PKS714" s="187"/>
      <c r="PKT714" s="187"/>
      <c r="PKU714" s="187"/>
      <c r="PKV714" s="187"/>
      <c r="PKW714" s="187"/>
      <c r="PKX714" s="187"/>
      <c r="PKY714" s="187"/>
      <c r="PKZ714" s="187"/>
      <c r="PLA714" s="187"/>
      <c r="PLB714" s="187"/>
      <c r="PLC714" s="187"/>
      <c r="PLD714" s="187"/>
      <c r="PLE714" s="187"/>
      <c r="PLF714" s="187"/>
      <c r="PLG714" s="187"/>
      <c r="PLH714" s="187"/>
      <c r="PLI714" s="187"/>
      <c r="PLJ714" s="187"/>
      <c r="PLK714" s="187"/>
      <c r="PLL714" s="187"/>
      <c r="PLM714" s="187"/>
      <c r="PLN714" s="187"/>
      <c r="PLO714" s="187"/>
      <c r="PLP714" s="187"/>
      <c r="PLQ714" s="187"/>
      <c r="PLR714" s="187"/>
      <c r="PLS714" s="187"/>
      <c r="PLT714" s="187"/>
      <c r="PLU714" s="187"/>
      <c r="PLV714" s="187"/>
      <c r="PLW714" s="187"/>
      <c r="PLX714" s="187"/>
      <c r="PLY714" s="187"/>
      <c r="PLZ714" s="187"/>
      <c r="PMA714" s="187"/>
      <c r="PMB714" s="187"/>
      <c r="PMC714" s="187"/>
      <c r="PMD714" s="187"/>
      <c r="PME714" s="187"/>
      <c r="PMF714" s="187"/>
      <c r="PMG714" s="187"/>
      <c r="PMH714" s="187"/>
      <c r="PMI714" s="187"/>
      <c r="PMJ714" s="187"/>
      <c r="PMK714" s="187"/>
      <c r="PML714" s="187"/>
      <c r="PMM714" s="187"/>
      <c r="PMN714" s="187"/>
      <c r="PMO714" s="187"/>
      <c r="PMP714" s="187"/>
      <c r="PMQ714" s="187"/>
      <c r="PMR714" s="187"/>
      <c r="PMS714" s="187"/>
      <c r="PMT714" s="187"/>
      <c r="PMU714" s="187"/>
      <c r="PMV714" s="187"/>
      <c r="PMW714" s="187"/>
      <c r="PMX714" s="187"/>
      <c r="PMY714" s="187"/>
      <c r="PMZ714" s="187"/>
      <c r="PNA714" s="187"/>
      <c r="PNB714" s="187"/>
      <c r="PNC714" s="187"/>
      <c r="PND714" s="187"/>
      <c r="PNE714" s="187"/>
      <c r="PNF714" s="187"/>
      <c r="PNG714" s="187"/>
      <c r="PNH714" s="187"/>
      <c r="PNI714" s="187"/>
      <c r="PNJ714" s="187"/>
      <c r="PNK714" s="187"/>
      <c r="PNL714" s="187"/>
      <c r="PNM714" s="187"/>
      <c r="PNN714" s="187"/>
      <c r="PNO714" s="187"/>
      <c r="PNP714" s="187"/>
      <c r="PNQ714" s="187"/>
      <c r="PNR714" s="187"/>
      <c r="PNS714" s="187"/>
      <c r="PNT714" s="187"/>
      <c r="PNU714" s="187"/>
      <c r="PNV714" s="187"/>
      <c r="PNW714" s="187"/>
      <c r="PNX714" s="187"/>
      <c r="PNY714" s="187"/>
      <c r="PNZ714" s="187"/>
      <c r="POA714" s="187"/>
      <c r="POB714" s="187"/>
      <c r="POC714" s="187"/>
      <c r="POD714" s="187"/>
      <c r="POE714" s="187"/>
      <c r="POF714" s="187"/>
      <c r="POG714" s="187"/>
      <c r="POH714" s="187"/>
      <c r="POI714" s="187"/>
      <c r="POJ714" s="187"/>
      <c r="POK714" s="187"/>
      <c r="POL714" s="187"/>
      <c r="POM714" s="187"/>
      <c r="PON714" s="187"/>
      <c r="POO714" s="187"/>
      <c r="POP714" s="187"/>
      <c r="POQ714" s="187"/>
      <c r="POR714" s="187"/>
      <c r="POS714" s="187"/>
      <c r="POT714" s="187"/>
      <c r="POU714" s="187"/>
      <c r="POV714" s="187"/>
      <c r="POW714" s="187"/>
      <c r="POX714" s="187"/>
      <c r="POY714" s="187"/>
      <c r="POZ714" s="187"/>
      <c r="PPA714" s="187"/>
      <c r="PPB714" s="187"/>
      <c r="PPC714" s="187"/>
      <c r="PPD714" s="187"/>
      <c r="PPE714" s="187"/>
      <c r="PPF714" s="187"/>
      <c r="PPG714" s="187"/>
      <c r="PPH714" s="187"/>
      <c r="PPI714" s="187"/>
      <c r="PPJ714" s="187"/>
      <c r="PPK714" s="187"/>
      <c r="PPL714" s="187"/>
      <c r="PPM714" s="187"/>
      <c r="PPN714" s="187"/>
      <c r="PPO714" s="187"/>
      <c r="PPP714" s="187"/>
      <c r="PPQ714" s="187"/>
      <c r="PPR714" s="187"/>
      <c r="PPS714" s="187"/>
      <c r="PPT714" s="187"/>
      <c r="PPU714" s="187"/>
      <c r="PPV714" s="187"/>
      <c r="PPW714" s="187"/>
      <c r="PPX714" s="187"/>
      <c r="PPY714" s="187"/>
      <c r="PPZ714" s="187"/>
      <c r="PQA714" s="187"/>
      <c r="PQB714" s="187"/>
      <c r="PQC714" s="187"/>
      <c r="PQD714" s="187"/>
      <c r="PQE714" s="187"/>
      <c r="PQF714" s="187"/>
      <c r="PQG714" s="187"/>
      <c r="PQH714" s="187"/>
      <c r="PQI714" s="187"/>
      <c r="PQJ714" s="187"/>
      <c r="PQK714" s="187"/>
      <c r="PQL714" s="187"/>
      <c r="PQM714" s="187"/>
      <c r="PQN714" s="187"/>
      <c r="PQO714" s="187"/>
      <c r="PQP714" s="187"/>
      <c r="PQQ714" s="187"/>
      <c r="PQR714" s="187"/>
      <c r="PQS714" s="187"/>
      <c r="PQT714" s="187"/>
      <c r="PQU714" s="187"/>
      <c r="PQV714" s="187"/>
      <c r="PQW714" s="187"/>
      <c r="PQX714" s="187"/>
      <c r="PQY714" s="187"/>
      <c r="PQZ714" s="187"/>
      <c r="PRA714" s="187"/>
      <c r="PRB714" s="187"/>
      <c r="PRC714" s="187"/>
      <c r="PRD714" s="187"/>
      <c r="PRE714" s="187"/>
      <c r="PRF714" s="187"/>
      <c r="PRG714" s="187"/>
      <c r="PRH714" s="187"/>
      <c r="PRI714" s="187"/>
      <c r="PRJ714" s="187"/>
      <c r="PRK714" s="187"/>
      <c r="PRL714" s="187"/>
      <c r="PRM714" s="187"/>
      <c r="PRN714" s="187"/>
      <c r="PRO714" s="187"/>
      <c r="PRP714" s="187"/>
      <c r="PRQ714" s="187"/>
      <c r="PRR714" s="187"/>
      <c r="PRS714" s="187"/>
      <c r="PRT714" s="187"/>
      <c r="PRU714" s="187"/>
      <c r="PRV714" s="187"/>
      <c r="PRW714" s="187"/>
      <c r="PRX714" s="187"/>
      <c r="PRY714" s="187"/>
      <c r="PRZ714" s="187"/>
      <c r="PSA714" s="187"/>
      <c r="PSB714" s="187"/>
      <c r="PSC714" s="187"/>
      <c r="PSD714" s="187"/>
      <c r="PSE714" s="187"/>
      <c r="PSF714" s="187"/>
      <c r="PSG714" s="187"/>
      <c r="PSH714" s="187"/>
      <c r="PSI714" s="187"/>
      <c r="PSJ714" s="187"/>
      <c r="PSK714" s="187"/>
      <c r="PSL714" s="187"/>
      <c r="PSM714" s="187"/>
      <c r="PSN714" s="187"/>
      <c r="PSO714" s="187"/>
      <c r="PSP714" s="187"/>
      <c r="PSQ714" s="187"/>
      <c r="PSR714" s="187"/>
      <c r="PSS714" s="187"/>
      <c r="PST714" s="187"/>
      <c r="PSU714" s="187"/>
      <c r="PSV714" s="187"/>
      <c r="PSW714" s="187"/>
      <c r="PSX714" s="187"/>
      <c r="PSY714" s="187"/>
      <c r="PSZ714" s="187"/>
      <c r="PTA714" s="187"/>
      <c r="PTB714" s="187"/>
      <c r="PTC714" s="187"/>
      <c r="PTD714" s="187"/>
      <c r="PTE714" s="187"/>
      <c r="PTF714" s="187"/>
      <c r="PTG714" s="187"/>
      <c r="PTH714" s="187"/>
      <c r="PTI714" s="187"/>
      <c r="PTJ714" s="187"/>
      <c r="PTK714" s="187"/>
      <c r="PTL714" s="187"/>
      <c r="PTM714" s="187"/>
      <c r="PTN714" s="187"/>
      <c r="PTO714" s="187"/>
      <c r="PTP714" s="187"/>
      <c r="PTQ714" s="187"/>
      <c r="PTR714" s="187"/>
      <c r="PTS714" s="187"/>
      <c r="PTT714" s="187"/>
      <c r="PTU714" s="187"/>
      <c r="PTV714" s="187"/>
      <c r="PTW714" s="187"/>
      <c r="PTX714" s="187"/>
      <c r="PTY714" s="187"/>
      <c r="PTZ714" s="187"/>
      <c r="PUA714" s="187"/>
      <c r="PUB714" s="187"/>
      <c r="PUC714" s="187"/>
      <c r="PUD714" s="187"/>
      <c r="PUE714" s="187"/>
      <c r="PUF714" s="187"/>
      <c r="PUG714" s="187"/>
      <c r="PUH714" s="187"/>
      <c r="PUI714" s="187"/>
      <c r="PUJ714" s="187"/>
      <c r="PUK714" s="187"/>
      <c r="PUL714" s="187"/>
      <c r="PUM714" s="187"/>
      <c r="PUN714" s="187"/>
      <c r="PUO714" s="187"/>
      <c r="PUP714" s="187"/>
      <c r="PUQ714" s="187"/>
      <c r="PUR714" s="187"/>
      <c r="PUS714" s="187"/>
      <c r="PUT714" s="187"/>
      <c r="PUU714" s="187"/>
      <c r="PUV714" s="187"/>
      <c r="PUW714" s="187"/>
      <c r="PUX714" s="187"/>
      <c r="PUY714" s="187"/>
      <c r="PUZ714" s="187"/>
      <c r="PVA714" s="187"/>
      <c r="PVB714" s="187"/>
      <c r="PVC714" s="187"/>
      <c r="PVD714" s="187"/>
      <c r="PVE714" s="187"/>
      <c r="PVF714" s="187"/>
      <c r="PVG714" s="187"/>
      <c r="PVH714" s="187"/>
      <c r="PVI714" s="187"/>
      <c r="PVJ714" s="187"/>
      <c r="PVK714" s="187"/>
      <c r="PVL714" s="187"/>
      <c r="PVM714" s="187"/>
      <c r="PVN714" s="187"/>
      <c r="PVO714" s="187"/>
      <c r="PVP714" s="187"/>
      <c r="PVQ714" s="187"/>
      <c r="PVR714" s="187"/>
      <c r="PVS714" s="187"/>
      <c r="PVT714" s="187"/>
      <c r="PVU714" s="187"/>
      <c r="PVV714" s="187"/>
      <c r="PVW714" s="187"/>
      <c r="PVX714" s="187"/>
      <c r="PVY714" s="187"/>
      <c r="PVZ714" s="187"/>
      <c r="PWA714" s="187"/>
      <c r="PWB714" s="187"/>
      <c r="PWC714" s="187"/>
      <c r="PWD714" s="187"/>
      <c r="PWE714" s="187"/>
      <c r="PWF714" s="187"/>
      <c r="PWG714" s="187"/>
      <c r="PWH714" s="187"/>
      <c r="PWI714" s="187"/>
      <c r="PWJ714" s="187"/>
      <c r="PWK714" s="187"/>
      <c r="PWL714" s="187"/>
      <c r="PWM714" s="187"/>
      <c r="PWN714" s="187"/>
      <c r="PWO714" s="187"/>
      <c r="PWP714" s="187"/>
      <c r="PWQ714" s="187"/>
      <c r="PWR714" s="187"/>
      <c r="PWS714" s="187"/>
      <c r="PWT714" s="187"/>
      <c r="PWU714" s="187"/>
      <c r="PWV714" s="187"/>
      <c r="PWW714" s="187"/>
      <c r="PWX714" s="187"/>
      <c r="PWY714" s="187"/>
      <c r="PWZ714" s="187"/>
      <c r="PXA714" s="187"/>
      <c r="PXB714" s="187"/>
      <c r="PXC714" s="187"/>
      <c r="PXD714" s="187"/>
      <c r="PXE714" s="187"/>
      <c r="PXF714" s="187"/>
      <c r="PXG714" s="187"/>
      <c r="PXH714" s="187"/>
      <c r="PXI714" s="187"/>
      <c r="PXJ714" s="187"/>
      <c r="PXK714" s="187"/>
      <c r="PXL714" s="187"/>
      <c r="PXM714" s="187"/>
      <c r="PXN714" s="187"/>
      <c r="PXO714" s="187"/>
      <c r="PXP714" s="187"/>
      <c r="PXQ714" s="187"/>
      <c r="PXR714" s="187"/>
      <c r="PXS714" s="187"/>
      <c r="PXT714" s="187"/>
      <c r="PXU714" s="187"/>
      <c r="PXV714" s="187"/>
      <c r="PXW714" s="187"/>
      <c r="PXX714" s="187"/>
      <c r="PXY714" s="187"/>
      <c r="PXZ714" s="187"/>
      <c r="PYA714" s="187"/>
      <c r="PYB714" s="187"/>
      <c r="PYC714" s="187"/>
      <c r="PYD714" s="187"/>
      <c r="PYE714" s="187"/>
      <c r="PYF714" s="187"/>
      <c r="PYG714" s="187"/>
      <c r="PYH714" s="187"/>
      <c r="PYI714" s="187"/>
      <c r="PYJ714" s="187"/>
      <c r="PYK714" s="187"/>
      <c r="PYL714" s="187"/>
      <c r="PYM714" s="187"/>
      <c r="PYN714" s="187"/>
      <c r="PYO714" s="187"/>
      <c r="PYP714" s="187"/>
      <c r="PYQ714" s="187"/>
      <c r="PYR714" s="187"/>
      <c r="PYS714" s="187"/>
      <c r="PYT714" s="187"/>
      <c r="PYU714" s="187"/>
      <c r="PYV714" s="187"/>
      <c r="PYW714" s="187"/>
      <c r="PYX714" s="187"/>
      <c r="PYY714" s="187"/>
      <c r="PYZ714" s="187"/>
      <c r="PZA714" s="187"/>
      <c r="PZB714" s="187"/>
      <c r="PZC714" s="187"/>
      <c r="PZD714" s="187"/>
      <c r="PZE714" s="187"/>
      <c r="PZF714" s="187"/>
      <c r="PZG714" s="187"/>
      <c r="PZH714" s="187"/>
      <c r="PZI714" s="187"/>
      <c r="PZJ714" s="187"/>
      <c r="PZK714" s="187"/>
      <c r="PZL714" s="187"/>
      <c r="PZM714" s="187"/>
      <c r="PZN714" s="187"/>
      <c r="PZO714" s="187"/>
      <c r="PZP714" s="187"/>
      <c r="PZQ714" s="187"/>
      <c r="PZR714" s="187"/>
      <c r="PZS714" s="187"/>
      <c r="PZT714" s="187"/>
      <c r="PZU714" s="187"/>
      <c r="PZV714" s="187"/>
      <c r="PZW714" s="187"/>
      <c r="PZX714" s="187"/>
      <c r="PZY714" s="187"/>
      <c r="PZZ714" s="187"/>
      <c r="QAA714" s="187"/>
      <c r="QAB714" s="187"/>
      <c r="QAC714" s="187"/>
      <c r="QAD714" s="187"/>
      <c r="QAE714" s="187"/>
      <c r="QAF714" s="187"/>
      <c r="QAG714" s="187"/>
      <c r="QAH714" s="187"/>
      <c r="QAI714" s="187"/>
      <c r="QAJ714" s="187"/>
      <c r="QAK714" s="187"/>
      <c r="QAL714" s="187"/>
      <c r="QAM714" s="187"/>
      <c r="QAN714" s="187"/>
      <c r="QAO714" s="187"/>
      <c r="QAP714" s="187"/>
      <c r="QAQ714" s="187"/>
      <c r="QAR714" s="187"/>
      <c r="QAS714" s="187"/>
      <c r="QAT714" s="187"/>
      <c r="QAU714" s="187"/>
      <c r="QAV714" s="187"/>
      <c r="QAW714" s="187"/>
      <c r="QAX714" s="187"/>
      <c r="QAY714" s="187"/>
      <c r="QAZ714" s="187"/>
      <c r="QBA714" s="187"/>
      <c r="QBB714" s="187"/>
      <c r="QBC714" s="187"/>
      <c r="QBD714" s="187"/>
      <c r="QBE714" s="187"/>
      <c r="QBF714" s="187"/>
      <c r="QBG714" s="187"/>
      <c r="QBH714" s="187"/>
      <c r="QBI714" s="187"/>
      <c r="QBJ714" s="187"/>
      <c r="QBK714" s="187"/>
      <c r="QBL714" s="187"/>
      <c r="QBM714" s="187"/>
      <c r="QBN714" s="187"/>
      <c r="QBO714" s="187"/>
      <c r="QBP714" s="187"/>
      <c r="QBQ714" s="187"/>
      <c r="QBR714" s="187"/>
      <c r="QBS714" s="187"/>
      <c r="QBT714" s="187"/>
      <c r="QBU714" s="187"/>
      <c r="QBV714" s="187"/>
      <c r="QBW714" s="187"/>
      <c r="QBX714" s="187"/>
      <c r="QBY714" s="187"/>
      <c r="QBZ714" s="187"/>
      <c r="QCA714" s="187"/>
      <c r="QCB714" s="187"/>
      <c r="QCC714" s="187"/>
      <c r="QCD714" s="187"/>
      <c r="QCE714" s="187"/>
      <c r="QCF714" s="187"/>
      <c r="QCG714" s="187"/>
      <c r="QCH714" s="187"/>
      <c r="QCI714" s="187"/>
      <c r="QCJ714" s="187"/>
      <c r="QCK714" s="187"/>
      <c r="QCL714" s="187"/>
      <c r="QCM714" s="187"/>
      <c r="QCN714" s="187"/>
      <c r="QCO714" s="187"/>
      <c r="QCP714" s="187"/>
      <c r="QCQ714" s="187"/>
      <c r="QCR714" s="187"/>
      <c r="QCS714" s="187"/>
      <c r="QCT714" s="187"/>
      <c r="QCU714" s="187"/>
      <c r="QCV714" s="187"/>
      <c r="QCW714" s="187"/>
      <c r="QCX714" s="187"/>
      <c r="QCY714" s="187"/>
      <c r="QCZ714" s="187"/>
      <c r="QDA714" s="187"/>
      <c r="QDB714" s="187"/>
      <c r="QDC714" s="187"/>
      <c r="QDD714" s="187"/>
      <c r="QDE714" s="187"/>
      <c r="QDF714" s="187"/>
      <c r="QDG714" s="187"/>
      <c r="QDH714" s="187"/>
      <c r="QDI714" s="187"/>
      <c r="QDJ714" s="187"/>
      <c r="QDK714" s="187"/>
      <c r="QDL714" s="187"/>
      <c r="QDM714" s="187"/>
      <c r="QDN714" s="187"/>
      <c r="QDO714" s="187"/>
      <c r="QDP714" s="187"/>
      <c r="QDQ714" s="187"/>
      <c r="QDR714" s="187"/>
      <c r="QDS714" s="187"/>
      <c r="QDT714" s="187"/>
      <c r="QDU714" s="187"/>
      <c r="QDV714" s="187"/>
      <c r="QDW714" s="187"/>
      <c r="QDX714" s="187"/>
      <c r="QDY714" s="187"/>
      <c r="QDZ714" s="187"/>
      <c r="QEA714" s="187"/>
      <c r="QEB714" s="187"/>
      <c r="QEC714" s="187"/>
      <c r="QED714" s="187"/>
      <c r="QEE714" s="187"/>
      <c r="QEF714" s="187"/>
      <c r="QEG714" s="187"/>
      <c r="QEH714" s="187"/>
      <c r="QEI714" s="187"/>
      <c r="QEJ714" s="187"/>
      <c r="QEK714" s="187"/>
      <c r="QEL714" s="187"/>
      <c r="QEM714" s="187"/>
      <c r="QEN714" s="187"/>
      <c r="QEO714" s="187"/>
      <c r="QEP714" s="187"/>
      <c r="QEQ714" s="187"/>
      <c r="QER714" s="187"/>
      <c r="QES714" s="187"/>
      <c r="QET714" s="187"/>
      <c r="QEU714" s="187"/>
      <c r="QEV714" s="187"/>
      <c r="QEW714" s="187"/>
      <c r="QEX714" s="187"/>
      <c r="QEY714" s="187"/>
      <c r="QEZ714" s="187"/>
      <c r="QFA714" s="187"/>
      <c r="QFB714" s="187"/>
      <c r="QFC714" s="187"/>
      <c r="QFD714" s="187"/>
      <c r="QFE714" s="187"/>
      <c r="QFF714" s="187"/>
      <c r="QFG714" s="187"/>
      <c r="QFH714" s="187"/>
      <c r="QFI714" s="187"/>
      <c r="QFJ714" s="187"/>
      <c r="QFK714" s="187"/>
      <c r="QFL714" s="187"/>
      <c r="QFM714" s="187"/>
      <c r="QFN714" s="187"/>
      <c r="QFO714" s="187"/>
      <c r="QFP714" s="187"/>
      <c r="QFQ714" s="187"/>
      <c r="QFR714" s="187"/>
      <c r="QFS714" s="187"/>
      <c r="QFT714" s="187"/>
      <c r="QFU714" s="187"/>
      <c r="QFV714" s="187"/>
      <c r="QFW714" s="187"/>
      <c r="QFX714" s="187"/>
      <c r="QFY714" s="187"/>
      <c r="QFZ714" s="187"/>
      <c r="QGA714" s="187"/>
      <c r="QGB714" s="187"/>
      <c r="QGC714" s="187"/>
      <c r="QGD714" s="187"/>
      <c r="QGE714" s="187"/>
      <c r="QGF714" s="187"/>
      <c r="QGG714" s="187"/>
      <c r="QGH714" s="187"/>
      <c r="QGI714" s="187"/>
      <c r="QGJ714" s="187"/>
      <c r="QGK714" s="187"/>
      <c r="QGL714" s="187"/>
      <c r="QGM714" s="187"/>
      <c r="QGN714" s="187"/>
      <c r="QGO714" s="187"/>
      <c r="QGP714" s="187"/>
      <c r="QGQ714" s="187"/>
      <c r="QGR714" s="187"/>
      <c r="QGS714" s="187"/>
      <c r="QGT714" s="187"/>
      <c r="QGU714" s="187"/>
      <c r="QGV714" s="187"/>
      <c r="QGW714" s="187"/>
      <c r="QGX714" s="187"/>
      <c r="QGY714" s="187"/>
      <c r="QGZ714" s="187"/>
      <c r="QHA714" s="187"/>
      <c r="QHB714" s="187"/>
      <c r="QHC714" s="187"/>
      <c r="QHD714" s="187"/>
      <c r="QHE714" s="187"/>
      <c r="QHF714" s="187"/>
      <c r="QHG714" s="187"/>
      <c r="QHH714" s="187"/>
      <c r="QHI714" s="187"/>
      <c r="QHJ714" s="187"/>
      <c r="QHK714" s="187"/>
      <c r="QHL714" s="187"/>
      <c r="QHM714" s="187"/>
      <c r="QHN714" s="187"/>
      <c r="QHO714" s="187"/>
      <c r="QHP714" s="187"/>
      <c r="QHQ714" s="187"/>
      <c r="QHR714" s="187"/>
      <c r="QHS714" s="187"/>
      <c r="QHT714" s="187"/>
      <c r="QHU714" s="187"/>
      <c r="QHV714" s="187"/>
      <c r="QHW714" s="187"/>
      <c r="QHX714" s="187"/>
      <c r="QHY714" s="187"/>
      <c r="QHZ714" s="187"/>
      <c r="QIA714" s="187"/>
      <c r="QIB714" s="187"/>
      <c r="QIC714" s="187"/>
      <c r="QID714" s="187"/>
      <c r="QIE714" s="187"/>
      <c r="QIF714" s="187"/>
      <c r="QIG714" s="187"/>
      <c r="QIH714" s="187"/>
      <c r="QII714" s="187"/>
      <c r="QIJ714" s="187"/>
      <c r="QIK714" s="187"/>
      <c r="QIL714" s="187"/>
      <c r="QIM714" s="187"/>
      <c r="QIN714" s="187"/>
      <c r="QIO714" s="187"/>
      <c r="QIP714" s="187"/>
      <c r="QIQ714" s="187"/>
      <c r="QIR714" s="187"/>
      <c r="QIS714" s="187"/>
      <c r="QIT714" s="187"/>
      <c r="QIU714" s="187"/>
      <c r="QIV714" s="187"/>
      <c r="QIW714" s="187"/>
      <c r="QIX714" s="187"/>
      <c r="QIY714" s="187"/>
      <c r="QIZ714" s="187"/>
      <c r="QJA714" s="187"/>
      <c r="QJB714" s="187"/>
      <c r="QJC714" s="187"/>
      <c r="QJD714" s="187"/>
      <c r="QJE714" s="187"/>
      <c r="QJF714" s="187"/>
      <c r="QJG714" s="187"/>
      <c r="QJH714" s="187"/>
      <c r="QJI714" s="187"/>
      <c r="QJJ714" s="187"/>
      <c r="QJK714" s="187"/>
      <c r="QJL714" s="187"/>
      <c r="QJM714" s="187"/>
      <c r="QJN714" s="187"/>
      <c r="QJO714" s="187"/>
      <c r="QJP714" s="187"/>
      <c r="QJQ714" s="187"/>
      <c r="QJR714" s="187"/>
      <c r="QJS714" s="187"/>
      <c r="QJT714" s="187"/>
      <c r="QJU714" s="187"/>
      <c r="QJV714" s="187"/>
      <c r="QJW714" s="187"/>
      <c r="QJX714" s="187"/>
      <c r="QJY714" s="187"/>
      <c r="QJZ714" s="187"/>
      <c r="QKA714" s="187"/>
      <c r="QKB714" s="187"/>
      <c r="QKC714" s="187"/>
      <c r="QKD714" s="187"/>
      <c r="QKE714" s="187"/>
      <c r="QKF714" s="187"/>
      <c r="QKG714" s="187"/>
      <c r="QKH714" s="187"/>
      <c r="QKI714" s="187"/>
      <c r="QKJ714" s="187"/>
      <c r="QKK714" s="187"/>
      <c r="QKL714" s="187"/>
      <c r="QKM714" s="187"/>
      <c r="QKN714" s="187"/>
      <c r="QKO714" s="187"/>
      <c r="QKP714" s="187"/>
      <c r="QKQ714" s="187"/>
      <c r="QKR714" s="187"/>
      <c r="QKS714" s="187"/>
      <c r="QKT714" s="187"/>
      <c r="QKU714" s="187"/>
      <c r="QKV714" s="187"/>
      <c r="QKW714" s="187"/>
      <c r="QKX714" s="187"/>
      <c r="QKY714" s="187"/>
      <c r="QKZ714" s="187"/>
      <c r="QLA714" s="187"/>
      <c r="QLB714" s="187"/>
      <c r="QLC714" s="187"/>
      <c r="QLD714" s="187"/>
      <c r="QLE714" s="187"/>
      <c r="QLF714" s="187"/>
      <c r="QLG714" s="187"/>
      <c r="QLH714" s="187"/>
      <c r="QLI714" s="187"/>
      <c r="QLJ714" s="187"/>
      <c r="QLK714" s="187"/>
      <c r="QLL714" s="187"/>
      <c r="QLM714" s="187"/>
      <c r="QLN714" s="187"/>
      <c r="QLO714" s="187"/>
      <c r="QLP714" s="187"/>
      <c r="QLQ714" s="187"/>
      <c r="QLR714" s="187"/>
      <c r="QLS714" s="187"/>
      <c r="QLT714" s="187"/>
      <c r="QLU714" s="187"/>
      <c r="QLV714" s="187"/>
      <c r="QLW714" s="187"/>
      <c r="QLX714" s="187"/>
      <c r="QLY714" s="187"/>
      <c r="QLZ714" s="187"/>
      <c r="QMA714" s="187"/>
      <c r="QMB714" s="187"/>
      <c r="QMC714" s="187"/>
      <c r="QMD714" s="187"/>
      <c r="QME714" s="187"/>
      <c r="QMF714" s="187"/>
      <c r="QMG714" s="187"/>
      <c r="QMH714" s="187"/>
      <c r="QMI714" s="187"/>
      <c r="QMJ714" s="187"/>
      <c r="QMK714" s="187"/>
      <c r="QML714" s="187"/>
      <c r="QMM714" s="187"/>
      <c r="QMN714" s="187"/>
      <c r="QMO714" s="187"/>
      <c r="QMP714" s="187"/>
      <c r="QMQ714" s="187"/>
      <c r="QMR714" s="187"/>
      <c r="QMS714" s="187"/>
      <c r="QMT714" s="187"/>
      <c r="QMU714" s="187"/>
      <c r="QMV714" s="187"/>
      <c r="QMW714" s="187"/>
      <c r="QMX714" s="187"/>
      <c r="QMY714" s="187"/>
      <c r="QMZ714" s="187"/>
      <c r="QNA714" s="187"/>
      <c r="QNB714" s="187"/>
      <c r="QNC714" s="187"/>
      <c r="QND714" s="187"/>
      <c r="QNE714" s="187"/>
      <c r="QNF714" s="187"/>
      <c r="QNG714" s="187"/>
      <c r="QNH714" s="187"/>
      <c r="QNI714" s="187"/>
      <c r="QNJ714" s="187"/>
      <c r="QNK714" s="187"/>
      <c r="QNL714" s="187"/>
      <c r="QNM714" s="187"/>
      <c r="QNN714" s="187"/>
      <c r="QNO714" s="187"/>
      <c r="QNP714" s="187"/>
      <c r="QNQ714" s="187"/>
      <c r="QNR714" s="187"/>
      <c r="QNS714" s="187"/>
      <c r="QNT714" s="187"/>
      <c r="QNU714" s="187"/>
      <c r="QNV714" s="187"/>
      <c r="QNW714" s="187"/>
      <c r="QNX714" s="187"/>
      <c r="QNY714" s="187"/>
      <c r="QNZ714" s="187"/>
      <c r="QOA714" s="187"/>
      <c r="QOB714" s="187"/>
      <c r="QOC714" s="187"/>
      <c r="QOD714" s="187"/>
      <c r="QOE714" s="187"/>
      <c r="QOF714" s="187"/>
      <c r="QOG714" s="187"/>
      <c r="QOH714" s="187"/>
      <c r="QOI714" s="187"/>
      <c r="QOJ714" s="187"/>
      <c r="QOK714" s="187"/>
      <c r="QOL714" s="187"/>
      <c r="QOM714" s="187"/>
      <c r="QON714" s="187"/>
      <c r="QOO714" s="187"/>
      <c r="QOP714" s="187"/>
      <c r="QOQ714" s="187"/>
      <c r="QOR714" s="187"/>
      <c r="QOS714" s="187"/>
      <c r="QOT714" s="187"/>
      <c r="QOU714" s="187"/>
      <c r="QOV714" s="187"/>
      <c r="QOW714" s="187"/>
      <c r="QOX714" s="187"/>
      <c r="QOY714" s="187"/>
      <c r="QOZ714" s="187"/>
      <c r="QPA714" s="187"/>
      <c r="QPB714" s="187"/>
      <c r="QPC714" s="187"/>
      <c r="QPD714" s="187"/>
      <c r="QPE714" s="187"/>
      <c r="QPF714" s="187"/>
      <c r="QPG714" s="187"/>
      <c r="QPH714" s="187"/>
      <c r="QPI714" s="187"/>
      <c r="QPJ714" s="187"/>
      <c r="QPK714" s="187"/>
      <c r="QPL714" s="187"/>
      <c r="QPM714" s="187"/>
      <c r="QPN714" s="187"/>
      <c r="QPO714" s="187"/>
      <c r="QPP714" s="187"/>
      <c r="QPQ714" s="187"/>
      <c r="QPR714" s="187"/>
      <c r="QPS714" s="187"/>
      <c r="QPT714" s="187"/>
      <c r="QPU714" s="187"/>
      <c r="QPV714" s="187"/>
      <c r="QPW714" s="187"/>
      <c r="QPX714" s="187"/>
      <c r="QPY714" s="187"/>
      <c r="QPZ714" s="187"/>
      <c r="QQA714" s="187"/>
      <c r="QQB714" s="187"/>
      <c r="QQC714" s="187"/>
      <c r="QQD714" s="187"/>
      <c r="QQE714" s="187"/>
      <c r="QQF714" s="187"/>
      <c r="QQG714" s="187"/>
      <c r="QQH714" s="187"/>
      <c r="QQI714" s="187"/>
      <c r="QQJ714" s="187"/>
      <c r="QQK714" s="187"/>
      <c r="QQL714" s="187"/>
      <c r="QQM714" s="187"/>
      <c r="QQN714" s="187"/>
      <c r="QQO714" s="187"/>
      <c r="QQP714" s="187"/>
      <c r="QQQ714" s="187"/>
      <c r="QQR714" s="187"/>
      <c r="QQS714" s="187"/>
      <c r="QQT714" s="187"/>
      <c r="QQU714" s="187"/>
      <c r="QQV714" s="187"/>
      <c r="QQW714" s="187"/>
      <c r="QQX714" s="187"/>
      <c r="QQY714" s="187"/>
      <c r="QQZ714" s="187"/>
      <c r="QRA714" s="187"/>
      <c r="QRB714" s="187"/>
      <c r="QRC714" s="187"/>
      <c r="QRD714" s="187"/>
      <c r="QRE714" s="187"/>
      <c r="QRF714" s="187"/>
      <c r="QRG714" s="187"/>
      <c r="QRH714" s="187"/>
      <c r="QRI714" s="187"/>
      <c r="QRJ714" s="187"/>
      <c r="QRK714" s="187"/>
      <c r="QRL714" s="187"/>
      <c r="QRM714" s="187"/>
      <c r="QRN714" s="187"/>
      <c r="QRO714" s="187"/>
      <c r="QRP714" s="187"/>
      <c r="QRQ714" s="187"/>
      <c r="QRR714" s="187"/>
      <c r="QRS714" s="187"/>
      <c r="QRT714" s="187"/>
      <c r="QRU714" s="187"/>
      <c r="QRV714" s="187"/>
      <c r="QRW714" s="187"/>
      <c r="QRX714" s="187"/>
      <c r="QRY714" s="187"/>
      <c r="QRZ714" s="187"/>
      <c r="QSA714" s="187"/>
      <c r="QSB714" s="187"/>
      <c r="QSC714" s="187"/>
      <c r="QSD714" s="187"/>
      <c r="QSE714" s="187"/>
      <c r="QSF714" s="187"/>
      <c r="QSG714" s="187"/>
      <c r="QSH714" s="187"/>
      <c r="QSI714" s="187"/>
      <c r="QSJ714" s="187"/>
      <c r="QSK714" s="187"/>
      <c r="QSL714" s="187"/>
      <c r="QSM714" s="187"/>
      <c r="QSN714" s="187"/>
      <c r="QSO714" s="187"/>
      <c r="QSP714" s="187"/>
      <c r="QSQ714" s="187"/>
      <c r="QSR714" s="187"/>
      <c r="QSS714" s="187"/>
      <c r="QST714" s="187"/>
      <c r="QSU714" s="187"/>
      <c r="QSV714" s="187"/>
      <c r="QSW714" s="187"/>
      <c r="QSX714" s="187"/>
      <c r="QSY714" s="187"/>
      <c r="QSZ714" s="187"/>
      <c r="QTA714" s="187"/>
      <c r="QTB714" s="187"/>
      <c r="QTC714" s="187"/>
      <c r="QTD714" s="187"/>
      <c r="QTE714" s="187"/>
      <c r="QTF714" s="187"/>
      <c r="QTG714" s="187"/>
      <c r="QTH714" s="187"/>
      <c r="QTI714" s="187"/>
      <c r="QTJ714" s="187"/>
      <c r="QTK714" s="187"/>
      <c r="QTL714" s="187"/>
      <c r="QTM714" s="187"/>
      <c r="QTN714" s="187"/>
      <c r="QTO714" s="187"/>
      <c r="QTP714" s="187"/>
      <c r="QTQ714" s="187"/>
      <c r="QTR714" s="187"/>
      <c r="QTS714" s="187"/>
      <c r="QTT714" s="187"/>
      <c r="QTU714" s="187"/>
      <c r="QTV714" s="187"/>
      <c r="QTW714" s="187"/>
      <c r="QTX714" s="187"/>
      <c r="QTY714" s="187"/>
      <c r="QTZ714" s="187"/>
      <c r="QUA714" s="187"/>
      <c r="QUB714" s="187"/>
      <c r="QUC714" s="187"/>
      <c r="QUD714" s="187"/>
      <c r="QUE714" s="187"/>
      <c r="QUF714" s="187"/>
      <c r="QUG714" s="187"/>
      <c r="QUH714" s="187"/>
      <c r="QUI714" s="187"/>
      <c r="QUJ714" s="187"/>
      <c r="QUK714" s="187"/>
      <c r="QUL714" s="187"/>
      <c r="QUM714" s="187"/>
      <c r="QUN714" s="187"/>
      <c r="QUO714" s="187"/>
      <c r="QUP714" s="187"/>
      <c r="QUQ714" s="187"/>
      <c r="QUR714" s="187"/>
      <c r="QUS714" s="187"/>
      <c r="QUT714" s="187"/>
      <c r="QUU714" s="187"/>
      <c r="QUV714" s="187"/>
      <c r="QUW714" s="187"/>
      <c r="QUX714" s="187"/>
      <c r="QUY714" s="187"/>
      <c r="QUZ714" s="187"/>
      <c r="QVA714" s="187"/>
      <c r="QVB714" s="187"/>
      <c r="QVC714" s="187"/>
      <c r="QVD714" s="187"/>
      <c r="QVE714" s="187"/>
      <c r="QVF714" s="187"/>
      <c r="QVG714" s="187"/>
      <c r="QVH714" s="187"/>
      <c r="QVI714" s="187"/>
      <c r="QVJ714" s="187"/>
      <c r="QVK714" s="187"/>
      <c r="QVL714" s="187"/>
      <c r="QVM714" s="187"/>
      <c r="QVN714" s="187"/>
      <c r="QVO714" s="187"/>
      <c r="QVP714" s="187"/>
      <c r="QVQ714" s="187"/>
      <c r="QVR714" s="187"/>
      <c r="QVS714" s="187"/>
      <c r="QVT714" s="187"/>
      <c r="QVU714" s="187"/>
      <c r="QVV714" s="187"/>
      <c r="QVW714" s="187"/>
      <c r="QVX714" s="187"/>
      <c r="QVY714" s="187"/>
      <c r="QVZ714" s="187"/>
      <c r="QWA714" s="187"/>
      <c r="QWB714" s="187"/>
      <c r="QWC714" s="187"/>
      <c r="QWD714" s="187"/>
      <c r="QWE714" s="187"/>
      <c r="QWF714" s="187"/>
      <c r="QWG714" s="187"/>
      <c r="QWH714" s="187"/>
      <c r="QWI714" s="187"/>
      <c r="QWJ714" s="187"/>
      <c r="QWK714" s="187"/>
      <c r="QWL714" s="187"/>
      <c r="QWM714" s="187"/>
      <c r="QWN714" s="187"/>
      <c r="QWO714" s="187"/>
      <c r="QWP714" s="187"/>
      <c r="QWQ714" s="187"/>
      <c r="QWR714" s="187"/>
      <c r="QWS714" s="187"/>
      <c r="QWT714" s="187"/>
      <c r="QWU714" s="187"/>
      <c r="QWV714" s="187"/>
      <c r="QWW714" s="187"/>
      <c r="QWX714" s="187"/>
      <c r="QWY714" s="187"/>
      <c r="QWZ714" s="187"/>
      <c r="QXA714" s="187"/>
      <c r="QXB714" s="187"/>
      <c r="QXC714" s="187"/>
      <c r="QXD714" s="187"/>
      <c r="QXE714" s="187"/>
      <c r="QXF714" s="187"/>
      <c r="QXG714" s="187"/>
      <c r="QXH714" s="187"/>
      <c r="QXI714" s="187"/>
      <c r="QXJ714" s="187"/>
      <c r="QXK714" s="187"/>
      <c r="QXL714" s="187"/>
      <c r="QXM714" s="187"/>
      <c r="QXN714" s="187"/>
      <c r="QXO714" s="187"/>
      <c r="QXP714" s="187"/>
      <c r="QXQ714" s="187"/>
      <c r="QXR714" s="187"/>
      <c r="QXS714" s="187"/>
      <c r="QXT714" s="187"/>
      <c r="QXU714" s="187"/>
      <c r="QXV714" s="187"/>
      <c r="QXW714" s="187"/>
      <c r="QXX714" s="187"/>
      <c r="QXY714" s="187"/>
      <c r="QXZ714" s="187"/>
      <c r="QYA714" s="187"/>
      <c r="QYB714" s="187"/>
      <c r="QYC714" s="187"/>
      <c r="QYD714" s="187"/>
      <c r="QYE714" s="187"/>
      <c r="QYF714" s="187"/>
      <c r="QYG714" s="187"/>
      <c r="QYH714" s="187"/>
      <c r="QYI714" s="187"/>
      <c r="QYJ714" s="187"/>
      <c r="QYK714" s="187"/>
      <c r="QYL714" s="187"/>
      <c r="QYM714" s="187"/>
      <c r="QYN714" s="187"/>
      <c r="QYO714" s="187"/>
      <c r="QYP714" s="187"/>
      <c r="QYQ714" s="187"/>
      <c r="QYR714" s="187"/>
      <c r="QYS714" s="187"/>
      <c r="QYT714" s="187"/>
      <c r="QYU714" s="187"/>
      <c r="QYV714" s="187"/>
      <c r="QYW714" s="187"/>
      <c r="QYX714" s="187"/>
      <c r="QYY714" s="187"/>
      <c r="QYZ714" s="187"/>
      <c r="QZA714" s="187"/>
      <c r="QZB714" s="187"/>
      <c r="QZC714" s="187"/>
      <c r="QZD714" s="187"/>
      <c r="QZE714" s="187"/>
      <c r="QZF714" s="187"/>
      <c r="QZG714" s="187"/>
      <c r="QZH714" s="187"/>
      <c r="QZI714" s="187"/>
      <c r="QZJ714" s="187"/>
      <c r="QZK714" s="187"/>
      <c r="QZL714" s="187"/>
      <c r="QZM714" s="187"/>
      <c r="QZN714" s="187"/>
      <c r="QZO714" s="187"/>
      <c r="QZP714" s="187"/>
      <c r="QZQ714" s="187"/>
      <c r="QZR714" s="187"/>
      <c r="QZS714" s="187"/>
      <c r="QZT714" s="187"/>
      <c r="QZU714" s="187"/>
      <c r="QZV714" s="187"/>
      <c r="QZW714" s="187"/>
      <c r="QZX714" s="187"/>
      <c r="QZY714" s="187"/>
      <c r="QZZ714" s="187"/>
      <c r="RAA714" s="187"/>
      <c r="RAB714" s="187"/>
      <c r="RAC714" s="187"/>
      <c r="RAD714" s="187"/>
      <c r="RAE714" s="187"/>
      <c r="RAF714" s="187"/>
      <c r="RAG714" s="187"/>
      <c r="RAH714" s="187"/>
      <c r="RAI714" s="187"/>
      <c r="RAJ714" s="187"/>
      <c r="RAK714" s="187"/>
      <c r="RAL714" s="187"/>
      <c r="RAM714" s="187"/>
      <c r="RAN714" s="187"/>
      <c r="RAO714" s="187"/>
      <c r="RAP714" s="187"/>
      <c r="RAQ714" s="187"/>
      <c r="RAR714" s="187"/>
      <c r="RAS714" s="187"/>
      <c r="RAT714" s="187"/>
      <c r="RAU714" s="187"/>
      <c r="RAV714" s="187"/>
      <c r="RAW714" s="187"/>
      <c r="RAX714" s="187"/>
      <c r="RAY714" s="187"/>
      <c r="RAZ714" s="187"/>
      <c r="RBA714" s="187"/>
      <c r="RBB714" s="187"/>
      <c r="RBC714" s="187"/>
      <c r="RBD714" s="187"/>
      <c r="RBE714" s="187"/>
      <c r="RBF714" s="187"/>
      <c r="RBG714" s="187"/>
      <c r="RBH714" s="187"/>
      <c r="RBI714" s="187"/>
      <c r="RBJ714" s="187"/>
      <c r="RBK714" s="187"/>
      <c r="RBL714" s="187"/>
      <c r="RBM714" s="187"/>
      <c r="RBN714" s="187"/>
      <c r="RBO714" s="187"/>
      <c r="RBP714" s="187"/>
      <c r="RBQ714" s="187"/>
      <c r="RBR714" s="187"/>
      <c r="RBS714" s="187"/>
      <c r="RBT714" s="187"/>
      <c r="RBU714" s="187"/>
      <c r="RBV714" s="187"/>
      <c r="RBW714" s="187"/>
      <c r="RBX714" s="187"/>
      <c r="RBY714" s="187"/>
      <c r="RBZ714" s="187"/>
      <c r="RCA714" s="187"/>
      <c r="RCB714" s="187"/>
      <c r="RCC714" s="187"/>
      <c r="RCD714" s="187"/>
      <c r="RCE714" s="187"/>
      <c r="RCF714" s="187"/>
      <c r="RCG714" s="187"/>
      <c r="RCH714" s="187"/>
      <c r="RCI714" s="187"/>
      <c r="RCJ714" s="187"/>
      <c r="RCK714" s="187"/>
      <c r="RCL714" s="187"/>
      <c r="RCM714" s="187"/>
      <c r="RCN714" s="187"/>
      <c r="RCO714" s="187"/>
      <c r="RCP714" s="187"/>
      <c r="RCQ714" s="187"/>
      <c r="RCR714" s="187"/>
      <c r="RCS714" s="187"/>
      <c r="RCT714" s="187"/>
      <c r="RCU714" s="187"/>
      <c r="RCV714" s="187"/>
      <c r="RCW714" s="187"/>
      <c r="RCX714" s="187"/>
      <c r="RCY714" s="187"/>
      <c r="RCZ714" s="187"/>
      <c r="RDA714" s="187"/>
      <c r="RDB714" s="187"/>
      <c r="RDC714" s="187"/>
      <c r="RDD714" s="187"/>
      <c r="RDE714" s="187"/>
      <c r="RDF714" s="187"/>
      <c r="RDG714" s="187"/>
      <c r="RDH714" s="187"/>
      <c r="RDI714" s="187"/>
      <c r="RDJ714" s="187"/>
      <c r="RDK714" s="187"/>
      <c r="RDL714" s="187"/>
      <c r="RDM714" s="187"/>
      <c r="RDN714" s="187"/>
      <c r="RDO714" s="187"/>
      <c r="RDP714" s="187"/>
      <c r="RDQ714" s="187"/>
      <c r="RDR714" s="187"/>
      <c r="RDS714" s="187"/>
      <c r="RDT714" s="187"/>
      <c r="RDU714" s="187"/>
      <c r="RDV714" s="187"/>
      <c r="RDW714" s="187"/>
      <c r="RDX714" s="187"/>
      <c r="RDY714" s="187"/>
      <c r="RDZ714" s="187"/>
      <c r="REA714" s="187"/>
      <c r="REB714" s="187"/>
      <c r="REC714" s="187"/>
      <c r="RED714" s="187"/>
      <c r="REE714" s="187"/>
      <c r="REF714" s="187"/>
      <c r="REG714" s="187"/>
      <c r="REH714" s="187"/>
      <c r="REI714" s="187"/>
      <c r="REJ714" s="187"/>
      <c r="REK714" s="187"/>
      <c r="REL714" s="187"/>
      <c r="REM714" s="187"/>
      <c r="REN714" s="187"/>
      <c r="REO714" s="187"/>
      <c r="REP714" s="187"/>
      <c r="REQ714" s="187"/>
      <c r="RER714" s="187"/>
      <c r="RES714" s="187"/>
      <c r="RET714" s="187"/>
      <c r="REU714" s="187"/>
      <c r="REV714" s="187"/>
      <c r="REW714" s="187"/>
      <c r="REX714" s="187"/>
      <c r="REY714" s="187"/>
      <c r="REZ714" s="187"/>
      <c r="RFA714" s="187"/>
      <c r="RFB714" s="187"/>
      <c r="RFC714" s="187"/>
      <c r="RFD714" s="187"/>
      <c r="RFE714" s="187"/>
      <c r="RFF714" s="187"/>
      <c r="RFG714" s="187"/>
      <c r="RFH714" s="187"/>
      <c r="RFI714" s="187"/>
      <c r="RFJ714" s="187"/>
      <c r="RFK714" s="187"/>
      <c r="RFL714" s="187"/>
      <c r="RFM714" s="187"/>
      <c r="RFN714" s="187"/>
      <c r="RFO714" s="187"/>
      <c r="RFP714" s="187"/>
      <c r="RFQ714" s="187"/>
      <c r="RFR714" s="187"/>
      <c r="RFS714" s="187"/>
      <c r="RFT714" s="187"/>
      <c r="RFU714" s="187"/>
      <c r="RFV714" s="187"/>
      <c r="RFW714" s="187"/>
      <c r="RFX714" s="187"/>
      <c r="RFY714" s="187"/>
      <c r="RFZ714" s="187"/>
      <c r="RGA714" s="187"/>
      <c r="RGB714" s="187"/>
      <c r="RGC714" s="187"/>
      <c r="RGD714" s="187"/>
      <c r="RGE714" s="187"/>
      <c r="RGF714" s="187"/>
      <c r="RGG714" s="187"/>
      <c r="RGH714" s="187"/>
      <c r="RGI714" s="187"/>
      <c r="RGJ714" s="187"/>
      <c r="RGK714" s="187"/>
      <c r="RGL714" s="187"/>
      <c r="RGM714" s="187"/>
      <c r="RGN714" s="187"/>
      <c r="RGO714" s="187"/>
      <c r="RGP714" s="187"/>
      <c r="RGQ714" s="187"/>
      <c r="RGR714" s="187"/>
      <c r="RGS714" s="187"/>
      <c r="RGT714" s="187"/>
      <c r="RGU714" s="187"/>
      <c r="RGV714" s="187"/>
      <c r="RGW714" s="187"/>
      <c r="RGX714" s="187"/>
      <c r="RGY714" s="187"/>
      <c r="RGZ714" s="187"/>
      <c r="RHA714" s="187"/>
      <c r="RHB714" s="187"/>
      <c r="RHC714" s="187"/>
      <c r="RHD714" s="187"/>
      <c r="RHE714" s="187"/>
      <c r="RHF714" s="187"/>
      <c r="RHG714" s="187"/>
      <c r="RHH714" s="187"/>
      <c r="RHI714" s="187"/>
      <c r="RHJ714" s="187"/>
      <c r="RHK714" s="187"/>
      <c r="RHL714" s="187"/>
      <c r="RHM714" s="187"/>
      <c r="RHN714" s="187"/>
      <c r="RHO714" s="187"/>
      <c r="RHP714" s="187"/>
      <c r="RHQ714" s="187"/>
      <c r="RHR714" s="187"/>
      <c r="RHS714" s="187"/>
      <c r="RHT714" s="187"/>
      <c r="RHU714" s="187"/>
      <c r="RHV714" s="187"/>
      <c r="RHW714" s="187"/>
      <c r="RHX714" s="187"/>
      <c r="RHY714" s="187"/>
      <c r="RHZ714" s="187"/>
      <c r="RIA714" s="187"/>
      <c r="RIB714" s="187"/>
      <c r="RIC714" s="187"/>
      <c r="RID714" s="187"/>
      <c r="RIE714" s="187"/>
      <c r="RIF714" s="187"/>
      <c r="RIG714" s="187"/>
      <c r="RIH714" s="187"/>
      <c r="RII714" s="187"/>
      <c r="RIJ714" s="187"/>
      <c r="RIK714" s="187"/>
      <c r="RIL714" s="187"/>
      <c r="RIM714" s="187"/>
      <c r="RIN714" s="187"/>
      <c r="RIO714" s="187"/>
      <c r="RIP714" s="187"/>
      <c r="RIQ714" s="187"/>
      <c r="RIR714" s="187"/>
      <c r="RIS714" s="187"/>
      <c r="RIT714" s="187"/>
      <c r="RIU714" s="187"/>
      <c r="RIV714" s="187"/>
      <c r="RIW714" s="187"/>
      <c r="RIX714" s="187"/>
      <c r="RIY714" s="187"/>
      <c r="RIZ714" s="187"/>
      <c r="RJA714" s="187"/>
      <c r="RJB714" s="187"/>
      <c r="RJC714" s="187"/>
      <c r="RJD714" s="187"/>
      <c r="RJE714" s="187"/>
      <c r="RJF714" s="187"/>
      <c r="RJG714" s="187"/>
      <c r="RJH714" s="187"/>
      <c r="RJI714" s="187"/>
      <c r="RJJ714" s="187"/>
      <c r="RJK714" s="187"/>
      <c r="RJL714" s="187"/>
      <c r="RJM714" s="187"/>
      <c r="RJN714" s="187"/>
      <c r="RJO714" s="187"/>
      <c r="RJP714" s="187"/>
      <c r="RJQ714" s="187"/>
      <c r="RJR714" s="187"/>
      <c r="RJS714" s="187"/>
      <c r="RJT714" s="187"/>
      <c r="RJU714" s="187"/>
      <c r="RJV714" s="187"/>
      <c r="RJW714" s="187"/>
      <c r="RJX714" s="187"/>
      <c r="RJY714" s="187"/>
      <c r="RJZ714" s="187"/>
      <c r="RKA714" s="187"/>
      <c r="RKB714" s="187"/>
      <c r="RKC714" s="187"/>
      <c r="RKD714" s="187"/>
      <c r="RKE714" s="187"/>
      <c r="RKF714" s="187"/>
      <c r="RKG714" s="187"/>
      <c r="RKH714" s="187"/>
      <c r="RKI714" s="187"/>
      <c r="RKJ714" s="187"/>
      <c r="RKK714" s="187"/>
      <c r="RKL714" s="187"/>
      <c r="RKM714" s="187"/>
      <c r="RKN714" s="187"/>
      <c r="RKO714" s="187"/>
      <c r="RKP714" s="187"/>
      <c r="RKQ714" s="187"/>
      <c r="RKR714" s="187"/>
      <c r="RKS714" s="187"/>
      <c r="RKT714" s="187"/>
      <c r="RKU714" s="187"/>
      <c r="RKV714" s="187"/>
      <c r="RKW714" s="187"/>
      <c r="RKX714" s="187"/>
      <c r="RKY714" s="187"/>
      <c r="RKZ714" s="187"/>
      <c r="RLA714" s="187"/>
      <c r="RLB714" s="187"/>
      <c r="RLC714" s="187"/>
      <c r="RLD714" s="187"/>
      <c r="RLE714" s="187"/>
      <c r="RLF714" s="187"/>
      <c r="RLG714" s="187"/>
      <c r="RLH714" s="187"/>
      <c r="RLI714" s="187"/>
      <c r="RLJ714" s="187"/>
      <c r="RLK714" s="187"/>
      <c r="RLL714" s="187"/>
      <c r="RLM714" s="187"/>
      <c r="RLN714" s="187"/>
      <c r="RLO714" s="187"/>
      <c r="RLP714" s="187"/>
      <c r="RLQ714" s="187"/>
      <c r="RLR714" s="187"/>
      <c r="RLS714" s="187"/>
      <c r="RLT714" s="187"/>
      <c r="RLU714" s="187"/>
      <c r="RLV714" s="187"/>
      <c r="RLW714" s="187"/>
      <c r="RLX714" s="187"/>
      <c r="RLY714" s="187"/>
      <c r="RLZ714" s="187"/>
      <c r="RMA714" s="187"/>
      <c r="RMB714" s="187"/>
      <c r="RMC714" s="187"/>
      <c r="RMD714" s="187"/>
      <c r="RME714" s="187"/>
      <c r="RMF714" s="187"/>
      <c r="RMG714" s="187"/>
      <c r="RMH714" s="187"/>
      <c r="RMI714" s="187"/>
      <c r="RMJ714" s="187"/>
      <c r="RMK714" s="187"/>
      <c r="RML714" s="187"/>
      <c r="RMM714" s="187"/>
      <c r="RMN714" s="187"/>
      <c r="RMO714" s="187"/>
      <c r="RMP714" s="187"/>
      <c r="RMQ714" s="187"/>
      <c r="RMR714" s="187"/>
      <c r="RMS714" s="187"/>
      <c r="RMT714" s="187"/>
      <c r="RMU714" s="187"/>
      <c r="RMV714" s="187"/>
      <c r="RMW714" s="187"/>
      <c r="RMX714" s="187"/>
      <c r="RMY714" s="187"/>
      <c r="RMZ714" s="187"/>
      <c r="RNA714" s="187"/>
      <c r="RNB714" s="187"/>
      <c r="RNC714" s="187"/>
      <c r="RND714" s="187"/>
      <c r="RNE714" s="187"/>
      <c r="RNF714" s="187"/>
      <c r="RNG714" s="187"/>
      <c r="RNH714" s="187"/>
      <c r="RNI714" s="187"/>
      <c r="RNJ714" s="187"/>
      <c r="RNK714" s="187"/>
      <c r="RNL714" s="187"/>
      <c r="RNM714" s="187"/>
      <c r="RNN714" s="187"/>
      <c r="RNO714" s="187"/>
      <c r="RNP714" s="187"/>
      <c r="RNQ714" s="187"/>
      <c r="RNR714" s="187"/>
      <c r="RNS714" s="187"/>
      <c r="RNT714" s="187"/>
      <c r="RNU714" s="187"/>
      <c r="RNV714" s="187"/>
      <c r="RNW714" s="187"/>
      <c r="RNX714" s="187"/>
      <c r="RNY714" s="187"/>
      <c r="RNZ714" s="187"/>
      <c r="ROA714" s="187"/>
      <c r="ROB714" s="187"/>
      <c r="ROC714" s="187"/>
      <c r="ROD714" s="187"/>
      <c r="ROE714" s="187"/>
      <c r="ROF714" s="187"/>
      <c r="ROG714" s="187"/>
      <c r="ROH714" s="187"/>
      <c r="ROI714" s="187"/>
      <c r="ROJ714" s="187"/>
      <c r="ROK714" s="187"/>
      <c r="ROL714" s="187"/>
      <c r="ROM714" s="187"/>
      <c r="RON714" s="187"/>
      <c r="ROO714" s="187"/>
      <c r="ROP714" s="187"/>
      <c r="ROQ714" s="187"/>
      <c r="ROR714" s="187"/>
      <c r="ROS714" s="187"/>
      <c r="ROT714" s="187"/>
      <c r="ROU714" s="187"/>
      <c r="ROV714" s="187"/>
      <c r="ROW714" s="187"/>
      <c r="ROX714" s="187"/>
      <c r="ROY714" s="187"/>
      <c r="ROZ714" s="187"/>
      <c r="RPA714" s="187"/>
      <c r="RPB714" s="187"/>
      <c r="RPC714" s="187"/>
      <c r="RPD714" s="187"/>
      <c r="RPE714" s="187"/>
      <c r="RPF714" s="187"/>
      <c r="RPG714" s="187"/>
      <c r="RPH714" s="187"/>
      <c r="RPI714" s="187"/>
      <c r="RPJ714" s="187"/>
      <c r="RPK714" s="187"/>
      <c r="RPL714" s="187"/>
      <c r="RPM714" s="187"/>
      <c r="RPN714" s="187"/>
      <c r="RPO714" s="187"/>
      <c r="RPP714" s="187"/>
      <c r="RPQ714" s="187"/>
      <c r="RPR714" s="187"/>
      <c r="RPS714" s="187"/>
      <c r="RPT714" s="187"/>
      <c r="RPU714" s="187"/>
      <c r="RPV714" s="187"/>
      <c r="RPW714" s="187"/>
      <c r="RPX714" s="187"/>
      <c r="RPY714" s="187"/>
      <c r="RPZ714" s="187"/>
      <c r="RQA714" s="187"/>
      <c r="RQB714" s="187"/>
      <c r="RQC714" s="187"/>
      <c r="RQD714" s="187"/>
      <c r="RQE714" s="187"/>
      <c r="RQF714" s="187"/>
      <c r="RQG714" s="187"/>
      <c r="RQH714" s="187"/>
      <c r="RQI714" s="187"/>
      <c r="RQJ714" s="187"/>
      <c r="RQK714" s="187"/>
      <c r="RQL714" s="187"/>
      <c r="RQM714" s="187"/>
      <c r="RQN714" s="187"/>
      <c r="RQO714" s="187"/>
      <c r="RQP714" s="187"/>
      <c r="RQQ714" s="187"/>
      <c r="RQR714" s="187"/>
      <c r="RQS714" s="187"/>
      <c r="RQT714" s="187"/>
      <c r="RQU714" s="187"/>
      <c r="RQV714" s="187"/>
      <c r="RQW714" s="187"/>
      <c r="RQX714" s="187"/>
      <c r="RQY714" s="187"/>
      <c r="RQZ714" s="187"/>
      <c r="RRA714" s="187"/>
      <c r="RRB714" s="187"/>
      <c r="RRC714" s="187"/>
      <c r="RRD714" s="187"/>
      <c r="RRE714" s="187"/>
      <c r="RRF714" s="187"/>
      <c r="RRG714" s="187"/>
      <c r="RRH714" s="187"/>
      <c r="RRI714" s="187"/>
      <c r="RRJ714" s="187"/>
      <c r="RRK714" s="187"/>
      <c r="RRL714" s="187"/>
      <c r="RRM714" s="187"/>
      <c r="RRN714" s="187"/>
      <c r="RRO714" s="187"/>
      <c r="RRP714" s="187"/>
      <c r="RRQ714" s="187"/>
      <c r="RRR714" s="187"/>
      <c r="RRS714" s="187"/>
      <c r="RRT714" s="187"/>
      <c r="RRU714" s="187"/>
      <c r="RRV714" s="187"/>
      <c r="RRW714" s="187"/>
      <c r="RRX714" s="187"/>
      <c r="RRY714" s="187"/>
      <c r="RRZ714" s="187"/>
      <c r="RSA714" s="187"/>
      <c r="RSB714" s="187"/>
      <c r="RSC714" s="187"/>
      <c r="RSD714" s="187"/>
      <c r="RSE714" s="187"/>
      <c r="RSF714" s="187"/>
      <c r="RSG714" s="187"/>
      <c r="RSH714" s="187"/>
      <c r="RSI714" s="187"/>
      <c r="RSJ714" s="187"/>
      <c r="RSK714" s="187"/>
      <c r="RSL714" s="187"/>
      <c r="RSM714" s="187"/>
      <c r="RSN714" s="187"/>
      <c r="RSO714" s="187"/>
      <c r="RSP714" s="187"/>
      <c r="RSQ714" s="187"/>
      <c r="RSR714" s="187"/>
      <c r="RSS714" s="187"/>
      <c r="RST714" s="187"/>
      <c r="RSU714" s="187"/>
      <c r="RSV714" s="187"/>
      <c r="RSW714" s="187"/>
      <c r="RSX714" s="187"/>
      <c r="RSY714" s="187"/>
      <c r="RSZ714" s="187"/>
      <c r="RTA714" s="187"/>
      <c r="RTB714" s="187"/>
      <c r="RTC714" s="187"/>
      <c r="RTD714" s="187"/>
      <c r="RTE714" s="187"/>
      <c r="RTF714" s="187"/>
      <c r="RTG714" s="187"/>
      <c r="RTH714" s="187"/>
      <c r="RTI714" s="187"/>
      <c r="RTJ714" s="187"/>
      <c r="RTK714" s="187"/>
      <c r="RTL714" s="187"/>
      <c r="RTM714" s="187"/>
      <c r="RTN714" s="187"/>
      <c r="RTO714" s="187"/>
      <c r="RTP714" s="187"/>
      <c r="RTQ714" s="187"/>
      <c r="RTR714" s="187"/>
      <c r="RTS714" s="187"/>
      <c r="RTT714" s="187"/>
      <c r="RTU714" s="187"/>
      <c r="RTV714" s="187"/>
      <c r="RTW714" s="187"/>
      <c r="RTX714" s="187"/>
      <c r="RTY714" s="187"/>
      <c r="RTZ714" s="187"/>
      <c r="RUA714" s="187"/>
      <c r="RUB714" s="187"/>
      <c r="RUC714" s="187"/>
      <c r="RUD714" s="187"/>
      <c r="RUE714" s="187"/>
      <c r="RUF714" s="187"/>
      <c r="RUG714" s="187"/>
      <c r="RUH714" s="187"/>
      <c r="RUI714" s="187"/>
      <c r="RUJ714" s="187"/>
      <c r="RUK714" s="187"/>
      <c r="RUL714" s="187"/>
      <c r="RUM714" s="187"/>
      <c r="RUN714" s="187"/>
      <c r="RUO714" s="187"/>
      <c r="RUP714" s="187"/>
      <c r="RUQ714" s="187"/>
      <c r="RUR714" s="187"/>
      <c r="RUS714" s="187"/>
      <c r="RUT714" s="187"/>
      <c r="RUU714" s="187"/>
      <c r="RUV714" s="187"/>
      <c r="RUW714" s="187"/>
      <c r="RUX714" s="187"/>
      <c r="RUY714" s="187"/>
      <c r="RUZ714" s="187"/>
      <c r="RVA714" s="187"/>
      <c r="RVB714" s="187"/>
      <c r="RVC714" s="187"/>
      <c r="RVD714" s="187"/>
      <c r="RVE714" s="187"/>
      <c r="RVF714" s="187"/>
      <c r="RVG714" s="187"/>
      <c r="RVH714" s="187"/>
      <c r="RVI714" s="187"/>
      <c r="RVJ714" s="187"/>
      <c r="RVK714" s="187"/>
      <c r="RVL714" s="187"/>
      <c r="RVM714" s="187"/>
      <c r="RVN714" s="187"/>
      <c r="RVO714" s="187"/>
      <c r="RVP714" s="187"/>
      <c r="RVQ714" s="187"/>
      <c r="RVR714" s="187"/>
      <c r="RVS714" s="187"/>
      <c r="RVT714" s="187"/>
      <c r="RVU714" s="187"/>
      <c r="RVV714" s="187"/>
      <c r="RVW714" s="187"/>
      <c r="RVX714" s="187"/>
      <c r="RVY714" s="187"/>
      <c r="RVZ714" s="187"/>
      <c r="RWA714" s="187"/>
      <c r="RWB714" s="187"/>
      <c r="RWC714" s="187"/>
      <c r="RWD714" s="187"/>
      <c r="RWE714" s="187"/>
      <c r="RWF714" s="187"/>
      <c r="RWG714" s="187"/>
      <c r="RWH714" s="187"/>
      <c r="RWI714" s="187"/>
      <c r="RWJ714" s="187"/>
      <c r="RWK714" s="187"/>
      <c r="RWL714" s="187"/>
      <c r="RWM714" s="187"/>
      <c r="RWN714" s="187"/>
      <c r="RWO714" s="187"/>
      <c r="RWP714" s="187"/>
      <c r="RWQ714" s="187"/>
      <c r="RWR714" s="187"/>
      <c r="RWS714" s="187"/>
      <c r="RWT714" s="187"/>
      <c r="RWU714" s="187"/>
      <c r="RWV714" s="187"/>
      <c r="RWW714" s="187"/>
      <c r="RWX714" s="187"/>
      <c r="RWY714" s="187"/>
      <c r="RWZ714" s="187"/>
      <c r="RXA714" s="187"/>
      <c r="RXB714" s="187"/>
      <c r="RXC714" s="187"/>
      <c r="RXD714" s="187"/>
      <c r="RXE714" s="187"/>
      <c r="RXF714" s="187"/>
      <c r="RXG714" s="187"/>
      <c r="RXH714" s="187"/>
      <c r="RXI714" s="187"/>
      <c r="RXJ714" s="187"/>
      <c r="RXK714" s="187"/>
      <c r="RXL714" s="187"/>
      <c r="RXM714" s="187"/>
      <c r="RXN714" s="187"/>
      <c r="RXO714" s="187"/>
      <c r="RXP714" s="187"/>
      <c r="RXQ714" s="187"/>
      <c r="RXR714" s="187"/>
      <c r="RXS714" s="187"/>
      <c r="RXT714" s="187"/>
      <c r="RXU714" s="187"/>
      <c r="RXV714" s="187"/>
      <c r="RXW714" s="187"/>
      <c r="RXX714" s="187"/>
      <c r="RXY714" s="187"/>
      <c r="RXZ714" s="187"/>
      <c r="RYA714" s="187"/>
      <c r="RYB714" s="187"/>
      <c r="RYC714" s="187"/>
      <c r="RYD714" s="187"/>
      <c r="RYE714" s="187"/>
      <c r="RYF714" s="187"/>
      <c r="RYG714" s="187"/>
      <c r="RYH714" s="187"/>
      <c r="RYI714" s="187"/>
      <c r="RYJ714" s="187"/>
      <c r="RYK714" s="187"/>
      <c r="RYL714" s="187"/>
      <c r="RYM714" s="187"/>
      <c r="RYN714" s="187"/>
      <c r="RYO714" s="187"/>
      <c r="RYP714" s="187"/>
      <c r="RYQ714" s="187"/>
      <c r="RYR714" s="187"/>
      <c r="RYS714" s="187"/>
      <c r="RYT714" s="187"/>
      <c r="RYU714" s="187"/>
      <c r="RYV714" s="187"/>
      <c r="RYW714" s="187"/>
      <c r="RYX714" s="187"/>
      <c r="RYY714" s="187"/>
      <c r="RYZ714" s="187"/>
      <c r="RZA714" s="187"/>
      <c r="RZB714" s="187"/>
      <c r="RZC714" s="187"/>
      <c r="RZD714" s="187"/>
      <c r="RZE714" s="187"/>
      <c r="RZF714" s="187"/>
      <c r="RZG714" s="187"/>
      <c r="RZH714" s="187"/>
      <c r="RZI714" s="187"/>
      <c r="RZJ714" s="187"/>
      <c r="RZK714" s="187"/>
      <c r="RZL714" s="187"/>
      <c r="RZM714" s="187"/>
      <c r="RZN714" s="187"/>
      <c r="RZO714" s="187"/>
      <c r="RZP714" s="187"/>
      <c r="RZQ714" s="187"/>
      <c r="RZR714" s="187"/>
      <c r="RZS714" s="187"/>
      <c r="RZT714" s="187"/>
      <c r="RZU714" s="187"/>
      <c r="RZV714" s="187"/>
      <c r="RZW714" s="187"/>
      <c r="RZX714" s="187"/>
      <c r="RZY714" s="187"/>
      <c r="RZZ714" s="187"/>
      <c r="SAA714" s="187"/>
      <c r="SAB714" s="187"/>
      <c r="SAC714" s="187"/>
      <c r="SAD714" s="187"/>
      <c r="SAE714" s="187"/>
      <c r="SAF714" s="187"/>
      <c r="SAG714" s="187"/>
      <c r="SAH714" s="187"/>
      <c r="SAI714" s="187"/>
      <c r="SAJ714" s="187"/>
      <c r="SAK714" s="187"/>
      <c r="SAL714" s="187"/>
      <c r="SAM714" s="187"/>
      <c r="SAN714" s="187"/>
      <c r="SAO714" s="187"/>
      <c r="SAP714" s="187"/>
      <c r="SAQ714" s="187"/>
      <c r="SAR714" s="187"/>
      <c r="SAS714" s="187"/>
      <c r="SAT714" s="187"/>
      <c r="SAU714" s="187"/>
      <c r="SAV714" s="187"/>
      <c r="SAW714" s="187"/>
      <c r="SAX714" s="187"/>
      <c r="SAY714" s="187"/>
      <c r="SAZ714" s="187"/>
      <c r="SBA714" s="187"/>
      <c r="SBB714" s="187"/>
      <c r="SBC714" s="187"/>
      <c r="SBD714" s="187"/>
      <c r="SBE714" s="187"/>
      <c r="SBF714" s="187"/>
      <c r="SBG714" s="187"/>
      <c r="SBH714" s="187"/>
      <c r="SBI714" s="187"/>
      <c r="SBJ714" s="187"/>
      <c r="SBK714" s="187"/>
      <c r="SBL714" s="187"/>
      <c r="SBM714" s="187"/>
      <c r="SBN714" s="187"/>
      <c r="SBO714" s="187"/>
      <c r="SBP714" s="187"/>
      <c r="SBQ714" s="187"/>
      <c r="SBR714" s="187"/>
      <c r="SBS714" s="187"/>
      <c r="SBT714" s="187"/>
      <c r="SBU714" s="187"/>
      <c r="SBV714" s="187"/>
      <c r="SBW714" s="187"/>
      <c r="SBX714" s="187"/>
      <c r="SBY714" s="187"/>
      <c r="SBZ714" s="187"/>
      <c r="SCA714" s="187"/>
      <c r="SCB714" s="187"/>
      <c r="SCC714" s="187"/>
      <c r="SCD714" s="187"/>
      <c r="SCE714" s="187"/>
      <c r="SCF714" s="187"/>
      <c r="SCG714" s="187"/>
      <c r="SCH714" s="187"/>
      <c r="SCI714" s="187"/>
      <c r="SCJ714" s="187"/>
      <c r="SCK714" s="187"/>
      <c r="SCL714" s="187"/>
      <c r="SCM714" s="187"/>
      <c r="SCN714" s="187"/>
      <c r="SCO714" s="187"/>
      <c r="SCP714" s="187"/>
      <c r="SCQ714" s="187"/>
      <c r="SCR714" s="187"/>
      <c r="SCS714" s="187"/>
      <c r="SCT714" s="187"/>
      <c r="SCU714" s="187"/>
      <c r="SCV714" s="187"/>
      <c r="SCW714" s="187"/>
      <c r="SCX714" s="187"/>
      <c r="SCY714" s="187"/>
      <c r="SCZ714" s="187"/>
      <c r="SDA714" s="187"/>
      <c r="SDB714" s="187"/>
      <c r="SDC714" s="187"/>
      <c r="SDD714" s="187"/>
      <c r="SDE714" s="187"/>
      <c r="SDF714" s="187"/>
      <c r="SDG714" s="187"/>
      <c r="SDH714" s="187"/>
      <c r="SDI714" s="187"/>
      <c r="SDJ714" s="187"/>
      <c r="SDK714" s="187"/>
      <c r="SDL714" s="187"/>
      <c r="SDM714" s="187"/>
      <c r="SDN714" s="187"/>
      <c r="SDO714" s="187"/>
      <c r="SDP714" s="187"/>
      <c r="SDQ714" s="187"/>
      <c r="SDR714" s="187"/>
      <c r="SDS714" s="187"/>
      <c r="SDT714" s="187"/>
      <c r="SDU714" s="187"/>
      <c r="SDV714" s="187"/>
      <c r="SDW714" s="187"/>
      <c r="SDX714" s="187"/>
      <c r="SDY714" s="187"/>
      <c r="SDZ714" s="187"/>
      <c r="SEA714" s="187"/>
      <c r="SEB714" s="187"/>
      <c r="SEC714" s="187"/>
      <c r="SED714" s="187"/>
      <c r="SEE714" s="187"/>
      <c r="SEF714" s="187"/>
      <c r="SEG714" s="187"/>
      <c r="SEH714" s="187"/>
      <c r="SEI714" s="187"/>
      <c r="SEJ714" s="187"/>
      <c r="SEK714" s="187"/>
      <c r="SEL714" s="187"/>
      <c r="SEM714" s="187"/>
      <c r="SEN714" s="187"/>
      <c r="SEO714" s="187"/>
      <c r="SEP714" s="187"/>
      <c r="SEQ714" s="187"/>
      <c r="SER714" s="187"/>
      <c r="SES714" s="187"/>
      <c r="SET714" s="187"/>
      <c r="SEU714" s="187"/>
      <c r="SEV714" s="187"/>
      <c r="SEW714" s="187"/>
      <c r="SEX714" s="187"/>
      <c r="SEY714" s="187"/>
      <c r="SEZ714" s="187"/>
      <c r="SFA714" s="187"/>
      <c r="SFB714" s="187"/>
      <c r="SFC714" s="187"/>
      <c r="SFD714" s="187"/>
      <c r="SFE714" s="187"/>
      <c r="SFF714" s="187"/>
      <c r="SFG714" s="187"/>
      <c r="SFH714" s="187"/>
      <c r="SFI714" s="187"/>
      <c r="SFJ714" s="187"/>
      <c r="SFK714" s="187"/>
      <c r="SFL714" s="187"/>
      <c r="SFM714" s="187"/>
      <c r="SFN714" s="187"/>
      <c r="SFO714" s="187"/>
      <c r="SFP714" s="187"/>
      <c r="SFQ714" s="187"/>
      <c r="SFR714" s="187"/>
      <c r="SFS714" s="187"/>
      <c r="SFT714" s="187"/>
      <c r="SFU714" s="187"/>
      <c r="SFV714" s="187"/>
      <c r="SFW714" s="187"/>
      <c r="SFX714" s="187"/>
      <c r="SFY714" s="187"/>
      <c r="SFZ714" s="187"/>
      <c r="SGA714" s="187"/>
      <c r="SGB714" s="187"/>
      <c r="SGC714" s="187"/>
      <c r="SGD714" s="187"/>
      <c r="SGE714" s="187"/>
      <c r="SGF714" s="187"/>
      <c r="SGG714" s="187"/>
      <c r="SGH714" s="187"/>
      <c r="SGI714" s="187"/>
      <c r="SGJ714" s="187"/>
      <c r="SGK714" s="187"/>
      <c r="SGL714" s="187"/>
      <c r="SGM714" s="187"/>
      <c r="SGN714" s="187"/>
      <c r="SGO714" s="187"/>
      <c r="SGP714" s="187"/>
      <c r="SGQ714" s="187"/>
      <c r="SGR714" s="187"/>
      <c r="SGS714" s="187"/>
      <c r="SGT714" s="187"/>
      <c r="SGU714" s="187"/>
      <c r="SGV714" s="187"/>
      <c r="SGW714" s="187"/>
      <c r="SGX714" s="187"/>
      <c r="SGY714" s="187"/>
      <c r="SGZ714" s="187"/>
      <c r="SHA714" s="187"/>
      <c r="SHB714" s="187"/>
      <c r="SHC714" s="187"/>
      <c r="SHD714" s="187"/>
      <c r="SHE714" s="187"/>
      <c r="SHF714" s="187"/>
      <c r="SHG714" s="187"/>
      <c r="SHH714" s="187"/>
      <c r="SHI714" s="187"/>
      <c r="SHJ714" s="187"/>
      <c r="SHK714" s="187"/>
      <c r="SHL714" s="187"/>
      <c r="SHM714" s="187"/>
      <c r="SHN714" s="187"/>
      <c r="SHO714" s="187"/>
      <c r="SHP714" s="187"/>
      <c r="SHQ714" s="187"/>
      <c r="SHR714" s="187"/>
      <c r="SHS714" s="187"/>
      <c r="SHT714" s="187"/>
      <c r="SHU714" s="187"/>
      <c r="SHV714" s="187"/>
      <c r="SHW714" s="187"/>
      <c r="SHX714" s="187"/>
      <c r="SHY714" s="187"/>
      <c r="SHZ714" s="187"/>
      <c r="SIA714" s="187"/>
      <c r="SIB714" s="187"/>
      <c r="SIC714" s="187"/>
      <c r="SID714" s="187"/>
      <c r="SIE714" s="187"/>
      <c r="SIF714" s="187"/>
      <c r="SIG714" s="187"/>
      <c r="SIH714" s="187"/>
      <c r="SII714" s="187"/>
      <c r="SIJ714" s="187"/>
      <c r="SIK714" s="187"/>
      <c r="SIL714" s="187"/>
      <c r="SIM714" s="187"/>
      <c r="SIN714" s="187"/>
      <c r="SIO714" s="187"/>
      <c r="SIP714" s="187"/>
      <c r="SIQ714" s="187"/>
      <c r="SIR714" s="187"/>
      <c r="SIS714" s="187"/>
      <c r="SIT714" s="187"/>
      <c r="SIU714" s="187"/>
      <c r="SIV714" s="187"/>
      <c r="SIW714" s="187"/>
      <c r="SIX714" s="187"/>
      <c r="SIY714" s="187"/>
      <c r="SIZ714" s="187"/>
      <c r="SJA714" s="187"/>
      <c r="SJB714" s="187"/>
      <c r="SJC714" s="187"/>
      <c r="SJD714" s="187"/>
      <c r="SJE714" s="187"/>
      <c r="SJF714" s="187"/>
      <c r="SJG714" s="187"/>
      <c r="SJH714" s="187"/>
      <c r="SJI714" s="187"/>
      <c r="SJJ714" s="187"/>
      <c r="SJK714" s="187"/>
      <c r="SJL714" s="187"/>
      <c r="SJM714" s="187"/>
      <c r="SJN714" s="187"/>
      <c r="SJO714" s="187"/>
      <c r="SJP714" s="187"/>
      <c r="SJQ714" s="187"/>
      <c r="SJR714" s="187"/>
      <c r="SJS714" s="187"/>
      <c r="SJT714" s="187"/>
      <c r="SJU714" s="187"/>
      <c r="SJV714" s="187"/>
      <c r="SJW714" s="187"/>
      <c r="SJX714" s="187"/>
      <c r="SJY714" s="187"/>
      <c r="SJZ714" s="187"/>
      <c r="SKA714" s="187"/>
      <c r="SKB714" s="187"/>
      <c r="SKC714" s="187"/>
      <c r="SKD714" s="187"/>
      <c r="SKE714" s="187"/>
      <c r="SKF714" s="187"/>
      <c r="SKG714" s="187"/>
      <c r="SKH714" s="187"/>
      <c r="SKI714" s="187"/>
      <c r="SKJ714" s="187"/>
      <c r="SKK714" s="187"/>
      <c r="SKL714" s="187"/>
      <c r="SKM714" s="187"/>
      <c r="SKN714" s="187"/>
      <c r="SKO714" s="187"/>
      <c r="SKP714" s="187"/>
      <c r="SKQ714" s="187"/>
      <c r="SKR714" s="187"/>
      <c r="SKS714" s="187"/>
      <c r="SKT714" s="187"/>
      <c r="SKU714" s="187"/>
      <c r="SKV714" s="187"/>
      <c r="SKW714" s="187"/>
      <c r="SKX714" s="187"/>
      <c r="SKY714" s="187"/>
      <c r="SKZ714" s="187"/>
      <c r="SLA714" s="187"/>
      <c r="SLB714" s="187"/>
      <c r="SLC714" s="187"/>
      <c r="SLD714" s="187"/>
      <c r="SLE714" s="187"/>
      <c r="SLF714" s="187"/>
      <c r="SLG714" s="187"/>
      <c r="SLH714" s="187"/>
      <c r="SLI714" s="187"/>
      <c r="SLJ714" s="187"/>
      <c r="SLK714" s="187"/>
      <c r="SLL714" s="187"/>
      <c r="SLM714" s="187"/>
      <c r="SLN714" s="187"/>
      <c r="SLO714" s="187"/>
      <c r="SLP714" s="187"/>
      <c r="SLQ714" s="187"/>
      <c r="SLR714" s="187"/>
      <c r="SLS714" s="187"/>
      <c r="SLT714" s="187"/>
      <c r="SLU714" s="187"/>
      <c r="SLV714" s="187"/>
      <c r="SLW714" s="187"/>
      <c r="SLX714" s="187"/>
      <c r="SLY714" s="187"/>
      <c r="SLZ714" s="187"/>
      <c r="SMA714" s="187"/>
      <c r="SMB714" s="187"/>
      <c r="SMC714" s="187"/>
      <c r="SMD714" s="187"/>
      <c r="SME714" s="187"/>
      <c r="SMF714" s="187"/>
      <c r="SMG714" s="187"/>
      <c r="SMH714" s="187"/>
      <c r="SMI714" s="187"/>
      <c r="SMJ714" s="187"/>
      <c r="SMK714" s="187"/>
      <c r="SML714" s="187"/>
      <c r="SMM714" s="187"/>
      <c r="SMN714" s="187"/>
      <c r="SMO714" s="187"/>
      <c r="SMP714" s="187"/>
      <c r="SMQ714" s="187"/>
      <c r="SMR714" s="187"/>
      <c r="SMS714" s="187"/>
      <c r="SMT714" s="187"/>
      <c r="SMU714" s="187"/>
      <c r="SMV714" s="187"/>
      <c r="SMW714" s="187"/>
      <c r="SMX714" s="187"/>
      <c r="SMY714" s="187"/>
      <c r="SMZ714" s="187"/>
      <c r="SNA714" s="187"/>
      <c r="SNB714" s="187"/>
      <c r="SNC714" s="187"/>
      <c r="SND714" s="187"/>
      <c r="SNE714" s="187"/>
      <c r="SNF714" s="187"/>
      <c r="SNG714" s="187"/>
      <c r="SNH714" s="187"/>
      <c r="SNI714" s="187"/>
      <c r="SNJ714" s="187"/>
      <c r="SNK714" s="187"/>
      <c r="SNL714" s="187"/>
      <c r="SNM714" s="187"/>
      <c r="SNN714" s="187"/>
      <c r="SNO714" s="187"/>
      <c r="SNP714" s="187"/>
      <c r="SNQ714" s="187"/>
      <c r="SNR714" s="187"/>
      <c r="SNS714" s="187"/>
      <c r="SNT714" s="187"/>
      <c r="SNU714" s="187"/>
      <c r="SNV714" s="187"/>
      <c r="SNW714" s="187"/>
      <c r="SNX714" s="187"/>
      <c r="SNY714" s="187"/>
      <c r="SNZ714" s="187"/>
      <c r="SOA714" s="187"/>
      <c r="SOB714" s="187"/>
      <c r="SOC714" s="187"/>
      <c r="SOD714" s="187"/>
      <c r="SOE714" s="187"/>
      <c r="SOF714" s="187"/>
      <c r="SOG714" s="187"/>
      <c r="SOH714" s="187"/>
      <c r="SOI714" s="187"/>
      <c r="SOJ714" s="187"/>
      <c r="SOK714" s="187"/>
      <c r="SOL714" s="187"/>
      <c r="SOM714" s="187"/>
      <c r="SON714" s="187"/>
      <c r="SOO714" s="187"/>
      <c r="SOP714" s="187"/>
      <c r="SOQ714" s="187"/>
      <c r="SOR714" s="187"/>
      <c r="SOS714" s="187"/>
      <c r="SOT714" s="187"/>
      <c r="SOU714" s="187"/>
      <c r="SOV714" s="187"/>
      <c r="SOW714" s="187"/>
      <c r="SOX714" s="187"/>
      <c r="SOY714" s="187"/>
      <c r="SOZ714" s="187"/>
      <c r="SPA714" s="187"/>
      <c r="SPB714" s="187"/>
      <c r="SPC714" s="187"/>
      <c r="SPD714" s="187"/>
      <c r="SPE714" s="187"/>
      <c r="SPF714" s="187"/>
      <c r="SPG714" s="187"/>
      <c r="SPH714" s="187"/>
      <c r="SPI714" s="187"/>
      <c r="SPJ714" s="187"/>
      <c r="SPK714" s="187"/>
      <c r="SPL714" s="187"/>
      <c r="SPM714" s="187"/>
      <c r="SPN714" s="187"/>
      <c r="SPO714" s="187"/>
      <c r="SPP714" s="187"/>
      <c r="SPQ714" s="187"/>
      <c r="SPR714" s="187"/>
      <c r="SPS714" s="187"/>
      <c r="SPT714" s="187"/>
      <c r="SPU714" s="187"/>
      <c r="SPV714" s="187"/>
      <c r="SPW714" s="187"/>
      <c r="SPX714" s="187"/>
      <c r="SPY714" s="187"/>
      <c r="SPZ714" s="187"/>
      <c r="SQA714" s="187"/>
      <c r="SQB714" s="187"/>
      <c r="SQC714" s="187"/>
      <c r="SQD714" s="187"/>
      <c r="SQE714" s="187"/>
      <c r="SQF714" s="187"/>
      <c r="SQG714" s="187"/>
      <c r="SQH714" s="187"/>
      <c r="SQI714" s="187"/>
      <c r="SQJ714" s="187"/>
      <c r="SQK714" s="187"/>
      <c r="SQL714" s="187"/>
      <c r="SQM714" s="187"/>
      <c r="SQN714" s="187"/>
      <c r="SQO714" s="187"/>
      <c r="SQP714" s="187"/>
      <c r="SQQ714" s="187"/>
      <c r="SQR714" s="187"/>
      <c r="SQS714" s="187"/>
      <c r="SQT714" s="187"/>
      <c r="SQU714" s="187"/>
      <c r="SQV714" s="187"/>
      <c r="SQW714" s="187"/>
      <c r="SQX714" s="187"/>
      <c r="SQY714" s="187"/>
      <c r="SQZ714" s="187"/>
      <c r="SRA714" s="187"/>
      <c r="SRB714" s="187"/>
      <c r="SRC714" s="187"/>
      <c r="SRD714" s="187"/>
      <c r="SRE714" s="187"/>
      <c r="SRF714" s="187"/>
      <c r="SRG714" s="187"/>
      <c r="SRH714" s="187"/>
      <c r="SRI714" s="187"/>
      <c r="SRJ714" s="187"/>
      <c r="SRK714" s="187"/>
      <c r="SRL714" s="187"/>
      <c r="SRM714" s="187"/>
      <c r="SRN714" s="187"/>
      <c r="SRO714" s="187"/>
      <c r="SRP714" s="187"/>
      <c r="SRQ714" s="187"/>
      <c r="SRR714" s="187"/>
      <c r="SRS714" s="187"/>
      <c r="SRT714" s="187"/>
      <c r="SRU714" s="187"/>
      <c r="SRV714" s="187"/>
      <c r="SRW714" s="187"/>
      <c r="SRX714" s="187"/>
      <c r="SRY714" s="187"/>
      <c r="SRZ714" s="187"/>
      <c r="SSA714" s="187"/>
      <c r="SSB714" s="187"/>
      <c r="SSC714" s="187"/>
      <c r="SSD714" s="187"/>
      <c r="SSE714" s="187"/>
      <c r="SSF714" s="187"/>
      <c r="SSG714" s="187"/>
      <c r="SSH714" s="187"/>
      <c r="SSI714" s="187"/>
      <c r="SSJ714" s="187"/>
      <c r="SSK714" s="187"/>
      <c r="SSL714" s="187"/>
      <c r="SSM714" s="187"/>
      <c r="SSN714" s="187"/>
      <c r="SSO714" s="187"/>
      <c r="SSP714" s="187"/>
      <c r="SSQ714" s="187"/>
      <c r="SSR714" s="187"/>
      <c r="SSS714" s="187"/>
      <c r="SST714" s="187"/>
      <c r="SSU714" s="187"/>
      <c r="SSV714" s="187"/>
      <c r="SSW714" s="187"/>
      <c r="SSX714" s="187"/>
      <c r="SSY714" s="187"/>
      <c r="SSZ714" s="187"/>
      <c r="STA714" s="187"/>
      <c r="STB714" s="187"/>
      <c r="STC714" s="187"/>
      <c r="STD714" s="187"/>
      <c r="STE714" s="187"/>
      <c r="STF714" s="187"/>
      <c r="STG714" s="187"/>
      <c r="STH714" s="187"/>
      <c r="STI714" s="187"/>
      <c r="STJ714" s="187"/>
      <c r="STK714" s="187"/>
      <c r="STL714" s="187"/>
      <c r="STM714" s="187"/>
      <c r="STN714" s="187"/>
      <c r="STO714" s="187"/>
      <c r="STP714" s="187"/>
      <c r="STQ714" s="187"/>
      <c r="STR714" s="187"/>
      <c r="STS714" s="187"/>
      <c r="STT714" s="187"/>
      <c r="STU714" s="187"/>
      <c r="STV714" s="187"/>
      <c r="STW714" s="187"/>
      <c r="STX714" s="187"/>
      <c r="STY714" s="187"/>
      <c r="STZ714" s="187"/>
      <c r="SUA714" s="187"/>
      <c r="SUB714" s="187"/>
      <c r="SUC714" s="187"/>
      <c r="SUD714" s="187"/>
      <c r="SUE714" s="187"/>
      <c r="SUF714" s="187"/>
      <c r="SUG714" s="187"/>
      <c r="SUH714" s="187"/>
      <c r="SUI714" s="187"/>
      <c r="SUJ714" s="187"/>
      <c r="SUK714" s="187"/>
      <c r="SUL714" s="187"/>
      <c r="SUM714" s="187"/>
      <c r="SUN714" s="187"/>
      <c r="SUO714" s="187"/>
      <c r="SUP714" s="187"/>
      <c r="SUQ714" s="187"/>
      <c r="SUR714" s="187"/>
      <c r="SUS714" s="187"/>
      <c r="SUT714" s="187"/>
      <c r="SUU714" s="187"/>
      <c r="SUV714" s="187"/>
      <c r="SUW714" s="187"/>
      <c r="SUX714" s="187"/>
      <c r="SUY714" s="187"/>
      <c r="SUZ714" s="187"/>
      <c r="SVA714" s="187"/>
      <c r="SVB714" s="187"/>
      <c r="SVC714" s="187"/>
      <c r="SVD714" s="187"/>
      <c r="SVE714" s="187"/>
      <c r="SVF714" s="187"/>
      <c r="SVG714" s="187"/>
      <c r="SVH714" s="187"/>
      <c r="SVI714" s="187"/>
      <c r="SVJ714" s="187"/>
      <c r="SVK714" s="187"/>
      <c r="SVL714" s="187"/>
      <c r="SVM714" s="187"/>
      <c r="SVN714" s="187"/>
      <c r="SVO714" s="187"/>
      <c r="SVP714" s="187"/>
      <c r="SVQ714" s="187"/>
      <c r="SVR714" s="187"/>
      <c r="SVS714" s="187"/>
      <c r="SVT714" s="187"/>
      <c r="SVU714" s="187"/>
      <c r="SVV714" s="187"/>
      <c r="SVW714" s="187"/>
      <c r="SVX714" s="187"/>
      <c r="SVY714" s="187"/>
      <c r="SVZ714" s="187"/>
      <c r="SWA714" s="187"/>
      <c r="SWB714" s="187"/>
      <c r="SWC714" s="187"/>
      <c r="SWD714" s="187"/>
      <c r="SWE714" s="187"/>
      <c r="SWF714" s="187"/>
      <c r="SWG714" s="187"/>
      <c r="SWH714" s="187"/>
      <c r="SWI714" s="187"/>
      <c r="SWJ714" s="187"/>
      <c r="SWK714" s="187"/>
      <c r="SWL714" s="187"/>
      <c r="SWM714" s="187"/>
      <c r="SWN714" s="187"/>
      <c r="SWO714" s="187"/>
      <c r="SWP714" s="187"/>
      <c r="SWQ714" s="187"/>
      <c r="SWR714" s="187"/>
      <c r="SWS714" s="187"/>
      <c r="SWT714" s="187"/>
      <c r="SWU714" s="187"/>
      <c r="SWV714" s="187"/>
      <c r="SWW714" s="187"/>
      <c r="SWX714" s="187"/>
      <c r="SWY714" s="187"/>
      <c r="SWZ714" s="187"/>
      <c r="SXA714" s="187"/>
      <c r="SXB714" s="187"/>
      <c r="SXC714" s="187"/>
      <c r="SXD714" s="187"/>
      <c r="SXE714" s="187"/>
      <c r="SXF714" s="187"/>
      <c r="SXG714" s="187"/>
      <c r="SXH714" s="187"/>
      <c r="SXI714" s="187"/>
      <c r="SXJ714" s="187"/>
      <c r="SXK714" s="187"/>
      <c r="SXL714" s="187"/>
      <c r="SXM714" s="187"/>
      <c r="SXN714" s="187"/>
      <c r="SXO714" s="187"/>
      <c r="SXP714" s="187"/>
      <c r="SXQ714" s="187"/>
      <c r="SXR714" s="187"/>
      <c r="SXS714" s="187"/>
      <c r="SXT714" s="187"/>
      <c r="SXU714" s="187"/>
      <c r="SXV714" s="187"/>
      <c r="SXW714" s="187"/>
      <c r="SXX714" s="187"/>
      <c r="SXY714" s="187"/>
      <c r="SXZ714" s="187"/>
      <c r="SYA714" s="187"/>
      <c r="SYB714" s="187"/>
      <c r="SYC714" s="187"/>
      <c r="SYD714" s="187"/>
      <c r="SYE714" s="187"/>
      <c r="SYF714" s="187"/>
      <c r="SYG714" s="187"/>
      <c r="SYH714" s="187"/>
      <c r="SYI714" s="187"/>
      <c r="SYJ714" s="187"/>
      <c r="SYK714" s="187"/>
      <c r="SYL714" s="187"/>
      <c r="SYM714" s="187"/>
      <c r="SYN714" s="187"/>
      <c r="SYO714" s="187"/>
      <c r="SYP714" s="187"/>
      <c r="SYQ714" s="187"/>
      <c r="SYR714" s="187"/>
      <c r="SYS714" s="187"/>
      <c r="SYT714" s="187"/>
      <c r="SYU714" s="187"/>
      <c r="SYV714" s="187"/>
      <c r="SYW714" s="187"/>
      <c r="SYX714" s="187"/>
      <c r="SYY714" s="187"/>
      <c r="SYZ714" s="187"/>
      <c r="SZA714" s="187"/>
      <c r="SZB714" s="187"/>
      <c r="SZC714" s="187"/>
      <c r="SZD714" s="187"/>
      <c r="SZE714" s="187"/>
      <c r="SZF714" s="187"/>
      <c r="SZG714" s="187"/>
      <c r="SZH714" s="187"/>
      <c r="SZI714" s="187"/>
      <c r="SZJ714" s="187"/>
      <c r="SZK714" s="187"/>
      <c r="SZL714" s="187"/>
      <c r="SZM714" s="187"/>
      <c r="SZN714" s="187"/>
      <c r="SZO714" s="187"/>
      <c r="SZP714" s="187"/>
      <c r="SZQ714" s="187"/>
      <c r="SZR714" s="187"/>
      <c r="SZS714" s="187"/>
      <c r="SZT714" s="187"/>
      <c r="SZU714" s="187"/>
      <c r="SZV714" s="187"/>
      <c r="SZW714" s="187"/>
      <c r="SZX714" s="187"/>
      <c r="SZY714" s="187"/>
      <c r="SZZ714" s="187"/>
      <c r="TAA714" s="187"/>
      <c r="TAB714" s="187"/>
      <c r="TAC714" s="187"/>
      <c r="TAD714" s="187"/>
      <c r="TAE714" s="187"/>
      <c r="TAF714" s="187"/>
      <c r="TAG714" s="187"/>
      <c r="TAH714" s="187"/>
      <c r="TAI714" s="187"/>
      <c r="TAJ714" s="187"/>
      <c r="TAK714" s="187"/>
      <c r="TAL714" s="187"/>
      <c r="TAM714" s="187"/>
      <c r="TAN714" s="187"/>
      <c r="TAO714" s="187"/>
      <c r="TAP714" s="187"/>
      <c r="TAQ714" s="187"/>
      <c r="TAR714" s="187"/>
      <c r="TAS714" s="187"/>
      <c r="TAT714" s="187"/>
      <c r="TAU714" s="187"/>
      <c r="TAV714" s="187"/>
      <c r="TAW714" s="187"/>
      <c r="TAX714" s="187"/>
      <c r="TAY714" s="187"/>
      <c r="TAZ714" s="187"/>
      <c r="TBA714" s="187"/>
      <c r="TBB714" s="187"/>
      <c r="TBC714" s="187"/>
      <c r="TBD714" s="187"/>
      <c r="TBE714" s="187"/>
      <c r="TBF714" s="187"/>
      <c r="TBG714" s="187"/>
      <c r="TBH714" s="187"/>
      <c r="TBI714" s="187"/>
      <c r="TBJ714" s="187"/>
      <c r="TBK714" s="187"/>
      <c r="TBL714" s="187"/>
      <c r="TBM714" s="187"/>
      <c r="TBN714" s="187"/>
      <c r="TBO714" s="187"/>
      <c r="TBP714" s="187"/>
      <c r="TBQ714" s="187"/>
      <c r="TBR714" s="187"/>
      <c r="TBS714" s="187"/>
      <c r="TBT714" s="187"/>
      <c r="TBU714" s="187"/>
      <c r="TBV714" s="187"/>
      <c r="TBW714" s="187"/>
      <c r="TBX714" s="187"/>
      <c r="TBY714" s="187"/>
      <c r="TBZ714" s="187"/>
      <c r="TCA714" s="187"/>
      <c r="TCB714" s="187"/>
      <c r="TCC714" s="187"/>
      <c r="TCD714" s="187"/>
      <c r="TCE714" s="187"/>
      <c r="TCF714" s="187"/>
      <c r="TCG714" s="187"/>
      <c r="TCH714" s="187"/>
      <c r="TCI714" s="187"/>
      <c r="TCJ714" s="187"/>
      <c r="TCK714" s="187"/>
      <c r="TCL714" s="187"/>
      <c r="TCM714" s="187"/>
      <c r="TCN714" s="187"/>
      <c r="TCO714" s="187"/>
      <c r="TCP714" s="187"/>
      <c r="TCQ714" s="187"/>
      <c r="TCR714" s="187"/>
      <c r="TCS714" s="187"/>
      <c r="TCT714" s="187"/>
      <c r="TCU714" s="187"/>
      <c r="TCV714" s="187"/>
      <c r="TCW714" s="187"/>
      <c r="TCX714" s="187"/>
      <c r="TCY714" s="187"/>
      <c r="TCZ714" s="187"/>
      <c r="TDA714" s="187"/>
      <c r="TDB714" s="187"/>
      <c r="TDC714" s="187"/>
      <c r="TDD714" s="187"/>
      <c r="TDE714" s="187"/>
      <c r="TDF714" s="187"/>
      <c r="TDG714" s="187"/>
      <c r="TDH714" s="187"/>
      <c r="TDI714" s="187"/>
      <c r="TDJ714" s="187"/>
      <c r="TDK714" s="187"/>
      <c r="TDL714" s="187"/>
      <c r="TDM714" s="187"/>
      <c r="TDN714" s="187"/>
      <c r="TDO714" s="187"/>
      <c r="TDP714" s="187"/>
      <c r="TDQ714" s="187"/>
      <c r="TDR714" s="187"/>
      <c r="TDS714" s="187"/>
      <c r="TDT714" s="187"/>
      <c r="TDU714" s="187"/>
      <c r="TDV714" s="187"/>
      <c r="TDW714" s="187"/>
      <c r="TDX714" s="187"/>
      <c r="TDY714" s="187"/>
      <c r="TDZ714" s="187"/>
      <c r="TEA714" s="187"/>
      <c r="TEB714" s="187"/>
      <c r="TEC714" s="187"/>
      <c r="TED714" s="187"/>
      <c r="TEE714" s="187"/>
      <c r="TEF714" s="187"/>
      <c r="TEG714" s="187"/>
      <c r="TEH714" s="187"/>
      <c r="TEI714" s="187"/>
      <c r="TEJ714" s="187"/>
      <c r="TEK714" s="187"/>
      <c r="TEL714" s="187"/>
      <c r="TEM714" s="187"/>
      <c r="TEN714" s="187"/>
      <c r="TEO714" s="187"/>
      <c r="TEP714" s="187"/>
      <c r="TEQ714" s="187"/>
      <c r="TER714" s="187"/>
      <c r="TES714" s="187"/>
      <c r="TET714" s="187"/>
      <c r="TEU714" s="187"/>
      <c r="TEV714" s="187"/>
      <c r="TEW714" s="187"/>
      <c r="TEX714" s="187"/>
      <c r="TEY714" s="187"/>
      <c r="TEZ714" s="187"/>
      <c r="TFA714" s="187"/>
      <c r="TFB714" s="187"/>
      <c r="TFC714" s="187"/>
      <c r="TFD714" s="187"/>
      <c r="TFE714" s="187"/>
      <c r="TFF714" s="187"/>
      <c r="TFG714" s="187"/>
      <c r="TFH714" s="187"/>
      <c r="TFI714" s="187"/>
      <c r="TFJ714" s="187"/>
      <c r="TFK714" s="187"/>
      <c r="TFL714" s="187"/>
      <c r="TFM714" s="187"/>
      <c r="TFN714" s="187"/>
      <c r="TFO714" s="187"/>
      <c r="TFP714" s="187"/>
      <c r="TFQ714" s="187"/>
      <c r="TFR714" s="187"/>
      <c r="TFS714" s="187"/>
      <c r="TFT714" s="187"/>
      <c r="TFU714" s="187"/>
      <c r="TFV714" s="187"/>
      <c r="TFW714" s="187"/>
      <c r="TFX714" s="187"/>
      <c r="TFY714" s="187"/>
      <c r="TFZ714" s="187"/>
      <c r="TGA714" s="187"/>
      <c r="TGB714" s="187"/>
      <c r="TGC714" s="187"/>
      <c r="TGD714" s="187"/>
      <c r="TGE714" s="187"/>
      <c r="TGF714" s="187"/>
      <c r="TGG714" s="187"/>
      <c r="TGH714" s="187"/>
      <c r="TGI714" s="187"/>
      <c r="TGJ714" s="187"/>
      <c r="TGK714" s="187"/>
      <c r="TGL714" s="187"/>
      <c r="TGM714" s="187"/>
      <c r="TGN714" s="187"/>
      <c r="TGO714" s="187"/>
      <c r="TGP714" s="187"/>
      <c r="TGQ714" s="187"/>
      <c r="TGR714" s="187"/>
      <c r="TGS714" s="187"/>
      <c r="TGT714" s="187"/>
      <c r="TGU714" s="187"/>
      <c r="TGV714" s="187"/>
      <c r="TGW714" s="187"/>
      <c r="TGX714" s="187"/>
      <c r="TGY714" s="187"/>
      <c r="TGZ714" s="187"/>
      <c r="THA714" s="187"/>
      <c r="THB714" s="187"/>
      <c r="THC714" s="187"/>
      <c r="THD714" s="187"/>
      <c r="THE714" s="187"/>
      <c r="THF714" s="187"/>
      <c r="THG714" s="187"/>
      <c r="THH714" s="187"/>
      <c r="THI714" s="187"/>
      <c r="THJ714" s="187"/>
      <c r="THK714" s="187"/>
      <c r="THL714" s="187"/>
      <c r="THM714" s="187"/>
      <c r="THN714" s="187"/>
      <c r="THO714" s="187"/>
      <c r="THP714" s="187"/>
      <c r="THQ714" s="187"/>
      <c r="THR714" s="187"/>
      <c r="THS714" s="187"/>
      <c r="THT714" s="187"/>
      <c r="THU714" s="187"/>
      <c r="THV714" s="187"/>
      <c r="THW714" s="187"/>
      <c r="THX714" s="187"/>
      <c r="THY714" s="187"/>
      <c r="THZ714" s="187"/>
      <c r="TIA714" s="187"/>
      <c r="TIB714" s="187"/>
      <c r="TIC714" s="187"/>
      <c r="TID714" s="187"/>
      <c r="TIE714" s="187"/>
      <c r="TIF714" s="187"/>
      <c r="TIG714" s="187"/>
      <c r="TIH714" s="187"/>
      <c r="TII714" s="187"/>
      <c r="TIJ714" s="187"/>
      <c r="TIK714" s="187"/>
      <c r="TIL714" s="187"/>
      <c r="TIM714" s="187"/>
      <c r="TIN714" s="187"/>
      <c r="TIO714" s="187"/>
      <c r="TIP714" s="187"/>
      <c r="TIQ714" s="187"/>
      <c r="TIR714" s="187"/>
      <c r="TIS714" s="187"/>
      <c r="TIT714" s="187"/>
      <c r="TIU714" s="187"/>
      <c r="TIV714" s="187"/>
      <c r="TIW714" s="187"/>
      <c r="TIX714" s="187"/>
      <c r="TIY714" s="187"/>
      <c r="TIZ714" s="187"/>
      <c r="TJA714" s="187"/>
      <c r="TJB714" s="187"/>
      <c r="TJC714" s="187"/>
      <c r="TJD714" s="187"/>
      <c r="TJE714" s="187"/>
      <c r="TJF714" s="187"/>
      <c r="TJG714" s="187"/>
      <c r="TJH714" s="187"/>
      <c r="TJI714" s="187"/>
      <c r="TJJ714" s="187"/>
      <c r="TJK714" s="187"/>
      <c r="TJL714" s="187"/>
      <c r="TJM714" s="187"/>
      <c r="TJN714" s="187"/>
      <c r="TJO714" s="187"/>
      <c r="TJP714" s="187"/>
      <c r="TJQ714" s="187"/>
      <c r="TJR714" s="187"/>
      <c r="TJS714" s="187"/>
      <c r="TJT714" s="187"/>
      <c r="TJU714" s="187"/>
      <c r="TJV714" s="187"/>
      <c r="TJW714" s="187"/>
      <c r="TJX714" s="187"/>
      <c r="TJY714" s="187"/>
      <c r="TJZ714" s="187"/>
      <c r="TKA714" s="187"/>
      <c r="TKB714" s="187"/>
      <c r="TKC714" s="187"/>
      <c r="TKD714" s="187"/>
      <c r="TKE714" s="187"/>
      <c r="TKF714" s="187"/>
      <c r="TKG714" s="187"/>
      <c r="TKH714" s="187"/>
      <c r="TKI714" s="187"/>
      <c r="TKJ714" s="187"/>
      <c r="TKK714" s="187"/>
      <c r="TKL714" s="187"/>
      <c r="TKM714" s="187"/>
      <c r="TKN714" s="187"/>
      <c r="TKO714" s="187"/>
      <c r="TKP714" s="187"/>
      <c r="TKQ714" s="187"/>
      <c r="TKR714" s="187"/>
      <c r="TKS714" s="187"/>
      <c r="TKT714" s="187"/>
      <c r="TKU714" s="187"/>
      <c r="TKV714" s="187"/>
      <c r="TKW714" s="187"/>
      <c r="TKX714" s="187"/>
      <c r="TKY714" s="187"/>
      <c r="TKZ714" s="187"/>
      <c r="TLA714" s="187"/>
      <c r="TLB714" s="187"/>
      <c r="TLC714" s="187"/>
      <c r="TLD714" s="187"/>
      <c r="TLE714" s="187"/>
      <c r="TLF714" s="187"/>
      <c r="TLG714" s="187"/>
      <c r="TLH714" s="187"/>
      <c r="TLI714" s="187"/>
      <c r="TLJ714" s="187"/>
      <c r="TLK714" s="187"/>
      <c r="TLL714" s="187"/>
      <c r="TLM714" s="187"/>
      <c r="TLN714" s="187"/>
      <c r="TLO714" s="187"/>
      <c r="TLP714" s="187"/>
      <c r="TLQ714" s="187"/>
      <c r="TLR714" s="187"/>
      <c r="TLS714" s="187"/>
      <c r="TLT714" s="187"/>
      <c r="TLU714" s="187"/>
      <c r="TLV714" s="187"/>
      <c r="TLW714" s="187"/>
      <c r="TLX714" s="187"/>
      <c r="TLY714" s="187"/>
      <c r="TLZ714" s="187"/>
      <c r="TMA714" s="187"/>
      <c r="TMB714" s="187"/>
      <c r="TMC714" s="187"/>
      <c r="TMD714" s="187"/>
      <c r="TME714" s="187"/>
      <c r="TMF714" s="187"/>
      <c r="TMG714" s="187"/>
      <c r="TMH714" s="187"/>
      <c r="TMI714" s="187"/>
      <c r="TMJ714" s="187"/>
      <c r="TMK714" s="187"/>
      <c r="TML714" s="187"/>
      <c r="TMM714" s="187"/>
      <c r="TMN714" s="187"/>
      <c r="TMO714" s="187"/>
      <c r="TMP714" s="187"/>
      <c r="TMQ714" s="187"/>
      <c r="TMR714" s="187"/>
      <c r="TMS714" s="187"/>
      <c r="TMT714" s="187"/>
      <c r="TMU714" s="187"/>
      <c r="TMV714" s="187"/>
      <c r="TMW714" s="187"/>
      <c r="TMX714" s="187"/>
      <c r="TMY714" s="187"/>
      <c r="TMZ714" s="187"/>
      <c r="TNA714" s="187"/>
      <c r="TNB714" s="187"/>
      <c r="TNC714" s="187"/>
      <c r="TND714" s="187"/>
      <c r="TNE714" s="187"/>
      <c r="TNF714" s="187"/>
      <c r="TNG714" s="187"/>
      <c r="TNH714" s="187"/>
      <c r="TNI714" s="187"/>
      <c r="TNJ714" s="187"/>
      <c r="TNK714" s="187"/>
      <c r="TNL714" s="187"/>
      <c r="TNM714" s="187"/>
      <c r="TNN714" s="187"/>
      <c r="TNO714" s="187"/>
      <c r="TNP714" s="187"/>
      <c r="TNQ714" s="187"/>
      <c r="TNR714" s="187"/>
      <c r="TNS714" s="187"/>
      <c r="TNT714" s="187"/>
      <c r="TNU714" s="187"/>
      <c r="TNV714" s="187"/>
      <c r="TNW714" s="187"/>
      <c r="TNX714" s="187"/>
      <c r="TNY714" s="187"/>
      <c r="TNZ714" s="187"/>
      <c r="TOA714" s="187"/>
      <c r="TOB714" s="187"/>
      <c r="TOC714" s="187"/>
      <c r="TOD714" s="187"/>
      <c r="TOE714" s="187"/>
      <c r="TOF714" s="187"/>
      <c r="TOG714" s="187"/>
      <c r="TOH714" s="187"/>
      <c r="TOI714" s="187"/>
      <c r="TOJ714" s="187"/>
      <c r="TOK714" s="187"/>
      <c r="TOL714" s="187"/>
      <c r="TOM714" s="187"/>
      <c r="TON714" s="187"/>
      <c r="TOO714" s="187"/>
      <c r="TOP714" s="187"/>
      <c r="TOQ714" s="187"/>
      <c r="TOR714" s="187"/>
      <c r="TOS714" s="187"/>
      <c r="TOT714" s="187"/>
      <c r="TOU714" s="187"/>
      <c r="TOV714" s="187"/>
      <c r="TOW714" s="187"/>
      <c r="TOX714" s="187"/>
      <c r="TOY714" s="187"/>
      <c r="TOZ714" s="187"/>
      <c r="TPA714" s="187"/>
      <c r="TPB714" s="187"/>
      <c r="TPC714" s="187"/>
      <c r="TPD714" s="187"/>
      <c r="TPE714" s="187"/>
      <c r="TPF714" s="187"/>
      <c r="TPG714" s="187"/>
      <c r="TPH714" s="187"/>
      <c r="TPI714" s="187"/>
      <c r="TPJ714" s="187"/>
      <c r="TPK714" s="187"/>
      <c r="TPL714" s="187"/>
      <c r="TPM714" s="187"/>
      <c r="TPN714" s="187"/>
      <c r="TPO714" s="187"/>
      <c r="TPP714" s="187"/>
      <c r="TPQ714" s="187"/>
      <c r="TPR714" s="187"/>
      <c r="TPS714" s="187"/>
      <c r="TPT714" s="187"/>
      <c r="TPU714" s="187"/>
      <c r="TPV714" s="187"/>
      <c r="TPW714" s="187"/>
      <c r="TPX714" s="187"/>
      <c r="TPY714" s="187"/>
      <c r="TPZ714" s="187"/>
      <c r="TQA714" s="187"/>
      <c r="TQB714" s="187"/>
      <c r="TQC714" s="187"/>
      <c r="TQD714" s="187"/>
      <c r="TQE714" s="187"/>
      <c r="TQF714" s="187"/>
      <c r="TQG714" s="187"/>
      <c r="TQH714" s="187"/>
      <c r="TQI714" s="187"/>
      <c r="TQJ714" s="187"/>
      <c r="TQK714" s="187"/>
      <c r="TQL714" s="187"/>
      <c r="TQM714" s="187"/>
      <c r="TQN714" s="187"/>
      <c r="TQO714" s="187"/>
      <c r="TQP714" s="187"/>
      <c r="TQQ714" s="187"/>
      <c r="TQR714" s="187"/>
      <c r="TQS714" s="187"/>
      <c r="TQT714" s="187"/>
      <c r="TQU714" s="187"/>
      <c r="TQV714" s="187"/>
      <c r="TQW714" s="187"/>
      <c r="TQX714" s="187"/>
      <c r="TQY714" s="187"/>
      <c r="TQZ714" s="187"/>
      <c r="TRA714" s="187"/>
      <c r="TRB714" s="187"/>
      <c r="TRC714" s="187"/>
      <c r="TRD714" s="187"/>
      <c r="TRE714" s="187"/>
      <c r="TRF714" s="187"/>
      <c r="TRG714" s="187"/>
      <c r="TRH714" s="187"/>
      <c r="TRI714" s="187"/>
      <c r="TRJ714" s="187"/>
      <c r="TRK714" s="187"/>
      <c r="TRL714" s="187"/>
      <c r="TRM714" s="187"/>
      <c r="TRN714" s="187"/>
      <c r="TRO714" s="187"/>
      <c r="TRP714" s="187"/>
      <c r="TRQ714" s="187"/>
      <c r="TRR714" s="187"/>
      <c r="TRS714" s="187"/>
      <c r="TRT714" s="187"/>
      <c r="TRU714" s="187"/>
      <c r="TRV714" s="187"/>
      <c r="TRW714" s="187"/>
      <c r="TRX714" s="187"/>
      <c r="TRY714" s="187"/>
      <c r="TRZ714" s="187"/>
      <c r="TSA714" s="187"/>
      <c r="TSB714" s="187"/>
      <c r="TSC714" s="187"/>
      <c r="TSD714" s="187"/>
      <c r="TSE714" s="187"/>
      <c r="TSF714" s="187"/>
      <c r="TSG714" s="187"/>
      <c r="TSH714" s="187"/>
      <c r="TSI714" s="187"/>
      <c r="TSJ714" s="187"/>
      <c r="TSK714" s="187"/>
      <c r="TSL714" s="187"/>
      <c r="TSM714" s="187"/>
      <c r="TSN714" s="187"/>
      <c r="TSO714" s="187"/>
      <c r="TSP714" s="187"/>
      <c r="TSQ714" s="187"/>
      <c r="TSR714" s="187"/>
      <c r="TSS714" s="187"/>
      <c r="TST714" s="187"/>
      <c r="TSU714" s="187"/>
      <c r="TSV714" s="187"/>
      <c r="TSW714" s="187"/>
      <c r="TSX714" s="187"/>
      <c r="TSY714" s="187"/>
      <c r="TSZ714" s="187"/>
      <c r="TTA714" s="187"/>
      <c r="TTB714" s="187"/>
      <c r="TTC714" s="187"/>
      <c r="TTD714" s="187"/>
      <c r="TTE714" s="187"/>
      <c r="TTF714" s="187"/>
      <c r="TTG714" s="187"/>
      <c r="TTH714" s="187"/>
      <c r="TTI714" s="187"/>
      <c r="TTJ714" s="187"/>
      <c r="TTK714" s="187"/>
      <c r="TTL714" s="187"/>
      <c r="TTM714" s="187"/>
      <c r="TTN714" s="187"/>
      <c r="TTO714" s="187"/>
      <c r="TTP714" s="187"/>
      <c r="TTQ714" s="187"/>
      <c r="TTR714" s="187"/>
      <c r="TTS714" s="187"/>
      <c r="TTT714" s="187"/>
      <c r="TTU714" s="187"/>
      <c r="TTV714" s="187"/>
      <c r="TTW714" s="187"/>
      <c r="TTX714" s="187"/>
      <c r="TTY714" s="187"/>
      <c r="TTZ714" s="187"/>
      <c r="TUA714" s="187"/>
      <c r="TUB714" s="187"/>
      <c r="TUC714" s="187"/>
      <c r="TUD714" s="187"/>
      <c r="TUE714" s="187"/>
      <c r="TUF714" s="187"/>
      <c r="TUG714" s="187"/>
      <c r="TUH714" s="187"/>
      <c r="TUI714" s="187"/>
      <c r="TUJ714" s="187"/>
      <c r="TUK714" s="187"/>
      <c r="TUL714" s="187"/>
      <c r="TUM714" s="187"/>
      <c r="TUN714" s="187"/>
      <c r="TUO714" s="187"/>
      <c r="TUP714" s="187"/>
      <c r="TUQ714" s="187"/>
      <c r="TUR714" s="187"/>
      <c r="TUS714" s="187"/>
      <c r="TUT714" s="187"/>
      <c r="TUU714" s="187"/>
      <c r="TUV714" s="187"/>
      <c r="TUW714" s="187"/>
      <c r="TUX714" s="187"/>
      <c r="TUY714" s="187"/>
      <c r="TUZ714" s="187"/>
      <c r="TVA714" s="187"/>
      <c r="TVB714" s="187"/>
      <c r="TVC714" s="187"/>
      <c r="TVD714" s="187"/>
      <c r="TVE714" s="187"/>
      <c r="TVF714" s="187"/>
      <c r="TVG714" s="187"/>
      <c r="TVH714" s="187"/>
      <c r="TVI714" s="187"/>
      <c r="TVJ714" s="187"/>
      <c r="TVK714" s="187"/>
      <c r="TVL714" s="187"/>
      <c r="TVM714" s="187"/>
      <c r="TVN714" s="187"/>
      <c r="TVO714" s="187"/>
      <c r="TVP714" s="187"/>
      <c r="TVQ714" s="187"/>
      <c r="TVR714" s="187"/>
      <c r="TVS714" s="187"/>
      <c r="TVT714" s="187"/>
      <c r="TVU714" s="187"/>
      <c r="TVV714" s="187"/>
      <c r="TVW714" s="187"/>
      <c r="TVX714" s="187"/>
      <c r="TVY714" s="187"/>
      <c r="TVZ714" s="187"/>
      <c r="TWA714" s="187"/>
      <c r="TWB714" s="187"/>
      <c r="TWC714" s="187"/>
      <c r="TWD714" s="187"/>
      <c r="TWE714" s="187"/>
      <c r="TWF714" s="187"/>
      <c r="TWG714" s="187"/>
      <c r="TWH714" s="187"/>
      <c r="TWI714" s="187"/>
      <c r="TWJ714" s="187"/>
      <c r="TWK714" s="187"/>
      <c r="TWL714" s="187"/>
      <c r="TWM714" s="187"/>
      <c r="TWN714" s="187"/>
      <c r="TWO714" s="187"/>
      <c r="TWP714" s="187"/>
      <c r="TWQ714" s="187"/>
      <c r="TWR714" s="187"/>
      <c r="TWS714" s="187"/>
      <c r="TWT714" s="187"/>
      <c r="TWU714" s="187"/>
      <c r="TWV714" s="187"/>
      <c r="TWW714" s="187"/>
      <c r="TWX714" s="187"/>
      <c r="TWY714" s="187"/>
      <c r="TWZ714" s="187"/>
      <c r="TXA714" s="187"/>
      <c r="TXB714" s="187"/>
      <c r="TXC714" s="187"/>
      <c r="TXD714" s="187"/>
      <c r="TXE714" s="187"/>
      <c r="TXF714" s="187"/>
      <c r="TXG714" s="187"/>
      <c r="TXH714" s="187"/>
      <c r="TXI714" s="187"/>
      <c r="TXJ714" s="187"/>
      <c r="TXK714" s="187"/>
      <c r="TXL714" s="187"/>
      <c r="TXM714" s="187"/>
      <c r="TXN714" s="187"/>
      <c r="TXO714" s="187"/>
      <c r="TXP714" s="187"/>
      <c r="TXQ714" s="187"/>
      <c r="TXR714" s="187"/>
      <c r="TXS714" s="187"/>
      <c r="TXT714" s="187"/>
      <c r="TXU714" s="187"/>
      <c r="TXV714" s="187"/>
      <c r="TXW714" s="187"/>
      <c r="TXX714" s="187"/>
      <c r="TXY714" s="187"/>
      <c r="TXZ714" s="187"/>
      <c r="TYA714" s="187"/>
      <c r="TYB714" s="187"/>
      <c r="TYC714" s="187"/>
      <c r="TYD714" s="187"/>
      <c r="TYE714" s="187"/>
      <c r="TYF714" s="187"/>
      <c r="TYG714" s="187"/>
      <c r="TYH714" s="187"/>
      <c r="TYI714" s="187"/>
      <c r="TYJ714" s="187"/>
      <c r="TYK714" s="187"/>
      <c r="TYL714" s="187"/>
      <c r="TYM714" s="187"/>
      <c r="TYN714" s="187"/>
      <c r="TYO714" s="187"/>
      <c r="TYP714" s="187"/>
      <c r="TYQ714" s="187"/>
      <c r="TYR714" s="187"/>
      <c r="TYS714" s="187"/>
      <c r="TYT714" s="187"/>
      <c r="TYU714" s="187"/>
      <c r="TYV714" s="187"/>
      <c r="TYW714" s="187"/>
      <c r="TYX714" s="187"/>
      <c r="TYY714" s="187"/>
      <c r="TYZ714" s="187"/>
      <c r="TZA714" s="187"/>
      <c r="TZB714" s="187"/>
      <c r="TZC714" s="187"/>
      <c r="TZD714" s="187"/>
      <c r="TZE714" s="187"/>
      <c r="TZF714" s="187"/>
      <c r="TZG714" s="187"/>
      <c r="TZH714" s="187"/>
      <c r="TZI714" s="187"/>
      <c r="TZJ714" s="187"/>
      <c r="TZK714" s="187"/>
      <c r="TZL714" s="187"/>
      <c r="TZM714" s="187"/>
      <c r="TZN714" s="187"/>
      <c r="TZO714" s="187"/>
      <c r="TZP714" s="187"/>
      <c r="TZQ714" s="187"/>
      <c r="TZR714" s="187"/>
      <c r="TZS714" s="187"/>
      <c r="TZT714" s="187"/>
      <c r="TZU714" s="187"/>
      <c r="TZV714" s="187"/>
      <c r="TZW714" s="187"/>
      <c r="TZX714" s="187"/>
      <c r="TZY714" s="187"/>
      <c r="TZZ714" s="187"/>
      <c r="UAA714" s="187"/>
      <c r="UAB714" s="187"/>
      <c r="UAC714" s="187"/>
      <c r="UAD714" s="187"/>
      <c r="UAE714" s="187"/>
      <c r="UAF714" s="187"/>
      <c r="UAG714" s="187"/>
      <c r="UAH714" s="187"/>
      <c r="UAI714" s="187"/>
      <c r="UAJ714" s="187"/>
      <c r="UAK714" s="187"/>
      <c r="UAL714" s="187"/>
      <c r="UAM714" s="187"/>
      <c r="UAN714" s="187"/>
      <c r="UAO714" s="187"/>
      <c r="UAP714" s="187"/>
      <c r="UAQ714" s="187"/>
      <c r="UAR714" s="187"/>
      <c r="UAS714" s="187"/>
      <c r="UAT714" s="187"/>
      <c r="UAU714" s="187"/>
      <c r="UAV714" s="187"/>
      <c r="UAW714" s="187"/>
      <c r="UAX714" s="187"/>
      <c r="UAY714" s="187"/>
      <c r="UAZ714" s="187"/>
      <c r="UBA714" s="187"/>
      <c r="UBB714" s="187"/>
      <c r="UBC714" s="187"/>
      <c r="UBD714" s="187"/>
      <c r="UBE714" s="187"/>
      <c r="UBF714" s="187"/>
      <c r="UBG714" s="187"/>
      <c r="UBH714" s="187"/>
      <c r="UBI714" s="187"/>
      <c r="UBJ714" s="187"/>
      <c r="UBK714" s="187"/>
      <c r="UBL714" s="187"/>
      <c r="UBM714" s="187"/>
      <c r="UBN714" s="187"/>
      <c r="UBO714" s="187"/>
      <c r="UBP714" s="187"/>
      <c r="UBQ714" s="187"/>
      <c r="UBR714" s="187"/>
      <c r="UBS714" s="187"/>
      <c r="UBT714" s="187"/>
      <c r="UBU714" s="187"/>
      <c r="UBV714" s="187"/>
      <c r="UBW714" s="187"/>
      <c r="UBX714" s="187"/>
      <c r="UBY714" s="187"/>
      <c r="UBZ714" s="187"/>
      <c r="UCA714" s="187"/>
      <c r="UCB714" s="187"/>
      <c r="UCC714" s="187"/>
      <c r="UCD714" s="187"/>
      <c r="UCE714" s="187"/>
      <c r="UCF714" s="187"/>
      <c r="UCG714" s="187"/>
      <c r="UCH714" s="187"/>
      <c r="UCI714" s="187"/>
      <c r="UCJ714" s="187"/>
      <c r="UCK714" s="187"/>
      <c r="UCL714" s="187"/>
      <c r="UCM714" s="187"/>
      <c r="UCN714" s="187"/>
      <c r="UCO714" s="187"/>
      <c r="UCP714" s="187"/>
      <c r="UCQ714" s="187"/>
      <c r="UCR714" s="187"/>
      <c r="UCS714" s="187"/>
      <c r="UCT714" s="187"/>
      <c r="UCU714" s="187"/>
      <c r="UCV714" s="187"/>
      <c r="UCW714" s="187"/>
      <c r="UCX714" s="187"/>
      <c r="UCY714" s="187"/>
      <c r="UCZ714" s="187"/>
      <c r="UDA714" s="187"/>
      <c r="UDB714" s="187"/>
      <c r="UDC714" s="187"/>
      <c r="UDD714" s="187"/>
      <c r="UDE714" s="187"/>
      <c r="UDF714" s="187"/>
      <c r="UDG714" s="187"/>
      <c r="UDH714" s="187"/>
      <c r="UDI714" s="187"/>
      <c r="UDJ714" s="187"/>
      <c r="UDK714" s="187"/>
      <c r="UDL714" s="187"/>
      <c r="UDM714" s="187"/>
      <c r="UDN714" s="187"/>
      <c r="UDO714" s="187"/>
      <c r="UDP714" s="187"/>
      <c r="UDQ714" s="187"/>
      <c r="UDR714" s="187"/>
      <c r="UDS714" s="187"/>
      <c r="UDT714" s="187"/>
      <c r="UDU714" s="187"/>
      <c r="UDV714" s="187"/>
      <c r="UDW714" s="187"/>
      <c r="UDX714" s="187"/>
      <c r="UDY714" s="187"/>
      <c r="UDZ714" s="187"/>
      <c r="UEA714" s="187"/>
      <c r="UEB714" s="187"/>
      <c r="UEC714" s="187"/>
      <c r="UED714" s="187"/>
      <c r="UEE714" s="187"/>
      <c r="UEF714" s="187"/>
      <c r="UEG714" s="187"/>
      <c r="UEH714" s="187"/>
      <c r="UEI714" s="187"/>
      <c r="UEJ714" s="187"/>
      <c r="UEK714" s="187"/>
      <c r="UEL714" s="187"/>
      <c r="UEM714" s="187"/>
      <c r="UEN714" s="187"/>
      <c r="UEO714" s="187"/>
      <c r="UEP714" s="187"/>
      <c r="UEQ714" s="187"/>
      <c r="UER714" s="187"/>
      <c r="UES714" s="187"/>
      <c r="UET714" s="187"/>
      <c r="UEU714" s="187"/>
      <c r="UEV714" s="187"/>
      <c r="UEW714" s="187"/>
      <c r="UEX714" s="187"/>
      <c r="UEY714" s="187"/>
      <c r="UEZ714" s="187"/>
      <c r="UFA714" s="187"/>
      <c r="UFB714" s="187"/>
      <c r="UFC714" s="187"/>
      <c r="UFD714" s="187"/>
      <c r="UFE714" s="187"/>
      <c r="UFF714" s="187"/>
      <c r="UFG714" s="187"/>
      <c r="UFH714" s="187"/>
      <c r="UFI714" s="187"/>
      <c r="UFJ714" s="187"/>
      <c r="UFK714" s="187"/>
      <c r="UFL714" s="187"/>
      <c r="UFM714" s="187"/>
      <c r="UFN714" s="187"/>
      <c r="UFO714" s="187"/>
      <c r="UFP714" s="187"/>
      <c r="UFQ714" s="187"/>
      <c r="UFR714" s="187"/>
      <c r="UFS714" s="187"/>
      <c r="UFT714" s="187"/>
      <c r="UFU714" s="187"/>
      <c r="UFV714" s="187"/>
      <c r="UFW714" s="187"/>
      <c r="UFX714" s="187"/>
      <c r="UFY714" s="187"/>
      <c r="UFZ714" s="187"/>
      <c r="UGA714" s="187"/>
      <c r="UGB714" s="187"/>
      <c r="UGC714" s="187"/>
      <c r="UGD714" s="187"/>
      <c r="UGE714" s="187"/>
      <c r="UGF714" s="187"/>
      <c r="UGG714" s="187"/>
      <c r="UGH714" s="187"/>
      <c r="UGI714" s="187"/>
      <c r="UGJ714" s="187"/>
      <c r="UGK714" s="187"/>
      <c r="UGL714" s="187"/>
      <c r="UGM714" s="187"/>
      <c r="UGN714" s="187"/>
      <c r="UGO714" s="187"/>
      <c r="UGP714" s="187"/>
      <c r="UGQ714" s="187"/>
      <c r="UGR714" s="187"/>
      <c r="UGS714" s="187"/>
      <c r="UGT714" s="187"/>
      <c r="UGU714" s="187"/>
      <c r="UGV714" s="187"/>
      <c r="UGW714" s="187"/>
      <c r="UGX714" s="187"/>
      <c r="UGY714" s="187"/>
      <c r="UGZ714" s="187"/>
      <c r="UHA714" s="187"/>
      <c r="UHB714" s="187"/>
      <c r="UHC714" s="187"/>
      <c r="UHD714" s="187"/>
      <c r="UHE714" s="187"/>
      <c r="UHF714" s="187"/>
      <c r="UHG714" s="187"/>
      <c r="UHH714" s="187"/>
      <c r="UHI714" s="187"/>
      <c r="UHJ714" s="187"/>
      <c r="UHK714" s="187"/>
      <c r="UHL714" s="187"/>
      <c r="UHM714" s="187"/>
      <c r="UHN714" s="187"/>
      <c r="UHO714" s="187"/>
      <c r="UHP714" s="187"/>
      <c r="UHQ714" s="187"/>
      <c r="UHR714" s="187"/>
      <c r="UHS714" s="187"/>
      <c r="UHT714" s="187"/>
      <c r="UHU714" s="187"/>
      <c r="UHV714" s="187"/>
      <c r="UHW714" s="187"/>
      <c r="UHX714" s="187"/>
      <c r="UHY714" s="187"/>
      <c r="UHZ714" s="187"/>
      <c r="UIA714" s="187"/>
      <c r="UIB714" s="187"/>
      <c r="UIC714" s="187"/>
      <c r="UID714" s="187"/>
      <c r="UIE714" s="187"/>
      <c r="UIF714" s="187"/>
      <c r="UIG714" s="187"/>
      <c r="UIH714" s="187"/>
      <c r="UII714" s="187"/>
      <c r="UIJ714" s="187"/>
      <c r="UIK714" s="187"/>
      <c r="UIL714" s="187"/>
      <c r="UIM714" s="187"/>
      <c r="UIN714" s="187"/>
      <c r="UIO714" s="187"/>
      <c r="UIP714" s="187"/>
      <c r="UIQ714" s="187"/>
      <c r="UIR714" s="187"/>
      <c r="UIS714" s="187"/>
      <c r="UIT714" s="187"/>
      <c r="UIU714" s="187"/>
      <c r="UIV714" s="187"/>
      <c r="UIW714" s="187"/>
      <c r="UIX714" s="187"/>
      <c r="UIY714" s="187"/>
      <c r="UIZ714" s="187"/>
      <c r="UJA714" s="187"/>
      <c r="UJB714" s="187"/>
      <c r="UJC714" s="187"/>
      <c r="UJD714" s="187"/>
      <c r="UJE714" s="187"/>
      <c r="UJF714" s="187"/>
      <c r="UJG714" s="187"/>
      <c r="UJH714" s="187"/>
      <c r="UJI714" s="187"/>
      <c r="UJJ714" s="187"/>
      <c r="UJK714" s="187"/>
      <c r="UJL714" s="187"/>
      <c r="UJM714" s="187"/>
      <c r="UJN714" s="187"/>
      <c r="UJO714" s="187"/>
      <c r="UJP714" s="187"/>
      <c r="UJQ714" s="187"/>
      <c r="UJR714" s="187"/>
      <c r="UJS714" s="187"/>
      <c r="UJT714" s="187"/>
      <c r="UJU714" s="187"/>
      <c r="UJV714" s="187"/>
      <c r="UJW714" s="187"/>
      <c r="UJX714" s="187"/>
      <c r="UJY714" s="187"/>
      <c r="UJZ714" s="187"/>
      <c r="UKA714" s="187"/>
      <c r="UKB714" s="187"/>
      <c r="UKC714" s="187"/>
      <c r="UKD714" s="187"/>
      <c r="UKE714" s="187"/>
      <c r="UKF714" s="187"/>
      <c r="UKG714" s="187"/>
      <c r="UKH714" s="187"/>
      <c r="UKI714" s="187"/>
      <c r="UKJ714" s="187"/>
      <c r="UKK714" s="187"/>
      <c r="UKL714" s="187"/>
      <c r="UKM714" s="187"/>
      <c r="UKN714" s="187"/>
      <c r="UKO714" s="187"/>
      <c r="UKP714" s="187"/>
      <c r="UKQ714" s="187"/>
      <c r="UKR714" s="187"/>
      <c r="UKS714" s="187"/>
      <c r="UKT714" s="187"/>
      <c r="UKU714" s="187"/>
      <c r="UKV714" s="187"/>
      <c r="UKW714" s="187"/>
      <c r="UKX714" s="187"/>
      <c r="UKY714" s="187"/>
      <c r="UKZ714" s="187"/>
      <c r="ULA714" s="187"/>
      <c r="ULB714" s="187"/>
      <c r="ULC714" s="187"/>
      <c r="ULD714" s="187"/>
      <c r="ULE714" s="187"/>
      <c r="ULF714" s="187"/>
      <c r="ULG714" s="187"/>
      <c r="ULH714" s="187"/>
      <c r="ULI714" s="187"/>
      <c r="ULJ714" s="187"/>
      <c r="ULK714" s="187"/>
      <c r="ULL714" s="187"/>
      <c r="ULM714" s="187"/>
      <c r="ULN714" s="187"/>
      <c r="ULO714" s="187"/>
      <c r="ULP714" s="187"/>
      <c r="ULQ714" s="187"/>
      <c r="ULR714" s="187"/>
      <c r="ULS714" s="187"/>
      <c r="ULT714" s="187"/>
      <c r="ULU714" s="187"/>
      <c r="ULV714" s="187"/>
      <c r="ULW714" s="187"/>
      <c r="ULX714" s="187"/>
      <c r="ULY714" s="187"/>
      <c r="ULZ714" s="187"/>
      <c r="UMA714" s="187"/>
      <c r="UMB714" s="187"/>
      <c r="UMC714" s="187"/>
      <c r="UMD714" s="187"/>
      <c r="UME714" s="187"/>
      <c r="UMF714" s="187"/>
      <c r="UMG714" s="187"/>
      <c r="UMH714" s="187"/>
      <c r="UMI714" s="187"/>
      <c r="UMJ714" s="187"/>
      <c r="UMK714" s="187"/>
      <c r="UML714" s="187"/>
      <c r="UMM714" s="187"/>
      <c r="UMN714" s="187"/>
      <c r="UMO714" s="187"/>
      <c r="UMP714" s="187"/>
      <c r="UMQ714" s="187"/>
      <c r="UMR714" s="187"/>
      <c r="UMS714" s="187"/>
      <c r="UMT714" s="187"/>
      <c r="UMU714" s="187"/>
      <c r="UMV714" s="187"/>
      <c r="UMW714" s="187"/>
      <c r="UMX714" s="187"/>
      <c r="UMY714" s="187"/>
      <c r="UMZ714" s="187"/>
      <c r="UNA714" s="187"/>
      <c r="UNB714" s="187"/>
      <c r="UNC714" s="187"/>
      <c r="UND714" s="187"/>
      <c r="UNE714" s="187"/>
      <c r="UNF714" s="187"/>
      <c r="UNG714" s="187"/>
      <c r="UNH714" s="187"/>
      <c r="UNI714" s="187"/>
      <c r="UNJ714" s="187"/>
      <c r="UNK714" s="187"/>
      <c r="UNL714" s="187"/>
      <c r="UNM714" s="187"/>
      <c r="UNN714" s="187"/>
      <c r="UNO714" s="187"/>
      <c r="UNP714" s="187"/>
      <c r="UNQ714" s="187"/>
      <c r="UNR714" s="187"/>
      <c r="UNS714" s="187"/>
      <c r="UNT714" s="187"/>
      <c r="UNU714" s="187"/>
      <c r="UNV714" s="187"/>
      <c r="UNW714" s="187"/>
      <c r="UNX714" s="187"/>
      <c r="UNY714" s="187"/>
      <c r="UNZ714" s="187"/>
      <c r="UOA714" s="187"/>
      <c r="UOB714" s="187"/>
      <c r="UOC714" s="187"/>
      <c r="UOD714" s="187"/>
      <c r="UOE714" s="187"/>
      <c r="UOF714" s="187"/>
      <c r="UOG714" s="187"/>
      <c r="UOH714" s="187"/>
      <c r="UOI714" s="187"/>
      <c r="UOJ714" s="187"/>
      <c r="UOK714" s="187"/>
      <c r="UOL714" s="187"/>
      <c r="UOM714" s="187"/>
      <c r="UON714" s="187"/>
      <c r="UOO714" s="187"/>
      <c r="UOP714" s="187"/>
      <c r="UOQ714" s="187"/>
      <c r="UOR714" s="187"/>
      <c r="UOS714" s="187"/>
      <c r="UOT714" s="187"/>
      <c r="UOU714" s="187"/>
      <c r="UOV714" s="187"/>
      <c r="UOW714" s="187"/>
      <c r="UOX714" s="187"/>
      <c r="UOY714" s="187"/>
      <c r="UOZ714" s="187"/>
      <c r="UPA714" s="187"/>
      <c r="UPB714" s="187"/>
      <c r="UPC714" s="187"/>
      <c r="UPD714" s="187"/>
      <c r="UPE714" s="187"/>
      <c r="UPF714" s="187"/>
      <c r="UPG714" s="187"/>
      <c r="UPH714" s="187"/>
      <c r="UPI714" s="187"/>
      <c r="UPJ714" s="187"/>
      <c r="UPK714" s="187"/>
      <c r="UPL714" s="187"/>
      <c r="UPM714" s="187"/>
      <c r="UPN714" s="187"/>
      <c r="UPO714" s="187"/>
      <c r="UPP714" s="187"/>
      <c r="UPQ714" s="187"/>
      <c r="UPR714" s="187"/>
      <c r="UPS714" s="187"/>
      <c r="UPT714" s="187"/>
      <c r="UPU714" s="187"/>
      <c r="UPV714" s="187"/>
      <c r="UPW714" s="187"/>
      <c r="UPX714" s="187"/>
      <c r="UPY714" s="187"/>
      <c r="UPZ714" s="187"/>
      <c r="UQA714" s="187"/>
      <c r="UQB714" s="187"/>
      <c r="UQC714" s="187"/>
      <c r="UQD714" s="187"/>
      <c r="UQE714" s="187"/>
      <c r="UQF714" s="187"/>
      <c r="UQG714" s="187"/>
      <c r="UQH714" s="187"/>
      <c r="UQI714" s="187"/>
      <c r="UQJ714" s="187"/>
      <c r="UQK714" s="187"/>
      <c r="UQL714" s="187"/>
      <c r="UQM714" s="187"/>
      <c r="UQN714" s="187"/>
      <c r="UQO714" s="187"/>
      <c r="UQP714" s="187"/>
      <c r="UQQ714" s="187"/>
      <c r="UQR714" s="187"/>
      <c r="UQS714" s="187"/>
      <c r="UQT714" s="187"/>
      <c r="UQU714" s="187"/>
      <c r="UQV714" s="187"/>
      <c r="UQW714" s="187"/>
      <c r="UQX714" s="187"/>
      <c r="UQY714" s="187"/>
      <c r="UQZ714" s="187"/>
      <c r="URA714" s="187"/>
      <c r="URB714" s="187"/>
      <c r="URC714" s="187"/>
      <c r="URD714" s="187"/>
      <c r="URE714" s="187"/>
      <c r="URF714" s="187"/>
      <c r="URG714" s="187"/>
      <c r="URH714" s="187"/>
      <c r="URI714" s="187"/>
      <c r="URJ714" s="187"/>
      <c r="URK714" s="187"/>
      <c r="URL714" s="187"/>
      <c r="URM714" s="187"/>
      <c r="URN714" s="187"/>
      <c r="URO714" s="187"/>
      <c r="URP714" s="187"/>
      <c r="URQ714" s="187"/>
      <c r="URR714" s="187"/>
      <c r="URS714" s="187"/>
      <c r="URT714" s="187"/>
      <c r="URU714" s="187"/>
      <c r="URV714" s="187"/>
      <c r="URW714" s="187"/>
      <c r="URX714" s="187"/>
      <c r="URY714" s="187"/>
      <c r="URZ714" s="187"/>
      <c r="USA714" s="187"/>
      <c r="USB714" s="187"/>
      <c r="USC714" s="187"/>
      <c r="USD714" s="187"/>
      <c r="USE714" s="187"/>
      <c r="USF714" s="187"/>
      <c r="USG714" s="187"/>
      <c r="USH714" s="187"/>
      <c r="USI714" s="187"/>
      <c r="USJ714" s="187"/>
      <c r="USK714" s="187"/>
      <c r="USL714" s="187"/>
      <c r="USM714" s="187"/>
      <c r="USN714" s="187"/>
      <c r="USO714" s="187"/>
      <c r="USP714" s="187"/>
      <c r="USQ714" s="187"/>
      <c r="USR714" s="187"/>
      <c r="USS714" s="187"/>
      <c r="UST714" s="187"/>
      <c r="USU714" s="187"/>
      <c r="USV714" s="187"/>
      <c r="USW714" s="187"/>
      <c r="USX714" s="187"/>
      <c r="USY714" s="187"/>
      <c r="USZ714" s="187"/>
      <c r="UTA714" s="187"/>
      <c r="UTB714" s="187"/>
      <c r="UTC714" s="187"/>
      <c r="UTD714" s="187"/>
      <c r="UTE714" s="187"/>
      <c r="UTF714" s="187"/>
      <c r="UTG714" s="187"/>
      <c r="UTH714" s="187"/>
      <c r="UTI714" s="187"/>
      <c r="UTJ714" s="187"/>
      <c r="UTK714" s="187"/>
      <c r="UTL714" s="187"/>
      <c r="UTM714" s="187"/>
      <c r="UTN714" s="187"/>
      <c r="UTO714" s="187"/>
      <c r="UTP714" s="187"/>
      <c r="UTQ714" s="187"/>
      <c r="UTR714" s="187"/>
      <c r="UTS714" s="187"/>
      <c r="UTT714" s="187"/>
      <c r="UTU714" s="187"/>
      <c r="UTV714" s="187"/>
      <c r="UTW714" s="187"/>
      <c r="UTX714" s="187"/>
      <c r="UTY714" s="187"/>
      <c r="UTZ714" s="187"/>
      <c r="UUA714" s="187"/>
      <c r="UUB714" s="187"/>
      <c r="UUC714" s="187"/>
      <c r="UUD714" s="187"/>
      <c r="UUE714" s="187"/>
      <c r="UUF714" s="187"/>
      <c r="UUG714" s="187"/>
      <c r="UUH714" s="187"/>
      <c r="UUI714" s="187"/>
      <c r="UUJ714" s="187"/>
      <c r="UUK714" s="187"/>
      <c r="UUL714" s="187"/>
      <c r="UUM714" s="187"/>
      <c r="UUN714" s="187"/>
      <c r="UUO714" s="187"/>
      <c r="UUP714" s="187"/>
      <c r="UUQ714" s="187"/>
      <c r="UUR714" s="187"/>
      <c r="UUS714" s="187"/>
      <c r="UUT714" s="187"/>
      <c r="UUU714" s="187"/>
      <c r="UUV714" s="187"/>
      <c r="UUW714" s="187"/>
      <c r="UUX714" s="187"/>
      <c r="UUY714" s="187"/>
      <c r="UUZ714" s="187"/>
      <c r="UVA714" s="187"/>
      <c r="UVB714" s="187"/>
      <c r="UVC714" s="187"/>
      <c r="UVD714" s="187"/>
      <c r="UVE714" s="187"/>
      <c r="UVF714" s="187"/>
      <c r="UVG714" s="187"/>
      <c r="UVH714" s="187"/>
      <c r="UVI714" s="187"/>
      <c r="UVJ714" s="187"/>
      <c r="UVK714" s="187"/>
      <c r="UVL714" s="187"/>
      <c r="UVM714" s="187"/>
      <c r="UVN714" s="187"/>
      <c r="UVO714" s="187"/>
      <c r="UVP714" s="187"/>
      <c r="UVQ714" s="187"/>
      <c r="UVR714" s="187"/>
      <c r="UVS714" s="187"/>
      <c r="UVT714" s="187"/>
      <c r="UVU714" s="187"/>
      <c r="UVV714" s="187"/>
      <c r="UVW714" s="187"/>
      <c r="UVX714" s="187"/>
      <c r="UVY714" s="187"/>
      <c r="UVZ714" s="187"/>
      <c r="UWA714" s="187"/>
      <c r="UWB714" s="187"/>
      <c r="UWC714" s="187"/>
      <c r="UWD714" s="187"/>
      <c r="UWE714" s="187"/>
      <c r="UWF714" s="187"/>
      <c r="UWG714" s="187"/>
      <c r="UWH714" s="187"/>
      <c r="UWI714" s="187"/>
      <c r="UWJ714" s="187"/>
      <c r="UWK714" s="187"/>
      <c r="UWL714" s="187"/>
      <c r="UWM714" s="187"/>
      <c r="UWN714" s="187"/>
      <c r="UWO714" s="187"/>
      <c r="UWP714" s="187"/>
      <c r="UWQ714" s="187"/>
      <c r="UWR714" s="187"/>
      <c r="UWS714" s="187"/>
      <c r="UWT714" s="187"/>
      <c r="UWU714" s="187"/>
      <c r="UWV714" s="187"/>
      <c r="UWW714" s="187"/>
      <c r="UWX714" s="187"/>
      <c r="UWY714" s="187"/>
      <c r="UWZ714" s="187"/>
      <c r="UXA714" s="187"/>
      <c r="UXB714" s="187"/>
      <c r="UXC714" s="187"/>
      <c r="UXD714" s="187"/>
      <c r="UXE714" s="187"/>
      <c r="UXF714" s="187"/>
      <c r="UXG714" s="187"/>
      <c r="UXH714" s="187"/>
      <c r="UXI714" s="187"/>
      <c r="UXJ714" s="187"/>
      <c r="UXK714" s="187"/>
      <c r="UXL714" s="187"/>
      <c r="UXM714" s="187"/>
      <c r="UXN714" s="187"/>
      <c r="UXO714" s="187"/>
      <c r="UXP714" s="187"/>
      <c r="UXQ714" s="187"/>
      <c r="UXR714" s="187"/>
      <c r="UXS714" s="187"/>
      <c r="UXT714" s="187"/>
      <c r="UXU714" s="187"/>
      <c r="UXV714" s="187"/>
      <c r="UXW714" s="187"/>
      <c r="UXX714" s="187"/>
      <c r="UXY714" s="187"/>
      <c r="UXZ714" s="187"/>
      <c r="UYA714" s="187"/>
      <c r="UYB714" s="187"/>
      <c r="UYC714" s="187"/>
      <c r="UYD714" s="187"/>
      <c r="UYE714" s="187"/>
      <c r="UYF714" s="187"/>
      <c r="UYG714" s="187"/>
      <c r="UYH714" s="187"/>
      <c r="UYI714" s="187"/>
      <c r="UYJ714" s="187"/>
      <c r="UYK714" s="187"/>
      <c r="UYL714" s="187"/>
      <c r="UYM714" s="187"/>
      <c r="UYN714" s="187"/>
      <c r="UYO714" s="187"/>
      <c r="UYP714" s="187"/>
      <c r="UYQ714" s="187"/>
      <c r="UYR714" s="187"/>
      <c r="UYS714" s="187"/>
      <c r="UYT714" s="187"/>
      <c r="UYU714" s="187"/>
      <c r="UYV714" s="187"/>
      <c r="UYW714" s="187"/>
      <c r="UYX714" s="187"/>
      <c r="UYY714" s="187"/>
      <c r="UYZ714" s="187"/>
      <c r="UZA714" s="187"/>
      <c r="UZB714" s="187"/>
      <c r="UZC714" s="187"/>
      <c r="UZD714" s="187"/>
      <c r="UZE714" s="187"/>
      <c r="UZF714" s="187"/>
      <c r="UZG714" s="187"/>
      <c r="UZH714" s="187"/>
      <c r="UZI714" s="187"/>
      <c r="UZJ714" s="187"/>
      <c r="UZK714" s="187"/>
      <c r="UZL714" s="187"/>
      <c r="UZM714" s="187"/>
      <c r="UZN714" s="187"/>
      <c r="UZO714" s="187"/>
      <c r="UZP714" s="187"/>
      <c r="UZQ714" s="187"/>
      <c r="UZR714" s="187"/>
      <c r="UZS714" s="187"/>
      <c r="UZT714" s="187"/>
      <c r="UZU714" s="187"/>
      <c r="UZV714" s="187"/>
      <c r="UZW714" s="187"/>
      <c r="UZX714" s="187"/>
      <c r="UZY714" s="187"/>
      <c r="UZZ714" s="187"/>
      <c r="VAA714" s="187"/>
      <c r="VAB714" s="187"/>
      <c r="VAC714" s="187"/>
      <c r="VAD714" s="187"/>
      <c r="VAE714" s="187"/>
      <c r="VAF714" s="187"/>
      <c r="VAG714" s="187"/>
      <c r="VAH714" s="187"/>
      <c r="VAI714" s="187"/>
      <c r="VAJ714" s="187"/>
      <c r="VAK714" s="187"/>
      <c r="VAL714" s="187"/>
      <c r="VAM714" s="187"/>
      <c r="VAN714" s="187"/>
      <c r="VAO714" s="187"/>
      <c r="VAP714" s="187"/>
      <c r="VAQ714" s="187"/>
      <c r="VAR714" s="187"/>
      <c r="VAS714" s="187"/>
      <c r="VAT714" s="187"/>
      <c r="VAU714" s="187"/>
      <c r="VAV714" s="187"/>
      <c r="VAW714" s="187"/>
      <c r="VAX714" s="187"/>
      <c r="VAY714" s="187"/>
      <c r="VAZ714" s="187"/>
      <c r="VBA714" s="187"/>
      <c r="VBB714" s="187"/>
      <c r="VBC714" s="187"/>
      <c r="VBD714" s="187"/>
      <c r="VBE714" s="187"/>
      <c r="VBF714" s="187"/>
      <c r="VBG714" s="187"/>
      <c r="VBH714" s="187"/>
      <c r="VBI714" s="187"/>
      <c r="VBJ714" s="187"/>
      <c r="VBK714" s="187"/>
      <c r="VBL714" s="187"/>
      <c r="VBM714" s="187"/>
      <c r="VBN714" s="187"/>
      <c r="VBO714" s="187"/>
      <c r="VBP714" s="187"/>
      <c r="VBQ714" s="187"/>
      <c r="VBR714" s="187"/>
      <c r="VBS714" s="187"/>
      <c r="VBT714" s="187"/>
      <c r="VBU714" s="187"/>
      <c r="VBV714" s="187"/>
      <c r="VBW714" s="187"/>
      <c r="VBX714" s="187"/>
      <c r="VBY714" s="187"/>
      <c r="VBZ714" s="187"/>
      <c r="VCA714" s="187"/>
      <c r="VCB714" s="187"/>
      <c r="VCC714" s="187"/>
      <c r="VCD714" s="187"/>
      <c r="VCE714" s="187"/>
      <c r="VCF714" s="187"/>
      <c r="VCG714" s="187"/>
      <c r="VCH714" s="187"/>
      <c r="VCI714" s="187"/>
      <c r="VCJ714" s="187"/>
      <c r="VCK714" s="187"/>
      <c r="VCL714" s="187"/>
      <c r="VCM714" s="187"/>
      <c r="VCN714" s="187"/>
      <c r="VCO714" s="187"/>
      <c r="VCP714" s="187"/>
      <c r="VCQ714" s="187"/>
      <c r="VCR714" s="187"/>
      <c r="VCS714" s="187"/>
      <c r="VCT714" s="187"/>
      <c r="VCU714" s="187"/>
      <c r="VCV714" s="187"/>
      <c r="VCW714" s="187"/>
      <c r="VCX714" s="187"/>
      <c r="VCY714" s="187"/>
      <c r="VCZ714" s="187"/>
      <c r="VDA714" s="187"/>
      <c r="VDB714" s="187"/>
      <c r="VDC714" s="187"/>
      <c r="VDD714" s="187"/>
      <c r="VDE714" s="187"/>
      <c r="VDF714" s="187"/>
      <c r="VDG714" s="187"/>
      <c r="VDH714" s="187"/>
      <c r="VDI714" s="187"/>
      <c r="VDJ714" s="187"/>
      <c r="VDK714" s="187"/>
      <c r="VDL714" s="187"/>
      <c r="VDM714" s="187"/>
      <c r="VDN714" s="187"/>
      <c r="VDO714" s="187"/>
      <c r="VDP714" s="187"/>
      <c r="VDQ714" s="187"/>
      <c r="VDR714" s="187"/>
      <c r="VDS714" s="187"/>
      <c r="VDT714" s="187"/>
      <c r="VDU714" s="187"/>
      <c r="VDV714" s="187"/>
      <c r="VDW714" s="187"/>
      <c r="VDX714" s="187"/>
      <c r="VDY714" s="187"/>
      <c r="VDZ714" s="187"/>
      <c r="VEA714" s="187"/>
      <c r="VEB714" s="187"/>
      <c r="VEC714" s="187"/>
      <c r="VED714" s="187"/>
      <c r="VEE714" s="187"/>
      <c r="VEF714" s="187"/>
      <c r="VEG714" s="187"/>
      <c r="VEH714" s="187"/>
      <c r="VEI714" s="187"/>
      <c r="VEJ714" s="187"/>
      <c r="VEK714" s="187"/>
      <c r="VEL714" s="187"/>
      <c r="VEM714" s="187"/>
      <c r="VEN714" s="187"/>
      <c r="VEO714" s="187"/>
      <c r="VEP714" s="187"/>
      <c r="VEQ714" s="187"/>
      <c r="VER714" s="187"/>
      <c r="VES714" s="187"/>
      <c r="VET714" s="187"/>
      <c r="VEU714" s="187"/>
      <c r="VEV714" s="187"/>
      <c r="VEW714" s="187"/>
      <c r="VEX714" s="187"/>
      <c r="VEY714" s="187"/>
      <c r="VEZ714" s="187"/>
      <c r="VFA714" s="187"/>
      <c r="VFB714" s="187"/>
      <c r="VFC714" s="187"/>
      <c r="VFD714" s="187"/>
      <c r="VFE714" s="187"/>
      <c r="VFF714" s="187"/>
      <c r="VFG714" s="187"/>
      <c r="VFH714" s="187"/>
      <c r="VFI714" s="187"/>
      <c r="VFJ714" s="187"/>
      <c r="VFK714" s="187"/>
      <c r="VFL714" s="187"/>
      <c r="VFM714" s="187"/>
      <c r="VFN714" s="187"/>
      <c r="VFO714" s="187"/>
      <c r="VFP714" s="187"/>
      <c r="VFQ714" s="187"/>
      <c r="VFR714" s="187"/>
      <c r="VFS714" s="187"/>
      <c r="VFT714" s="187"/>
      <c r="VFU714" s="187"/>
      <c r="VFV714" s="187"/>
      <c r="VFW714" s="187"/>
      <c r="VFX714" s="187"/>
      <c r="VFY714" s="187"/>
      <c r="VFZ714" s="187"/>
      <c r="VGA714" s="187"/>
      <c r="VGB714" s="187"/>
      <c r="VGC714" s="187"/>
      <c r="VGD714" s="187"/>
      <c r="VGE714" s="187"/>
      <c r="VGF714" s="187"/>
      <c r="VGG714" s="187"/>
      <c r="VGH714" s="187"/>
      <c r="VGI714" s="187"/>
      <c r="VGJ714" s="187"/>
      <c r="VGK714" s="187"/>
      <c r="VGL714" s="187"/>
      <c r="VGM714" s="187"/>
      <c r="VGN714" s="187"/>
      <c r="VGO714" s="187"/>
      <c r="VGP714" s="187"/>
      <c r="VGQ714" s="187"/>
      <c r="VGR714" s="187"/>
      <c r="VGS714" s="187"/>
      <c r="VGT714" s="187"/>
      <c r="VGU714" s="187"/>
      <c r="VGV714" s="187"/>
      <c r="VGW714" s="187"/>
      <c r="VGX714" s="187"/>
      <c r="VGY714" s="187"/>
      <c r="VGZ714" s="187"/>
      <c r="VHA714" s="187"/>
      <c r="VHB714" s="187"/>
      <c r="VHC714" s="187"/>
      <c r="VHD714" s="187"/>
      <c r="VHE714" s="187"/>
      <c r="VHF714" s="187"/>
      <c r="VHG714" s="187"/>
      <c r="VHH714" s="187"/>
      <c r="VHI714" s="187"/>
      <c r="VHJ714" s="187"/>
      <c r="VHK714" s="187"/>
      <c r="VHL714" s="187"/>
      <c r="VHM714" s="187"/>
      <c r="VHN714" s="187"/>
      <c r="VHO714" s="187"/>
      <c r="VHP714" s="187"/>
      <c r="VHQ714" s="187"/>
      <c r="VHR714" s="187"/>
      <c r="VHS714" s="187"/>
      <c r="VHT714" s="187"/>
      <c r="VHU714" s="187"/>
      <c r="VHV714" s="187"/>
      <c r="VHW714" s="187"/>
      <c r="VHX714" s="187"/>
      <c r="VHY714" s="187"/>
      <c r="VHZ714" s="187"/>
      <c r="VIA714" s="187"/>
      <c r="VIB714" s="187"/>
      <c r="VIC714" s="187"/>
      <c r="VID714" s="187"/>
      <c r="VIE714" s="187"/>
      <c r="VIF714" s="187"/>
      <c r="VIG714" s="187"/>
      <c r="VIH714" s="187"/>
      <c r="VII714" s="187"/>
      <c r="VIJ714" s="187"/>
      <c r="VIK714" s="187"/>
      <c r="VIL714" s="187"/>
      <c r="VIM714" s="187"/>
      <c r="VIN714" s="187"/>
      <c r="VIO714" s="187"/>
      <c r="VIP714" s="187"/>
      <c r="VIQ714" s="187"/>
      <c r="VIR714" s="187"/>
      <c r="VIS714" s="187"/>
      <c r="VIT714" s="187"/>
      <c r="VIU714" s="187"/>
      <c r="VIV714" s="187"/>
      <c r="VIW714" s="187"/>
      <c r="VIX714" s="187"/>
      <c r="VIY714" s="187"/>
      <c r="VIZ714" s="187"/>
      <c r="VJA714" s="187"/>
      <c r="VJB714" s="187"/>
      <c r="VJC714" s="187"/>
      <c r="VJD714" s="187"/>
      <c r="VJE714" s="187"/>
      <c r="VJF714" s="187"/>
      <c r="VJG714" s="187"/>
      <c r="VJH714" s="187"/>
      <c r="VJI714" s="187"/>
      <c r="VJJ714" s="187"/>
      <c r="VJK714" s="187"/>
      <c r="VJL714" s="187"/>
      <c r="VJM714" s="187"/>
      <c r="VJN714" s="187"/>
      <c r="VJO714" s="187"/>
      <c r="VJP714" s="187"/>
      <c r="VJQ714" s="187"/>
      <c r="VJR714" s="187"/>
      <c r="VJS714" s="187"/>
      <c r="VJT714" s="187"/>
      <c r="VJU714" s="187"/>
      <c r="VJV714" s="187"/>
      <c r="VJW714" s="187"/>
      <c r="VJX714" s="187"/>
      <c r="VJY714" s="187"/>
      <c r="VJZ714" s="187"/>
      <c r="VKA714" s="187"/>
      <c r="VKB714" s="187"/>
      <c r="VKC714" s="187"/>
      <c r="VKD714" s="187"/>
      <c r="VKE714" s="187"/>
      <c r="VKF714" s="187"/>
      <c r="VKG714" s="187"/>
      <c r="VKH714" s="187"/>
      <c r="VKI714" s="187"/>
      <c r="VKJ714" s="187"/>
      <c r="VKK714" s="187"/>
      <c r="VKL714" s="187"/>
      <c r="VKM714" s="187"/>
      <c r="VKN714" s="187"/>
      <c r="VKO714" s="187"/>
      <c r="VKP714" s="187"/>
      <c r="VKQ714" s="187"/>
      <c r="VKR714" s="187"/>
      <c r="VKS714" s="187"/>
      <c r="VKT714" s="187"/>
      <c r="VKU714" s="187"/>
      <c r="VKV714" s="187"/>
      <c r="VKW714" s="187"/>
      <c r="VKX714" s="187"/>
      <c r="VKY714" s="187"/>
      <c r="VKZ714" s="187"/>
      <c r="VLA714" s="187"/>
      <c r="VLB714" s="187"/>
      <c r="VLC714" s="187"/>
      <c r="VLD714" s="187"/>
      <c r="VLE714" s="187"/>
      <c r="VLF714" s="187"/>
      <c r="VLG714" s="187"/>
      <c r="VLH714" s="187"/>
      <c r="VLI714" s="187"/>
      <c r="VLJ714" s="187"/>
      <c r="VLK714" s="187"/>
      <c r="VLL714" s="187"/>
      <c r="VLM714" s="187"/>
      <c r="VLN714" s="187"/>
      <c r="VLO714" s="187"/>
      <c r="VLP714" s="187"/>
      <c r="VLQ714" s="187"/>
      <c r="VLR714" s="187"/>
      <c r="VLS714" s="187"/>
      <c r="VLT714" s="187"/>
      <c r="VLU714" s="187"/>
      <c r="VLV714" s="187"/>
      <c r="VLW714" s="187"/>
      <c r="VLX714" s="187"/>
      <c r="VLY714" s="187"/>
      <c r="VLZ714" s="187"/>
      <c r="VMA714" s="187"/>
      <c r="VMB714" s="187"/>
      <c r="VMC714" s="187"/>
      <c r="VMD714" s="187"/>
      <c r="VME714" s="187"/>
      <c r="VMF714" s="187"/>
      <c r="VMG714" s="187"/>
      <c r="VMH714" s="187"/>
      <c r="VMI714" s="187"/>
      <c r="VMJ714" s="187"/>
      <c r="VMK714" s="187"/>
      <c r="VML714" s="187"/>
      <c r="VMM714" s="187"/>
      <c r="VMN714" s="187"/>
      <c r="VMO714" s="187"/>
      <c r="VMP714" s="187"/>
      <c r="VMQ714" s="187"/>
      <c r="VMR714" s="187"/>
      <c r="VMS714" s="187"/>
      <c r="VMT714" s="187"/>
      <c r="VMU714" s="187"/>
      <c r="VMV714" s="187"/>
      <c r="VMW714" s="187"/>
      <c r="VMX714" s="187"/>
      <c r="VMY714" s="187"/>
      <c r="VMZ714" s="187"/>
      <c r="VNA714" s="187"/>
      <c r="VNB714" s="187"/>
      <c r="VNC714" s="187"/>
      <c r="VND714" s="187"/>
      <c r="VNE714" s="187"/>
      <c r="VNF714" s="187"/>
      <c r="VNG714" s="187"/>
      <c r="VNH714" s="187"/>
      <c r="VNI714" s="187"/>
      <c r="VNJ714" s="187"/>
      <c r="VNK714" s="187"/>
      <c r="VNL714" s="187"/>
      <c r="VNM714" s="187"/>
      <c r="VNN714" s="187"/>
      <c r="VNO714" s="187"/>
      <c r="VNP714" s="187"/>
      <c r="VNQ714" s="187"/>
      <c r="VNR714" s="187"/>
      <c r="VNS714" s="187"/>
      <c r="VNT714" s="187"/>
      <c r="VNU714" s="187"/>
      <c r="VNV714" s="187"/>
      <c r="VNW714" s="187"/>
      <c r="VNX714" s="187"/>
      <c r="VNY714" s="187"/>
      <c r="VNZ714" s="187"/>
      <c r="VOA714" s="187"/>
      <c r="VOB714" s="187"/>
      <c r="VOC714" s="187"/>
      <c r="VOD714" s="187"/>
      <c r="VOE714" s="187"/>
      <c r="VOF714" s="187"/>
      <c r="VOG714" s="187"/>
      <c r="VOH714" s="187"/>
      <c r="VOI714" s="187"/>
      <c r="VOJ714" s="187"/>
      <c r="VOK714" s="187"/>
      <c r="VOL714" s="187"/>
      <c r="VOM714" s="187"/>
      <c r="VON714" s="187"/>
      <c r="VOO714" s="187"/>
      <c r="VOP714" s="187"/>
      <c r="VOQ714" s="187"/>
      <c r="VOR714" s="187"/>
      <c r="VOS714" s="187"/>
      <c r="VOT714" s="187"/>
      <c r="VOU714" s="187"/>
      <c r="VOV714" s="187"/>
      <c r="VOW714" s="187"/>
      <c r="VOX714" s="187"/>
      <c r="VOY714" s="187"/>
      <c r="VOZ714" s="187"/>
      <c r="VPA714" s="187"/>
      <c r="VPB714" s="187"/>
      <c r="VPC714" s="187"/>
      <c r="VPD714" s="187"/>
      <c r="VPE714" s="187"/>
      <c r="VPF714" s="187"/>
      <c r="VPG714" s="187"/>
      <c r="VPH714" s="187"/>
      <c r="VPI714" s="187"/>
      <c r="VPJ714" s="187"/>
      <c r="VPK714" s="187"/>
      <c r="VPL714" s="187"/>
      <c r="VPM714" s="187"/>
      <c r="VPN714" s="187"/>
      <c r="VPO714" s="187"/>
      <c r="VPP714" s="187"/>
      <c r="VPQ714" s="187"/>
      <c r="VPR714" s="187"/>
      <c r="VPS714" s="187"/>
      <c r="VPT714" s="187"/>
      <c r="VPU714" s="187"/>
      <c r="VPV714" s="187"/>
      <c r="VPW714" s="187"/>
      <c r="VPX714" s="187"/>
      <c r="VPY714" s="187"/>
      <c r="VPZ714" s="187"/>
      <c r="VQA714" s="187"/>
      <c r="VQB714" s="187"/>
      <c r="VQC714" s="187"/>
      <c r="VQD714" s="187"/>
      <c r="VQE714" s="187"/>
      <c r="VQF714" s="187"/>
      <c r="VQG714" s="187"/>
      <c r="VQH714" s="187"/>
      <c r="VQI714" s="187"/>
      <c r="VQJ714" s="187"/>
      <c r="VQK714" s="187"/>
      <c r="VQL714" s="187"/>
      <c r="VQM714" s="187"/>
      <c r="VQN714" s="187"/>
      <c r="VQO714" s="187"/>
      <c r="VQP714" s="187"/>
      <c r="VQQ714" s="187"/>
      <c r="VQR714" s="187"/>
      <c r="VQS714" s="187"/>
      <c r="VQT714" s="187"/>
      <c r="VQU714" s="187"/>
      <c r="VQV714" s="187"/>
      <c r="VQW714" s="187"/>
      <c r="VQX714" s="187"/>
      <c r="VQY714" s="187"/>
      <c r="VQZ714" s="187"/>
      <c r="VRA714" s="187"/>
      <c r="VRB714" s="187"/>
      <c r="VRC714" s="187"/>
      <c r="VRD714" s="187"/>
      <c r="VRE714" s="187"/>
      <c r="VRF714" s="187"/>
      <c r="VRG714" s="187"/>
      <c r="VRH714" s="187"/>
      <c r="VRI714" s="187"/>
      <c r="VRJ714" s="187"/>
      <c r="VRK714" s="187"/>
      <c r="VRL714" s="187"/>
      <c r="VRM714" s="187"/>
      <c r="VRN714" s="187"/>
      <c r="VRO714" s="187"/>
      <c r="VRP714" s="187"/>
      <c r="VRQ714" s="187"/>
      <c r="VRR714" s="187"/>
      <c r="VRS714" s="187"/>
      <c r="VRT714" s="187"/>
      <c r="VRU714" s="187"/>
      <c r="VRV714" s="187"/>
      <c r="VRW714" s="187"/>
      <c r="VRX714" s="187"/>
      <c r="VRY714" s="187"/>
      <c r="VRZ714" s="187"/>
      <c r="VSA714" s="187"/>
      <c r="VSB714" s="187"/>
      <c r="VSC714" s="187"/>
      <c r="VSD714" s="187"/>
      <c r="VSE714" s="187"/>
      <c r="VSF714" s="187"/>
      <c r="VSG714" s="187"/>
      <c r="VSH714" s="187"/>
      <c r="VSI714" s="187"/>
      <c r="VSJ714" s="187"/>
      <c r="VSK714" s="187"/>
      <c r="VSL714" s="187"/>
      <c r="VSM714" s="187"/>
      <c r="VSN714" s="187"/>
      <c r="VSO714" s="187"/>
      <c r="VSP714" s="187"/>
      <c r="VSQ714" s="187"/>
      <c r="VSR714" s="187"/>
      <c r="VSS714" s="187"/>
      <c r="VST714" s="187"/>
      <c r="VSU714" s="187"/>
      <c r="VSV714" s="187"/>
      <c r="VSW714" s="187"/>
      <c r="VSX714" s="187"/>
      <c r="VSY714" s="187"/>
      <c r="VSZ714" s="187"/>
      <c r="VTA714" s="187"/>
      <c r="VTB714" s="187"/>
      <c r="VTC714" s="187"/>
      <c r="VTD714" s="187"/>
      <c r="VTE714" s="187"/>
      <c r="VTF714" s="187"/>
      <c r="VTG714" s="187"/>
      <c r="VTH714" s="187"/>
      <c r="VTI714" s="187"/>
      <c r="VTJ714" s="187"/>
      <c r="VTK714" s="187"/>
      <c r="VTL714" s="187"/>
      <c r="VTM714" s="187"/>
      <c r="VTN714" s="187"/>
      <c r="VTO714" s="187"/>
      <c r="VTP714" s="187"/>
      <c r="VTQ714" s="187"/>
      <c r="VTR714" s="187"/>
      <c r="VTS714" s="187"/>
      <c r="VTT714" s="187"/>
      <c r="VTU714" s="187"/>
      <c r="VTV714" s="187"/>
      <c r="VTW714" s="187"/>
      <c r="VTX714" s="187"/>
      <c r="VTY714" s="187"/>
      <c r="VTZ714" s="187"/>
      <c r="VUA714" s="187"/>
      <c r="VUB714" s="187"/>
      <c r="VUC714" s="187"/>
      <c r="VUD714" s="187"/>
      <c r="VUE714" s="187"/>
      <c r="VUF714" s="187"/>
      <c r="VUG714" s="187"/>
      <c r="VUH714" s="187"/>
      <c r="VUI714" s="187"/>
      <c r="VUJ714" s="187"/>
      <c r="VUK714" s="187"/>
      <c r="VUL714" s="187"/>
      <c r="VUM714" s="187"/>
      <c r="VUN714" s="187"/>
      <c r="VUO714" s="187"/>
      <c r="VUP714" s="187"/>
      <c r="VUQ714" s="187"/>
      <c r="VUR714" s="187"/>
      <c r="VUS714" s="187"/>
      <c r="VUT714" s="187"/>
      <c r="VUU714" s="187"/>
      <c r="VUV714" s="187"/>
      <c r="VUW714" s="187"/>
      <c r="VUX714" s="187"/>
      <c r="VUY714" s="187"/>
      <c r="VUZ714" s="187"/>
      <c r="VVA714" s="187"/>
      <c r="VVB714" s="187"/>
      <c r="VVC714" s="187"/>
      <c r="VVD714" s="187"/>
      <c r="VVE714" s="187"/>
      <c r="VVF714" s="187"/>
      <c r="VVG714" s="187"/>
      <c r="VVH714" s="187"/>
      <c r="VVI714" s="187"/>
      <c r="VVJ714" s="187"/>
      <c r="VVK714" s="187"/>
      <c r="VVL714" s="187"/>
      <c r="VVM714" s="187"/>
      <c r="VVN714" s="187"/>
      <c r="VVO714" s="187"/>
      <c r="VVP714" s="187"/>
      <c r="VVQ714" s="187"/>
      <c r="VVR714" s="187"/>
      <c r="VVS714" s="187"/>
      <c r="VVT714" s="187"/>
      <c r="VVU714" s="187"/>
      <c r="VVV714" s="187"/>
      <c r="VVW714" s="187"/>
      <c r="VVX714" s="187"/>
      <c r="VVY714" s="187"/>
      <c r="VVZ714" s="187"/>
      <c r="VWA714" s="187"/>
      <c r="VWB714" s="187"/>
      <c r="VWC714" s="187"/>
      <c r="VWD714" s="187"/>
      <c r="VWE714" s="187"/>
      <c r="VWF714" s="187"/>
      <c r="VWG714" s="187"/>
      <c r="VWH714" s="187"/>
      <c r="VWI714" s="187"/>
      <c r="VWJ714" s="187"/>
      <c r="VWK714" s="187"/>
      <c r="VWL714" s="187"/>
      <c r="VWM714" s="187"/>
      <c r="VWN714" s="187"/>
      <c r="VWO714" s="187"/>
      <c r="VWP714" s="187"/>
      <c r="VWQ714" s="187"/>
      <c r="VWR714" s="187"/>
      <c r="VWS714" s="187"/>
      <c r="VWT714" s="187"/>
      <c r="VWU714" s="187"/>
      <c r="VWV714" s="187"/>
      <c r="VWW714" s="187"/>
      <c r="VWX714" s="187"/>
      <c r="VWY714" s="187"/>
      <c r="VWZ714" s="187"/>
      <c r="VXA714" s="187"/>
      <c r="VXB714" s="187"/>
      <c r="VXC714" s="187"/>
      <c r="VXD714" s="187"/>
      <c r="VXE714" s="187"/>
      <c r="VXF714" s="187"/>
      <c r="VXG714" s="187"/>
      <c r="VXH714" s="187"/>
      <c r="VXI714" s="187"/>
      <c r="VXJ714" s="187"/>
      <c r="VXK714" s="187"/>
      <c r="VXL714" s="187"/>
      <c r="VXM714" s="187"/>
      <c r="VXN714" s="187"/>
      <c r="VXO714" s="187"/>
      <c r="VXP714" s="187"/>
      <c r="VXQ714" s="187"/>
      <c r="VXR714" s="187"/>
      <c r="VXS714" s="187"/>
      <c r="VXT714" s="187"/>
      <c r="VXU714" s="187"/>
      <c r="VXV714" s="187"/>
      <c r="VXW714" s="187"/>
      <c r="VXX714" s="187"/>
      <c r="VXY714" s="187"/>
      <c r="VXZ714" s="187"/>
      <c r="VYA714" s="187"/>
      <c r="VYB714" s="187"/>
      <c r="VYC714" s="187"/>
      <c r="VYD714" s="187"/>
      <c r="VYE714" s="187"/>
      <c r="VYF714" s="187"/>
      <c r="VYG714" s="187"/>
      <c r="VYH714" s="187"/>
      <c r="VYI714" s="187"/>
      <c r="VYJ714" s="187"/>
      <c r="VYK714" s="187"/>
      <c r="VYL714" s="187"/>
      <c r="VYM714" s="187"/>
      <c r="VYN714" s="187"/>
      <c r="VYO714" s="187"/>
      <c r="VYP714" s="187"/>
      <c r="VYQ714" s="187"/>
      <c r="VYR714" s="187"/>
      <c r="VYS714" s="187"/>
      <c r="VYT714" s="187"/>
      <c r="VYU714" s="187"/>
      <c r="VYV714" s="187"/>
      <c r="VYW714" s="187"/>
      <c r="VYX714" s="187"/>
      <c r="VYY714" s="187"/>
      <c r="VYZ714" s="187"/>
      <c r="VZA714" s="187"/>
      <c r="VZB714" s="187"/>
      <c r="VZC714" s="187"/>
      <c r="VZD714" s="187"/>
      <c r="VZE714" s="187"/>
      <c r="VZF714" s="187"/>
      <c r="VZG714" s="187"/>
      <c r="VZH714" s="187"/>
      <c r="VZI714" s="187"/>
      <c r="VZJ714" s="187"/>
      <c r="VZK714" s="187"/>
      <c r="VZL714" s="187"/>
      <c r="VZM714" s="187"/>
      <c r="VZN714" s="187"/>
      <c r="VZO714" s="187"/>
      <c r="VZP714" s="187"/>
      <c r="VZQ714" s="187"/>
      <c r="VZR714" s="187"/>
      <c r="VZS714" s="187"/>
      <c r="VZT714" s="187"/>
      <c r="VZU714" s="187"/>
      <c r="VZV714" s="187"/>
      <c r="VZW714" s="187"/>
      <c r="VZX714" s="187"/>
      <c r="VZY714" s="187"/>
      <c r="VZZ714" s="187"/>
      <c r="WAA714" s="187"/>
      <c r="WAB714" s="187"/>
      <c r="WAC714" s="187"/>
      <c r="WAD714" s="187"/>
      <c r="WAE714" s="187"/>
      <c r="WAF714" s="187"/>
      <c r="WAG714" s="187"/>
      <c r="WAH714" s="187"/>
      <c r="WAI714" s="187"/>
      <c r="WAJ714" s="187"/>
      <c r="WAK714" s="187"/>
      <c r="WAL714" s="187"/>
      <c r="WAM714" s="187"/>
      <c r="WAN714" s="187"/>
      <c r="WAO714" s="187"/>
      <c r="WAP714" s="187"/>
      <c r="WAQ714" s="187"/>
      <c r="WAR714" s="187"/>
      <c r="WAS714" s="187"/>
      <c r="WAT714" s="187"/>
      <c r="WAU714" s="187"/>
      <c r="WAV714" s="187"/>
      <c r="WAW714" s="187"/>
      <c r="WAX714" s="187"/>
      <c r="WAY714" s="187"/>
      <c r="WAZ714" s="187"/>
      <c r="WBA714" s="187"/>
      <c r="WBB714" s="187"/>
      <c r="WBC714" s="187"/>
      <c r="WBD714" s="187"/>
      <c r="WBE714" s="187"/>
      <c r="WBF714" s="187"/>
      <c r="WBG714" s="187"/>
      <c r="WBH714" s="187"/>
      <c r="WBI714" s="187"/>
      <c r="WBJ714" s="187"/>
      <c r="WBK714" s="187"/>
      <c r="WBL714" s="187"/>
      <c r="WBM714" s="187"/>
      <c r="WBN714" s="187"/>
      <c r="WBO714" s="187"/>
      <c r="WBP714" s="187"/>
      <c r="WBQ714" s="187"/>
      <c r="WBR714" s="187"/>
      <c r="WBS714" s="187"/>
      <c r="WBT714" s="187"/>
      <c r="WBU714" s="187"/>
      <c r="WBV714" s="187"/>
      <c r="WBW714" s="187"/>
      <c r="WBX714" s="187"/>
      <c r="WBY714" s="187"/>
      <c r="WBZ714" s="187"/>
      <c r="WCA714" s="187"/>
      <c r="WCB714" s="187"/>
      <c r="WCC714" s="187"/>
      <c r="WCD714" s="187"/>
      <c r="WCE714" s="187"/>
      <c r="WCF714" s="187"/>
      <c r="WCG714" s="187"/>
      <c r="WCH714" s="187"/>
      <c r="WCI714" s="187"/>
      <c r="WCJ714" s="187"/>
      <c r="WCK714" s="187"/>
      <c r="WCL714" s="187"/>
      <c r="WCM714" s="187"/>
      <c r="WCN714" s="187"/>
      <c r="WCO714" s="187"/>
      <c r="WCP714" s="187"/>
      <c r="WCQ714" s="187"/>
      <c r="WCR714" s="187"/>
      <c r="WCS714" s="187"/>
      <c r="WCT714" s="187"/>
      <c r="WCU714" s="187"/>
      <c r="WCV714" s="187"/>
      <c r="WCW714" s="187"/>
      <c r="WCX714" s="187"/>
      <c r="WCY714" s="187"/>
      <c r="WCZ714" s="187"/>
      <c r="WDA714" s="187"/>
      <c r="WDB714" s="187"/>
      <c r="WDC714" s="187"/>
      <c r="WDD714" s="187"/>
      <c r="WDE714" s="187"/>
      <c r="WDF714" s="187"/>
      <c r="WDG714" s="187"/>
      <c r="WDH714" s="187"/>
      <c r="WDI714" s="187"/>
      <c r="WDJ714" s="187"/>
      <c r="WDK714" s="187"/>
      <c r="WDL714" s="187"/>
      <c r="WDM714" s="187"/>
      <c r="WDN714" s="187"/>
      <c r="WDO714" s="187"/>
      <c r="WDP714" s="187"/>
      <c r="WDQ714" s="187"/>
      <c r="WDR714" s="187"/>
      <c r="WDS714" s="187"/>
      <c r="WDT714" s="187"/>
      <c r="WDU714" s="187"/>
      <c r="WDV714" s="187"/>
      <c r="WDW714" s="187"/>
      <c r="WDX714" s="187"/>
      <c r="WDY714" s="187"/>
      <c r="WDZ714" s="187"/>
      <c r="WEA714" s="187"/>
      <c r="WEB714" s="187"/>
      <c r="WEC714" s="187"/>
      <c r="WED714" s="187"/>
      <c r="WEE714" s="187"/>
      <c r="WEF714" s="187"/>
      <c r="WEG714" s="187"/>
      <c r="WEH714" s="187"/>
      <c r="WEI714" s="187"/>
      <c r="WEJ714" s="187"/>
      <c r="WEK714" s="187"/>
      <c r="WEL714" s="187"/>
      <c r="WEM714" s="187"/>
      <c r="WEN714" s="187"/>
      <c r="WEO714" s="187"/>
      <c r="WEP714" s="187"/>
      <c r="WEQ714" s="187"/>
      <c r="WER714" s="187"/>
      <c r="WES714" s="187"/>
      <c r="WET714" s="187"/>
      <c r="WEU714" s="187"/>
      <c r="WEV714" s="187"/>
      <c r="WEW714" s="187"/>
      <c r="WEX714" s="187"/>
      <c r="WEY714" s="187"/>
      <c r="WEZ714" s="187"/>
      <c r="WFA714" s="187"/>
      <c r="WFB714" s="187"/>
      <c r="WFC714" s="187"/>
      <c r="WFD714" s="187"/>
      <c r="WFE714" s="187"/>
      <c r="WFF714" s="187"/>
      <c r="WFG714" s="187"/>
      <c r="WFH714" s="187"/>
      <c r="WFI714" s="187"/>
      <c r="WFJ714" s="187"/>
      <c r="WFK714" s="187"/>
      <c r="WFL714" s="187"/>
      <c r="WFM714" s="187"/>
      <c r="WFN714" s="187"/>
      <c r="WFO714" s="187"/>
      <c r="WFP714" s="187"/>
      <c r="WFQ714" s="187"/>
      <c r="WFR714" s="187"/>
      <c r="WFS714" s="187"/>
      <c r="WFT714" s="187"/>
      <c r="WFU714" s="187"/>
      <c r="WFV714" s="187"/>
      <c r="WFW714" s="187"/>
      <c r="WFX714" s="187"/>
      <c r="WFY714" s="187"/>
      <c r="WFZ714" s="187"/>
      <c r="WGA714" s="187"/>
      <c r="WGB714" s="187"/>
      <c r="WGC714" s="187"/>
      <c r="WGD714" s="187"/>
      <c r="WGE714" s="187"/>
      <c r="WGF714" s="187"/>
      <c r="WGG714" s="187"/>
      <c r="WGH714" s="187"/>
      <c r="WGI714" s="187"/>
      <c r="WGJ714" s="187"/>
      <c r="WGK714" s="187"/>
      <c r="WGL714" s="187"/>
      <c r="WGM714" s="187"/>
      <c r="WGN714" s="187"/>
      <c r="WGO714" s="187"/>
      <c r="WGP714" s="187"/>
      <c r="WGQ714" s="187"/>
      <c r="WGR714" s="187"/>
      <c r="WGS714" s="187"/>
      <c r="WGT714" s="187"/>
      <c r="WGU714" s="187"/>
      <c r="WGV714" s="187"/>
      <c r="WGW714" s="187"/>
      <c r="WGX714" s="187"/>
      <c r="WGY714" s="187"/>
      <c r="WGZ714" s="187"/>
      <c r="WHA714" s="187"/>
      <c r="WHB714" s="187"/>
      <c r="WHC714" s="187"/>
      <c r="WHD714" s="187"/>
      <c r="WHE714" s="187"/>
      <c r="WHF714" s="187"/>
      <c r="WHG714" s="187"/>
      <c r="WHH714" s="187"/>
      <c r="WHI714" s="187"/>
      <c r="WHJ714" s="187"/>
      <c r="WHK714" s="187"/>
      <c r="WHL714" s="187"/>
      <c r="WHM714" s="187"/>
      <c r="WHN714" s="187"/>
      <c r="WHO714" s="187"/>
      <c r="WHP714" s="187"/>
      <c r="WHQ714" s="187"/>
      <c r="WHR714" s="187"/>
      <c r="WHS714" s="187"/>
      <c r="WHT714" s="187"/>
      <c r="WHU714" s="187"/>
      <c r="WHV714" s="187"/>
      <c r="WHW714" s="187"/>
      <c r="WHX714" s="187"/>
      <c r="WHY714" s="187"/>
      <c r="WHZ714" s="187"/>
      <c r="WIA714" s="187"/>
      <c r="WIB714" s="187"/>
      <c r="WIC714" s="187"/>
      <c r="WID714" s="187"/>
      <c r="WIE714" s="187"/>
      <c r="WIF714" s="187"/>
      <c r="WIG714" s="187"/>
      <c r="WIH714" s="187"/>
      <c r="WII714" s="187"/>
      <c r="WIJ714" s="187"/>
      <c r="WIK714" s="187"/>
      <c r="WIL714" s="187"/>
      <c r="WIM714" s="187"/>
      <c r="WIN714" s="187"/>
      <c r="WIO714" s="187"/>
      <c r="WIP714" s="187"/>
      <c r="WIQ714" s="187"/>
      <c r="WIR714" s="187"/>
      <c r="WIS714" s="187"/>
      <c r="WIT714" s="187"/>
      <c r="WIU714" s="187"/>
      <c r="WIV714" s="187"/>
      <c r="WIW714" s="187"/>
      <c r="WIX714" s="187"/>
      <c r="WIY714" s="187"/>
      <c r="WIZ714" s="187"/>
      <c r="WJA714" s="187"/>
      <c r="WJB714" s="187"/>
      <c r="WJC714" s="187"/>
      <c r="WJD714" s="187"/>
      <c r="WJE714" s="187"/>
      <c r="WJF714" s="187"/>
      <c r="WJG714" s="187"/>
      <c r="WJH714" s="187"/>
      <c r="WJI714" s="187"/>
      <c r="WJJ714" s="187"/>
      <c r="WJK714" s="187"/>
      <c r="WJL714" s="187"/>
      <c r="WJM714" s="187"/>
      <c r="WJN714" s="187"/>
      <c r="WJO714" s="187"/>
      <c r="WJP714" s="187"/>
      <c r="WJQ714" s="187"/>
      <c r="WJR714" s="187"/>
      <c r="WJS714" s="187"/>
      <c r="WJT714" s="187"/>
      <c r="WJU714" s="187"/>
      <c r="WJV714" s="187"/>
      <c r="WJW714" s="187"/>
      <c r="WJX714" s="187"/>
      <c r="WJY714" s="187"/>
      <c r="WJZ714" s="187"/>
      <c r="WKA714" s="187"/>
      <c r="WKB714" s="187"/>
      <c r="WKC714" s="187"/>
      <c r="WKD714" s="187"/>
      <c r="WKE714" s="187"/>
      <c r="WKF714" s="187"/>
      <c r="WKG714" s="187"/>
      <c r="WKH714" s="187"/>
      <c r="WKI714" s="187"/>
      <c r="WKJ714" s="187"/>
      <c r="WKK714" s="187"/>
      <c r="WKL714" s="187"/>
      <c r="WKM714" s="187"/>
      <c r="WKN714" s="187"/>
      <c r="WKO714" s="187"/>
      <c r="WKP714" s="187"/>
      <c r="WKQ714" s="187"/>
      <c r="WKR714" s="187"/>
      <c r="WKS714" s="187"/>
      <c r="WKT714" s="187"/>
      <c r="WKU714" s="187"/>
      <c r="WKV714" s="187"/>
      <c r="WKW714" s="187"/>
      <c r="WKX714" s="187"/>
      <c r="WKY714" s="187"/>
      <c r="WKZ714" s="187"/>
      <c r="WLA714" s="187"/>
      <c r="WLB714" s="187"/>
      <c r="WLC714" s="187"/>
      <c r="WLD714" s="187"/>
      <c r="WLE714" s="187"/>
      <c r="WLF714" s="187"/>
      <c r="WLG714" s="187"/>
      <c r="WLH714" s="187"/>
      <c r="WLI714" s="187"/>
      <c r="WLJ714" s="187"/>
      <c r="WLK714" s="187"/>
      <c r="WLL714" s="187"/>
      <c r="WLM714" s="187"/>
      <c r="WLN714" s="187"/>
      <c r="WLO714" s="187"/>
      <c r="WLP714" s="187"/>
      <c r="WLQ714" s="187"/>
      <c r="WLR714" s="187"/>
      <c r="WLS714" s="187"/>
      <c r="WLT714" s="187"/>
      <c r="WLU714" s="187"/>
      <c r="WLV714" s="187"/>
      <c r="WLW714" s="187"/>
      <c r="WLX714" s="187"/>
      <c r="WLY714" s="187"/>
      <c r="WLZ714" s="187"/>
      <c r="WMA714" s="187"/>
      <c r="WMB714" s="187"/>
      <c r="WMC714" s="187"/>
      <c r="WMD714" s="187"/>
      <c r="WME714" s="187"/>
      <c r="WMF714" s="187"/>
      <c r="WMG714" s="187"/>
      <c r="WMH714" s="187"/>
      <c r="WMI714" s="187"/>
      <c r="WMJ714" s="187"/>
      <c r="WMK714" s="187"/>
      <c r="WML714" s="187"/>
      <c r="WMM714" s="187"/>
      <c r="WMN714" s="187"/>
      <c r="WMO714" s="187"/>
      <c r="WMP714" s="187"/>
      <c r="WMQ714" s="187"/>
      <c r="WMR714" s="187"/>
      <c r="WMS714" s="187"/>
      <c r="WMT714" s="187"/>
      <c r="WMU714" s="187"/>
      <c r="WMV714" s="187"/>
      <c r="WMW714" s="187"/>
      <c r="WMX714" s="187"/>
      <c r="WMY714" s="187"/>
      <c r="WMZ714" s="187"/>
      <c r="WNA714" s="187"/>
      <c r="WNB714" s="187"/>
      <c r="WNC714" s="187"/>
      <c r="WND714" s="187"/>
      <c r="WNE714" s="187"/>
      <c r="WNF714" s="187"/>
      <c r="WNG714" s="187"/>
      <c r="WNH714" s="187"/>
      <c r="WNI714" s="187"/>
      <c r="WNJ714" s="187"/>
      <c r="WNK714" s="187"/>
      <c r="WNL714" s="187"/>
      <c r="WNM714" s="187"/>
      <c r="WNN714" s="187"/>
      <c r="WNO714" s="187"/>
      <c r="WNP714" s="187"/>
      <c r="WNQ714" s="187"/>
      <c r="WNR714" s="187"/>
      <c r="WNS714" s="187"/>
      <c r="WNT714" s="187"/>
      <c r="WNU714" s="187"/>
      <c r="WNV714" s="187"/>
      <c r="WNW714" s="187"/>
      <c r="WNX714" s="187"/>
      <c r="WNY714" s="187"/>
      <c r="WNZ714" s="187"/>
      <c r="WOA714" s="187"/>
      <c r="WOB714" s="187"/>
      <c r="WOC714" s="187"/>
      <c r="WOD714" s="187"/>
      <c r="WOE714" s="187"/>
      <c r="WOF714" s="187"/>
      <c r="WOG714" s="187"/>
      <c r="WOH714" s="187"/>
      <c r="WOI714" s="187"/>
      <c r="WOJ714" s="187"/>
      <c r="WOK714" s="187"/>
      <c r="WOL714" s="187"/>
      <c r="WOM714" s="187"/>
      <c r="WON714" s="187"/>
      <c r="WOO714" s="187"/>
      <c r="WOP714" s="187"/>
      <c r="WOQ714" s="187"/>
      <c r="WOR714" s="187"/>
      <c r="WOS714" s="187"/>
      <c r="WOT714" s="187"/>
      <c r="WOU714" s="187"/>
      <c r="WOV714" s="187"/>
      <c r="WOW714" s="187"/>
      <c r="WOX714" s="187"/>
      <c r="WOY714" s="187"/>
      <c r="WOZ714" s="187"/>
      <c r="WPA714" s="187"/>
      <c r="WPB714" s="187"/>
      <c r="WPC714" s="187"/>
      <c r="WPD714" s="187"/>
      <c r="WPE714" s="187"/>
      <c r="WPF714" s="187"/>
      <c r="WPG714" s="187"/>
      <c r="WPH714" s="187"/>
      <c r="WPI714" s="187"/>
      <c r="WPJ714" s="187"/>
      <c r="WPK714" s="187"/>
      <c r="WPL714" s="187"/>
      <c r="WPM714" s="187"/>
      <c r="WPN714" s="187"/>
      <c r="WPO714" s="187"/>
      <c r="WPP714" s="187"/>
      <c r="WPQ714" s="187"/>
      <c r="WPR714" s="187"/>
      <c r="WPS714" s="187"/>
      <c r="WPT714" s="187"/>
      <c r="WPU714" s="187"/>
      <c r="WPV714" s="187"/>
      <c r="WPW714" s="187"/>
      <c r="WPX714" s="187"/>
      <c r="WPY714" s="187"/>
      <c r="WPZ714" s="187"/>
      <c r="WQA714" s="187"/>
      <c r="WQB714" s="187"/>
      <c r="WQC714" s="187"/>
      <c r="WQD714" s="187"/>
      <c r="WQE714" s="187"/>
      <c r="WQF714" s="187"/>
      <c r="WQG714" s="187"/>
      <c r="WQH714" s="187"/>
      <c r="WQI714" s="187"/>
      <c r="WQJ714" s="187"/>
      <c r="WQK714" s="187"/>
      <c r="WQL714" s="187"/>
      <c r="WQM714" s="187"/>
      <c r="WQN714" s="187"/>
      <c r="WQO714" s="187"/>
      <c r="WQP714" s="187"/>
      <c r="WQQ714" s="187"/>
      <c r="WQR714" s="187"/>
      <c r="WQS714" s="187"/>
      <c r="WQT714" s="187"/>
      <c r="WQU714" s="187"/>
      <c r="WQV714" s="187"/>
      <c r="WQW714" s="187"/>
      <c r="WQX714" s="187"/>
      <c r="WQY714" s="187"/>
      <c r="WQZ714" s="187"/>
      <c r="WRA714" s="187"/>
      <c r="WRB714" s="187"/>
      <c r="WRC714" s="187"/>
      <c r="WRD714" s="187"/>
      <c r="WRE714" s="187"/>
      <c r="WRF714" s="187"/>
      <c r="WRG714" s="187"/>
      <c r="WRH714" s="187"/>
      <c r="WRI714" s="187"/>
      <c r="WRJ714" s="187"/>
      <c r="WRK714" s="187"/>
      <c r="WRL714" s="187"/>
      <c r="WRM714" s="187"/>
      <c r="WRN714" s="187"/>
      <c r="WRO714" s="187"/>
      <c r="WRP714" s="187"/>
      <c r="WRQ714" s="187"/>
      <c r="WRR714" s="187"/>
      <c r="WRS714" s="187"/>
      <c r="WRT714" s="187"/>
      <c r="WRU714" s="187"/>
      <c r="WRV714" s="187"/>
      <c r="WRW714" s="187"/>
      <c r="WRX714" s="187"/>
      <c r="WRY714" s="187"/>
      <c r="WRZ714" s="187"/>
      <c r="WSA714" s="187"/>
      <c r="WSB714" s="187"/>
      <c r="WSC714" s="187"/>
      <c r="WSD714" s="187"/>
      <c r="WSE714" s="187"/>
      <c r="WSF714" s="187"/>
      <c r="WSG714" s="187"/>
      <c r="WSH714" s="187"/>
      <c r="WSI714" s="187"/>
      <c r="WSJ714" s="187"/>
      <c r="WSK714" s="187"/>
      <c r="WSL714" s="187"/>
      <c r="WSM714" s="187"/>
      <c r="WSN714" s="187"/>
      <c r="WSO714" s="187"/>
      <c r="WSP714" s="187"/>
      <c r="WSQ714" s="187"/>
      <c r="WSR714" s="187"/>
      <c r="WSS714" s="187"/>
      <c r="WST714" s="187"/>
      <c r="WSU714" s="187"/>
      <c r="WSV714" s="187"/>
      <c r="WSW714" s="187"/>
      <c r="WSX714" s="187"/>
      <c r="WSY714" s="187"/>
      <c r="WSZ714" s="187"/>
      <c r="WTA714" s="187"/>
      <c r="WTB714" s="187"/>
      <c r="WTC714" s="187"/>
      <c r="WTD714" s="187"/>
      <c r="WTE714" s="187"/>
      <c r="WTF714" s="187"/>
      <c r="WTG714" s="187"/>
      <c r="WTH714" s="187"/>
      <c r="WTI714" s="187"/>
      <c r="WTJ714" s="187"/>
      <c r="WTK714" s="187"/>
      <c r="WTL714" s="187"/>
      <c r="WTM714" s="187"/>
      <c r="WTN714" s="187"/>
      <c r="WTO714" s="187"/>
      <c r="WTP714" s="187"/>
      <c r="WTQ714" s="187"/>
      <c r="WTR714" s="187"/>
      <c r="WTS714" s="187"/>
      <c r="WTT714" s="187"/>
      <c r="WTU714" s="187"/>
      <c r="WTV714" s="187"/>
      <c r="WTW714" s="187"/>
      <c r="WTX714" s="187"/>
      <c r="WTY714" s="187"/>
      <c r="WTZ714" s="187"/>
      <c r="WUA714" s="187"/>
      <c r="WUB714" s="187"/>
      <c r="WUC714" s="187"/>
      <c r="WUD714" s="187"/>
      <c r="WUE714" s="187"/>
      <c r="WUF714" s="187"/>
      <c r="WUG714" s="187"/>
      <c r="WUH714" s="187"/>
      <c r="WUI714" s="187"/>
      <c r="WUJ714" s="187"/>
      <c r="WUK714" s="187"/>
      <c r="WUL714" s="187"/>
      <c r="WUM714" s="187"/>
      <c r="WUN714" s="187"/>
      <c r="WUO714" s="187"/>
      <c r="WUP714" s="187"/>
      <c r="WUQ714" s="187"/>
      <c r="WUR714" s="187"/>
      <c r="WUS714" s="187"/>
      <c r="WUT714" s="187"/>
      <c r="WUU714" s="187"/>
      <c r="WUV714" s="187"/>
      <c r="WUW714" s="187"/>
      <c r="WUX714" s="187"/>
      <c r="WUY714" s="187"/>
      <c r="WUZ714" s="187"/>
      <c r="WVA714" s="187"/>
      <c r="WVB714" s="187"/>
      <c r="WVC714" s="187"/>
      <c r="WVD714" s="187"/>
      <c r="WVE714" s="187"/>
      <c r="WVF714" s="187"/>
      <c r="WVG714" s="187"/>
      <c r="WVH714" s="187"/>
      <c r="WVI714" s="187"/>
      <c r="WVJ714" s="187"/>
      <c r="WVK714" s="187"/>
      <c r="WVL714" s="187"/>
      <c r="WVM714" s="187"/>
      <c r="WVN714" s="187"/>
      <c r="WVO714" s="187"/>
      <c r="WVP714" s="187"/>
      <c r="WVQ714" s="187"/>
      <c r="WVR714" s="187"/>
      <c r="WVS714" s="187"/>
      <c r="WVT714" s="187"/>
      <c r="WVU714" s="187"/>
      <c r="WVV714" s="187"/>
      <c r="WVW714" s="187"/>
      <c r="WVX714" s="187"/>
      <c r="WVY714" s="187"/>
      <c r="WVZ714" s="187"/>
      <c r="WWA714" s="187"/>
      <c r="WWB714" s="187"/>
      <c r="WWC714" s="187"/>
      <c r="WWD714" s="187"/>
      <c r="WWE714" s="187"/>
      <c r="WWF714" s="187"/>
      <c r="WWG714" s="187"/>
      <c r="WWH714" s="187"/>
      <c r="WWI714" s="187"/>
      <c r="WWJ714" s="187"/>
      <c r="WWK714" s="187"/>
      <c r="WWL714" s="187"/>
      <c r="WWM714" s="187"/>
      <c r="WWN714" s="187"/>
      <c r="WWO714" s="187"/>
      <c r="WWP714" s="187"/>
      <c r="WWQ714" s="187"/>
      <c r="WWR714" s="187"/>
      <c r="WWS714" s="187"/>
      <c r="WWT714" s="187"/>
      <c r="WWU714" s="187"/>
      <c r="WWV714" s="187"/>
      <c r="WWW714" s="187"/>
      <c r="WWX714" s="187"/>
      <c r="WWY714" s="187"/>
      <c r="WWZ714" s="187"/>
      <c r="WXA714" s="187"/>
      <c r="WXB714" s="187"/>
      <c r="WXC714" s="187"/>
      <c r="WXD714" s="187"/>
      <c r="WXE714" s="187"/>
      <c r="WXF714" s="187"/>
      <c r="WXG714" s="187"/>
      <c r="WXH714" s="187"/>
      <c r="WXI714" s="187"/>
      <c r="WXJ714" s="187"/>
      <c r="WXK714" s="187"/>
      <c r="WXL714" s="187"/>
      <c r="WXM714" s="187"/>
      <c r="WXN714" s="187"/>
      <c r="WXO714" s="187"/>
      <c r="WXP714" s="187"/>
      <c r="WXQ714" s="187"/>
      <c r="WXR714" s="187"/>
      <c r="WXS714" s="187"/>
      <c r="WXT714" s="187"/>
      <c r="WXU714" s="187"/>
      <c r="WXV714" s="187"/>
      <c r="WXW714" s="187"/>
      <c r="WXX714" s="187"/>
      <c r="WXY714" s="187"/>
      <c r="WXZ714" s="187"/>
      <c r="WYA714" s="187"/>
      <c r="WYB714" s="187"/>
      <c r="WYC714" s="187"/>
      <c r="WYD714" s="187"/>
      <c r="WYE714" s="187"/>
      <c r="WYF714" s="187"/>
      <c r="WYG714" s="187"/>
      <c r="WYH714" s="187"/>
      <c r="WYI714" s="187"/>
      <c r="WYJ714" s="187"/>
      <c r="WYK714" s="187"/>
      <c r="WYL714" s="187"/>
      <c r="WYM714" s="187"/>
      <c r="WYN714" s="187"/>
      <c r="WYO714" s="187"/>
      <c r="WYP714" s="187"/>
      <c r="WYQ714" s="187"/>
      <c r="WYR714" s="187"/>
      <c r="WYS714" s="187"/>
      <c r="WYT714" s="187"/>
      <c r="WYU714" s="187"/>
      <c r="WYV714" s="187"/>
      <c r="WYW714" s="187"/>
      <c r="WYX714" s="187"/>
      <c r="WYY714" s="187"/>
      <c r="WYZ714" s="187"/>
      <c r="WZA714" s="187"/>
      <c r="WZB714" s="187"/>
      <c r="WZC714" s="187"/>
      <c r="WZD714" s="187"/>
      <c r="WZE714" s="187"/>
      <c r="WZF714" s="187"/>
      <c r="WZG714" s="187"/>
      <c r="WZH714" s="187"/>
      <c r="WZI714" s="187"/>
      <c r="WZJ714" s="187"/>
      <c r="WZK714" s="187"/>
      <c r="WZL714" s="187"/>
      <c r="WZM714" s="187"/>
      <c r="WZN714" s="187"/>
      <c r="WZO714" s="187"/>
      <c r="WZP714" s="187"/>
      <c r="WZQ714" s="187"/>
      <c r="WZR714" s="187"/>
      <c r="WZS714" s="187"/>
      <c r="WZT714" s="187"/>
      <c r="WZU714" s="187"/>
      <c r="WZV714" s="187"/>
      <c r="WZW714" s="187"/>
      <c r="WZX714" s="187"/>
      <c r="WZY714" s="187"/>
      <c r="WZZ714" s="187"/>
      <c r="XAA714" s="187"/>
      <c r="XAB714" s="187"/>
      <c r="XAC714" s="187"/>
      <c r="XAD714" s="187"/>
      <c r="XAE714" s="187"/>
      <c r="XAF714" s="187"/>
      <c r="XAG714" s="187"/>
      <c r="XAH714" s="187"/>
      <c r="XAI714" s="187"/>
      <c r="XAJ714" s="187"/>
      <c r="XAK714" s="187"/>
      <c r="XAL714" s="187"/>
      <c r="XAM714" s="187"/>
      <c r="XAN714" s="187"/>
      <c r="XAO714" s="187"/>
      <c r="XAP714" s="187"/>
      <c r="XAQ714" s="187"/>
      <c r="XAR714" s="187"/>
      <c r="XAS714" s="187"/>
      <c r="XAT714" s="187"/>
      <c r="XAU714" s="187"/>
      <c r="XAV714" s="187"/>
      <c r="XAW714" s="187"/>
      <c r="XAX714" s="187"/>
      <c r="XAY714" s="187"/>
      <c r="XAZ714" s="187"/>
      <c r="XBA714" s="187"/>
      <c r="XBB714" s="187"/>
      <c r="XBC714" s="187"/>
      <c r="XBD714" s="187"/>
      <c r="XBE714" s="187"/>
      <c r="XBF714" s="187"/>
      <c r="XBG714" s="187"/>
      <c r="XBH714" s="187"/>
      <c r="XBI714" s="187"/>
      <c r="XBJ714" s="187"/>
      <c r="XBK714" s="187"/>
      <c r="XBL714" s="187"/>
      <c r="XBM714" s="187"/>
      <c r="XBN714" s="187"/>
      <c r="XBO714" s="187"/>
      <c r="XBP714" s="187"/>
      <c r="XBQ714" s="187"/>
      <c r="XBR714" s="187"/>
      <c r="XBS714" s="187"/>
      <c r="XBT714" s="187"/>
      <c r="XBU714" s="187"/>
      <c r="XBV714" s="187"/>
      <c r="XBW714" s="187"/>
      <c r="XBX714" s="187"/>
      <c r="XBY714" s="187"/>
      <c r="XBZ714" s="187"/>
      <c r="XCA714" s="187"/>
      <c r="XCB714" s="187"/>
      <c r="XCC714" s="187"/>
      <c r="XCD714" s="187"/>
      <c r="XCE714" s="187"/>
      <c r="XCF714" s="187"/>
      <c r="XCG714" s="187"/>
      <c r="XCH714" s="187"/>
      <c r="XCI714" s="187"/>
      <c r="XCJ714" s="187"/>
      <c r="XCK714" s="187"/>
      <c r="XCL714" s="187"/>
      <c r="XCM714" s="187"/>
      <c r="XCN714" s="187"/>
      <c r="XCO714" s="187"/>
      <c r="XCP714" s="187"/>
      <c r="XCQ714" s="187"/>
      <c r="XCR714" s="187"/>
      <c r="XCS714" s="187"/>
      <c r="XCT714" s="187"/>
      <c r="XCU714" s="187"/>
      <c r="XCV714" s="187"/>
      <c r="XCW714" s="187"/>
      <c r="XCX714" s="187"/>
      <c r="XCY714" s="187"/>
      <c r="XCZ714" s="187"/>
      <c r="XDA714" s="187"/>
      <c r="XDB714" s="187"/>
      <c r="XDC714" s="187"/>
      <c r="XDD714" s="187"/>
      <c r="XDE714" s="187"/>
      <c r="XDF714" s="187"/>
      <c r="XDG714" s="187"/>
      <c r="XDH714" s="187"/>
      <c r="XDI714" s="187"/>
      <c r="XDJ714" s="187"/>
      <c r="XDK714" s="187"/>
      <c r="XDL714" s="187"/>
      <c r="XDM714" s="187"/>
      <c r="XDN714" s="187"/>
      <c r="XDO714" s="187"/>
      <c r="XDP714" s="187"/>
      <c r="XDQ714" s="187"/>
      <c r="XDR714" s="187"/>
      <c r="XDS714" s="187"/>
      <c r="XDT714" s="187"/>
      <c r="XDU714" s="187"/>
      <c r="XDV714" s="187"/>
      <c r="XDW714" s="187"/>
      <c r="XDX714" s="187"/>
      <c r="XDY714" s="187"/>
      <c r="XDZ714" s="187"/>
      <c r="XEA714" s="187"/>
      <c r="XEB714" s="187"/>
      <c r="XEC714" s="187"/>
      <c r="XED714" s="187"/>
      <c r="XEE714" s="187"/>
      <c r="XEF714" s="187"/>
      <c r="XEG714" s="187"/>
      <c r="XEH714" s="187"/>
      <c r="XEI714" s="187"/>
      <c r="XEJ714" s="187"/>
      <c r="XEK714" s="187"/>
      <c r="XEL714" s="187"/>
      <c r="XEM714" s="187"/>
      <c r="XEN714" s="187"/>
      <c r="XEO714" s="187"/>
      <c r="XEP714" s="187"/>
      <c r="XEQ714" s="187"/>
      <c r="XER714" s="187"/>
      <c r="XES714" s="187"/>
      <c r="XET714" s="187"/>
      <c r="XEU714" s="187"/>
      <c r="XEV714" s="187"/>
      <c r="XEW714" s="187"/>
      <c r="XEX714" s="187"/>
      <c r="XEY714" s="187"/>
      <c r="XEZ714" s="187"/>
      <c r="XFA714" s="187"/>
      <c r="XFB714" s="187"/>
      <c r="XFC714" s="187"/>
      <c r="XFD714" s="230"/>
    </row>
    <row r="715" spans="1:16384" x14ac:dyDescent="0.15">
      <c r="A715" s="250" t="s">
        <v>1316</v>
      </c>
      <c r="B715" s="166">
        <v>1</v>
      </c>
      <c r="C715" s="110" t="s">
        <v>1301</v>
      </c>
      <c r="D715" s="30"/>
      <c r="E715" s="30"/>
      <c r="F715" s="180"/>
      <c r="G715" s="145"/>
      <c r="H715" s="135"/>
      <c r="I715" s="181">
        <v>5</v>
      </c>
      <c r="J715" s="132">
        <v>41</v>
      </c>
      <c r="K715" s="182">
        <f t="shared" si="584"/>
        <v>36</v>
      </c>
      <c r="L715" s="183">
        <f>K715/Popularity!$B$32</f>
        <v>0.81818181818181823</v>
      </c>
      <c r="M715" s="183">
        <f>K715/Popularity!$B$2</f>
        <v>0.18274111675126903</v>
      </c>
      <c r="N715" s="183">
        <f>M715-L715</f>
        <v>-0.6354407014305492</v>
      </c>
      <c r="O715" s="232"/>
      <c r="P715" s="146"/>
      <c r="Q715" s="60"/>
      <c r="R715" s="147"/>
      <c r="S715" s="60"/>
      <c r="T715" s="60"/>
      <c r="U715" s="60"/>
      <c r="V715" s="60"/>
      <c r="W715" s="61"/>
    </row>
    <row r="716" spans="1:16384" x14ac:dyDescent="0.15">
      <c r="A716" s="251"/>
      <c r="B716" s="42">
        <v>2</v>
      </c>
      <c r="C716" s="111" t="s">
        <v>1299</v>
      </c>
      <c r="D716" s="31"/>
      <c r="E716" s="31"/>
      <c r="H716" s="167"/>
      <c r="I716" s="184">
        <v>0</v>
      </c>
      <c r="J716" s="20">
        <v>32</v>
      </c>
      <c r="K716" s="115">
        <f t="shared" si="584"/>
        <v>32</v>
      </c>
      <c r="L716" s="185">
        <f>K716/Popularity!$B$32</f>
        <v>0.72727272727272729</v>
      </c>
      <c r="M716" s="185">
        <f>K716/Popularity!$B$2</f>
        <v>0.16243654822335024</v>
      </c>
      <c r="N716" s="185">
        <f t="shared" ref="N716:N733" si="586">M716-L716</f>
        <v>-0.564836179049377</v>
      </c>
      <c r="O716" s="233"/>
      <c r="W716" s="63"/>
    </row>
    <row r="717" spans="1:16384" x14ac:dyDescent="0.15">
      <c r="A717" s="251"/>
      <c r="B717" s="42">
        <v>3</v>
      </c>
      <c r="C717" s="111" t="s">
        <v>1307</v>
      </c>
      <c r="D717" s="31"/>
      <c r="E717" s="31"/>
      <c r="H717" s="167"/>
      <c r="I717" s="184">
        <v>0</v>
      </c>
      <c r="J717" s="20">
        <v>44</v>
      </c>
      <c r="K717" s="115">
        <f t="shared" si="584"/>
        <v>44</v>
      </c>
      <c r="L717" s="185">
        <f>K717/Popularity!$B$32</f>
        <v>1</v>
      </c>
      <c r="M717" s="185">
        <f>K717/Popularity!$B$2</f>
        <v>0.2233502538071066</v>
      </c>
      <c r="N717" s="185">
        <f t="shared" si="586"/>
        <v>-0.7766497461928934</v>
      </c>
      <c r="O717" s="233"/>
      <c r="W717" s="63"/>
    </row>
    <row r="718" spans="1:16384" x14ac:dyDescent="0.15">
      <c r="A718" s="251"/>
      <c r="B718" s="42">
        <v>4</v>
      </c>
      <c r="C718" s="111" t="s">
        <v>1312</v>
      </c>
      <c r="D718" s="31"/>
      <c r="E718" s="31"/>
      <c r="H718" s="167"/>
      <c r="I718" s="184">
        <v>0</v>
      </c>
      <c r="J718" s="20">
        <v>31</v>
      </c>
      <c r="K718" s="115">
        <f t="shared" si="584"/>
        <v>31</v>
      </c>
      <c r="L718" s="185">
        <f>K718/Popularity!$B$32</f>
        <v>0.70454545454545459</v>
      </c>
      <c r="M718" s="185">
        <f>K718/Popularity!$B$2</f>
        <v>0.15736040609137056</v>
      </c>
      <c r="N718" s="185">
        <f t="shared" si="586"/>
        <v>-0.547185048454084</v>
      </c>
      <c r="O718" s="233"/>
      <c r="W718" s="63"/>
    </row>
    <row r="719" spans="1:16384" x14ac:dyDescent="0.15">
      <c r="A719" s="251"/>
      <c r="B719" s="42">
        <v>5</v>
      </c>
      <c r="C719" s="111" t="s">
        <v>1308</v>
      </c>
      <c r="D719" s="31"/>
      <c r="E719" s="31"/>
      <c r="H719" s="167"/>
      <c r="I719" s="184">
        <v>0</v>
      </c>
      <c r="J719" s="20">
        <v>42</v>
      </c>
      <c r="K719" s="115">
        <f t="shared" si="584"/>
        <v>42</v>
      </c>
      <c r="L719" s="185">
        <f>K719/Popularity!$B$32</f>
        <v>0.95454545454545459</v>
      </c>
      <c r="M719" s="185">
        <f>K719/Popularity!$B$2</f>
        <v>0.21319796954314721</v>
      </c>
      <c r="N719" s="185">
        <f t="shared" si="586"/>
        <v>-0.7413474850023074</v>
      </c>
      <c r="O719" s="233"/>
      <c r="W719" s="63"/>
    </row>
    <row r="720" spans="1:16384" x14ac:dyDescent="0.15">
      <c r="A720" s="251"/>
      <c r="B720" s="42">
        <v>6</v>
      </c>
      <c r="C720" s="111" t="s">
        <v>1309</v>
      </c>
      <c r="D720" s="31"/>
      <c r="E720" s="31"/>
      <c r="H720" s="167"/>
      <c r="I720" s="184">
        <v>2</v>
      </c>
      <c r="J720" s="20">
        <v>42</v>
      </c>
      <c r="K720" s="115">
        <f t="shared" si="584"/>
        <v>40</v>
      </c>
      <c r="L720" s="185">
        <f>K720/Popularity!$B$32</f>
        <v>0.90909090909090906</v>
      </c>
      <c r="M720" s="185">
        <f>K720/Popularity!$B$2</f>
        <v>0.20304568527918782</v>
      </c>
      <c r="N720" s="185">
        <f t="shared" si="586"/>
        <v>-0.70604522381172119</v>
      </c>
      <c r="O720" s="233"/>
      <c r="W720" s="63"/>
    </row>
    <row r="721" spans="1:23" x14ac:dyDescent="0.15">
      <c r="A721" s="251"/>
      <c r="B721" s="42">
        <v>7</v>
      </c>
      <c r="C721" s="111" t="s">
        <v>1314</v>
      </c>
      <c r="D721" s="31"/>
      <c r="E721" s="31"/>
      <c r="H721" s="167"/>
      <c r="I721" s="184">
        <v>0</v>
      </c>
      <c r="J721" s="20">
        <v>25</v>
      </c>
      <c r="K721" s="115">
        <f t="shared" si="584"/>
        <v>25</v>
      </c>
      <c r="L721" s="185">
        <f>K721/Popularity!$B$32</f>
        <v>0.56818181818181823</v>
      </c>
      <c r="M721" s="185">
        <f>K721/Popularity!$B$2</f>
        <v>0.12690355329949238</v>
      </c>
      <c r="N721" s="185">
        <f t="shared" si="586"/>
        <v>-0.44127826488232585</v>
      </c>
      <c r="O721" s="233"/>
      <c r="W721" s="63"/>
    </row>
    <row r="722" spans="1:23" x14ac:dyDescent="0.15">
      <c r="A722" s="251"/>
      <c r="B722" s="42">
        <v>8</v>
      </c>
      <c r="C722" s="111" t="s">
        <v>1310</v>
      </c>
      <c r="D722" s="31"/>
      <c r="E722" s="31"/>
      <c r="H722" s="167"/>
      <c r="I722" s="184">
        <v>25</v>
      </c>
      <c r="J722" s="20">
        <v>56</v>
      </c>
      <c r="K722" s="115">
        <f t="shared" si="584"/>
        <v>31</v>
      </c>
      <c r="L722" s="185">
        <f>K722/Popularity!$B$32</f>
        <v>0.70454545454545459</v>
      </c>
      <c r="M722" s="185">
        <f>K722/Popularity!$B$2</f>
        <v>0.15736040609137056</v>
      </c>
      <c r="N722" s="185">
        <f t="shared" si="586"/>
        <v>-0.547185048454084</v>
      </c>
      <c r="O722" s="233"/>
      <c r="W722" s="63"/>
    </row>
    <row r="723" spans="1:23" x14ac:dyDescent="0.15">
      <c r="A723" s="251"/>
      <c r="B723" s="42">
        <v>9</v>
      </c>
      <c r="C723" s="111" t="s">
        <v>1311</v>
      </c>
      <c r="D723" s="31"/>
      <c r="E723" s="31"/>
      <c r="H723" s="167"/>
      <c r="I723" s="184">
        <v>0</v>
      </c>
      <c r="J723" s="20">
        <v>22</v>
      </c>
      <c r="K723" s="115">
        <f t="shared" si="584"/>
        <v>22</v>
      </c>
      <c r="L723" s="185">
        <f>K723/Popularity!$B$32</f>
        <v>0.5</v>
      </c>
      <c r="M723" s="185">
        <f>K723/Popularity!$B$2</f>
        <v>0.1116751269035533</v>
      </c>
      <c r="N723" s="185">
        <f t="shared" si="586"/>
        <v>-0.3883248730964467</v>
      </c>
      <c r="O723" s="233"/>
      <c r="W723" s="63"/>
    </row>
    <row r="724" spans="1:23" x14ac:dyDescent="0.15">
      <c r="A724" s="251"/>
      <c r="B724" s="42">
        <v>10</v>
      </c>
      <c r="C724" s="115" t="s">
        <v>1313</v>
      </c>
      <c r="D724" s="31"/>
      <c r="E724" s="31"/>
      <c r="H724" s="167"/>
      <c r="I724" s="184">
        <v>0</v>
      </c>
      <c r="J724" s="20">
        <v>33</v>
      </c>
      <c r="K724" s="115">
        <f t="shared" si="584"/>
        <v>33</v>
      </c>
      <c r="L724" s="185">
        <f>K724/Popularity!$B$32</f>
        <v>0.75</v>
      </c>
      <c r="M724" s="185">
        <f>K724/Popularity!$B$2</f>
        <v>0.16751269035532995</v>
      </c>
      <c r="N724" s="185">
        <f t="shared" si="586"/>
        <v>-0.5824873096446701</v>
      </c>
      <c r="O724" s="233"/>
      <c r="W724" s="63"/>
    </row>
    <row r="725" spans="1:23" ht="14" thickBot="1" x14ac:dyDescent="0.2">
      <c r="A725" s="252"/>
      <c r="B725" s="171">
        <v>11</v>
      </c>
      <c r="C725" s="112" t="s">
        <v>1315</v>
      </c>
      <c r="D725" s="32"/>
      <c r="E725" s="32"/>
      <c r="F725" s="165"/>
      <c r="G725" s="161"/>
      <c r="H725" s="172"/>
      <c r="I725" s="186">
        <v>0</v>
      </c>
      <c r="J725" s="187">
        <v>32</v>
      </c>
      <c r="K725" s="188">
        <f t="shared" si="584"/>
        <v>32</v>
      </c>
      <c r="L725" s="189">
        <f>K725/Popularity!$B$32</f>
        <v>0.72727272727272729</v>
      </c>
      <c r="M725" s="189">
        <f>K725/Popularity!$B$2</f>
        <v>0.16243654822335024</v>
      </c>
      <c r="N725" s="189">
        <f t="shared" si="586"/>
        <v>-0.564836179049377</v>
      </c>
      <c r="O725" s="234"/>
      <c r="P725" s="162"/>
      <c r="Q725" s="65"/>
      <c r="R725" s="163"/>
      <c r="S725" s="65"/>
      <c r="T725" s="65"/>
      <c r="U725" s="65"/>
      <c r="V725" s="65"/>
      <c r="W725" s="66"/>
    </row>
    <row r="726" spans="1:23" ht="13" customHeight="1" x14ac:dyDescent="0.15">
      <c r="A726" s="250" t="s">
        <v>1326</v>
      </c>
      <c r="B726" s="166">
        <v>1</v>
      </c>
      <c r="C726" s="110" t="s">
        <v>1317</v>
      </c>
      <c r="D726" s="30"/>
      <c r="E726" s="30"/>
      <c r="F726" s="180"/>
      <c r="G726" s="145"/>
      <c r="H726" s="135"/>
      <c r="I726" s="181">
        <v>0</v>
      </c>
      <c r="J726" s="132">
        <v>77</v>
      </c>
      <c r="K726" s="182">
        <f t="shared" si="584"/>
        <v>77</v>
      </c>
      <c r="L726" s="185">
        <f>K726/Popularity!$B$33</f>
        <v>1</v>
      </c>
      <c r="M726" s="183">
        <f>K726/Popularity!$B$2</f>
        <v>0.39086294416243655</v>
      </c>
      <c r="N726" s="183">
        <f t="shared" si="586"/>
        <v>-0.6091370558375635</v>
      </c>
      <c r="O726" s="132"/>
      <c r="P726" s="146"/>
      <c r="Q726" s="60"/>
      <c r="R726" s="147"/>
      <c r="S726" s="60"/>
      <c r="T726" s="60"/>
      <c r="U726" s="60"/>
      <c r="V726" s="60"/>
      <c r="W726" s="61"/>
    </row>
    <row r="727" spans="1:23" x14ac:dyDescent="0.15">
      <c r="A727" s="256"/>
      <c r="B727" s="42">
        <v>2</v>
      </c>
      <c r="C727" s="111" t="s">
        <v>1318</v>
      </c>
      <c r="D727" s="31"/>
      <c r="E727" s="31"/>
      <c r="H727" s="167"/>
      <c r="I727" s="184">
        <v>2</v>
      </c>
      <c r="J727" s="20">
        <v>79</v>
      </c>
      <c r="K727" s="115">
        <f t="shared" si="584"/>
        <v>77</v>
      </c>
      <c r="L727" s="185">
        <f>K727/Popularity!$B$33</f>
        <v>1</v>
      </c>
      <c r="M727" s="185">
        <f>K727/Popularity!$B$2</f>
        <v>0.39086294416243655</v>
      </c>
      <c r="N727" s="185">
        <f t="shared" si="586"/>
        <v>-0.6091370558375635</v>
      </c>
      <c r="W727" s="63"/>
    </row>
    <row r="728" spans="1:23" x14ac:dyDescent="0.15">
      <c r="A728" s="256"/>
      <c r="B728" s="42">
        <v>3</v>
      </c>
      <c r="C728" s="111" t="s">
        <v>1322</v>
      </c>
      <c r="D728" s="31"/>
      <c r="E728" s="31"/>
      <c r="H728" s="167"/>
      <c r="I728" s="184">
        <v>1</v>
      </c>
      <c r="J728" s="20">
        <v>60</v>
      </c>
      <c r="K728" s="115">
        <f t="shared" si="584"/>
        <v>59</v>
      </c>
      <c r="L728" s="185">
        <f>K728/Popularity!$B$33</f>
        <v>0.76623376623376627</v>
      </c>
      <c r="M728" s="185">
        <f>K728/Popularity!$B$2</f>
        <v>0.29949238578680204</v>
      </c>
      <c r="N728" s="185">
        <f t="shared" si="586"/>
        <v>-0.46674138044696423</v>
      </c>
      <c r="W728" s="63"/>
    </row>
    <row r="729" spans="1:23" x14ac:dyDescent="0.15">
      <c r="A729" s="256"/>
      <c r="B729" s="42">
        <v>4</v>
      </c>
      <c r="C729" s="111" t="s">
        <v>1321</v>
      </c>
      <c r="D729" s="31"/>
      <c r="E729" s="31"/>
      <c r="H729" s="167"/>
      <c r="I729" s="184">
        <v>0</v>
      </c>
      <c r="J729" s="20">
        <v>50</v>
      </c>
      <c r="K729" s="115">
        <f t="shared" si="584"/>
        <v>50</v>
      </c>
      <c r="L729" s="185">
        <f>K729/Popularity!$B$33</f>
        <v>0.64935064935064934</v>
      </c>
      <c r="M729" s="185">
        <f>K729/Popularity!$B$2</f>
        <v>0.25380710659898476</v>
      </c>
      <c r="N729" s="185">
        <f t="shared" si="586"/>
        <v>-0.39554354275166459</v>
      </c>
      <c r="W729" s="63"/>
    </row>
    <row r="730" spans="1:23" x14ac:dyDescent="0.15">
      <c r="A730" s="256"/>
      <c r="B730" s="42">
        <v>5</v>
      </c>
      <c r="C730" s="111" t="s">
        <v>1324</v>
      </c>
      <c r="D730" s="31"/>
      <c r="E730" s="31"/>
      <c r="H730" s="167"/>
      <c r="I730" s="184">
        <v>0</v>
      </c>
      <c r="J730" s="20">
        <v>47</v>
      </c>
      <c r="K730" s="115">
        <f t="shared" si="584"/>
        <v>47</v>
      </c>
      <c r="L730" s="185">
        <f>K730/Popularity!$B$33</f>
        <v>0.61038961038961037</v>
      </c>
      <c r="M730" s="185">
        <f>K730/Popularity!$B$2</f>
        <v>0.23857868020304568</v>
      </c>
      <c r="N730" s="185">
        <f t="shared" si="586"/>
        <v>-0.37181093018656469</v>
      </c>
      <c r="W730" s="63"/>
    </row>
    <row r="731" spans="1:23" x14ac:dyDescent="0.15">
      <c r="A731" s="256"/>
      <c r="B731" s="42">
        <v>6</v>
      </c>
      <c r="C731" s="111" t="s">
        <v>1323</v>
      </c>
      <c r="D731" s="31"/>
      <c r="E731" s="31"/>
      <c r="H731" s="167"/>
      <c r="I731" s="184">
        <v>1</v>
      </c>
      <c r="J731" s="20">
        <v>50</v>
      </c>
      <c r="K731" s="115">
        <f t="shared" si="584"/>
        <v>49</v>
      </c>
      <c r="L731" s="185">
        <f>K731/Popularity!$B$33</f>
        <v>0.63636363636363635</v>
      </c>
      <c r="M731" s="185">
        <f>K731/Popularity!$B$2</f>
        <v>0.24873096446700507</v>
      </c>
      <c r="N731" s="185">
        <f t="shared" si="586"/>
        <v>-0.38763267189663131</v>
      </c>
      <c r="W731" s="63"/>
    </row>
    <row r="732" spans="1:23" x14ac:dyDescent="0.15">
      <c r="A732" s="256"/>
      <c r="B732" s="42">
        <v>7</v>
      </c>
      <c r="C732" s="111" t="s">
        <v>1320</v>
      </c>
      <c r="D732" s="31"/>
      <c r="E732" s="31"/>
      <c r="H732" s="167"/>
      <c r="I732" s="184">
        <v>0</v>
      </c>
      <c r="J732" s="20">
        <v>56</v>
      </c>
      <c r="K732" s="115">
        <f t="shared" si="584"/>
        <v>56</v>
      </c>
      <c r="L732" s="185">
        <f>K732/Popularity!$B$33</f>
        <v>0.72727272727272729</v>
      </c>
      <c r="M732" s="185">
        <f>K732/Popularity!$B$2</f>
        <v>0.28426395939086296</v>
      </c>
      <c r="N732" s="185">
        <f t="shared" si="586"/>
        <v>-0.44300876788186433</v>
      </c>
      <c r="W732" s="63"/>
    </row>
    <row r="733" spans="1:23" ht="14" thickBot="1" x14ac:dyDescent="0.2">
      <c r="A733" s="257"/>
      <c r="B733" s="171">
        <v>8</v>
      </c>
      <c r="C733" s="112" t="s">
        <v>1319</v>
      </c>
      <c r="D733" s="32"/>
      <c r="E733" s="32"/>
      <c r="F733" s="165"/>
      <c r="G733" s="161"/>
      <c r="H733" s="172"/>
      <c r="I733" s="186">
        <v>2</v>
      </c>
      <c r="J733" s="187">
        <v>75</v>
      </c>
      <c r="K733" s="188">
        <f t="shared" si="584"/>
        <v>73</v>
      </c>
      <c r="L733" s="189">
        <f>K733/Popularity!$B$33</f>
        <v>0.94805194805194803</v>
      </c>
      <c r="M733" s="189">
        <f>K733/Popularity!$B$2</f>
        <v>0.37055837563451777</v>
      </c>
      <c r="N733" s="189">
        <f t="shared" si="586"/>
        <v>-0.57749357241743027</v>
      </c>
      <c r="O733" s="187"/>
      <c r="P733" s="162"/>
      <c r="Q733" s="65"/>
      <c r="R733" s="163"/>
      <c r="S733" s="65"/>
      <c r="T733" s="65"/>
      <c r="U733" s="65"/>
      <c r="V733" s="65"/>
      <c r="W733" s="66"/>
    </row>
    <row r="734" spans="1:23" ht="13" customHeight="1" x14ac:dyDescent="0.15">
      <c r="A734" s="290" t="s">
        <v>1332</v>
      </c>
      <c r="B734" s="42">
        <v>1</v>
      </c>
      <c r="C734" t="s">
        <v>1329</v>
      </c>
      <c r="D734" s="31"/>
      <c r="E734" s="31"/>
      <c r="H734" s="167"/>
      <c r="I734" s="184">
        <v>10</v>
      </c>
      <c r="J734" s="20">
        <v>96</v>
      </c>
      <c r="K734" s="115">
        <f t="shared" si="584"/>
        <v>86</v>
      </c>
      <c r="W734" s="63"/>
    </row>
    <row r="735" spans="1:23" x14ac:dyDescent="0.15">
      <c r="A735" s="291"/>
      <c r="B735" s="42">
        <v>2</v>
      </c>
      <c r="C735" t="s">
        <v>1330</v>
      </c>
      <c r="D735" s="31"/>
      <c r="E735" s="31"/>
      <c r="H735" s="167"/>
      <c r="I735" s="184">
        <v>0</v>
      </c>
      <c r="J735" s="20">
        <v>75</v>
      </c>
      <c r="K735" s="115">
        <f t="shared" si="584"/>
        <v>75</v>
      </c>
      <c r="W735" s="63"/>
    </row>
    <row r="736" spans="1:23" x14ac:dyDescent="0.15">
      <c r="A736" s="291"/>
      <c r="B736" s="42">
        <v>3</v>
      </c>
      <c r="C736" s="31" t="s">
        <v>1333</v>
      </c>
      <c r="D736" s="31"/>
      <c r="E736" s="31"/>
      <c r="H736" s="167"/>
      <c r="I736" s="184">
        <v>1</v>
      </c>
      <c r="J736" s="20">
        <v>72</v>
      </c>
      <c r="K736" s="115">
        <f t="shared" si="584"/>
        <v>71</v>
      </c>
      <c r="W736" s="63"/>
    </row>
    <row r="737" spans="1:23" x14ac:dyDescent="0.15">
      <c r="A737" s="291"/>
      <c r="B737" s="42">
        <v>4</v>
      </c>
      <c r="C737" s="31" t="s">
        <v>1335</v>
      </c>
      <c r="D737" s="31"/>
      <c r="E737" s="31"/>
      <c r="H737" s="167"/>
      <c r="I737" s="184">
        <v>0</v>
      </c>
      <c r="J737" s="20">
        <v>72</v>
      </c>
      <c r="K737" s="115">
        <f t="shared" si="584"/>
        <v>72</v>
      </c>
      <c r="W737" s="63"/>
    </row>
    <row r="738" spans="1:23" x14ac:dyDescent="0.15">
      <c r="A738" s="291"/>
      <c r="B738" s="42">
        <v>5</v>
      </c>
      <c r="C738" t="s">
        <v>1331</v>
      </c>
      <c r="D738" s="31"/>
      <c r="E738" s="31"/>
      <c r="H738" s="167"/>
      <c r="I738" s="184">
        <v>0</v>
      </c>
      <c r="J738" s="20">
        <v>66</v>
      </c>
      <c r="K738" s="115">
        <f t="shared" si="584"/>
        <v>66</v>
      </c>
      <c r="W738" s="63"/>
    </row>
    <row r="739" spans="1:23" x14ac:dyDescent="0.15">
      <c r="A739" s="291"/>
      <c r="B739" s="42">
        <v>6</v>
      </c>
      <c r="C739" s="111" t="s">
        <v>1334</v>
      </c>
      <c r="D739" s="31"/>
      <c r="E739" s="31"/>
      <c r="H739" s="167"/>
      <c r="I739" s="184">
        <v>0</v>
      </c>
      <c r="J739" s="20">
        <v>84</v>
      </c>
      <c r="K739" s="115">
        <f t="shared" si="584"/>
        <v>84</v>
      </c>
      <c r="W739" s="63"/>
    </row>
    <row r="740" spans="1:23" x14ac:dyDescent="0.15">
      <c r="A740" s="291"/>
      <c r="B740" s="42">
        <v>7</v>
      </c>
      <c r="C740" s="111" t="s">
        <v>1337</v>
      </c>
      <c r="D740" s="31"/>
      <c r="E740" s="31"/>
      <c r="H740" s="167"/>
      <c r="I740" s="184">
        <v>12</v>
      </c>
      <c r="J740" s="20">
        <v>58</v>
      </c>
      <c r="K740" s="115">
        <f t="shared" si="584"/>
        <v>46</v>
      </c>
      <c r="W740" s="63"/>
    </row>
    <row r="741" spans="1:23" x14ac:dyDescent="0.15">
      <c r="A741" s="291"/>
      <c r="B741" s="42">
        <v>8</v>
      </c>
      <c r="C741" s="111" t="s">
        <v>1338</v>
      </c>
      <c r="D741" s="31"/>
      <c r="E741" s="31"/>
      <c r="H741" s="167"/>
      <c r="I741" s="184">
        <v>1</v>
      </c>
      <c r="J741" s="20">
        <v>47</v>
      </c>
      <c r="K741" s="115">
        <f t="shared" si="584"/>
        <v>46</v>
      </c>
      <c r="W741" s="63"/>
    </row>
    <row r="742" spans="1:23" ht="14" thickBot="1" x14ac:dyDescent="0.2">
      <c r="A742" s="291"/>
      <c r="B742" s="42">
        <v>9</v>
      </c>
      <c r="C742" s="111" t="s">
        <v>1336</v>
      </c>
      <c r="D742" s="31"/>
      <c r="E742" s="31"/>
      <c r="H742" s="167"/>
      <c r="I742" s="184">
        <v>8</v>
      </c>
      <c r="J742" s="20">
        <v>55</v>
      </c>
      <c r="K742" s="115">
        <f t="shared" si="584"/>
        <v>47</v>
      </c>
      <c r="W742" s="63"/>
    </row>
    <row r="743" spans="1:23" x14ac:dyDescent="0.15">
      <c r="A743" s="260" t="s">
        <v>1348</v>
      </c>
      <c r="B743" s="42">
        <v>1</v>
      </c>
      <c r="C743" s="111" t="s">
        <v>1340</v>
      </c>
      <c r="D743" s="31"/>
      <c r="E743" s="31"/>
      <c r="H743" s="167"/>
      <c r="I743" s="184">
        <v>1</v>
      </c>
      <c r="J743" s="20">
        <v>29</v>
      </c>
      <c r="K743" s="115">
        <f t="shared" si="584"/>
        <v>28</v>
      </c>
      <c r="W743" s="63"/>
    </row>
    <row r="744" spans="1:23" x14ac:dyDescent="0.15">
      <c r="A744" s="251"/>
      <c r="B744" s="42">
        <v>2</v>
      </c>
      <c r="C744" s="111" t="s">
        <v>1341</v>
      </c>
      <c r="D744" s="31"/>
      <c r="E744" s="31"/>
      <c r="H744" s="167"/>
      <c r="I744" s="184">
        <v>0</v>
      </c>
      <c r="J744" s="20">
        <v>27</v>
      </c>
      <c r="K744" s="115">
        <f t="shared" si="584"/>
        <v>27</v>
      </c>
      <c r="W744" s="63"/>
    </row>
    <row r="745" spans="1:23" x14ac:dyDescent="0.15">
      <c r="A745" s="251"/>
      <c r="B745" s="42">
        <v>3</v>
      </c>
      <c r="C745" s="111" t="s">
        <v>1346</v>
      </c>
      <c r="D745" s="31"/>
      <c r="E745" s="31"/>
      <c r="H745" s="167"/>
      <c r="I745" s="184">
        <v>0</v>
      </c>
      <c r="J745" s="20">
        <v>26</v>
      </c>
      <c r="K745" s="115">
        <f t="shared" si="584"/>
        <v>26</v>
      </c>
      <c r="W745" s="63"/>
    </row>
    <row r="746" spans="1:23" ht="14" thickBot="1" x14ac:dyDescent="0.2">
      <c r="A746" s="252"/>
      <c r="B746" s="42">
        <v>4</v>
      </c>
      <c r="C746" s="111" t="s">
        <v>1347</v>
      </c>
      <c r="D746" s="31"/>
      <c r="E746" s="31"/>
      <c r="H746" s="167"/>
      <c r="I746" s="184">
        <v>0</v>
      </c>
      <c r="J746" s="20">
        <v>24</v>
      </c>
      <c r="K746" s="115">
        <f t="shared" si="584"/>
        <v>24</v>
      </c>
      <c r="W746" s="63"/>
    </row>
    <row r="747" spans="1:23" ht="13" customHeight="1" x14ac:dyDescent="0.15">
      <c r="A747" s="250" t="s">
        <v>1349</v>
      </c>
      <c r="B747" s="42">
        <v>1</v>
      </c>
      <c r="C747" s="113" t="s">
        <v>1344</v>
      </c>
      <c r="D747" s="31"/>
      <c r="E747" s="31"/>
      <c r="H747" s="167"/>
      <c r="I747" s="184">
        <v>0</v>
      </c>
      <c r="J747" s="20">
        <v>64</v>
      </c>
      <c r="K747" s="115">
        <f t="shared" si="584"/>
        <v>64</v>
      </c>
      <c r="W747" s="63"/>
    </row>
    <row r="748" spans="1:23" x14ac:dyDescent="0.15">
      <c r="A748" s="256"/>
      <c r="B748" s="42">
        <v>2</v>
      </c>
      <c r="C748" s="113" t="s">
        <v>1353</v>
      </c>
      <c r="D748" s="31"/>
      <c r="E748" s="31"/>
      <c r="H748" s="167"/>
      <c r="I748" s="184">
        <v>0</v>
      </c>
      <c r="J748" s="20">
        <v>34</v>
      </c>
      <c r="K748" s="115">
        <f t="shared" si="584"/>
        <v>34</v>
      </c>
      <c r="W748" s="63"/>
    </row>
    <row r="749" spans="1:23" x14ac:dyDescent="0.15">
      <c r="A749" s="256"/>
      <c r="B749" s="42">
        <v>3</v>
      </c>
      <c r="C749" s="113" t="s">
        <v>1356</v>
      </c>
      <c r="D749" s="31"/>
      <c r="E749" s="31"/>
      <c r="H749" s="167"/>
      <c r="I749" s="184">
        <v>0</v>
      </c>
      <c r="J749" s="20">
        <v>30</v>
      </c>
      <c r="K749" s="115">
        <f t="shared" si="584"/>
        <v>30</v>
      </c>
      <c r="W749" s="63"/>
    </row>
    <row r="750" spans="1:23" x14ac:dyDescent="0.15">
      <c r="A750" s="256"/>
      <c r="B750" s="42">
        <v>4</v>
      </c>
      <c r="C750" s="113" t="s">
        <v>1345</v>
      </c>
      <c r="D750" s="31"/>
      <c r="E750" s="31"/>
      <c r="H750" s="167"/>
      <c r="I750" s="184">
        <v>5</v>
      </c>
      <c r="J750" s="20">
        <v>70</v>
      </c>
      <c r="K750" s="115">
        <f t="shared" si="584"/>
        <v>65</v>
      </c>
      <c r="W750" s="63"/>
    </row>
    <row r="751" spans="1:23" x14ac:dyDescent="0.15">
      <c r="A751" s="256"/>
      <c r="B751" s="42">
        <v>5</v>
      </c>
      <c r="C751" s="113" t="s">
        <v>1350</v>
      </c>
      <c r="D751" s="31"/>
      <c r="E751" s="31"/>
      <c r="H751" s="167"/>
      <c r="I751" s="184">
        <v>0</v>
      </c>
      <c r="J751" s="20">
        <v>61</v>
      </c>
      <c r="K751" s="115">
        <f t="shared" si="584"/>
        <v>61</v>
      </c>
      <c r="W751" s="63"/>
    </row>
    <row r="752" spans="1:23" x14ac:dyDescent="0.15">
      <c r="A752" s="256"/>
      <c r="B752" s="42">
        <v>6</v>
      </c>
      <c r="C752" s="113" t="s">
        <v>1351</v>
      </c>
      <c r="D752" s="31"/>
      <c r="E752" s="31"/>
      <c r="H752" s="167"/>
      <c r="I752" s="184">
        <v>0</v>
      </c>
      <c r="J752" s="20">
        <v>59</v>
      </c>
      <c r="K752" s="115">
        <f t="shared" si="584"/>
        <v>59</v>
      </c>
      <c r="W752" s="63"/>
    </row>
    <row r="753" spans="1:23" x14ac:dyDescent="0.15">
      <c r="A753" s="256"/>
      <c r="B753" s="42">
        <v>7</v>
      </c>
      <c r="C753" s="113" t="s">
        <v>1352</v>
      </c>
      <c r="D753" s="31"/>
      <c r="E753" s="31"/>
      <c r="H753" s="167"/>
      <c r="I753" s="184">
        <v>0</v>
      </c>
      <c r="J753" s="20">
        <v>58</v>
      </c>
      <c r="K753" s="115">
        <f t="shared" si="584"/>
        <v>58</v>
      </c>
      <c r="W753" s="63"/>
    </row>
    <row r="754" spans="1:23" x14ac:dyDescent="0.15">
      <c r="A754" s="256"/>
      <c r="B754" s="42">
        <v>8</v>
      </c>
      <c r="C754" s="113" t="s">
        <v>1354</v>
      </c>
      <c r="D754" s="31"/>
      <c r="E754" s="31"/>
      <c r="H754" s="167"/>
      <c r="I754" s="184">
        <v>7</v>
      </c>
      <c r="J754" s="20">
        <v>40</v>
      </c>
      <c r="K754" s="115">
        <f t="shared" si="584"/>
        <v>33</v>
      </c>
      <c r="W754" s="63"/>
    </row>
    <row r="755" spans="1:23" ht="14" thickBot="1" x14ac:dyDescent="0.2">
      <c r="A755" s="257"/>
      <c r="B755" s="42">
        <v>9</v>
      </c>
      <c r="C755" s="113" t="s">
        <v>1355</v>
      </c>
      <c r="D755" s="31"/>
      <c r="E755" s="31"/>
      <c r="H755" s="167"/>
      <c r="I755" s="184">
        <v>0</v>
      </c>
      <c r="J755" s="20">
        <v>29</v>
      </c>
      <c r="K755" s="115">
        <f t="shared" si="584"/>
        <v>29</v>
      </c>
      <c r="W755" s="63"/>
    </row>
    <row r="756" spans="1:23" x14ac:dyDescent="0.15">
      <c r="A756" s="260" t="s">
        <v>1357</v>
      </c>
      <c r="B756" s="42">
        <v>1</v>
      </c>
      <c r="C756" s="113" t="s">
        <v>1358</v>
      </c>
      <c r="D756" s="31"/>
      <c r="E756" s="31"/>
      <c r="H756" s="167"/>
      <c r="I756" s="184">
        <v>0</v>
      </c>
      <c r="J756" s="20">
        <v>49</v>
      </c>
      <c r="K756" s="115">
        <f t="shared" si="584"/>
        <v>49</v>
      </c>
      <c r="W756" s="63"/>
    </row>
    <row r="757" spans="1:23" x14ac:dyDescent="0.15">
      <c r="A757" s="251"/>
      <c r="B757" s="42">
        <v>2</v>
      </c>
      <c r="C757" s="190" t="s">
        <v>1359</v>
      </c>
      <c r="I757" s="184">
        <v>3</v>
      </c>
      <c r="J757" s="20">
        <v>44</v>
      </c>
      <c r="K757" s="115">
        <f t="shared" si="584"/>
        <v>41</v>
      </c>
    </row>
    <row r="758" spans="1:23" x14ac:dyDescent="0.15">
      <c r="A758" s="251"/>
      <c r="B758" s="42">
        <v>3</v>
      </c>
      <c r="C758" s="190" t="s">
        <v>1360</v>
      </c>
      <c r="I758" s="184">
        <v>0</v>
      </c>
      <c r="J758" s="20">
        <v>38</v>
      </c>
      <c r="K758" s="115">
        <f t="shared" si="584"/>
        <v>38</v>
      </c>
    </row>
    <row r="759" spans="1:23" ht="14" thickBot="1" x14ac:dyDescent="0.2">
      <c r="A759" s="252"/>
      <c r="B759" s="42">
        <v>4</v>
      </c>
      <c r="C759" s="190" t="s">
        <v>1366</v>
      </c>
      <c r="I759" s="184">
        <v>0</v>
      </c>
      <c r="J759" s="20">
        <v>27</v>
      </c>
      <c r="K759" s="115">
        <f t="shared" si="584"/>
        <v>27</v>
      </c>
    </row>
    <row r="760" spans="1:23" x14ac:dyDescent="0.15">
      <c r="A760" s="253" t="s">
        <v>1400</v>
      </c>
      <c r="B760" s="42">
        <v>1</v>
      </c>
      <c r="C760" s="190" t="s">
        <v>1368</v>
      </c>
      <c r="I760" s="184">
        <v>1</v>
      </c>
      <c r="J760" s="20">
        <v>52</v>
      </c>
      <c r="K760" s="115">
        <f t="shared" si="584"/>
        <v>51</v>
      </c>
    </row>
    <row r="761" spans="1:23" x14ac:dyDescent="0.15">
      <c r="A761" s="254"/>
      <c r="B761" s="42">
        <v>2</v>
      </c>
      <c r="C761" s="190" t="s">
        <v>1385</v>
      </c>
      <c r="I761" s="184">
        <v>0</v>
      </c>
      <c r="J761" s="20">
        <v>43</v>
      </c>
      <c r="K761" s="115">
        <f t="shared" si="584"/>
        <v>43</v>
      </c>
    </row>
    <row r="762" spans="1:23" x14ac:dyDescent="0.15">
      <c r="A762" s="254"/>
      <c r="B762" s="42">
        <v>3</v>
      </c>
      <c r="C762" s="190" t="s">
        <v>1373</v>
      </c>
      <c r="I762" s="184">
        <v>0</v>
      </c>
      <c r="J762" s="20">
        <v>52</v>
      </c>
      <c r="K762" s="115">
        <f t="shared" si="584"/>
        <v>52</v>
      </c>
    </row>
    <row r="763" spans="1:23" x14ac:dyDescent="0.15">
      <c r="A763" s="254"/>
      <c r="B763" s="42">
        <v>4</v>
      </c>
      <c r="C763" s="190" t="s">
        <v>1371</v>
      </c>
      <c r="I763" s="184">
        <v>0</v>
      </c>
      <c r="J763" s="20">
        <v>49</v>
      </c>
      <c r="K763" s="115">
        <f t="shared" si="584"/>
        <v>49</v>
      </c>
    </row>
    <row r="764" spans="1:23" x14ac:dyDescent="0.15">
      <c r="A764" s="254"/>
      <c r="B764" s="42">
        <v>5</v>
      </c>
      <c r="C764" s="190" t="s">
        <v>1372</v>
      </c>
      <c r="I764" s="184">
        <v>0</v>
      </c>
      <c r="J764" s="20">
        <v>41</v>
      </c>
      <c r="K764" s="115">
        <f t="shared" si="584"/>
        <v>41</v>
      </c>
    </row>
    <row r="765" spans="1:23" ht="14" thickBot="1" x14ac:dyDescent="0.2">
      <c r="A765" s="255"/>
      <c r="B765" s="42">
        <v>6</v>
      </c>
      <c r="C765" s="190" t="s">
        <v>1384</v>
      </c>
      <c r="I765" s="184">
        <v>3</v>
      </c>
      <c r="J765" s="20">
        <v>41</v>
      </c>
      <c r="K765" s="115">
        <f t="shared" si="584"/>
        <v>38</v>
      </c>
    </row>
    <row r="766" spans="1:23" x14ac:dyDescent="0.15">
      <c r="A766" s="250" t="s">
        <v>1401</v>
      </c>
      <c r="B766" s="42">
        <v>1</v>
      </c>
      <c r="C766" s="190" t="s">
        <v>1387</v>
      </c>
      <c r="I766" s="184">
        <v>1</v>
      </c>
      <c r="J766" s="20">
        <v>46</v>
      </c>
      <c r="K766" s="115">
        <f t="shared" si="584"/>
        <v>45</v>
      </c>
    </row>
    <row r="767" spans="1:23" x14ac:dyDescent="0.15">
      <c r="A767" s="256"/>
      <c r="B767" s="42">
        <v>2</v>
      </c>
      <c r="C767" s="190" t="s">
        <v>1388</v>
      </c>
      <c r="I767" s="184">
        <v>7</v>
      </c>
      <c r="J767" s="20">
        <v>58</v>
      </c>
      <c r="K767" s="115">
        <f t="shared" si="584"/>
        <v>51</v>
      </c>
    </row>
    <row r="768" spans="1:23" x14ac:dyDescent="0.15">
      <c r="A768" s="256"/>
      <c r="B768" s="42">
        <v>3</v>
      </c>
      <c r="C768" s="190" t="s">
        <v>1386</v>
      </c>
      <c r="I768" s="184">
        <v>0</v>
      </c>
      <c r="J768" s="20">
        <v>52</v>
      </c>
      <c r="K768" s="115">
        <f t="shared" si="584"/>
        <v>52</v>
      </c>
    </row>
    <row r="769" spans="1:11" x14ac:dyDescent="0.15">
      <c r="A769" s="256"/>
      <c r="B769" s="42">
        <v>4</v>
      </c>
      <c r="C769" s="190" t="s">
        <v>1390</v>
      </c>
      <c r="I769" s="184">
        <v>0</v>
      </c>
      <c r="J769" s="20">
        <v>34</v>
      </c>
      <c r="K769" s="115">
        <f t="shared" si="584"/>
        <v>34</v>
      </c>
    </row>
    <row r="770" spans="1:11" x14ac:dyDescent="0.15">
      <c r="A770" s="256"/>
      <c r="B770" s="42">
        <v>5</v>
      </c>
      <c r="C770" s="190" t="s">
        <v>1370</v>
      </c>
      <c r="I770" s="184">
        <v>0</v>
      </c>
      <c r="J770" s="20">
        <v>50</v>
      </c>
      <c r="K770" s="115">
        <f t="shared" si="584"/>
        <v>50</v>
      </c>
    </row>
    <row r="771" spans="1:11" x14ac:dyDescent="0.15">
      <c r="A771" s="256"/>
      <c r="B771" s="42">
        <v>6</v>
      </c>
      <c r="C771" s="190" t="s">
        <v>1389</v>
      </c>
      <c r="I771" s="184">
        <v>1</v>
      </c>
      <c r="J771" s="20">
        <v>50</v>
      </c>
      <c r="K771" s="115">
        <f t="shared" si="584"/>
        <v>49</v>
      </c>
    </row>
    <row r="772" spans="1:11" x14ac:dyDescent="0.15">
      <c r="A772" s="256"/>
      <c r="B772" s="42">
        <v>7</v>
      </c>
      <c r="C772" s="190" t="s">
        <v>1391</v>
      </c>
      <c r="I772" s="184">
        <v>0</v>
      </c>
      <c r="J772" s="20">
        <v>31</v>
      </c>
      <c r="K772" s="115">
        <f t="shared" si="584"/>
        <v>31</v>
      </c>
    </row>
    <row r="773" spans="1:11" x14ac:dyDescent="0.15">
      <c r="A773" s="256"/>
      <c r="B773" s="42">
        <v>8</v>
      </c>
      <c r="C773" s="190" t="s">
        <v>1392</v>
      </c>
      <c r="I773" s="184">
        <v>10</v>
      </c>
      <c r="J773" s="20">
        <v>41</v>
      </c>
      <c r="K773" s="115">
        <f t="shared" si="584"/>
        <v>31</v>
      </c>
    </row>
    <row r="774" spans="1:11" ht="14" thickBot="1" x14ac:dyDescent="0.2">
      <c r="A774" s="257"/>
      <c r="B774" s="42">
        <v>9</v>
      </c>
      <c r="C774" s="190" t="s">
        <v>1393</v>
      </c>
      <c r="I774" s="184">
        <v>0</v>
      </c>
      <c r="J774" s="20">
        <v>28</v>
      </c>
      <c r="K774" s="115">
        <f t="shared" si="584"/>
        <v>28</v>
      </c>
    </row>
    <row r="775" spans="1:11" x14ac:dyDescent="0.15">
      <c r="A775" s="250" t="s">
        <v>1410</v>
      </c>
      <c r="B775" s="42">
        <v>1</v>
      </c>
      <c r="C775" s="190" t="s">
        <v>1395</v>
      </c>
      <c r="I775" s="184">
        <v>3</v>
      </c>
      <c r="J775" s="243">
        <f>40*1.5</f>
        <v>60</v>
      </c>
      <c r="K775" s="115">
        <f t="shared" si="584"/>
        <v>57</v>
      </c>
    </row>
    <row r="776" spans="1:11" x14ac:dyDescent="0.15">
      <c r="A776" s="251"/>
      <c r="B776" s="42">
        <v>2</v>
      </c>
      <c r="C776" s="190" t="s">
        <v>1397</v>
      </c>
      <c r="I776" s="184">
        <v>0</v>
      </c>
      <c r="J776" s="243">
        <f>36*1.5</f>
        <v>54</v>
      </c>
      <c r="K776" s="115">
        <f t="shared" si="584"/>
        <v>54</v>
      </c>
    </row>
    <row r="777" spans="1:11" x14ac:dyDescent="0.15">
      <c r="A777" s="251"/>
      <c r="B777" s="42">
        <v>3</v>
      </c>
      <c r="C777" s="190" t="s">
        <v>1396</v>
      </c>
      <c r="I777" s="184">
        <v>0</v>
      </c>
      <c r="J777" s="243">
        <f>36*1.5</f>
        <v>54</v>
      </c>
      <c r="K777" s="115">
        <f t="shared" si="584"/>
        <v>54</v>
      </c>
    </row>
    <row r="778" spans="1:11" x14ac:dyDescent="0.15">
      <c r="A778" s="251"/>
      <c r="B778" s="42">
        <v>4</v>
      </c>
      <c r="C778" s="190" t="s">
        <v>1398</v>
      </c>
      <c r="I778" s="184">
        <v>2</v>
      </c>
      <c r="J778" s="243">
        <f>33*1.5 - 0.5</f>
        <v>49</v>
      </c>
      <c r="K778" s="115">
        <f t="shared" si="584"/>
        <v>47</v>
      </c>
    </row>
    <row r="779" spans="1:11" ht="14" thickBot="1" x14ac:dyDescent="0.2">
      <c r="A779" s="252"/>
      <c r="B779" s="42">
        <v>5</v>
      </c>
      <c r="C779" s="190" t="s">
        <v>1399</v>
      </c>
      <c r="I779" s="184">
        <v>0</v>
      </c>
      <c r="J779" s="244">
        <f>27*1.5 - 0.5</f>
        <v>40</v>
      </c>
      <c r="K779" s="115">
        <f t="shared" si="584"/>
        <v>40</v>
      </c>
    </row>
    <row r="780" spans="1:11" x14ac:dyDescent="0.15">
      <c r="A780" s="253" t="s">
        <v>1417</v>
      </c>
      <c r="B780" s="42">
        <v>1</v>
      </c>
      <c r="C780" s="190" t="s">
        <v>1403</v>
      </c>
      <c r="I780" s="316">
        <v>0</v>
      </c>
      <c r="J780" s="317">
        <v>31</v>
      </c>
      <c r="K780" s="318"/>
    </row>
    <row r="781" spans="1:11" x14ac:dyDescent="0.15">
      <c r="A781" s="254"/>
      <c r="B781" s="42">
        <v>2</v>
      </c>
      <c r="C781" s="190" t="s">
        <v>1407</v>
      </c>
      <c r="I781" s="316">
        <v>0</v>
      </c>
      <c r="J781" s="317">
        <v>44</v>
      </c>
      <c r="K781" s="318"/>
    </row>
    <row r="782" spans="1:11" x14ac:dyDescent="0.15">
      <c r="A782" s="254"/>
      <c r="B782" s="42">
        <v>3</v>
      </c>
      <c r="C782" s="190" t="s">
        <v>1409</v>
      </c>
      <c r="I782" s="316">
        <v>0</v>
      </c>
      <c r="J782" s="317">
        <v>38</v>
      </c>
      <c r="K782" s="318"/>
    </row>
    <row r="783" spans="1:11" x14ac:dyDescent="0.15">
      <c r="A783" s="254"/>
      <c r="B783" s="42">
        <v>4</v>
      </c>
      <c r="C783" s="190" t="s">
        <v>1412</v>
      </c>
      <c r="I783" s="168"/>
      <c r="J783" s="169"/>
      <c r="K783" s="170"/>
    </row>
    <row r="784" spans="1:11" x14ac:dyDescent="0.15">
      <c r="A784" s="254"/>
      <c r="B784" s="42">
        <v>5</v>
      </c>
      <c r="C784" s="190" t="s">
        <v>1406</v>
      </c>
      <c r="I784" s="168"/>
      <c r="J784" s="169"/>
      <c r="K784" s="170"/>
    </row>
    <row r="785" spans="1:11" x14ac:dyDescent="0.15">
      <c r="A785" s="254"/>
      <c r="B785" s="42">
        <v>6</v>
      </c>
      <c r="C785" s="190" t="s">
        <v>1414</v>
      </c>
      <c r="I785" s="168"/>
      <c r="J785" s="169"/>
      <c r="K785" s="170"/>
    </row>
    <row r="786" spans="1:11" ht="14" thickBot="1" x14ac:dyDescent="0.2">
      <c r="A786" s="255"/>
      <c r="B786" s="42">
        <v>7</v>
      </c>
      <c r="C786" s="190" t="s">
        <v>1411</v>
      </c>
      <c r="I786" s="168"/>
      <c r="J786" s="169"/>
      <c r="K786" s="170"/>
    </row>
    <row r="787" spans="1:11" x14ac:dyDescent="0.15">
      <c r="A787" s="250" t="s">
        <v>1421</v>
      </c>
      <c r="B787" s="42">
        <v>1</v>
      </c>
      <c r="C787" s="190" t="s">
        <v>1405</v>
      </c>
      <c r="I787" s="316">
        <v>0</v>
      </c>
      <c r="J787" s="317">
        <v>39</v>
      </c>
      <c r="K787" s="318"/>
    </row>
    <row r="788" spans="1:11" x14ac:dyDescent="0.15">
      <c r="A788" s="251"/>
      <c r="B788" s="42">
        <v>2</v>
      </c>
      <c r="C788" s="190" t="s">
        <v>1419</v>
      </c>
      <c r="I788" s="316">
        <v>0</v>
      </c>
      <c r="J788" s="317">
        <v>25</v>
      </c>
      <c r="K788" s="318"/>
    </row>
    <row r="789" spans="1:11" x14ac:dyDescent="0.15">
      <c r="A789" s="251"/>
      <c r="B789" s="42">
        <v>3</v>
      </c>
      <c r="C789" s="190" t="s">
        <v>1415</v>
      </c>
      <c r="I789" s="316">
        <v>0</v>
      </c>
      <c r="J789" s="317">
        <v>26</v>
      </c>
      <c r="K789" s="318"/>
    </row>
    <row r="790" spans="1:11" x14ac:dyDescent="0.15">
      <c r="A790" s="251"/>
      <c r="B790" s="42">
        <v>4</v>
      </c>
      <c r="C790" s="190" t="s">
        <v>1420</v>
      </c>
      <c r="I790" s="316">
        <v>0</v>
      </c>
      <c r="J790" s="317">
        <v>18</v>
      </c>
      <c r="K790" s="318"/>
    </row>
    <row r="791" spans="1:11" ht="14" thickBot="1" x14ac:dyDescent="0.2">
      <c r="A791" s="252"/>
      <c r="B791" s="42">
        <v>5</v>
      </c>
      <c r="C791" s="190" t="s">
        <v>1416</v>
      </c>
      <c r="I791" s="316">
        <v>0</v>
      </c>
      <c r="J791" s="317">
        <v>31</v>
      </c>
      <c r="K791" s="318"/>
    </row>
  </sheetData>
  <mergeCells count="83">
    <mergeCell ref="A623:A631"/>
    <mergeCell ref="A609:A613"/>
    <mergeCell ref="A604:A608"/>
    <mergeCell ref="A571:A581"/>
    <mergeCell ref="A271:A286"/>
    <mergeCell ref="A396:A403"/>
    <mergeCell ref="A388:A395"/>
    <mergeCell ref="A365:A372"/>
    <mergeCell ref="A373:A380"/>
    <mergeCell ref="A381:A387"/>
    <mergeCell ref="A589:A603"/>
    <mergeCell ref="A582:A588"/>
    <mergeCell ref="A560:A570"/>
    <mergeCell ref="A551:A559"/>
    <mergeCell ref="A287:A297"/>
    <mergeCell ref="A298:A307"/>
    <mergeCell ref="A708:A710"/>
    <mergeCell ref="A734:A742"/>
    <mergeCell ref="A760:A765"/>
    <mergeCell ref="A766:A774"/>
    <mergeCell ref="A756:A759"/>
    <mergeCell ref="A747:A755"/>
    <mergeCell ref="A308:A316"/>
    <mergeCell ref="A317:A339"/>
    <mergeCell ref="A340:A357"/>
    <mergeCell ref="S1:W1"/>
    <mergeCell ref="I1:K1"/>
    <mergeCell ref="H1:H2"/>
    <mergeCell ref="L1:N1"/>
    <mergeCell ref="P1:R1"/>
    <mergeCell ref="A198:A221"/>
    <mergeCell ref="A146:A158"/>
    <mergeCell ref="A159:A178"/>
    <mergeCell ref="A179:A197"/>
    <mergeCell ref="A252:A270"/>
    <mergeCell ref="A632:A640"/>
    <mergeCell ref="D1:F1"/>
    <mergeCell ref="G1:G2"/>
    <mergeCell ref="A84:A96"/>
    <mergeCell ref="A97:A113"/>
    <mergeCell ref="A114:A128"/>
    <mergeCell ref="A50:A61"/>
    <mergeCell ref="A62:A73"/>
    <mergeCell ref="A74:A83"/>
    <mergeCell ref="A22:A49"/>
    <mergeCell ref="C1:C2"/>
    <mergeCell ref="A3:A21"/>
    <mergeCell ref="A1:B2"/>
    <mergeCell ref="A129:A145"/>
    <mergeCell ref="A358:A364"/>
    <mergeCell ref="A222:A251"/>
    <mergeCell ref="A700:A704"/>
    <mergeCell ref="A705:A707"/>
    <mergeCell ref="A448:A456"/>
    <mergeCell ref="A404:A414"/>
    <mergeCell ref="A614:A622"/>
    <mergeCell ref="A415:A431"/>
    <mergeCell ref="A432:A440"/>
    <mergeCell ref="A441:A447"/>
    <mergeCell ref="A490:A501"/>
    <mergeCell ref="A457:A465"/>
    <mergeCell ref="A537:A550"/>
    <mergeCell ref="A515:A536"/>
    <mergeCell ref="A502:A514"/>
    <mergeCell ref="A480:A489"/>
    <mergeCell ref="A641:A647"/>
    <mergeCell ref="A466:A479"/>
    <mergeCell ref="A787:A791"/>
    <mergeCell ref="A780:A786"/>
    <mergeCell ref="A775:A779"/>
    <mergeCell ref="A648:A654"/>
    <mergeCell ref="A726:A733"/>
    <mergeCell ref="A715:A725"/>
    <mergeCell ref="A685:A686"/>
    <mergeCell ref="A661:A665"/>
    <mergeCell ref="A655:A660"/>
    <mergeCell ref="A670:A674"/>
    <mergeCell ref="A675:A684"/>
    <mergeCell ref="A743:A746"/>
    <mergeCell ref="A666:A669"/>
    <mergeCell ref="A711:A714"/>
    <mergeCell ref="A687:A689"/>
    <mergeCell ref="A690:A699"/>
  </mergeCells>
  <phoneticPr fontId="13" type="noConversion"/>
  <pageMargins left="0.7" right="0.7" top="0.75" bottom="0.75" header="0.3" footer="0.3"/>
  <pageSetup scale="52" fitToHeight="70" orientation="landscape" horizontalDpi="0" verticalDpi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CFAFD7-5C58-4547-8CEE-9817FE461A95}">
          <x14:formula1>
            <xm:f>'Frequency Top 10'!$B$23:$B$34</xm:f>
          </x14:formula1>
          <xm:sqref>F3:F449 F451:F640 F642:F654 F656:F1048576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5B1C-A5D3-7E41-B132-3FC293DCC4AD}">
  <dimension ref="A1:BA29"/>
  <sheetViews>
    <sheetView workbookViewId="0">
      <selection activeCell="I25" sqref="I25"/>
    </sheetView>
  </sheetViews>
  <sheetFormatPr baseColWidth="10" defaultColWidth="10.83203125" defaultRowHeight="13" x14ac:dyDescent="0.15"/>
  <sheetData>
    <row r="1" spans="1:53" x14ac:dyDescent="0.15">
      <c r="B1" s="86" t="s">
        <v>1226</v>
      </c>
      <c r="D1" t="s">
        <v>1224</v>
      </c>
      <c r="H1" t="s">
        <v>1222</v>
      </c>
      <c r="I1" s="86" t="s">
        <v>1225</v>
      </c>
      <c r="J1" t="s">
        <v>1223</v>
      </c>
    </row>
    <row r="2" spans="1:53" x14ac:dyDescent="0.15">
      <c r="A2">
        <v>2009</v>
      </c>
      <c r="B2">
        <f>4+3*5+3</f>
        <v>22</v>
      </c>
      <c r="D2">
        <f>30-B2</f>
        <v>8</v>
      </c>
      <c r="H2">
        <f t="shared" ref="H2:H18" si="0">D2</f>
        <v>8</v>
      </c>
      <c r="I2">
        <f>B2</f>
        <v>22</v>
      </c>
      <c r="J2" s="25">
        <f>TechCrunch!AK4</f>
        <v>49.1</v>
      </c>
    </row>
    <row r="3" spans="1:53" x14ac:dyDescent="0.15">
      <c r="A3">
        <v>2010</v>
      </c>
      <c r="B3">
        <f>2+4*5</f>
        <v>22</v>
      </c>
      <c r="D3">
        <f>31-B3</f>
        <v>9</v>
      </c>
      <c r="H3">
        <f t="shared" si="0"/>
        <v>9</v>
      </c>
      <c r="I3">
        <f t="shared" ref="I3:I18" si="1">B3</f>
        <v>22</v>
      </c>
      <c r="J3" s="25">
        <f>TechCrunch!AL4</f>
        <v>56.166666666666664</v>
      </c>
    </row>
    <row r="4" spans="1:53" x14ac:dyDescent="0.15">
      <c r="A4">
        <v>2011</v>
      </c>
      <c r="B4">
        <f>4*5+1-5</f>
        <v>16</v>
      </c>
      <c r="D4">
        <f>30-B4</f>
        <v>14</v>
      </c>
      <c r="H4">
        <f t="shared" si="0"/>
        <v>14</v>
      </c>
      <c r="I4">
        <f t="shared" si="1"/>
        <v>16</v>
      </c>
      <c r="J4" s="25">
        <f>TechCrunch!AM4</f>
        <v>63.230769230769234</v>
      </c>
    </row>
    <row r="5" spans="1:53" x14ac:dyDescent="0.15">
      <c r="A5">
        <v>2012</v>
      </c>
      <c r="B5">
        <f>4+3</f>
        <v>7</v>
      </c>
      <c r="C5" t="s">
        <v>1221</v>
      </c>
      <c r="D5">
        <f>31-B5</f>
        <v>24</v>
      </c>
      <c r="H5">
        <f t="shared" si="0"/>
        <v>24</v>
      </c>
      <c r="I5">
        <f t="shared" si="1"/>
        <v>7</v>
      </c>
      <c r="J5" s="25">
        <f>TechCrunch!AN4</f>
        <v>32.81818181818182</v>
      </c>
    </row>
    <row r="6" spans="1:53" x14ac:dyDescent="0.15">
      <c r="A6">
        <v>2101</v>
      </c>
      <c r="B6">
        <f>4+5</f>
        <v>9</v>
      </c>
      <c r="D6">
        <f>31-B6</f>
        <v>22</v>
      </c>
      <c r="H6">
        <f t="shared" si="0"/>
        <v>22</v>
      </c>
      <c r="I6">
        <f t="shared" si="1"/>
        <v>9</v>
      </c>
      <c r="J6" s="25">
        <f>TechCrunch!AO4</f>
        <v>40.642857142857146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</row>
    <row r="7" spans="1:53" x14ac:dyDescent="0.15">
      <c r="A7">
        <v>2102</v>
      </c>
      <c r="B7">
        <f>4*5</f>
        <v>20</v>
      </c>
      <c r="D7">
        <f>28-B7</f>
        <v>8</v>
      </c>
      <c r="H7">
        <f t="shared" si="0"/>
        <v>8</v>
      </c>
      <c r="I7">
        <f t="shared" si="1"/>
        <v>20</v>
      </c>
      <c r="J7" s="25">
        <f>TechCrunch!AP4</f>
        <v>56</v>
      </c>
    </row>
    <row r="8" spans="1:53" x14ac:dyDescent="0.15">
      <c r="A8">
        <v>2103</v>
      </c>
      <c r="B8">
        <f>4*5-5</f>
        <v>15</v>
      </c>
      <c r="D8">
        <v>9</v>
      </c>
      <c r="H8">
        <f t="shared" si="0"/>
        <v>9</v>
      </c>
      <c r="I8">
        <f t="shared" si="1"/>
        <v>15</v>
      </c>
      <c r="J8" s="25">
        <f>TechCrunch!AQ4</f>
        <v>50.454545454545453</v>
      </c>
    </row>
    <row r="9" spans="1:53" x14ac:dyDescent="0.15">
      <c r="A9">
        <v>2104</v>
      </c>
      <c r="B9">
        <f>2+4*5</f>
        <v>22</v>
      </c>
      <c r="D9">
        <f>30-B9</f>
        <v>8</v>
      </c>
      <c r="H9">
        <f t="shared" si="0"/>
        <v>8</v>
      </c>
      <c r="I9">
        <f t="shared" si="1"/>
        <v>22</v>
      </c>
      <c r="J9" s="25">
        <f>TechCrunch!AR4</f>
        <v>64.545454545454547</v>
      </c>
    </row>
    <row r="10" spans="1:53" x14ac:dyDescent="0.15">
      <c r="A10">
        <v>2105</v>
      </c>
      <c r="B10">
        <f>5+2*7+1</f>
        <v>20</v>
      </c>
      <c r="C10" t="s">
        <v>1221</v>
      </c>
      <c r="D10">
        <f>31-B10</f>
        <v>11</v>
      </c>
      <c r="H10">
        <f t="shared" si="0"/>
        <v>11</v>
      </c>
      <c r="I10">
        <f t="shared" si="1"/>
        <v>20</v>
      </c>
      <c r="J10" s="25">
        <f>TechCrunch!AS4</f>
        <v>45.714285714285715</v>
      </c>
    </row>
    <row r="11" spans="1:53" x14ac:dyDescent="0.15">
      <c r="A11">
        <v>2106</v>
      </c>
      <c r="B11">
        <v>30</v>
      </c>
      <c r="D11">
        <f>30-B11</f>
        <v>0</v>
      </c>
      <c r="H11">
        <f t="shared" si="0"/>
        <v>0</v>
      </c>
      <c r="I11">
        <f t="shared" si="1"/>
        <v>30</v>
      </c>
      <c r="J11" s="25">
        <f>TechCrunch!AT4</f>
        <v>35.6</v>
      </c>
    </row>
    <row r="12" spans="1:53" x14ac:dyDescent="0.15">
      <c r="A12">
        <v>2107</v>
      </c>
      <c r="B12">
        <f>4+7+2</f>
        <v>13</v>
      </c>
      <c r="D12">
        <f>31-B12</f>
        <v>18</v>
      </c>
      <c r="H12">
        <f t="shared" si="0"/>
        <v>18</v>
      </c>
      <c r="I12">
        <f t="shared" si="1"/>
        <v>13</v>
      </c>
      <c r="J12" s="25">
        <f>TechCrunch!AU4</f>
        <v>10.6</v>
      </c>
    </row>
    <row r="13" spans="1:53" x14ac:dyDescent="0.15">
      <c r="A13">
        <v>2108</v>
      </c>
      <c r="B13">
        <v>2</v>
      </c>
      <c r="D13">
        <f>31-B13</f>
        <v>29</v>
      </c>
      <c r="H13">
        <f t="shared" si="0"/>
        <v>29</v>
      </c>
      <c r="I13">
        <f t="shared" si="1"/>
        <v>2</v>
      </c>
      <c r="J13" s="25">
        <f>TechCrunch!AV4</f>
        <v>41.6</v>
      </c>
    </row>
    <row r="14" spans="1:53" x14ac:dyDescent="0.15">
      <c r="A14">
        <v>2109</v>
      </c>
      <c r="B14">
        <f>3+3*5+4</f>
        <v>22</v>
      </c>
      <c r="D14">
        <f>30-B14</f>
        <v>8</v>
      </c>
      <c r="H14">
        <f t="shared" si="0"/>
        <v>8</v>
      </c>
      <c r="I14">
        <f t="shared" si="1"/>
        <v>22</v>
      </c>
      <c r="J14" s="25">
        <f>TechCrunch!AW4</f>
        <v>86.888888888888886</v>
      </c>
    </row>
    <row r="15" spans="1:53" x14ac:dyDescent="0.15">
      <c r="A15">
        <v>2110</v>
      </c>
      <c r="B15">
        <f>1+4*5</f>
        <v>21</v>
      </c>
      <c r="D15">
        <f>31-B15</f>
        <v>10</v>
      </c>
      <c r="H15">
        <f t="shared" si="0"/>
        <v>10</v>
      </c>
      <c r="I15">
        <f t="shared" si="1"/>
        <v>21</v>
      </c>
      <c r="J15" s="25">
        <f>TechCrunch!AX4</f>
        <v>123.33333333333333</v>
      </c>
    </row>
    <row r="16" spans="1:53" x14ac:dyDescent="0.15">
      <c r="A16">
        <v>2111</v>
      </c>
      <c r="B16">
        <f>4*5+2-5</f>
        <v>17</v>
      </c>
      <c r="D16">
        <f>30-B16</f>
        <v>13</v>
      </c>
      <c r="H16">
        <f t="shared" si="0"/>
        <v>13</v>
      </c>
      <c r="I16">
        <f t="shared" si="1"/>
        <v>17</v>
      </c>
      <c r="J16" s="25">
        <f>TechCrunch!AY4</f>
        <v>130.55555555555554</v>
      </c>
    </row>
    <row r="17" spans="1:10" x14ac:dyDescent="0.15">
      <c r="A17">
        <v>2112</v>
      </c>
      <c r="B17">
        <f>3+5+3</f>
        <v>11</v>
      </c>
      <c r="C17" t="s">
        <v>1221</v>
      </c>
      <c r="D17">
        <f>31-B17</f>
        <v>20</v>
      </c>
      <c r="H17">
        <f t="shared" si="0"/>
        <v>20</v>
      </c>
      <c r="I17">
        <f t="shared" si="1"/>
        <v>11</v>
      </c>
      <c r="J17" s="25">
        <f>TechCrunch!AZ4</f>
        <v>90</v>
      </c>
    </row>
    <row r="18" spans="1:10" x14ac:dyDescent="0.15">
      <c r="A18">
        <v>2201</v>
      </c>
      <c r="B18">
        <f>4+5+1</f>
        <v>10</v>
      </c>
      <c r="D18">
        <f>31-B18</f>
        <v>21</v>
      </c>
      <c r="H18">
        <f t="shared" si="0"/>
        <v>21</v>
      </c>
      <c r="I18">
        <f t="shared" si="1"/>
        <v>10</v>
      </c>
      <c r="J18" s="25">
        <f>TechCrunch!BA4</f>
        <v>52.428571428571431</v>
      </c>
    </row>
    <row r="19" spans="1:10" x14ac:dyDescent="0.15">
      <c r="A19">
        <v>2202</v>
      </c>
      <c r="B19">
        <f>4+3*5+1</f>
        <v>20</v>
      </c>
    </row>
    <row r="20" spans="1:10" x14ac:dyDescent="0.15">
      <c r="A20">
        <v>2203</v>
      </c>
      <c r="B20">
        <f>4+3*5+4-5</f>
        <v>18</v>
      </c>
    </row>
    <row r="21" spans="1:10" x14ac:dyDescent="0.15">
      <c r="A21">
        <v>2204</v>
      </c>
      <c r="B21">
        <f>1+4*5</f>
        <v>21</v>
      </c>
    </row>
    <row r="22" spans="1:10" x14ac:dyDescent="0.15">
      <c r="A22">
        <v>2205</v>
      </c>
      <c r="B22">
        <f>5+2</f>
        <v>7</v>
      </c>
    </row>
    <row r="23" spans="1:10" x14ac:dyDescent="0.15">
      <c r="A23">
        <v>2206</v>
      </c>
      <c r="B23">
        <v>0</v>
      </c>
    </row>
    <row r="24" spans="1:10" x14ac:dyDescent="0.15">
      <c r="A24">
        <v>2207</v>
      </c>
      <c r="B24">
        <v>0</v>
      </c>
    </row>
    <row r="25" spans="1:10" x14ac:dyDescent="0.15">
      <c r="A25">
        <v>2208</v>
      </c>
    </row>
    <row r="26" spans="1:10" x14ac:dyDescent="0.15">
      <c r="A26">
        <v>2209</v>
      </c>
    </row>
    <row r="27" spans="1:10" x14ac:dyDescent="0.15">
      <c r="A27">
        <v>2210</v>
      </c>
    </row>
    <row r="28" spans="1:10" x14ac:dyDescent="0.15">
      <c r="A28">
        <v>2211</v>
      </c>
    </row>
    <row r="29" spans="1:10" x14ac:dyDescent="0.15">
      <c r="A29">
        <v>2212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8DFE-5974-5A41-9730-9CAC203EDE0F}">
  <dimension ref="B5:N119"/>
  <sheetViews>
    <sheetView workbookViewId="0">
      <selection activeCell="E56" sqref="E56"/>
    </sheetView>
  </sheetViews>
  <sheetFormatPr baseColWidth="10" defaultColWidth="10.83203125" defaultRowHeight="13" x14ac:dyDescent="0.15"/>
  <sheetData>
    <row r="5" spans="2:13" x14ac:dyDescent="0.15">
      <c r="F5" t="s">
        <v>113</v>
      </c>
      <c r="G5">
        <v>4</v>
      </c>
      <c r="I5" t="s">
        <v>116</v>
      </c>
      <c r="J5">
        <v>4</v>
      </c>
      <c r="L5" t="s">
        <v>132</v>
      </c>
      <c r="M5">
        <v>5</v>
      </c>
    </row>
    <row r="6" spans="2:13" x14ac:dyDescent="0.15">
      <c r="B6" s="111" t="s">
        <v>113</v>
      </c>
      <c r="C6" s="167">
        <v>4</v>
      </c>
      <c r="F6" t="s">
        <v>118</v>
      </c>
      <c r="G6">
        <v>4</v>
      </c>
      <c r="I6" t="s">
        <v>130</v>
      </c>
      <c r="J6">
        <v>4.5</v>
      </c>
      <c r="L6" t="s">
        <v>141</v>
      </c>
      <c r="M6">
        <v>4.5</v>
      </c>
    </row>
    <row r="7" spans="2:13" ht="14" thickBot="1" x14ac:dyDescent="0.2">
      <c r="B7" s="112" t="s">
        <v>114</v>
      </c>
      <c r="C7" s="172">
        <v>4</v>
      </c>
      <c r="F7" t="s">
        <v>123</v>
      </c>
      <c r="G7">
        <v>4</v>
      </c>
      <c r="I7" s="111" t="s">
        <v>1099</v>
      </c>
      <c r="J7" s="167">
        <v>4.25</v>
      </c>
      <c r="L7" t="s">
        <v>172</v>
      </c>
      <c r="M7">
        <v>4.5</v>
      </c>
    </row>
    <row r="8" spans="2:13" x14ac:dyDescent="0.15">
      <c r="B8" s="110" t="str">
        <f>B6</f>
        <v>ZIPPER</v>
      </c>
      <c r="C8" s="135">
        <f>C6</f>
        <v>4</v>
      </c>
      <c r="F8" t="s">
        <v>126</v>
      </c>
      <c r="G8">
        <v>4.5</v>
      </c>
      <c r="I8" t="s">
        <v>170</v>
      </c>
      <c r="J8">
        <v>5</v>
      </c>
      <c r="L8" t="s">
        <v>142</v>
      </c>
      <c r="M8">
        <v>5</v>
      </c>
    </row>
    <row r="9" spans="2:13" x14ac:dyDescent="0.15">
      <c r="B9" s="111" t="s">
        <v>115</v>
      </c>
      <c r="C9" s="167">
        <v>4</v>
      </c>
      <c r="F9" t="s">
        <v>131</v>
      </c>
      <c r="G9">
        <v>5</v>
      </c>
      <c r="I9" t="s">
        <v>171</v>
      </c>
      <c r="J9">
        <v>5</v>
      </c>
      <c r="L9" t="s">
        <v>143</v>
      </c>
      <c r="M9">
        <v>5</v>
      </c>
    </row>
    <row r="10" spans="2:13" x14ac:dyDescent="0.15">
      <c r="B10" s="111" t="s">
        <v>116</v>
      </c>
      <c r="C10" s="167">
        <v>4</v>
      </c>
      <c r="F10" t="s">
        <v>145</v>
      </c>
      <c r="G10">
        <v>4.75</v>
      </c>
      <c r="I10" t="s">
        <v>168</v>
      </c>
      <c r="J10">
        <v>4.75</v>
      </c>
      <c r="L10" t="s">
        <v>164</v>
      </c>
      <c r="M10">
        <v>5</v>
      </c>
    </row>
    <row r="11" spans="2:13" x14ac:dyDescent="0.15">
      <c r="B11" s="111">
        <f>B4</f>
        <v>0</v>
      </c>
      <c r="C11" s="167">
        <f>C4</f>
        <v>0</v>
      </c>
      <c r="F11" t="s">
        <v>135</v>
      </c>
      <c r="G11">
        <v>4</v>
      </c>
      <c r="I11" t="s">
        <v>139</v>
      </c>
      <c r="J11">
        <v>4.75</v>
      </c>
      <c r="L11" t="s">
        <v>165</v>
      </c>
      <c r="M11">
        <v>4</v>
      </c>
    </row>
    <row r="12" spans="2:13" x14ac:dyDescent="0.15">
      <c r="B12" s="111">
        <f>B2</f>
        <v>0</v>
      </c>
      <c r="C12" s="167">
        <f>C2</f>
        <v>0</v>
      </c>
      <c r="F12" t="s">
        <v>150</v>
      </c>
      <c r="G12">
        <v>4.5</v>
      </c>
      <c r="I12" t="s">
        <v>144</v>
      </c>
      <c r="J12">
        <v>4</v>
      </c>
      <c r="L12" t="s">
        <v>166</v>
      </c>
      <c r="M12">
        <v>4.5</v>
      </c>
    </row>
    <row r="13" spans="2:13" x14ac:dyDescent="0.15">
      <c r="B13" s="111" t="s">
        <v>117</v>
      </c>
      <c r="C13" s="167">
        <v>4.5</v>
      </c>
      <c r="F13" t="s">
        <v>156</v>
      </c>
      <c r="G13">
        <v>4.5</v>
      </c>
      <c r="I13" t="s">
        <v>146</v>
      </c>
      <c r="J13">
        <v>4.75</v>
      </c>
      <c r="L13" t="s">
        <v>169</v>
      </c>
      <c r="M13">
        <v>4</v>
      </c>
    </row>
    <row r="14" spans="2:13" x14ac:dyDescent="0.15">
      <c r="B14" s="111" t="s">
        <v>118</v>
      </c>
      <c r="C14" s="167">
        <v>4</v>
      </c>
      <c r="F14" t="s">
        <v>157</v>
      </c>
      <c r="G14">
        <v>4.5</v>
      </c>
      <c r="I14" t="s">
        <v>148</v>
      </c>
      <c r="J14">
        <v>4</v>
      </c>
      <c r="L14" t="s">
        <v>958</v>
      </c>
      <c r="M14">
        <v>4.5</v>
      </c>
    </row>
    <row r="15" spans="2:13" x14ac:dyDescent="0.15">
      <c r="B15" s="111" t="s">
        <v>119</v>
      </c>
      <c r="C15" s="167">
        <v>5</v>
      </c>
      <c r="F15" t="s">
        <v>160</v>
      </c>
      <c r="G15">
        <v>5</v>
      </c>
      <c r="I15" t="s">
        <v>149</v>
      </c>
      <c r="J15">
        <v>4</v>
      </c>
      <c r="L15" t="s">
        <v>979</v>
      </c>
      <c r="M15">
        <v>4.5</v>
      </c>
    </row>
    <row r="16" spans="2:13" x14ac:dyDescent="0.15">
      <c r="B16" s="111" t="s">
        <v>120</v>
      </c>
      <c r="C16" s="167">
        <v>4.25</v>
      </c>
      <c r="F16" t="s">
        <v>162</v>
      </c>
      <c r="G16">
        <v>5</v>
      </c>
      <c r="I16" t="s">
        <v>151</v>
      </c>
      <c r="J16">
        <v>4.75</v>
      </c>
      <c r="L16" t="s">
        <v>703</v>
      </c>
      <c r="M16">
        <v>4</v>
      </c>
    </row>
    <row r="17" spans="2:14" x14ac:dyDescent="0.15">
      <c r="B17" s="111" t="s">
        <v>121</v>
      </c>
      <c r="C17" s="167">
        <v>4.5</v>
      </c>
      <c r="I17" t="s">
        <v>155</v>
      </c>
      <c r="J17">
        <v>4.5</v>
      </c>
    </row>
    <row r="18" spans="2:14" x14ac:dyDescent="0.15">
      <c r="B18" s="111" t="s">
        <v>122</v>
      </c>
      <c r="C18" s="167">
        <v>3.25</v>
      </c>
    </row>
    <row r="19" spans="2:14" x14ac:dyDescent="0.15">
      <c r="B19" s="111" t="s">
        <v>123</v>
      </c>
      <c r="C19" s="167">
        <v>4</v>
      </c>
    </row>
    <row r="20" spans="2:14" x14ac:dyDescent="0.15">
      <c r="B20" s="111" t="s">
        <v>124</v>
      </c>
      <c r="C20" s="167">
        <v>4.25</v>
      </c>
      <c r="F20" s="86"/>
      <c r="G20" s="86">
        <f t="shared" ref="G20:M20" si="0">COUNT(G5:G19)</f>
        <v>12</v>
      </c>
      <c r="H20" s="86"/>
      <c r="I20" s="86"/>
      <c r="J20" s="86">
        <f t="shared" si="0"/>
        <v>13</v>
      </c>
      <c r="K20" s="86"/>
      <c r="L20" s="86"/>
      <c r="M20" s="86">
        <f t="shared" si="0"/>
        <v>12</v>
      </c>
    </row>
    <row r="21" spans="2:14" x14ac:dyDescent="0.15">
      <c r="B21" s="111" t="s">
        <v>125</v>
      </c>
      <c r="C21" s="167">
        <v>4.75</v>
      </c>
      <c r="G21" s="73">
        <f>AVERAGE(G5:G19)</f>
        <v>4.479166666666667</v>
      </c>
      <c r="H21" s="73"/>
      <c r="I21" s="73"/>
      <c r="J21" s="73">
        <f t="shared" ref="J21:M21" si="1">AVERAGE(J5:J19)</f>
        <v>4.4807692307692308</v>
      </c>
      <c r="K21" s="73"/>
      <c r="L21" s="73"/>
      <c r="M21" s="73">
        <f t="shared" si="1"/>
        <v>4.541666666666667</v>
      </c>
    </row>
    <row r="22" spans="2:14" x14ac:dyDescent="0.15">
      <c r="B22" s="111" t="s">
        <v>126</v>
      </c>
      <c r="C22" s="167">
        <v>4.5</v>
      </c>
      <c r="G22">
        <f>COUNTIF(G5:G16,"=5")</f>
        <v>3</v>
      </c>
      <c r="H22" s="209">
        <f>G22/G20</f>
        <v>0.25</v>
      </c>
      <c r="J22">
        <f>COUNTIF(J5:J16,"=5")</f>
        <v>2</v>
      </c>
      <c r="K22" s="209">
        <f>J22/J20</f>
        <v>0.15384615384615385</v>
      </c>
      <c r="M22">
        <f>COUNTIF(M5:M16,"=5")</f>
        <v>4</v>
      </c>
      <c r="N22" s="209">
        <f>M22/M20</f>
        <v>0.33333333333333331</v>
      </c>
    </row>
    <row r="23" spans="2:14" x14ac:dyDescent="0.15">
      <c r="B23" s="111" t="s">
        <v>127</v>
      </c>
      <c r="C23" s="167">
        <v>5</v>
      </c>
    </row>
    <row r="24" spans="2:14" x14ac:dyDescent="0.15">
      <c r="B24" s="111" t="s">
        <v>128</v>
      </c>
      <c r="C24" s="167">
        <v>5</v>
      </c>
    </row>
    <row r="25" spans="2:14" x14ac:dyDescent="0.15">
      <c r="B25" s="111" t="s">
        <v>129</v>
      </c>
      <c r="C25" s="167">
        <v>5</v>
      </c>
    </row>
    <row r="26" spans="2:14" ht="14" thickBot="1" x14ac:dyDescent="0.2">
      <c r="B26" s="111" t="s">
        <v>130</v>
      </c>
      <c r="C26" s="167">
        <v>4.5</v>
      </c>
    </row>
    <row r="27" spans="2:14" ht="14" thickBot="1" x14ac:dyDescent="0.2">
      <c r="B27" s="112" t="s">
        <v>131</v>
      </c>
      <c r="C27" s="172">
        <v>5</v>
      </c>
      <c r="F27" s="111" t="s">
        <v>136</v>
      </c>
      <c r="G27" s="167">
        <v>4</v>
      </c>
      <c r="I27" s="110" t="s">
        <v>228</v>
      </c>
      <c r="J27" s="135">
        <v>5</v>
      </c>
    </row>
    <row r="28" spans="2:14" x14ac:dyDescent="0.15">
      <c r="B28" s="110" t="str">
        <f>B8</f>
        <v>ZIPPER</v>
      </c>
      <c r="C28" s="135">
        <f>C8</f>
        <v>4</v>
      </c>
      <c r="F28" s="220" t="s">
        <v>147</v>
      </c>
      <c r="G28" s="221">
        <v>5</v>
      </c>
      <c r="I28" s="111" t="s">
        <v>229</v>
      </c>
      <c r="J28" s="167">
        <v>5</v>
      </c>
    </row>
    <row r="29" spans="2:14" x14ac:dyDescent="0.15">
      <c r="B29" s="111" t="str">
        <f>B10</f>
        <v>QUEER</v>
      </c>
      <c r="C29" s="167">
        <f>C10</f>
        <v>4</v>
      </c>
      <c r="F29" s="111" t="s">
        <v>137</v>
      </c>
      <c r="G29" s="167">
        <v>4.75</v>
      </c>
      <c r="I29" s="111" t="s">
        <v>235</v>
      </c>
      <c r="J29" s="167">
        <v>5</v>
      </c>
    </row>
    <row r="30" spans="2:14" x14ac:dyDescent="0.15">
      <c r="B30" s="111" t="str">
        <f>B14</f>
        <v>RENTAL</v>
      </c>
      <c r="C30" s="167">
        <f>C14</f>
        <v>4</v>
      </c>
      <c r="F30" s="111" t="s">
        <v>138</v>
      </c>
      <c r="G30" s="167">
        <v>4</v>
      </c>
      <c r="I30" s="111" t="s">
        <v>265</v>
      </c>
      <c r="J30" s="167">
        <v>4.5</v>
      </c>
    </row>
    <row r="31" spans="2:14" x14ac:dyDescent="0.15">
      <c r="B31" s="111" t="str">
        <f>B17</f>
        <v>1999 WILDFIRE</v>
      </c>
      <c r="C31" s="167">
        <f>C17</f>
        <v>4.5</v>
      </c>
      <c r="F31" s="220" t="s">
        <v>152</v>
      </c>
      <c r="G31" s="221">
        <v>4</v>
      </c>
      <c r="I31" s="111" t="s">
        <v>271</v>
      </c>
      <c r="J31" s="167">
        <v>4.75</v>
      </c>
    </row>
    <row r="32" spans="2:14" x14ac:dyDescent="0.15">
      <c r="B32" s="111" t="str">
        <f>B19</f>
        <v>BOOGIE</v>
      </c>
      <c r="C32" s="167">
        <f>C19</f>
        <v>4</v>
      </c>
      <c r="F32" s="220" t="s">
        <v>153</v>
      </c>
      <c r="G32" s="221">
        <v>4</v>
      </c>
      <c r="I32" s="111" t="s">
        <v>326</v>
      </c>
      <c r="J32" s="167">
        <v>4.25</v>
      </c>
    </row>
    <row r="33" spans="2:11" x14ac:dyDescent="0.15">
      <c r="B33" s="111" t="str">
        <f>B20</f>
        <v>Nina Cried Power</v>
      </c>
      <c r="C33" s="31">
        <f t="shared" ref="C33:C35" si="2">C20</f>
        <v>4.25</v>
      </c>
      <c r="F33" s="220" t="s">
        <v>154</v>
      </c>
      <c r="G33" s="221">
        <v>4.5</v>
      </c>
      <c r="I33" s="113" t="s">
        <v>957</v>
      </c>
      <c r="J33" s="167">
        <v>4.5</v>
      </c>
    </row>
    <row r="34" spans="2:11" x14ac:dyDescent="0.15">
      <c r="B34" s="111" t="str">
        <f t="shared" ref="B34:B35" si="3">B21</f>
        <v>1998 TRUMAN</v>
      </c>
      <c r="C34" s="167">
        <f t="shared" si="2"/>
        <v>4.75</v>
      </c>
      <c r="F34" s="220" t="s">
        <v>158</v>
      </c>
      <c r="G34" s="221">
        <v>4</v>
      </c>
      <c r="I34" s="111" t="s">
        <v>1090</v>
      </c>
      <c r="J34" s="167">
        <v>4.25</v>
      </c>
    </row>
    <row r="35" spans="2:11" x14ac:dyDescent="0.15">
      <c r="B35" s="111" t="str">
        <f t="shared" si="3"/>
        <v>HOTTIE</v>
      </c>
      <c r="C35" s="167">
        <f t="shared" si="2"/>
        <v>4.5</v>
      </c>
      <c r="F35" s="220" t="s">
        <v>159</v>
      </c>
      <c r="G35" s="221">
        <v>5</v>
      </c>
    </row>
    <row r="36" spans="2:11" x14ac:dyDescent="0.15">
      <c r="B36" s="111" t="str">
        <f t="shared" ref="B36:C37" si="4">B26</f>
        <v>SWEET</v>
      </c>
      <c r="C36" s="167">
        <f t="shared" si="4"/>
        <v>4.5</v>
      </c>
      <c r="F36" s="220" t="s">
        <v>163</v>
      </c>
      <c r="G36" s="221">
        <v>4</v>
      </c>
    </row>
    <row r="37" spans="2:11" x14ac:dyDescent="0.15">
      <c r="B37" s="111" t="str">
        <f t="shared" si="4"/>
        <v>STUPID</v>
      </c>
      <c r="C37" s="167">
        <f t="shared" si="4"/>
        <v>5</v>
      </c>
      <c r="F37" s="220" t="s">
        <v>167</v>
      </c>
      <c r="G37" s="221">
        <v>3.95</v>
      </c>
    </row>
    <row r="38" spans="2:11" ht="14" thickBot="1" x14ac:dyDescent="0.2">
      <c r="B38" s="111" t="s">
        <v>132</v>
      </c>
      <c r="C38" s="167">
        <v>5</v>
      </c>
      <c r="F38" s="222" t="s">
        <v>161</v>
      </c>
      <c r="G38" s="223">
        <v>3.95</v>
      </c>
    </row>
    <row r="39" spans="2:11" x14ac:dyDescent="0.15">
      <c r="B39" s="111" t="s">
        <v>133</v>
      </c>
      <c r="C39" s="167">
        <v>4.25</v>
      </c>
    </row>
    <row r="40" spans="2:11" x14ac:dyDescent="0.15">
      <c r="B40" s="111" t="s">
        <v>134</v>
      </c>
      <c r="C40" s="167">
        <v>4</v>
      </c>
      <c r="G40">
        <f>COUNT(G27:G38)</f>
        <v>12</v>
      </c>
      <c r="J40">
        <f>COUNT(J27:J38)</f>
        <v>8</v>
      </c>
    </row>
    <row r="41" spans="2:11" x14ac:dyDescent="0.15">
      <c r="B41" s="111" t="s">
        <v>135</v>
      </c>
      <c r="C41" s="167">
        <v>4</v>
      </c>
      <c r="G41">
        <f>AVERAGE(G27:G38)</f>
        <v>4.2625000000000002</v>
      </c>
      <c r="J41">
        <f>AVERAGE(J27:J38)</f>
        <v>4.65625</v>
      </c>
    </row>
    <row r="42" spans="2:11" x14ac:dyDescent="0.15">
      <c r="B42" s="111" t="s">
        <v>136</v>
      </c>
      <c r="C42" s="167">
        <v>4</v>
      </c>
      <c r="G42">
        <f>COUNTIF(G25:G36,"=5")</f>
        <v>2</v>
      </c>
      <c r="H42" s="209">
        <f>G42/G40</f>
        <v>0.16666666666666666</v>
      </c>
      <c r="J42">
        <f>COUNTIF(J25:J36,"=5")</f>
        <v>3</v>
      </c>
      <c r="K42" s="209">
        <f>J42/J40</f>
        <v>0.375</v>
      </c>
    </row>
    <row r="43" spans="2:11" x14ac:dyDescent="0.15">
      <c r="B43" s="111" t="s">
        <v>137</v>
      </c>
      <c r="C43" s="167">
        <v>4</v>
      </c>
    </row>
    <row r="44" spans="2:11" x14ac:dyDescent="0.15">
      <c r="B44" s="111" t="s">
        <v>138</v>
      </c>
      <c r="C44" s="167">
        <v>4</v>
      </c>
    </row>
    <row r="45" spans="2:11" x14ac:dyDescent="0.15">
      <c r="B45" s="111" t="s">
        <v>139</v>
      </c>
      <c r="C45" s="167">
        <v>4.75</v>
      </c>
    </row>
    <row r="46" spans="2:11" ht="14" thickBot="1" x14ac:dyDescent="0.2">
      <c r="B46" s="112" t="s">
        <v>140</v>
      </c>
      <c r="C46" s="172">
        <v>5</v>
      </c>
    </row>
    <row r="47" spans="2:11" x14ac:dyDescent="0.15">
      <c r="B47" s="224" t="str">
        <f t="shared" ref="B47:C51" si="5">B28</f>
        <v>ZIPPER</v>
      </c>
      <c r="C47" s="225">
        <f t="shared" si="5"/>
        <v>4</v>
      </c>
    </row>
    <row r="48" spans="2:11" x14ac:dyDescent="0.15">
      <c r="B48" s="220" t="str">
        <f t="shared" si="5"/>
        <v>QUEER</v>
      </c>
      <c r="C48" s="221">
        <f t="shared" si="5"/>
        <v>4</v>
      </c>
    </row>
    <row r="49" spans="2:3" x14ac:dyDescent="0.15">
      <c r="B49" s="220" t="str">
        <f t="shared" si="5"/>
        <v>RENTAL</v>
      </c>
      <c r="C49" s="221">
        <f t="shared" si="5"/>
        <v>4</v>
      </c>
    </row>
    <row r="50" spans="2:3" x14ac:dyDescent="0.15">
      <c r="B50" s="220" t="str">
        <f t="shared" si="5"/>
        <v>1999 WILDFIRE</v>
      </c>
      <c r="C50" s="221">
        <f t="shared" si="5"/>
        <v>4.5</v>
      </c>
    </row>
    <row r="51" spans="2:3" x14ac:dyDescent="0.15">
      <c r="B51" s="220" t="str">
        <f t="shared" si="5"/>
        <v>BOOGIE</v>
      </c>
      <c r="C51" s="226">
        <f t="shared" si="5"/>
        <v>4</v>
      </c>
    </row>
    <row r="52" spans="2:3" x14ac:dyDescent="0.15">
      <c r="B52" s="220" t="str">
        <f t="shared" ref="B52:C56" si="6">B34</f>
        <v>1998 TRUMAN</v>
      </c>
      <c r="C52" s="221">
        <f t="shared" si="6"/>
        <v>4.75</v>
      </c>
    </row>
    <row r="53" spans="2:3" x14ac:dyDescent="0.15">
      <c r="B53" s="220" t="str">
        <f t="shared" si="6"/>
        <v>HOTTIE</v>
      </c>
      <c r="C53" s="221">
        <f t="shared" si="6"/>
        <v>4.5</v>
      </c>
    </row>
    <row r="54" spans="2:3" x14ac:dyDescent="0.15">
      <c r="B54" s="220" t="str">
        <f t="shared" si="6"/>
        <v>SWEET</v>
      </c>
      <c r="C54" s="221">
        <f t="shared" si="6"/>
        <v>4.5</v>
      </c>
    </row>
    <row r="55" spans="2:3" x14ac:dyDescent="0.15">
      <c r="B55" s="220" t="str">
        <f t="shared" si="6"/>
        <v>STUPID</v>
      </c>
      <c r="C55" s="221">
        <f t="shared" si="6"/>
        <v>5</v>
      </c>
    </row>
    <row r="56" spans="2:3" x14ac:dyDescent="0.15">
      <c r="B56" s="220" t="str">
        <f t="shared" si="6"/>
        <v>GOLD</v>
      </c>
      <c r="C56" s="221">
        <f t="shared" si="6"/>
        <v>5</v>
      </c>
    </row>
    <row r="57" spans="2:3" x14ac:dyDescent="0.15">
      <c r="B57" s="220" t="s">
        <v>141</v>
      </c>
      <c r="C57" s="221">
        <v>4.5</v>
      </c>
    </row>
    <row r="58" spans="2:3" x14ac:dyDescent="0.15">
      <c r="B58" s="220" t="str">
        <f t="shared" ref="B58:C62" si="7">B41</f>
        <v>BLEACH</v>
      </c>
      <c r="C58" s="221">
        <f t="shared" si="7"/>
        <v>4</v>
      </c>
    </row>
    <row r="59" spans="2:3" x14ac:dyDescent="0.15">
      <c r="B59" s="220" t="str">
        <f t="shared" si="7"/>
        <v>DISTRICT</v>
      </c>
      <c r="C59" s="221">
        <f t="shared" si="7"/>
        <v>4</v>
      </c>
    </row>
    <row r="60" spans="2:3" x14ac:dyDescent="0.15">
      <c r="B60" s="220" t="str">
        <f t="shared" si="7"/>
        <v>WEIGHT</v>
      </c>
      <c r="C60" s="221">
        <f t="shared" si="7"/>
        <v>4</v>
      </c>
    </row>
    <row r="61" spans="2:3" x14ac:dyDescent="0.15">
      <c r="B61" s="220" t="str">
        <f t="shared" si="7"/>
        <v>BERLIN</v>
      </c>
      <c r="C61" s="221">
        <f t="shared" si="7"/>
        <v>4</v>
      </c>
    </row>
    <row r="62" spans="2:3" x14ac:dyDescent="0.15">
      <c r="B62" s="220" t="str">
        <f t="shared" si="7"/>
        <v>JUNKY</v>
      </c>
      <c r="C62" s="221">
        <f t="shared" si="7"/>
        <v>4.75</v>
      </c>
    </row>
    <row r="63" spans="2:3" x14ac:dyDescent="0.15">
      <c r="B63" s="220" t="s">
        <v>142</v>
      </c>
      <c r="C63" s="221">
        <v>5</v>
      </c>
    </row>
    <row r="64" spans="2:3" x14ac:dyDescent="0.15">
      <c r="B64" s="111" t="str">
        <f>B57</f>
        <v>HEAT</v>
      </c>
      <c r="C64" s="167">
        <f>C57</f>
        <v>4.5</v>
      </c>
    </row>
    <row r="65" spans="2:3" x14ac:dyDescent="0.15">
      <c r="B65" s="111" t="str">
        <f>B46</f>
        <v>Ritmo de mi Cuba</v>
      </c>
      <c r="C65" s="167">
        <f>C46</f>
        <v>5</v>
      </c>
    </row>
    <row r="66" spans="2:3" x14ac:dyDescent="0.15">
      <c r="B66" s="111" t="str">
        <f>B64</f>
        <v>HEAT</v>
      </c>
      <c r="C66" s="167">
        <f>C64</f>
        <v>4.5</v>
      </c>
    </row>
    <row r="67" spans="2:3" x14ac:dyDescent="0.15">
      <c r="B67" s="220" t="s">
        <v>143</v>
      </c>
      <c r="C67" s="221">
        <v>5</v>
      </c>
    </row>
    <row r="68" spans="2:3" x14ac:dyDescent="0.15">
      <c r="B68" s="220" t="s">
        <v>144</v>
      </c>
      <c r="C68" s="221">
        <v>4</v>
      </c>
    </row>
    <row r="69" spans="2:3" x14ac:dyDescent="0.15">
      <c r="B69" s="220" t="s">
        <v>145</v>
      </c>
      <c r="C69" s="221">
        <v>4.75</v>
      </c>
    </row>
    <row r="70" spans="2:3" ht="14" thickBot="1" x14ac:dyDescent="0.2">
      <c r="B70" s="222" t="s">
        <v>146</v>
      </c>
      <c r="C70" s="223">
        <v>4.75</v>
      </c>
    </row>
    <row r="71" spans="2:3" x14ac:dyDescent="0.15">
      <c r="B71" s="110" t="str">
        <f t="shared" ref="B71:C77" si="8">B53</f>
        <v>HOTTIE</v>
      </c>
      <c r="C71" s="135">
        <f t="shared" si="8"/>
        <v>4.5</v>
      </c>
    </row>
    <row r="72" spans="2:3" x14ac:dyDescent="0.15">
      <c r="B72" s="111" t="str">
        <f t="shared" si="8"/>
        <v>SWEET</v>
      </c>
      <c r="C72" s="167">
        <f t="shared" si="8"/>
        <v>4.5</v>
      </c>
    </row>
    <row r="73" spans="2:3" x14ac:dyDescent="0.15">
      <c r="B73" s="111" t="str">
        <f t="shared" si="8"/>
        <v>STUPID</v>
      </c>
      <c r="C73" s="167">
        <f t="shared" si="8"/>
        <v>5</v>
      </c>
    </row>
    <row r="74" spans="2:3" x14ac:dyDescent="0.15">
      <c r="B74" s="111" t="str">
        <f t="shared" si="8"/>
        <v>GOLD</v>
      </c>
      <c r="C74" s="167">
        <f t="shared" si="8"/>
        <v>5</v>
      </c>
    </row>
    <row r="75" spans="2:3" x14ac:dyDescent="0.15">
      <c r="B75" s="111" t="str">
        <f t="shared" si="8"/>
        <v>HEAT</v>
      </c>
      <c r="C75" s="167">
        <f t="shared" si="8"/>
        <v>4.5</v>
      </c>
    </row>
    <row r="76" spans="2:3" x14ac:dyDescent="0.15">
      <c r="B76" s="111" t="str">
        <f t="shared" si="8"/>
        <v>BLEACH</v>
      </c>
      <c r="C76" s="167">
        <f t="shared" si="8"/>
        <v>4</v>
      </c>
    </row>
    <row r="77" spans="2:3" x14ac:dyDescent="0.15">
      <c r="B77" s="111" t="str">
        <f t="shared" si="8"/>
        <v>DISTRICT</v>
      </c>
      <c r="C77" s="167">
        <f t="shared" si="8"/>
        <v>4</v>
      </c>
    </row>
    <row r="78" spans="2:3" x14ac:dyDescent="0.15">
      <c r="B78" s="220" t="s">
        <v>147</v>
      </c>
      <c r="C78" s="221">
        <v>5</v>
      </c>
    </row>
    <row r="79" spans="2:3" x14ac:dyDescent="0.15">
      <c r="B79" s="111" t="str">
        <f t="shared" ref="B79:C82" si="9">B60</f>
        <v>WEIGHT</v>
      </c>
      <c r="C79" s="167">
        <v>4.75</v>
      </c>
    </row>
    <row r="80" spans="2:3" x14ac:dyDescent="0.15">
      <c r="B80" s="111" t="str">
        <f t="shared" si="9"/>
        <v>BERLIN</v>
      </c>
      <c r="C80" s="167">
        <f t="shared" si="9"/>
        <v>4</v>
      </c>
    </row>
    <row r="81" spans="2:3" x14ac:dyDescent="0.15">
      <c r="B81" s="111" t="str">
        <f t="shared" si="9"/>
        <v>JUNKY</v>
      </c>
      <c r="C81" s="167">
        <f t="shared" si="9"/>
        <v>4.75</v>
      </c>
    </row>
    <row r="82" spans="2:3" x14ac:dyDescent="0.15">
      <c r="B82" s="111" t="str">
        <f t="shared" si="9"/>
        <v>BOYS</v>
      </c>
      <c r="C82" s="167">
        <f t="shared" si="9"/>
        <v>5</v>
      </c>
    </row>
    <row r="83" spans="2:3" x14ac:dyDescent="0.15">
      <c r="B83" s="111" t="str">
        <f t="shared" ref="B83:C86" si="10">B67</f>
        <v>FAKE</v>
      </c>
      <c r="C83" s="167">
        <f t="shared" si="10"/>
        <v>5</v>
      </c>
    </row>
    <row r="84" spans="2:3" x14ac:dyDescent="0.15">
      <c r="B84" s="111" t="str">
        <f t="shared" si="10"/>
        <v>JELLO</v>
      </c>
      <c r="C84" s="167">
        <f t="shared" si="10"/>
        <v>4</v>
      </c>
    </row>
    <row r="85" spans="2:3" x14ac:dyDescent="0.15">
      <c r="B85" s="111" t="str">
        <f t="shared" si="10"/>
        <v>TEAM</v>
      </c>
      <c r="C85" s="167">
        <f t="shared" si="10"/>
        <v>4.75</v>
      </c>
    </row>
    <row r="86" spans="2:3" x14ac:dyDescent="0.15">
      <c r="B86" s="111" t="str">
        <f t="shared" si="10"/>
        <v>TOKYO</v>
      </c>
      <c r="C86" s="167">
        <f t="shared" si="10"/>
        <v>4.75</v>
      </c>
    </row>
    <row r="87" spans="2:3" x14ac:dyDescent="0.15">
      <c r="B87" s="220" t="s">
        <v>148</v>
      </c>
      <c r="C87" s="221">
        <v>4</v>
      </c>
    </row>
    <row r="88" spans="2:3" x14ac:dyDescent="0.15">
      <c r="B88" s="220" t="s">
        <v>149</v>
      </c>
      <c r="C88" s="221">
        <v>4</v>
      </c>
    </row>
    <row r="89" spans="2:3" x14ac:dyDescent="0.15">
      <c r="B89" s="220" t="s">
        <v>150</v>
      </c>
      <c r="C89" s="221">
        <v>4.5</v>
      </c>
    </row>
    <row r="90" spans="2:3" x14ac:dyDescent="0.15">
      <c r="B90" s="220" t="s">
        <v>151</v>
      </c>
      <c r="C90" s="221">
        <v>4.75</v>
      </c>
    </row>
    <row r="91" spans="2:3" x14ac:dyDescent="0.15">
      <c r="B91" s="220" t="s">
        <v>152</v>
      </c>
      <c r="C91" s="221">
        <v>4</v>
      </c>
    </row>
    <row r="92" spans="2:3" x14ac:dyDescent="0.15">
      <c r="B92" s="220" t="s">
        <v>153</v>
      </c>
      <c r="C92" s="221">
        <v>4</v>
      </c>
    </row>
    <row r="93" spans="2:3" x14ac:dyDescent="0.15">
      <c r="B93" s="220" t="s">
        <v>154</v>
      </c>
      <c r="C93" s="221">
        <v>4.5</v>
      </c>
    </row>
    <row r="94" spans="2:3" x14ac:dyDescent="0.15">
      <c r="B94" s="220" t="s">
        <v>155</v>
      </c>
      <c r="C94" s="221">
        <v>4.5</v>
      </c>
    </row>
    <row r="95" spans="2:3" x14ac:dyDescent="0.15">
      <c r="B95" s="220" t="s">
        <v>156</v>
      </c>
      <c r="C95" s="221">
        <v>4.5</v>
      </c>
    </row>
    <row r="96" spans="2:3" x14ac:dyDescent="0.15">
      <c r="B96" s="220" t="s">
        <v>157</v>
      </c>
      <c r="C96" s="221">
        <v>4.5</v>
      </c>
    </row>
    <row r="97" spans="2:3" x14ac:dyDescent="0.15">
      <c r="B97" s="220" t="s">
        <v>158</v>
      </c>
      <c r="C97" s="221">
        <v>4</v>
      </c>
    </row>
    <row r="98" spans="2:3" x14ac:dyDescent="0.15">
      <c r="B98" s="220" t="s">
        <v>159</v>
      </c>
      <c r="C98" s="221">
        <v>5</v>
      </c>
    </row>
    <row r="99" spans="2:3" x14ac:dyDescent="0.15">
      <c r="B99" s="220" t="s">
        <v>160</v>
      </c>
      <c r="C99" s="221">
        <v>5</v>
      </c>
    </row>
    <row r="100" spans="2:3" ht="14" thickBot="1" x14ac:dyDescent="0.2">
      <c r="B100" s="222" t="s">
        <v>161</v>
      </c>
      <c r="C100" s="223">
        <v>3.95</v>
      </c>
    </row>
    <row r="101" spans="2:3" x14ac:dyDescent="0.15">
      <c r="B101" s="224" t="s">
        <v>162</v>
      </c>
      <c r="C101" s="225">
        <v>5</v>
      </c>
    </row>
    <row r="102" spans="2:3" x14ac:dyDescent="0.15">
      <c r="B102" s="220" t="s">
        <v>163</v>
      </c>
      <c r="C102" s="221">
        <v>4</v>
      </c>
    </row>
    <row r="103" spans="2:3" x14ac:dyDescent="0.15">
      <c r="B103" s="111" t="str">
        <f>B93</f>
        <v>WHERE THE CASH AT</v>
      </c>
      <c r="C103" s="167">
        <f>C93</f>
        <v>4.5</v>
      </c>
    </row>
    <row r="104" spans="2:3" x14ac:dyDescent="0.15">
      <c r="B104" s="220" t="s">
        <v>164</v>
      </c>
      <c r="C104" s="221">
        <v>5</v>
      </c>
    </row>
    <row r="105" spans="2:3" x14ac:dyDescent="0.15">
      <c r="B105" s="220" t="s">
        <v>165</v>
      </c>
      <c r="C105" s="221">
        <v>4</v>
      </c>
    </row>
    <row r="106" spans="2:3" x14ac:dyDescent="0.15">
      <c r="B106" s="220" t="s">
        <v>166</v>
      </c>
      <c r="C106" s="221">
        <v>4.5</v>
      </c>
    </row>
    <row r="107" spans="2:3" x14ac:dyDescent="0.15">
      <c r="B107" s="220" t="s">
        <v>167</v>
      </c>
      <c r="C107" s="221">
        <v>3.95</v>
      </c>
    </row>
    <row r="108" spans="2:3" x14ac:dyDescent="0.15">
      <c r="B108" s="220" t="s">
        <v>168</v>
      </c>
      <c r="C108" s="221">
        <v>4.75</v>
      </c>
    </row>
    <row r="109" spans="2:3" x14ac:dyDescent="0.15">
      <c r="B109" s="111" t="str">
        <f>B96</f>
        <v>LIQUID</v>
      </c>
      <c r="C109" s="167">
        <f>C96</f>
        <v>4.5</v>
      </c>
    </row>
    <row r="110" spans="2:3" x14ac:dyDescent="0.15">
      <c r="B110" s="220" t="s">
        <v>169</v>
      </c>
      <c r="C110" s="221">
        <v>4</v>
      </c>
    </row>
    <row r="111" spans="2:3" x14ac:dyDescent="0.15">
      <c r="B111" s="220" t="s">
        <v>170</v>
      </c>
      <c r="C111" s="221">
        <v>5</v>
      </c>
    </row>
    <row r="112" spans="2:3" x14ac:dyDescent="0.15">
      <c r="B112" s="220" t="s">
        <v>171</v>
      </c>
      <c r="C112" s="221">
        <v>5</v>
      </c>
    </row>
    <row r="113" spans="2:3" x14ac:dyDescent="0.15">
      <c r="B113" s="111" t="str">
        <f>B95</f>
        <v>JOHNNY</v>
      </c>
      <c r="C113" s="167">
        <f>C95</f>
        <v>4.5</v>
      </c>
    </row>
    <row r="114" spans="2:3" x14ac:dyDescent="0.15">
      <c r="B114" s="220" t="s">
        <v>172</v>
      </c>
      <c r="C114" s="221">
        <v>4.5</v>
      </c>
    </row>
    <row r="115" spans="2:3" x14ac:dyDescent="0.15">
      <c r="B115" s="111" t="str">
        <f>B89</f>
        <v>ALASKA</v>
      </c>
      <c r="C115" s="167">
        <f>C89</f>
        <v>4.5</v>
      </c>
    </row>
    <row r="116" spans="2:3" x14ac:dyDescent="0.15">
      <c r="B116" s="111" t="str">
        <f>B90</f>
        <v>FIGHT</v>
      </c>
      <c r="C116" s="167">
        <f>C90</f>
        <v>4.75</v>
      </c>
    </row>
    <row r="117" spans="2:3" x14ac:dyDescent="0.15">
      <c r="B117" s="111" t="str">
        <f>B94</f>
        <v>GAMBA</v>
      </c>
      <c r="C117" s="167">
        <f>C94</f>
        <v>4.5</v>
      </c>
    </row>
    <row r="118" spans="2:3" x14ac:dyDescent="0.15">
      <c r="B118" s="111" t="str">
        <f>B98</f>
        <v>VIVID</v>
      </c>
      <c r="C118" s="167">
        <f>C98</f>
        <v>5</v>
      </c>
    </row>
    <row r="119" spans="2:3" ht="14" thickBot="1" x14ac:dyDescent="0.2">
      <c r="B119" s="112" t="str">
        <f>B99</f>
        <v>STAINS</v>
      </c>
      <c r="C119" s="172">
        <f>C99</f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BA39-F21A-4F45-BDDF-C7FAC8746A72}">
  <dimension ref="A1:J429"/>
  <sheetViews>
    <sheetView zoomScale="220" zoomScaleNormal="2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43" sqref="E243"/>
    </sheetView>
  </sheetViews>
  <sheetFormatPr baseColWidth="10" defaultColWidth="0" defaultRowHeight="13" zeroHeight="1" x14ac:dyDescent="0.15"/>
  <cols>
    <col min="1" max="1" width="23" style="201" bestFit="1" customWidth="1"/>
    <col min="2" max="3" width="2.83203125" style="89" customWidth="1"/>
    <col min="4" max="4" width="2.83203125" style="198" customWidth="1"/>
    <col min="5" max="9" width="2.83203125" style="89" customWidth="1"/>
    <col min="10" max="16384" width="10.83203125" hidden="1"/>
  </cols>
  <sheetData>
    <row r="1" spans="1:9" x14ac:dyDescent="0.15">
      <c r="A1" s="293" t="s">
        <v>777</v>
      </c>
      <c r="B1" s="294" t="s">
        <v>338</v>
      </c>
      <c r="C1" s="294"/>
      <c r="D1" s="293"/>
      <c r="E1" s="294" t="s">
        <v>337</v>
      </c>
      <c r="F1" s="294"/>
      <c r="G1" s="294"/>
      <c r="H1" s="294"/>
      <c r="I1" s="294"/>
    </row>
    <row r="2" spans="1:9" x14ac:dyDescent="0.15">
      <c r="A2" s="293"/>
      <c r="B2" s="87" t="s">
        <v>388</v>
      </c>
      <c r="C2" s="87" t="s">
        <v>389</v>
      </c>
      <c r="D2" s="197" t="s">
        <v>390</v>
      </c>
      <c r="E2" s="87">
        <v>1</v>
      </c>
      <c r="F2" s="42">
        <v>2</v>
      </c>
      <c r="G2" s="42">
        <v>3</v>
      </c>
      <c r="H2" s="42">
        <v>4</v>
      </c>
      <c r="I2" s="42">
        <v>5</v>
      </c>
    </row>
    <row r="3" spans="1:9" x14ac:dyDescent="0.15">
      <c r="A3" s="201" t="s">
        <v>461</v>
      </c>
      <c r="B3" s="89">
        <v>1</v>
      </c>
      <c r="C3" s="89">
        <v>0</v>
      </c>
      <c r="D3" s="198">
        <v>0</v>
      </c>
      <c r="E3" s="89">
        <v>0</v>
      </c>
      <c r="F3" s="89">
        <v>0</v>
      </c>
      <c r="G3" s="89">
        <v>0</v>
      </c>
      <c r="H3" s="89">
        <v>1</v>
      </c>
      <c r="I3" s="89">
        <v>0</v>
      </c>
    </row>
    <row r="4" spans="1:9" x14ac:dyDescent="0.15">
      <c r="A4" s="201" t="s">
        <v>546</v>
      </c>
      <c r="B4" s="89">
        <v>1</v>
      </c>
      <c r="C4" s="89">
        <v>0</v>
      </c>
      <c r="D4" s="198">
        <v>0</v>
      </c>
      <c r="E4" s="89">
        <v>0</v>
      </c>
      <c r="F4" s="89">
        <v>0</v>
      </c>
      <c r="G4" s="89">
        <v>0</v>
      </c>
      <c r="H4" s="89">
        <v>1</v>
      </c>
      <c r="I4" s="89">
        <v>0</v>
      </c>
    </row>
    <row r="5" spans="1:9" x14ac:dyDescent="0.15">
      <c r="A5" s="202" t="s">
        <v>629</v>
      </c>
      <c r="B5" s="292"/>
      <c r="C5" s="292"/>
      <c r="D5" s="292"/>
      <c r="E5" s="292"/>
      <c r="F5" s="292"/>
      <c r="G5" s="292"/>
      <c r="H5" s="292"/>
      <c r="I5" s="292"/>
    </row>
    <row r="6" spans="1:9" x14ac:dyDescent="0.15">
      <c r="A6" s="203" t="s">
        <v>630</v>
      </c>
      <c r="B6" s="89">
        <v>1</v>
      </c>
      <c r="C6" s="89">
        <v>0</v>
      </c>
      <c r="D6" s="198">
        <v>0</v>
      </c>
      <c r="E6" s="89">
        <v>0</v>
      </c>
      <c r="F6" s="89">
        <v>0</v>
      </c>
      <c r="G6" s="89">
        <v>1</v>
      </c>
      <c r="H6" s="89">
        <v>0</v>
      </c>
      <c r="I6" s="89">
        <v>0</v>
      </c>
    </row>
    <row r="7" spans="1:9" x14ac:dyDescent="0.15">
      <c r="A7" s="204" t="s">
        <v>617</v>
      </c>
      <c r="B7" s="292"/>
      <c r="C7" s="292"/>
      <c r="D7" s="292"/>
      <c r="E7" s="292"/>
      <c r="F7" s="292"/>
      <c r="G7" s="292"/>
      <c r="H7" s="292"/>
      <c r="I7" s="292"/>
    </row>
    <row r="8" spans="1:9" x14ac:dyDescent="0.15">
      <c r="A8" s="203" t="s">
        <v>778</v>
      </c>
      <c r="B8" s="89">
        <v>1</v>
      </c>
      <c r="C8" s="89">
        <v>0</v>
      </c>
      <c r="D8" s="198">
        <v>0</v>
      </c>
      <c r="E8" s="89">
        <v>1</v>
      </c>
      <c r="F8" s="89">
        <v>0</v>
      </c>
      <c r="G8" s="89">
        <v>0</v>
      </c>
      <c r="H8" s="89">
        <v>0</v>
      </c>
      <c r="I8" s="89">
        <v>0</v>
      </c>
    </row>
    <row r="9" spans="1:9" x14ac:dyDescent="0.15">
      <c r="A9" s="203" t="s">
        <v>779</v>
      </c>
      <c r="B9" s="89">
        <v>1</v>
      </c>
      <c r="C9" s="89">
        <v>0</v>
      </c>
      <c r="D9" s="198">
        <v>0</v>
      </c>
      <c r="E9" s="89">
        <v>0</v>
      </c>
      <c r="F9" s="89">
        <v>1</v>
      </c>
      <c r="G9" s="89">
        <v>0</v>
      </c>
      <c r="H9" s="89">
        <v>0</v>
      </c>
      <c r="I9" s="89">
        <v>0</v>
      </c>
    </row>
    <row r="10" spans="1:9" x14ac:dyDescent="0.15">
      <c r="A10" s="203" t="s">
        <v>780</v>
      </c>
      <c r="B10" s="89">
        <v>1</v>
      </c>
      <c r="C10" s="89">
        <v>0</v>
      </c>
      <c r="D10" s="198">
        <v>0</v>
      </c>
      <c r="E10" s="89">
        <v>1</v>
      </c>
      <c r="F10" s="89">
        <v>0</v>
      </c>
      <c r="G10" s="89">
        <v>0</v>
      </c>
      <c r="H10" s="89">
        <v>0</v>
      </c>
      <c r="I10" s="89">
        <v>0</v>
      </c>
    </row>
    <row r="11" spans="1:9" x14ac:dyDescent="0.15">
      <c r="A11" s="203" t="s">
        <v>781</v>
      </c>
      <c r="B11" s="89">
        <v>1</v>
      </c>
      <c r="C11" s="89">
        <v>0</v>
      </c>
      <c r="D11" s="198">
        <v>0</v>
      </c>
      <c r="E11" s="89">
        <v>1</v>
      </c>
      <c r="F11" s="89">
        <v>0</v>
      </c>
      <c r="G11" s="89">
        <v>0</v>
      </c>
      <c r="H11" s="89">
        <v>0</v>
      </c>
      <c r="I11" s="89">
        <v>0</v>
      </c>
    </row>
    <row r="12" spans="1:9" x14ac:dyDescent="0.15">
      <c r="A12" s="204" t="s">
        <v>445</v>
      </c>
      <c r="B12" s="292"/>
      <c r="C12" s="292"/>
      <c r="D12" s="292"/>
      <c r="E12" s="292"/>
      <c r="F12" s="292"/>
      <c r="G12" s="292"/>
      <c r="H12" s="292"/>
      <c r="I12" s="292"/>
    </row>
    <row r="13" spans="1:9" x14ac:dyDescent="0.15">
      <c r="A13" s="203" t="s">
        <v>962</v>
      </c>
      <c r="B13" s="89">
        <v>1</v>
      </c>
      <c r="C13" s="89">
        <v>0</v>
      </c>
      <c r="D13" s="198">
        <v>0</v>
      </c>
      <c r="E13" s="89">
        <v>0</v>
      </c>
      <c r="F13" s="89">
        <v>0</v>
      </c>
      <c r="G13" s="89">
        <v>0</v>
      </c>
      <c r="H13" s="89">
        <v>1</v>
      </c>
      <c r="I13" s="89">
        <v>0</v>
      </c>
    </row>
    <row r="14" spans="1:9" x14ac:dyDescent="0.15">
      <c r="A14" s="203" t="s">
        <v>963</v>
      </c>
      <c r="B14" s="89">
        <v>1</v>
      </c>
      <c r="C14" s="89">
        <v>0</v>
      </c>
      <c r="D14" s="198">
        <v>0</v>
      </c>
      <c r="E14" s="89">
        <v>0</v>
      </c>
      <c r="F14" s="89">
        <v>0</v>
      </c>
      <c r="G14" s="89">
        <v>0</v>
      </c>
      <c r="H14" s="89">
        <v>1</v>
      </c>
      <c r="I14" s="89">
        <v>0</v>
      </c>
    </row>
    <row r="15" spans="1:9" x14ac:dyDescent="0.15">
      <c r="A15" s="203" t="s">
        <v>961</v>
      </c>
      <c r="B15" s="89">
        <v>1</v>
      </c>
      <c r="C15" s="89">
        <v>0</v>
      </c>
      <c r="D15" s="198">
        <v>0</v>
      </c>
      <c r="E15" s="89">
        <v>0</v>
      </c>
      <c r="F15" s="89">
        <v>0</v>
      </c>
      <c r="G15" s="89">
        <v>0</v>
      </c>
      <c r="H15" s="89">
        <v>1</v>
      </c>
      <c r="I15" s="89">
        <v>0</v>
      </c>
    </row>
    <row r="16" spans="1:9" x14ac:dyDescent="0.15">
      <c r="A16" s="203" t="s">
        <v>960</v>
      </c>
      <c r="B16" s="89">
        <v>1</v>
      </c>
      <c r="C16" s="89">
        <v>0</v>
      </c>
      <c r="D16" s="198">
        <v>0</v>
      </c>
      <c r="E16" s="89">
        <v>0</v>
      </c>
      <c r="F16" s="89">
        <v>0</v>
      </c>
      <c r="G16" s="89">
        <v>0</v>
      </c>
      <c r="H16" s="89">
        <v>1</v>
      </c>
      <c r="I16" s="89">
        <v>0</v>
      </c>
    </row>
    <row r="17" spans="1:9" x14ac:dyDescent="0.15">
      <c r="A17" s="201" t="s">
        <v>736</v>
      </c>
      <c r="B17" s="89">
        <v>1</v>
      </c>
      <c r="C17" s="89">
        <v>0</v>
      </c>
      <c r="D17" s="198">
        <v>0</v>
      </c>
      <c r="E17" s="89">
        <v>0</v>
      </c>
      <c r="F17" s="89">
        <v>0</v>
      </c>
      <c r="G17" s="89">
        <v>0</v>
      </c>
      <c r="H17" s="89">
        <v>1</v>
      </c>
      <c r="I17" s="89">
        <v>0</v>
      </c>
    </row>
    <row r="18" spans="1:9" x14ac:dyDescent="0.15">
      <c r="A18" s="201" t="s">
        <v>623</v>
      </c>
      <c r="B18" s="89">
        <v>0</v>
      </c>
      <c r="C18" s="89">
        <v>1</v>
      </c>
      <c r="D18" s="198">
        <v>0</v>
      </c>
      <c r="E18" s="89">
        <v>0</v>
      </c>
      <c r="F18" s="89">
        <v>1</v>
      </c>
      <c r="G18" s="89">
        <v>0</v>
      </c>
      <c r="H18" s="89">
        <v>0</v>
      </c>
      <c r="I18" s="89">
        <v>0</v>
      </c>
    </row>
    <row r="19" spans="1:9" x14ac:dyDescent="0.15">
      <c r="A19" s="201" t="s">
        <v>712</v>
      </c>
      <c r="B19" s="89">
        <v>1</v>
      </c>
      <c r="C19" s="89">
        <v>0</v>
      </c>
      <c r="D19" s="198">
        <v>0</v>
      </c>
      <c r="E19" s="89">
        <v>1</v>
      </c>
      <c r="F19" s="89">
        <v>0</v>
      </c>
      <c r="G19" s="89">
        <v>0</v>
      </c>
      <c r="H19" s="89">
        <v>0</v>
      </c>
      <c r="I19" s="89">
        <v>0</v>
      </c>
    </row>
    <row r="20" spans="1:9" x14ac:dyDescent="0.15">
      <c r="A20" s="201" t="s">
        <v>521</v>
      </c>
      <c r="B20" s="89">
        <v>0</v>
      </c>
      <c r="C20" s="89">
        <v>1</v>
      </c>
      <c r="D20" s="198">
        <v>0</v>
      </c>
      <c r="E20" s="89">
        <v>1</v>
      </c>
      <c r="F20" s="89">
        <v>0</v>
      </c>
      <c r="G20" s="89">
        <v>0</v>
      </c>
      <c r="H20" s="89">
        <v>0</v>
      </c>
      <c r="I20" s="89">
        <v>0</v>
      </c>
    </row>
    <row r="21" spans="1:9" x14ac:dyDescent="0.15">
      <c r="A21" s="201" t="s">
        <v>955</v>
      </c>
      <c r="B21" s="89">
        <v>0</v>
      </c>
      <c r="C21" s="89">
        <v>1</v>
      </c>
      <c r="D21" s="198">
        <v>0</v>
      </c>
      <c r="E21" s="89">
        <v>0</v>
      </c>
      <c r="F21" s="89">
        <v>1</v>
      </c>
      <c r="G21" s="89">
        <v>0</v>
      </c>
      <c r="H21" s="89">
        <v>0</v>
      </c>
      <c r="I21" s="89">
        <v>0</v>
      </c>
    </row>
    <row r="22" spans="1:9" x14ac:dyDescent="0.15">
      <c r="A22" s="201" t="s">
        <v>695</v>
      </c>
      <c r="B22" s="89">
        <v>0</v>
      </c>
      <c r="C22" s="89">
        <v>1</v>
      </c>
      <c r="D22" s="198">
        <v>0</v>
      </c>
      <c r="E22" s="89">
        <v>0</v>
      </c>
      <c r="F22" s="89">
        <v>1</v>
      </c>
      <c r="G22" s="89">
        <v>0</v>
      </c>
      <c r="H22" s="89">
        <v>0</v>
      </c>
      <c r="I22" s="89">
        <v>0</v>
      </c>
    </row>
    <row r="23" spans="1:9" x14ac:dyDescent="0.15">
      <c r="A23" s="201" t="s">
        <v>488</v>
      </c>
      <c r="B23" s="89">
        <v>0</v>
      </c>
      <c r="C23" s="89">
        <v>1</v>
      </c>
      <c r="D23" s="198">
        <v>0</v>
      </c>
      <c r="E23" s="89">
        <v>1</v>
      </c>
      <c r="F23" s="89">
        <v>0</v>
      </c>
      <c r="G23" s="89">
        <v>0</v>
      </c>
      <c r="H23" s="89">
        <v>0</v>
      </c>
      <c r="I23" s="89">
        <v>0</v>
      </c>
    </row>
    <row r="24" spans="1:9" x14ac:dyDescent="0.15">
      <c r="A24" s="201" t="s">
        <v>549</v>
      </c>
      <c r="B24" s="89">
        <v>0</v>
      </c>
      <c r="C24" s="89">
        <v>1</v>
      </c>
      <c r="D24" s="198">
        <v>0</v>
      </c>
      <c r="E24" s="89">
        <v>0</v>
      </c>
      <c r="F24" s="89">
        <v>1</v>
      </c>
      <c r="G24" s="89">
        <v>0</v>
      </c>
      <c r="H24" s="89">
        <v>0</v>
      </c>
      <c r="I24" s="89">
        <v>0</v>
      </c>
    </row>
    <row r="25" spans="1:9" x14ac:dyDescent="0.15">
      <c r="A25" s="201" t="s">
        <v>592</v>
      </c>
      <c r="B25" s="89">
        <v>1</v>
      </c>
      <c r="C25" s="89">
        <v>0</v>
      </c>
      <c r="D25" s="198">
        <v>0</v>
      </c>
      <c r="E25" s="89">
        <v>0</v>
      </c>
      <c r="F25" s="89">
        <v>0</v>
      </c>
      <c r="G25" s="89">
        <v>0</v>
      </c>
      <c r="H25" s="89">
        <v>1</v>
      </c>
      <c r="I25" s="89">
        <v>0</v>
      </c>
    </row>
    <row r="26" spans="1:9" x14ac:dyDescent="0.15">
      <c r="A26" s="204" t="s">
        <v>639</v>
      </c>
      <c r="B26" s="292"/>
      <c r="C26" s="292"/>
      <c r="D26" s="292"/>
      <c r="E26" s="292"/>
      <c r="F26" s="292"/>
      <c r="G26" s="292"/>
      <c r="H26" s="292"/>
      <c r="I26" s="292"/>
    </row>
    <row r="27" spans="1:9" x14ac:dyDescent="0.15">
      <c r="A27" s="203" t="s">
        <v>964</v>
      </c>
      <c r="B27" s="89">
        <v>1</v>
      </c>
      <c r="C27" s="89">
        <v>0</v>
      </c>
      <c r="D27" s="198">
        <v>0</v>
      </c>
      <c r="E27" s="89">
        <v>1</v>
      </c>
      <c r="F27" s="89">
        <v>0</v>
      </c>
      <c r="G27" s="89">
        <v>0</v>
      </c>
      <c r="H27" s="89">
        <v>0</v>
      </c>
      <c r="I27" s="89">
        <v>0</v>
      </c>
    </row>
    <row r="28" spans="1:9" x14ac:dyDescent="0.15">
      <c r="A28" s="203" t="s">
        <v>965</v>
      </c>
      <c r="B28" s="89">
        <v>1</v>
      </c>
      <c r="C28" s="89">
        <v>0</v>
      </c>
      <c r="D28" s="198">
        <v>0</v>
      </c>
      <c r="E28" s="89">
        <v>1</v>
      </c>
      <c r="F28" s="89">
        <v>0</v>
      </c>
      <c r="G28" s="89">
        <v>0</v>
      </c>
      <c r="H28" s="89">
        <v>0</v>
      </c>
      <c r="I28" s="89">
        <v>0</v>
      </c>
    </row>
    <row r="29" spans="1:9" x14ac:dyDescent="0.15">
      <c r="A29" s="203" t="s">
        <v>967</v>
      </c>
      <c r="B29" s="89">
        <v>1</v>
      </c>
      <c r="C29" s="89">
        <v>0</v>
      </c>
      <c r="D29" s="198">
        <v>0</v>
      </c>
      <c r="E29" s="89">
        <v>1</v>
      </c>
      <c r="F29" s="89">
        <v>0</v>
      </c>
      <c r="G29" s="89">
        <v>0</v>
      </c>
      <c r="H29" s="89">
        <v>0</v>
      </c>
      <c r="I29" s="89">
        <v>0</v>
      </c>
    </row>
    <row r="30" spans="1:9" x14ac:dyDescent="0.15">
      <c r="A30" s="203" t="s">
        <v>966</v>
      </c>
      <c r="B30" s="89">
        <v>1</v>
      </c>
      <c r="C30" s="89">
        <v>0</v>
      </c>
      <c r="D30" s="198">
        <v>0</v>
      </c>
      <c r="E30" s="89">
        <v>1</v>
      </c>
      <c r="F30" s="89">
        <v>0</v>
      </c>
      <c r="G30" s="89">
        <v>0</v>
      </c>
      <c r="H30" s="89">
        <v>0</v>
      </c>
      <c r="I30" s="89">
        <v>0</v>
      </c>
    </row>
    <row r="31" spans="1:9" x14ac:dyDescent="0.15">
      <c r="A31" s="201" t="s">
        <v>569</v>
      </c>
      <c r="B31" s="89">
        <v>0</v>
      </c>
      <c r="C31" s="89">
        <v>1</v>
      </c>
      <c r="D31" s="198">
        <v>0</v>
      </c>
      <c r="E31" s="89">
        <v>0</v>
      </c>
      <c r="F31" s="89">
        <v>0</v>
      </c>
      <c r="G31" s="89">
        <v>0</v>
      </c>
      <c r="H31" s="89">
        <v>1</v>
      </c>
      <c r="I31" s="89">
        <v>0</v>
      </c>
    </row>
    <row r="32" spans="1:9" x14ac:dyDescent="0.15">
      <c r="A32" s="201" t="s">
        <v>533</v>
      </c>
      <c r="B32" s="89">
        <v>0</v>
      </c>
      <c r="C32" s="89">
        <v>1</v>
      </c>
      <c r="D32" s="198">
        <v>0</v>
      </c>
      <c r="E32" s="89">
        <v>0</v>
      </c>
      <c r="F32" s="89">
        <v>1</v>
      </c>
      <c r="G32" s="89">
        <v>0</v>
      </c>
      <c r="H32" s="89">
        <v>0</v>
      </c>
      <c r="I32" s="89">
        <v>0</v>
      </c>
    </row>
    <row r="33" spans="1:9" x14ac:dyDescent="0.15">
      <c r="A33" s="201" t="s">
        <v>628</v>
      </c>
      <c r="B33" s="89">
        <v>1</v>
      </c>
      <c r="C33" s="89">
        <v>0</v>
      </c>
      <c r="D33" s="198">
        <v>0</v>
      </c>
      <c r="E33" s="89">
        <v>1</v>
      </c>
      <c r="F33" s="89">
        <v>0</v>
      </c>
      <c r="G33" s="89">
        <v>0</v>
      </c>
      <c r="H33" s="89">
        <v>0</v>
      </c>
      <c r="I33" s="89">
        <v>0</v>
      </c>
    </row>
    <row r="34" spans="1:9" x14ac:dyDescent="0.15">
      <c r="A34" s="201" t="s">
        <v>600</v>
      </c>
      <c r="B34" s="89">
        <v>0</v>
      </c>
      <c r="C34" s="89">
        <v>1</v>
      </c>
      <c r="D34" s="198">
        <v>0</v>
      </c>
      <c r="E34" s="89">
        <v>1</v>
      </c>
      <c r="F34" s="89">
        <v>0</v>
      </c>
      <c r="G34" s="89">
        <v>0</v>
      </c>
      <c r="H34" s="89">
        <v>0</v>
      </c>
      <c r="I34" s="89">
        <v>0</v>
      </c>
    </row>
    <row r="35" spans="1:9" x14ac:dyDescent="0.15">
      <c r="A35" s="201" t="s">
        <v>716</v>
      </c>
      <c r="B35" s="89">
        <v>0</v>
      </c>
      <c r="C35" s="89">
        <v>0</v>
      </c>
      <c r="D35" s="198">
        <v>1</v>
      </c>
      <c r="E35" s="89">
        <v>1</v>
      </c>
      <c r="F35" s="89">
        <v>0</v>
      </c>
      <c r="G35" s="89">
        <v>0</v>
      </c>
      <c r="H35" s="89">
        <v>0</v>
      </c>
      <c r="I35" s="89">
        <v>0</v>
      </c>
    </row>
    <row r="36" spans="1:9" x14ac:dyDescent="0.15">
      <c r="A36" s="202" t="s">
        <v>782</v>
      </c>
      <c r="B36" s="89">
        <v>0</v>
      </c>
      <c r="C36" s="89">
        <v>1</v>
      </c>
      <c r="D36" s="198">
        <v>0</v>
      </c>
      <c r="E36" s="89">
        <v>0</v>
      </c>
      <c r="F36" s="89">
        <v>1</v>
      </c>
      <c r="G36" s="89">
        <v>0</v>
      </c>
      <c r="H36" s="89">
        <v>0</v>
      </c>
      <c r="I36" s="89">
        <v>0</v>
      </c>
    </row>
    <row r="37" spans="1:9" x14ac:dyDescent="0.15">
      <c r="A37" s="201" t="s">
        <v>448</v>
      </c>
      <c r="B37" s="89">
        <v>1</v>
      </c>
      <c r="C37" s="89">
        <v>0</v>
      </c>
      <c r="D37" s="198">
        <v>0</v>
      </c>
      <c r="E37" s="89">
        <v>0</v>
      </c>
      <c r="F37" s="89">
        <v>0</v>
      </c>
      <c r="G37" s="89">
        <v>0</v>
      </c>
      <c r="H37" s="89">
        <v>1</v>
      </c>
      <c r="I37" s="89">
        <v>0</v>
      </c>
    </row>
    <row r="38" spans="1:9" x14ac:dyDescent="0.15">
      <c r="A38" s="201" t="s">
        <v>490</v>
      </c>
      <c r="B38" s="89">
        <v>1</v>
      </c>
      <c r="C38" s="89">
        <v>0</v>
      </c>
      <c r="D38" s="198">
        <v>0</v>
      </c>
      <c r="E38" s="89">
        <v>0</v>
      </c>
      <c r="F38" s="89">
        <v>1</v>
      </c>
      <c r="G38" s="89">
        <v>0</v>
      </c>
      <c r="H38" s="89">
        <v>0</v>
      </c>
      <c r="I38" s="89">
        <v>0</v>
      </c>
    </row>
    <row r="39" spans="1:9" x14ac:dyDescent="0.15">
      <c r="A39" s="201" t="s">
        <v>432</v>
      </c>
      <c r="B39" s="292"/>
      <c r="C39" s="292"/>
      <c r="D39" s="292"/>
      <c r="E39" s="292"/>
      <c r="F39" s="292"/>
      <c r="G39" s="292"/>
      <c r="H39" s="292"/>
      <c r="I39" s="292"/>
    </row>
    <row r="40" spans="1:9" x14ac:dyDescent="0.15">
      <c r="A40" s="203" t="s">
        <v>968</v>
      </c>
      <c r="B40" s="89">
        <v>1</v>
      </c>
      <c r="C40" s="89">
        <v>0</v>
      </c>
      <c r="D40" s="198">
        <v>0</v>
      </c>
      <c r="E40" s="89">
        <v>1</v>
      </c>
      <c r="F40" s="89">
        <v>0</v>
      </c>
      <c r="G40" s="89">
        <v>0</v>
      </c>
      <c r="H40" s="89">
        <v>0</v>
      </c>
      <c r="I40" s="89">
        <v>0</v>
      </c>
    </row>
    <row r="41" spans="1:9" x14ac:dyDescent="0.15">
      <c r="A41" s="203" t="s">
        <v>969</v>
      </c>
      <c r="B41" s="89">
        <v>1</v>
      </c>
      <c r="C41" s="89">
        <v>0</v>
      </c>
      <c r="D41" s="198">
        <v>0</v>
      </c>
      <c r="E41" s="89">
        <v>1</v>
      </c>
      <c r="F41" s="89">
        <v>0</v>
      </c>
      <c r="G41" s="89">
        <v>0</v>
      </c>
      <c r="H41" s="89">
        <v>0</v>
      </c>
      <c r="I41" s="89">
        <v>0</v>
      </c>
    </row>
    <row r="42" spans="1:9" x14ac:dyDescent="0.15">
      <c r="A42" s="203" t="s">
        <v>970</v>
      </c>
      <c r="B42" s="89">
        <v>1</v>
      </c>
      <c r="C42" s="89">
        <v>0</v>
      </c>
      <c r="D42" s="198">
        <v>0</v>
      </c>
      <c r="E42" s="89">
        <v>1</v>
      </c>
      <c r="F42" s="89">
        <v>0</v>
      </c>
      <c r="G42" s="89">
        <v>0</v>
      </c>
      <c r="H42" s="89">
        <v>0</v>
      </c>
      <c r="I42" s="89">
        <v>0</v>
      </c>
    </row>
    <row r="43" spans="1:9" x14ac:dyDescent="0.15">
      <c r="A43" s="203" t="s">
        <v>971</v>
      </c>
      <c r="B43" s="89">
        <v>1</v>
      </c>
      <c r="C43" s="89">
        <v>0</v>
      </c>
      <c r="D43" s="198">
        <v>0</v>
      </c>
      <c r="E43" s="89">
        <v>1</v>
      </c>
      <c r="F43" s="89">
        <v>0</v>
      </c>
      <c r="G43" s="89">
        <v>0</v>
      </c>
      <c r="H43" s="89">
        <v>0</v>
      </c>
      <c r="I43" s="89">
        <v>0</v>
      </c>
    </row>
    <row r="44" spans="1:9" x14ac:dyDescent="0.15">
      <c r="A44" s="201" t="s">
        <v>560</v>
      </c>
      <c r="B44" s="89">
        <v>1</v>
      </c>
      <c r="C44" s="89">
        <v>0</v>
      </c>
      <c r="D44" s="198">
        <v>0</v>
      </c>
      <c r="E44" s="89">
        <v>1</v>
      </c>
      <c r="F44" s="89">
        <v>0</v>
      </c>
      <c r="G44" s="89">
        <v>0</v>
      </c>
      <c r="H44" s="89">
        <v>0</v>
      </c>
      <c r="I44" s="89">
        <v>0</v>
      </c>
    </row>
    <row r="45" spans="1:9" x14ac:dyDescent="0.15">
      <c r="A45" s="201" t="s">
        <v>439</v>
      </c>
      <c r="B45" s="89">
        <v>1</v>
      </c>
      <c r="C45" s="89">
        <v>0</v>
      </c>
      <c r="D45" s="198">
        <v>0</v>
      </c>
      <c r="E45" s="89">
        <v>1</v>
      </c>
      <c r="F45" s="89">
        <v>0</v>
      </c>
      <c r="G45" s="89">
        <v>0</v>
      </c>
      <c r="H45" s="89">
        <v>0</v>
      </c>
      <c r="I45" s="89">
        <v>0</v>
      </c>
    </row>
    <row r="46" spans="1:9" x14ac:dyDescent="0.15">
      <c r="A46" s="201" t="s">
        <v>454</v>
      </c>
      <c r="B46" s="89">
        <v>0</v>
      </c>
      <c r="C46" s="89">
        <v>1</v>
      </c>
      <c r="D46" s="198">
        <v>0</v>
      </c>
      <c r="E46" s="89">
        <v>0</v>
      </c>
      <c r="F46" s="89">
        <v>1</v>
      </c>
      <c r="G46" s="89">
        <v>0</v>
      </c>
      <c r="H46" s="89">
        <v>0</v>
      </c>
      <c r="I46" s="89">
        <v>0</v>
      </c>
    </row>
    <row r="47" spans="1:9" x14ac:dyDescent="0.15">
      <c r="A47" s="201" t="s">
        <v>580</v>
      </c>
      <c r="B47" s="89">
        <v>0</v>
      </c>
      <c r="C47" s="89">
        <v>1</v>
      </c>
      <c r="D47" s="198">
        <v>0</v>
      </c>
      <c r="E47" s="89">
        <v>1</v>
      </c>
      <c r="F47" s="89">
        <v>0</v>
      </c>
      <c r="G47" s="89">
        <v>0</v>
      </c>
      <c r="H47" s="89">
        <v>0</v>
      </c>
      <c r="I47" s="89">
        <v>0</v>
      </c>
    </row>
    <row r="48" spans="1:9" x14ac:dyDescent="0.15">
      <c r="A48" s="201" t="s">
        <v>463</v>
      </c>
      <c r="B48" s="89">
        <v>0</v>
      </c>
      <c r="C48" s="89">
        <v>1</v>
      </c>
      <c r="D48" s="198">
        <v>0</v>
      </c>
      <c r="E48" s="89">
        <v>0</v>
      </c>
      <c r="F48" s="89">
        <v>0</v>
      </c>
      <c r="G48" s="89">
        <v>1</v>
      </c>
      <c r="H48" s="89">
        <v>0</v>
      </c>
      <c r="I48" s="89">
        <v>0</v>
      </c>
    </row>
    <row r="49" spans="1:10" x14ac:dyDescent="0.15">
      <c r="A49" s="201" t="s">
        <v>578</v>
      </c>
      <c r="B49" s="89">
        <v>1</v>
      </c>
      <c r="C49" s="89">
        <v>0</v>
      </c>
      <c r="D49" s="198">
        <v>0</v>
      </c>
      <c r="E49" s="89">
        <v>0</v>
      </c>
      <c r="F49" s="89">
        <v>0</v>
      </c>
      <c r="G49" s="89">
        <v>0</v>
      </c>
      <c r="H49" s="89">
        <v>1</v>
      </c>
      <c r="I49" s="89">
        <v>0</v>
      </c>
      <c r="J49" s="86"/>
    </row>
    <row r="50" spans="1:10" x14ac:dyDescent="0.15">
      <c r="A50" s="201" t="s">
        <v>627</v>
      </c>
      <c r="B50" s="89">
        <v>0</v>
      </c>
      <c r="C50" s="89">
        <v>1</v>
      </c>
      <c r="D50" s="198">
        <v>0</v>
      </c>
      <c r="E50" s="89">
        <v>1</v>
      </c>
      <c r="F50" s="89">
        <v>0</v>
      </c>
      <c r="G50" s="89">
        <v>0</v>
      </c>
      <c r="H50" s="89">
        <v>0</v>
      </c>
      <c r="I50" s="89">
        <v>0</v>
      </c>
    </row>
    <row r="51" spans="1:10" x14ac:dyDescent="0.15">
      <c r="A51" s="201" t="s">
        <v>523</v>
      </c>
      <c r="B51" s="89">
        <v>1</v>
      </c>
      <c r="C51" s="89">
        <v>0</v>
      </c>
      <c r="D51" s="198">
        <v>0</v>
      </c>
      <c r="E51" s="89">
        <v>1</v>
      </c>
      <c r="F51" s="89">
        <v>0</v>
      </c>
      <c r="G51" s="89">
        <v>0</v>
      </c>
      <c r="H51" s="89">
        <v>0</v>
      </c>
      <c r="I51" s="89">
        <v>0</v>
      </c>
    </row>
    <row r="52" spans="1:10" s="292" customFormat="1" x14ac:dyDescent="0.15">
      <c r="A52" s="201" t="s">
        <v>474</v>
      </c>
    </row>
    <row r="53" spans="1:10" x14ac:dyDescent="0.15">
      <c r="A53" s="205" t="s">
        <v>866</v>
      </c>
      <c r="B53" s="89">
        <v>0</v>
      </c>
      <c r="C53" s="89">
        <v>1</v>
      </c>
      <c r="D53" s="198">
        <v>0</v>
      </c>
      <c r="E53" s="89">
        <v>0</v>
      </c>
      <c r="F53" s="89">
        <v>1</v>
      </c>
      <c r="G53" s="89">
        <v>0</v>
      </c>
      <c r="H53" s="89">
        <v>0</v>
      </c>
      <c r="I53" s="89">
        <v>0</v>
      </c>
    </row>
    <row r="54" spans="1:10" x14ac:dyDescent="0.15">
      <c r="A54" s="205" t="s">
        <v>865</v>
      </c>
      <c r="B54" s="89">
        <v>1</v>
      </c>
      <c r="C54" s="89">
        <v>0</v>
      </c>
      <c r="D54" s="198">
        <v>0</v>
      </c>
      <c r="E54" s="89">
        <v>0</v>
      </c>
      <c r="F54" s="89">
        <v>1</v>
      </c>
      <c r="G54" s="89">
        <v>0</v>
      </c>
      <c r="H54" s="89">
        <v>0</v>
      </c>
      <c r="I54" s="89">
        <v>0</v>
      </c>
    </row>
    <row r="55" spans="1:10" x14ac:dyDescent="0.15">
      <c r="A55" s="201" t="s">
        <v>508</v>
      </c>
      <c r="B55" s="89">
        <v>0</v>
      </c>
      <c r="C55" s="89">
        <v>1</v>
      </c>
      <c r="D55" s="198">
        <v>0</v>
      </c>
      <c r="E55" s="89">
        <v>0</v>
      </c>
      <c r="F55" s="89">
        <v>0</v>
      </c>
      <c r="G55" s="89">
        <v>0</v>
      </c>
      <c r="H55" s="89">
        <v>1</v>
      </c>
      <c r="I55" s="89">
        <v>0</v>
      </c>
    </row>
    <row r="56" spans="1:10" x14ac:dyDescent="0.15">
      <c r="A56" s="201" t="s">
        <v>507</v>
      </c>
      <c r="B56" s="89">
        <v>1</v>
      </c>
      <c r="C56" s="89">
        <v>0</v>
      </c>
      <c r="D56" s="198">
        <v>0</v>
      </c>
      <c r="E56" s="89">
        <v>1</v>
      </c>
      <c r="F56" s="89">
        <v>0</v>
      </c>
      <c r="G56" s="89">
        <v>0</v>
      </c>
      <c r="H56" s="89">
        <v>0</v>
      </c>
      <c r="I56" s="89">
        <v>0</v>
      </c>
    </row>
    <row r="57" spans="1:10" x14ac:dyDescent="0.15">
      <c r="A57" s="204" t="s">
        <v>518</v>
      </c>
      <c r="B57" s="292"/>
      <c r="C57" s="292"/>
      <c r="D57" s="292"/>
      <c r="E57" s="292"/>
      <c r="F57" s="292"/>
      <c r="G57" s="292"/>
      <c r="H57" s="292"/>
      <c r="I57" s="292"/>
    </row>
    <row r="58" spans="1:10" x14ac:dyDescent="0.15">
      <c r="A58" s="203" t="s">
        <v>796</v>
      </c>
      <c r="B58" s="89">
        <v>1</v>
      </c>
      <c r="C58" s="89">
        <v>0</v>
      </c>
      <c r="D58" s="198">
        <v>0</v>
      </c>
      <c r="E58" s="89">
        <v>0</v>
      </c>
      <c r="F58" s="89">
        <v>1</v>
      </c>
      <c r="G58" s="89">
        <v>0</v>
      </c>
      <c r="H58" s="89">
        <v>0</v>
      </c>
      <c r="I58" s="89">
        <v>0</v>
      </c>
    </row>
    <row r="59" spans="1:10" x14ac:dyDescent="0.15">
      <c r="A59" s="203" t="s">
        <v>794</v>
      </c>
      <c r="B59" s="89">
        <v>1</v>
      </c>
      <c r="C59" s="89">
        <v>0</v>
      </c>
      <c r="D59" s="198">
        <v>0</v>
      </c>
      <c r="E59" s="89">
        <v>0</v>
      </c>
      <c r="F59" s="89">
        <v>0</v>
      </c>
      <c r="G59" s="89">
        <v>0</v>
      </c>
      <c r="H59" s="89">
        <v>1</v>
      </c>
      <c r="I59" s="89">
        <v>0</v>
      </c>
    </row>
    <row r="60" spans="1:10" x14ac:dyDescent="0.15">
      <c r="A60" s="203" t="s">
        <v>793</v>
      </c>
      <c r="B60" s="89">
        <v>1</v>
      </c>
      <c r="C60" s="89">
        <v>0</v>
      </c>
      <c r="D60" s="198">
        <v>0</v>
      </c>
      <c r="E60" s="89">
        <v>0</v>
      </c>
      <c r="F60" s="89">
        <v>1</v>
      </c>
      <c r="G60" s="89">
        <v>0</v>
      </c>
      <c r="H60" s="89">
        <v>0</v>
      </c>
      <c r="I60" s="89">
        <v>0</v>
      </c>
    </row>
    <row r="61" spans="1:10" x14ac:dyDescent="0.15">
      <c r="A61" s="203" t="s">
        <v>789</v>
      </c>
      <c r="B61" s="89">
        <v>1</v>
      </c>
      <c r="C61" s="89">
        <v>0</v>
      </c>
      <c r="D61" s="198">
        <v>0</v>
      </c>
      <c r="E61" s="89">
        <v>1</v>
      </c>
      <c r="F61" s="89">
        <v>0</v>
      </c>
      <c r="G61" s="89">
        <v>0</v>
      </c>
      <c r="H61" s="89">
        <v>0</v>
      </c>
      <c r="I61" s="89">
        <v>0</v>
      </c>
    </row>
    <row r="62" spans="1:10" x14ac:dyDescent="0.15">
      <c r="A62" s="203" t="s">
        <v>783</v>
      </c>
      <c r="B62" s="89">
        <v>1</v>
      </c>
      <c r="C62" s="89">
        <v>0</v>
      </c>
      <c r="D62" s="198">
        <v>0</v>
      </c>
      <c r="E62" s="89">
        <v>0</v>
      </c>
      <c r="F62" s="89">
        <v>0</v>
      </c>
      <c r="G62" s="89">
        <v>0</v>
      </c>
      <c r="H62" s="89">
        <v>1</v>
      </c>
      <c r="I62" s="89">
        <v>0</v>
      </c>
    </row>
    <row r="63" spans="1:10" x14ac:dyDescent="0.15">
      <c r="A63" s="203" t="s">
        <v>787</v>
      </c>
      <c r="B63" s="89">
        <v>1</v>
      </c>
      <c r="C63" s="89">
        <v>0</v>
      </c>
      <c r="D63" s="198">
        <v>0</v>
      </c>
      <c r="E63" s="89">
        <v>0</v>
      </c>
      <c r="F63" s="89">
        <v>0</v>
      </c>
      <c r="G63" s="89">
        <v>0</v>
      </c>
      <c r="H63" s="89">
        <v>1</v>
      </c>
      <c r="I63" s="89">
        <v>0</v>
      </c>
    </row>
    <row r="64" spans="1:10" x14ac:dyDescent="0.15">
      <c r="A64" s="203" t="s">
        <v>791</v>
      </c>
      <c r="B64" s="89">
        <v>1</v>
      </c>
      <c r="C64" s="89">
        <v>0</v>
      </c>
      <c r="D64" s="198">
        <v>0</v>
      </c>
      <c r="E64" s="89">
        <v>0</v>
      </c>
      <c r="F64" s="89">
        <v>0</v>
      </c>
      <c r="G64" s="89">
        <v>0</v>
      </c>
      <c r="H64" s="89">
        <v>1</v>
      </c>
      <c r="I64" s="89">
        <v>0</v>
      </c>
    </row>
    <row r="65" spans="1:9" x14ac:dyDescent="0.15">
      <c r="A65" s="203" t="s">
        <v>785</v>
      </c>
      <c r="B65" s="89">
        <v>1</v>
      </c>
      <c r="C65" s="89">
        <v>0</v>
      </c>
      <c r="D65" s="198">
        <v>0</v>
      </c>
      <c r="E65" s="89">
        <v>1</v>
      </c>
      <c r="F65" s="89">
        <v>0</v>
      </c>
      <c r="G65" s="89">
        <v>0</v>
      </c>
      <c r="H65" s="89">
        <v>0</v>
      </c>
      <c r="I65" s="89">
        <v>0</v>
      </c>
    </row>
    <row r="66" spans="1:9" x14ac:dyDescent="0.15">
      <c r="A66" s="203" t="s">
        <v>786</v>
      </c>
      <c r="B66" s="89">
        <v>1</v>
      </c>
      <c r="C66" s="89">
        <v>0</v>
      </c>
      <c r="D66" s="198">
        <v>0</v>
      </c>
      <c r="E66" s="89">
        <v>1</v>
      </c>
      <c r="F66" s="89">
        <v>0</v>
      </c>
      <c r="G66" s="89">
        <v>0</v>
      </c>
      <c r="H66" s="89">
        <v>0</v>
      </c>
      <c r="I66" s="89">
        <v>0</v>
      </c>
    </row>
    <row r="67" spans="1:9" x14ac:dyDescent="0.15">
      <c r="A67" s="203" t="s">
        <v>550</v>
      </c>
      <c r="B67" s="89">
        <v>1</v>
      </c>
      <c r="C67" s="89">
        <v>0</v>
      </c>
      <c r="D67" s="198">
        <v>0</v>
      </c>
      <c r="E67" s="89">
        <v>0</v>
      </c>
      <c r="F67" s="89">
        <v>0</v>
      </c>
      <c r="G67" s="89">
        <v>0</v>
      </c>
      <c r="H67" s="89">
        <v>1</v>
      </c>
      <c r="I67" s="89">
        <v>0</v>
      </c>
    </row>
    <row r="68" spans="1:9" x14ac:dyDescent="0.15">
      <c r="A68" s="203" t="s">
        <v>792</v>
      </c>
      <c r="B68" s="89">
        <v>1</v>
      </c>
      <c r="C68" s="89">
        <v>0</v>
      </c>
      <c r="D68" s="198">
        <v>0</v>
      </c>
      <c r="E68" s="89">
        <v>0</v>
      </c>
      <c r="F68" s="89">
        <v>0</v>
      </c>
      <c r="G68" s="89">
        <v>0</v>
      </c>
      <c r="H68" s="89">
        <v>1</v>
      </c>
      <c r="I68" s="89">
        <v>0</v>
      </c>
    </row>
    <row r="69" spans="1:9" x14ac:dyDescent="0.15">
      <c r="A69" s="203" t="s">
        <v>535</v>
      </c>
      <c r="B69" s="89">
        <v>1</v>
      </c>
      <c r="C69" s="89">
        <v>0</v>
      </c>
      <c r="D69" s="198">
        <v>0</v>
      </c>
      <c r="E69" s="89">
        <v>1</v>
      </c>
      <c r="F69" s="89">
        <v>0</v>
      </c>
      <c r="G69" s="89">
        <v>0</v>
      </c>
      <c r="H69" s="89">
        <v>0</v>
      </c>
      <c r="I69" s="89">
        <v>0</v>
      </c>
    </row>
    <row r="70" spans="1:9" x14ac:dyDescent="0.15">
      <c r="A70" s="203" t="s">
        <v>788</v>
      </c>
      <c r="B70" s="89">
        <v>1</v>
      </c>
      <c r="C70" s="89">
        <v>0</v>
      </c>
      <c r="D70" s="198">
        <v>0</v>
      </c>
      <c r="E70" s="89">
        <v>0</v>
      </c>
      <c r="F70" s="89">
        <v>0</v>
      </c>
      <c r="G70" s="89">
        <v>0</v>
      </c>
      <c r="H70" s="89">
        <v>0</v>
      </c>
      <c r="I70" s="89">
        <v>1</v>
      </c>
    </row>
    <row r="71" spans="1:9" x14ac:dyDescent="0.15">
      <c r="A71" s="203" t="s">
        <v>790</v>
      </c>
      <c r="B71" s="89">
        <v>1</v>
      </c>
      <c r="C71" s="89">
        <v>0</v>
      </c>
      <c r="D71" s="198">
        <v>0</v>
      </c>
      <c r="E71" s="89">
        <v>0</v>
      </c>
      <c r="F71" s="89">
        <v>1</v>
      </c>
      <c r="G71" s="89">
        <v>0</v>
      </c>
      <c r="H71" s="89">
        <v>0</v>
      </c>
      <c r="I71" s="89">
        <v>0</v>
      </c>
    </row>
    <row r="72" spans="1:9" x14ac:dyDescent="0.15">
      <c r="A72" s="203" t="s">
        <v>795</v>
      </c>
      <c r="B72" s="89">
        <v>1</v>
      </c>
      <c r="C72" s="89">
        <v>0</v>
      </c>
      <c r="D72" s="198">
        <v>0</v>
      </c>
      <c r="E72" s="89">
        <v>0</v>
      </c>
      <c r="F72" s="89">
        <v>0</v>
      </c>
      <c r="G72" s="89">
        <v>0</v>
      </c>
      <c r="H72" s="89">
        <v>1</v>
      </c>
      <c r="I72" s="89">
        <v>0</v>
      </c>
    </row>
    <row r="73" spans="1:9" x14ac:dyDescent="0.15">
      <c r="A73" s="203" t="s">
        <v>784</v>
      </c>
      <c r="B73" s="89">
        <v>1</v>
      </c>
      <c r="C73" s="89">
        <v>0</v>
      </c>
      <c r="D73" s="198">
        <v>0</v>
      </c>
      <c r="E73" s="89">
        <v>0</v>
      </c>
      <c r="F73" s="89">
        <v>1</v>
      </c>
      <c r="G73" s="89">
        <v>0</v>
      </c>
      <c r="H73" s="89">
        <v>0</v>
      </c>
      <c r="I73" s="89">
        <v>0</v>
      </c>
    </row>
    <row r="74" spans="1:9" x14ac:dyDescent="0.15">
      <c r="A74" s="201" t="s">
        <v>437</v>
      </c>
      <c r="B74" s="89">
        <v>1</v>
      </c>
      <c r="C74" s="89">
        <v>0</v>
      </c>
      <c r="D74" s="198">
        <v>0</v>
      </c>
      <c r="E74" s="89">
        <v>0</v>
      </c>
      <c r="F74" s="89">
        <v>0</v>
      </c>
      <c r="G74" s="89">
        <v>1</v>
      </c>
      <c r="H74" s="89">
        <v>0</v>
      </c>
      <c r="I74" s="89">
        <v>0</v>
      </c>
    </row>
    <row r="75" spans="1:9" x14ac:dyDescent="0.15">
      <c r="A75" s="204" t="s">
        <v>486</v>
      </c>
      <c r="B75" s="292"/>
      <c r="C75" s="292"/>
      <c r="D75" s="292"/>
      <c r="E75" s="292"/>
      <c r="F75" s="292"/>
      <c r="G75" s="292"/>
      <c r="H75" s="292"/>
      <c r="I75" s="292"/>
    </row>
    <row r="76" spans="1:9" x14ac:dyDescent="0.15">
      <c r="A76" s="203" t="s">
        <v>972</v>
      </c>
      <c r="B76" s="89">
        <v>1</v>
      </c>
      <c r="C76" s="89">
        <v>0</v>
      </c>
      <c r="D76" s="198">
        <v>0</v>
      </c>
      <c r="E76" s="89">
        <v>1</v>
      </c>
      <c r="F76" s="89">
        <v>0</v>
      </c>
      <c r="G76" s="89">
        <v>0</v>
      </c>
      <c r="H76" s="89">
        <v>0</v>
      </c>
      <c r="I76" s="89">
        <v>0</v>
      </c>
    </row>
    <row r="77" spans="1:9" x14ac:dyDescent="0.15">
      <c r="A77" s="201" t="s">
        <v>576</v>
      </c>
      <c r="B77" s="89">
        <v>1</v>
      </c>
      <c r="C77" s="89">
        <v>0</v>
      </c>
      <c r="D77" s="198">
        <v>0</v>
      </c>
      <c r="E77" s="89">
        <v>1</v>
      </c>
      <c r="F77" s="89">
        <v>0</v>
      </c>
      <c r="G77" s="89">
        <v>0</v>
      </c>
      <c r="H77" s="89">
        <v>0</v>
      </c>
      <c r="I77" s="89">
        <v>0</v>
      </c>
    </row>
    <row r="78" spans="1:9" x14ac:dyDescent="0.15">
      <c r="A78" s="201" t="s">
        <v>595</v>
      </c>
    </row>
    <row r="79" spans="1:9" x14ac:dyDescent="0.15">
      <c r="A79" s="201" t="s">
        <v>443</v>
      </c>
    </row>
    <row r="80" spans="1:9" x14ac:dyDescent="0.15">
      <c r="A80" s="201" t="s">
        <v>471</v>
      </c>
    </row>
    <row r="81" spans="1:9" x14ac:dyDescent="0.15">
      <c r="A81" s="201" t="s">
        <v>620</v>
      </c>
    </row>
    <row r="82" spans="1:9" x14ac:dyDescent="0.15">
      <c r="A82" s="201" t="s">
        <v>435</v>
      </c>
    </row>
    <row r="83" spans="1:9" x14ac:dyDescent="0.15">
      <c r="A83" s="201" t="s">
        <v>460</v>
      </c>
    </row>
    <row r="84" spans="1:9" x14ac:dyDescent="0.15">
      <c r="A84" s="201" t="s">
        <v>522</v>
      </c>
    </row>
    <row r="85" spans="1:9" x14ac:dyDescent="0.15">
      <c r="A85" s="204" t="s">
        <v>596</v>
      </c>
    </row>
    <row r="86" spans="1:9" x14ac:dyDescent="0.15">
      <c r="A86" s="203" t="s">
        <v>797</v>
      </c>
      <c r="B86" s="89">
        <v>0</v>
      </c>
      <c r="C86" s="89">
        <v>1</v>
      </c>
      <c r="D86" s="198">
        <v>0</v>
      </c>
      <c r="E86" s="89">
        <v>0</v>
      </c>
      <c r="F86" s="89">
        <v>0</v>
      </c>
      <c r="G86" s="89">
        <v>1</v>
      </c>
      <c r="I86" s="89">
        <v>0</v>
      </c>
    </row>
    <row r="87" spans="1:9" x14ac:dyDescent="0.15">
      <c r="A87" s="203" t="s">
        <v>798</v>
      </c>
      <c r="B87" s="89">
        <v>0</v>
      </c>
      <c r="C87" s="89">
        <v>1</v>
      </c>
      <c r="D87" s="198">
        <v>0</v>
      </c>
      <c r="E87" s="89">
        <v>0</v>
      </c>
      <c r="F87" s="89">
        <v>0</v>
      </c>
      <c r="G87" s="89">
        <v>1</v>
      </c>
      <c r="I87" s="89">
        <v>0</v>
      </c>
    </row>
    <row r="88" spans="1:9" x14ac:dyDescent="0.15">
      <c r="A88" s="201" t="s">
        <v>599</v>
      </c>
      <c r="B88" s="89">
        <v>1</v>
      </c>
      <c r="C88" s="89">
        <v>0</v>
      </c>
      <c r="D88" s="198">
        <v>0</v>
      </c>
      <c r="E88" s="89">
        <v>0</v>
      </c>
      <c r="F88" s="89">
        <v>0</v>
      </c>
      <c r="G88" s="89">
        <v>0</v>
      </c>
      <c r="H88" s="89">
        <v>1</v>
      </c>
      <c r="I88" s="89">
        <v>0</v>
      </c>
    </row>
    <row r="89" spans="1:9" x14ac:dyDescent="0.15">
      <c r="A89" s="201" t="s">
        <v>538</v>
      </c>
    </row>
    <row r="90" spans="1:9" x14ac:dyDescent="0.15">
      <c r="A90" s="201" t="s">
        <v>479</v>
      </c>
    </row>
    <row r="91" spans="1:9" x14ac:dyDescent="0.15">
      <c r="A91" s="204" t="s">
        <v>613</v>
      </c>
    </row>
    <row r="92" spans="1:9" x14ac:dyDescent="0.15">
      <c r="A92" s="203" t="s">
        <v>799</v>
      </c>
    </row>
    <row r="93" spans="1:9" x14ac:dyDescent="0.15">
      <c r="A93" s="203" t="s">
        <v>800</v>
      </c>
    </row>
    <row r="94" spans="1:9" x14ac:dyDescent="0.15">
      <c r="A94" s="201" t="s">
        <v>611</v>
      </c>
    </row>
    <row r="95" spans="1:9" x14ac:dyDescent="0.15">
      <c r="A95" s="201" t="s">
        <v>622</v>
      </c>
    </row>
    <row r="96" spans="1:9" x14ac:dyDescent="0.15">
      <c r="A96" s="201" t="s">
        <v>625</v>
      </c>
      <c r="B96" s="89">
        <v>1</v>
      </c>
      <c r="C96" s="89">
        <v>0</v>
      </c>
      <c r="D96" s="198">
        <v>0</v>
      </c>
      <c r="E96" s="89">
        <v>1</v>
      </c>
      <c r="F96" s="89">
        <v>0</v>
      </c>
      <c r="G96" s="89">
        <v>0</v>
      </c>
      <c r="H96" s="89">
        <v>0</v>
      </c>
      <c r="I96" s="89">
        <v>0</v>
      </c>
    </row>
    <row r="97" spans="1:10" x14ac:dyDescent="0.15">
      <c r="A97" s="201" t="s">
        <v>428</v>
      </c>
      <c r="B97" s="89">
        <v>0</v>
      </c>
      <c r="C97" s="89">
        <v>1</v>
      </c>
      <c r="D97" s="198">
        <v>0</v>
      </c>
      <c r="E97" s="89">
        <v>1</v>
      </c>
      <c r="F97" s="89">
        <v>0</v>
      </c>
      <c r="G97" s="89">
        <v>0</v>
      </c>
      <c r="H97" s="89">
        <v>0</v>
      </c>
      <c r="I97" s="89">
        <v>0</v>
      </c>
    </row>
    <row r="98" spans="1:10" x14ac:dyDescent="0.15">
      <c r="A98" s="204" t="s">
        <v>602</v>
      </c>
      <c r="J98" s="86"/>
    </row>
    <row r="99" spans="1:10" x14ac:dyDescent="0.15">
      <c r="A99" s="203" t="s">
        <v>801</v>
      </c>
    </row>
    <row r="100" spans="1:10" x14ac:dyDescent="0.15">
      <c r="A100" s="203" t="s">
        <v>802</v>
      </c>
    </row>
    <row r="101" spans="1:10" x14ac:dyDescent="0.15">
      <c r="A101" s="203" t="s">
        <v>803</v>
      </c>
    </row>
    <row r="102" spans="1:10" x14ac:dyDescent="0.15">
      <c r="A102" s="201" t="s">
        <v>571</v>
      </c>
    </row>
    <row r="103" spans="1:10" x14ac:dyDescent="0.15">
      <c r="A103" s="202" t="s">
        <v>959</v>
      </c>
    </row>
    <row r="104" spans="1:10" x14ac:dyDescent="0.15">
      <c r="A104" s="201" t="s">
        <v>465</v>
      </c>
    </row>
    <row r="105" spans="1:10" x14ac:dyDescent="0.15">
      <c r="A105" s="201" t="s">
        <v>588</v>
      </c>
    </row>
    <row r="106" spans="1:10" x14ac:dyDescent="0.15">
      <c r="A106" s="204" t="s">
        <v>574</v>
      </c>
      <c r="B106" s="90"/>
      <c r="C106" s="90"/>
      <c r="D106" s="199"/>
      <c r="E106" s="90"/>
      <c r="F106" s="90"/>
      <c r="G106" s="90"/>
      <c r="H106" s="90"/>
      <c r="I106" s="90"/>
    </row>
    <row r="107" spans="1:10" x14ac:dyDescent="0.15">
      <c r="A107" s="203" t="s">
        <v>805</v>
      </c>
    </row>
    <row r="108" spans="1:10" x14ac:dyDescent="0.15">
      <c r="A108" s="203" t="s">
        <v>804</v>
      </c>
    </row>
    <row r="109" spans="1:10" x14ac:dyDescent="0.15">
      <c r="A109" s="201" t="s">
        <v>606</v>
      </c>
    </row>
    <row r="110" spans="1:10" x14ac:dyDescent="0.15">
      <c r="A110" s="201" t="s">
        <v>545</v>
      </c>
    </row>
    <row r="111" spans="1:10" x14ac:dyDescent="0.15">
      <c r="A111" s="201" t="s">
        <v>974</v>
      </c>
      <c r="B111" s="89">
        <v>0</v>
      </c>
      <c r="C111" s="89">
        <v>1</v>
      </c>
      <c r="D111" s="198">
        <v>0</v>
      </c>
      <c r="E111" s="89">
        <v>0</v>
      </c>
      <c r="F111" s="89">
        <v>1</v>
      </c>
      <c r="G111" s="89">
        <v>0</v>
      </c>
      <c r="H111" s="89">
        <v>0</v>
      </c>
      <c r="I111" s="89">
        <v>0</v>
      </c>
    </row>
    <row r="112" spans="1:10" x14ac:dyDescent="0.15">
      <c r="A112" s="201" t="s">
        <v>572</v>
      </c>
    </row>
    <row r="113" spans="1:9" x14ac:dyDescent="0.15">
      <c r="A113" s="201" t="s">
        <v>496</v>
      </c>
    </row>
    <row r="114" spans="1:9" x14ac:dyDescent="0.15">
      <c r="A114" s="201" t="s">
        <v>525</v>
      </c>
    </row>
    <row r="115" spans="1:9" x14ac:dyDescent="0.15">
      <c r="A115" s="204" t="s">
        <v>500</v>
      </c>
    </row>
    <row r="116" spans="1:9" x14ac:dyDescent="0.15">
      <c r="A116" s="203" t="s">
        <v>808</v>
      </c>
    </row>
    <row r="117" spans="1:9" x14ac:dyDescent="0.15">
      <c r="A117" s="203" t="s">
        <v>807</v>
      </c>
    </row>
    <row r="118" spans="1:9" x14ac:dyDescent="0.15">
      <c r="A118" s="203" t="s">
        <v>809</v>
      </c>
    </row>
    <row r="119" spans="1:9" x14ac:dyDescent="0.15">
      <c r="A119" s="203" t="s">
        <v>806</v>
      </c>
    </row>
    <row r="120" spans="1:9" x14ac:dyDescent="0.15">
      <c r="A120" s="201" t="s">
        <v>561</v>
      </c>
      <c r="B120" s="89">
        <v>0</v>
      </c>
      <c r="C120" s="89">
        <v>1</v>
      </c>
      <c r="D120" s="198">
        <v>0</v>
      </c>
      <c r="E120" s="89">
        <v>0</v>
      </c>
      <c r="F120" s="89">
        <v>0</v>
      </c>
      <c r="G120" s="89">
        <v>1</v>
      </c>
      <c r="H120" s="89">
        <v>0</v>
      </c>
      <c r="I120" s="89">
        <v>0</v>
      </c>
    </row>
    <row r="121" spans="1:9" x14ac:dyDescent="0.15">
      <c r="A121" s="201" t="s">
        <v>608</v>
      </c>
    </row>
    <row r="122" spans="1:9" x14ac:dyDescent="0.15">
      <c r="A122" s="201" t="s">
        <v>446</v>
      </c>
    </row>
    <row r="123" spans="1:9" x14ac:dyDescent="0.15">
      <c r="A123" s="201" t="s">
        <v>447</v>
      </c>
    </row>
    <row r="124" spans="1:9" x14ac:dyDescent="0.15">
      <c r="A124" s="201" t="s">
        <v>430</v>
      </c>
      <c r="B124" s="89">
        <v>0</v>
      </c>
      <c r="C124" s="89">
        <v>1</v>
      </c>
      <c r="D124" s="198">
        <v>0</v>
      </c>
      <c r="E124" s="89">
        <v>1</v>
      </c>
      <c r="F124" s="89">
        <v>0</v>
      </c>
      <c r="G124" s="89">
        <v>0</v>
      </c>
      <c r="H124" s="89">
        <v>0</v>
      </c>
      <c r="I124" s="89">
        <v>0</v>
      </c>
    </row>
    <row r="125" spans="1:9" x14ac:dyDescent="0.15">
      <c r="A125" s="201" t="s">
        <v>520</v>
      </c>
      <c r="B125" s="89">
        <v>1</v>
      </c>
      <c r="C125" s="89">
        <v>0</v>
      </c>
      <c r="D125" s="198">
        <v>0</v>
      </c>
      <c r="E125" s="89">
        <v>0</v>
      </c>
      <c r="F125" s="89">
        <v>0</v>
      </c>
      <c r="G125" s="89">
        <v>1</v>
      </c>
      <c r="H125" s="89">
        <v>0</v>
      </c>
      <c r="I125" s="89">
        <v>0</v>
      </c>
    </row>
    <row r="126" spans="1:9" x14ac:dyDescent="0.15">
      <c r="A126" s="201" t="s">
        <v>584</v>
      </c>
    </row>
    <row r="127" spans="1:9" x14ac:dyDescent="0.15">
      <c r="A127" s="201" t="s">
        <v>583</v>
      </c>
    </row>
    <row r="128" spans="1:9" x14ac:dyDescent="0.15">
      <c r="A128" s="201" t="s">
        <v>506</v>
      </c>
    </row>
    <row r="129" spans="1:9" x14ac:dyDescent="0.15">
      <c r="A129" s="201" t="s">
        <v>499</v>
      </c>
    </row>
    <row r="130" spans="1:9" x14ac:dyDescent="0.15">
      <c r="A130" s="201" t="s">
        <v>539</v>
      </c>
    </row>
    <row r="131" spans="1:9" x14ac:dyDescent="0.15">
      <c r="A131" s="201" t="s">
        <v>503</v>
      </c>
    </row>
    <row r="132" spans="1:9" x14ac:dyDescent="0.15">
      <c r="A132" s="201" t="s">
        <v>609</v>
      </c>
    </row>
    <row r="133" spans="1:9" x14ac:dyDescent="0.15">
      <c r="A133" s="201" t="s">
        <v>640</v>
      </c>
      <c r="B133" s="89">
        <v>0</v>
      </c>
      <c r="C133" s="89">
        <v>1</v>
      </c>
      <c r="D133" s="198">
        <v>0</v>
      </c>
      <c r="E133" s="89">
        <v>1</v>
      </c>
      <c r="F133" s="89">
        <v>0</v>
      </c>
      <c r="G133" s="89">
        <v>0</v>
      </c>
      <c r="H133" s="89">
        <v>0</v>
      </c>
      <c r="I133" s="89">
        <v>0</v>
      </c>
    </row>
    <row r="134" spans="1:9" x14ac:dyDescent="0.15">
      <c r="A134" s="204" t="s">
        <v>619</v>
      </c>
    </row>
    <row r="135" spans="1:9" x14ac:dyDescent="0.15">
      <c r="A135" s="203" t="s">
        <v>812</v>
      </c>
    </row>
    <row r="136" spans="1:9" x14ac:dyDescent="0.15">
      <c r="A136" s="203" t="s">
        <v>811</v>
      </c>
    </row>
    <row r="137" spans="1:9" x14ac:dyDescent="0.15">
      <c r="A137" s="203" t="s">
        <v>810</v>
      </c>
    </row>
    <row r="138" spans="1:9" x14ac:dyDescent="0.15">
      <c r="A138" s="203" t="s">
        <v>814</v>
      </c>
    </row>
    <row r="139" spans="1:9" x14ac:dyDescent="0.15">
      <c r="A139" s="203" t="s">
        <v>815</v>
      </c>
    </row>
    <row r="140" spans="1:9" x14ac:dyDescent="0.15">
      <c r="A140" s="203" t="s">
        <v>813</v>
      </c>
    </row>
    <row r="141" spans="1:9" x14ac:dyDescent="0.15">
      <c r="A141" s="204" t="s">
        <v>504</v>
      </c>
    </row>
    <row r="142" spans="1:9" x14ac:dyDescent="0.15">
      <c r="A142" s="203" t="s">
        <v>821</v>
      </c>
    </row>
    <row r="143" spans="1:9" x14ac:dyDescent="0.15">
      <c r="A143" s="203" t="s">
        <v>824</v>
      </c>
    </row>
    <row r="144" spans="1:9" x14ac:dyDescent="0.15">
      <c r="A144" s="203" t="s">
        <v>820</v>
      </c>
    </row>
    <row r="145" spans="1:9" x14ac:dyDescent="0.15">
      <c r="A145" s="203" t="s">
        <v>816</v>
      </c>
    </row>
    <row r="146" spans="1:9" x14ac:dyDescent="0.15">
      <c r="A146" s="203" t="s">
        <v>822</v>
      </c>
    </row>
    <row r="147" spans="1:9" x14ac:dyDescent="0.15">
      <c r="A147" s="203" t="s">
        <v>817</v>
      </c>
    </row>
    <row r="148" spans="1:9" x14ac:dyDescent="0.15">
      <c r="A148" s="203" t="s">
        <v>823</v>
      </c>
    </row>
    <row r="149" spans="1:9" x14ac:dyDescent="0.15">
      <c r="A149" s="203" t="s">
        <v>825</v>
      </c>
    </row>
    <row r="150" spans="1:9" x14ac:dyDescent="0.15">
      <c r="A150" s="203" t="s">
        <v>818</v>
      </c>
    </row>
    <row r="151" spans="1:9" x14ac:dyDescent="0.15">
      <c r="A151" s="203" t="s">
        <v>826</v>
      </c>
    </row>
    <row r="152" spans="1:9" x14ac:dyDescent="0.15">
      <c r="A152" s="203" t="s">
        <v>819</v>
      </c>
    </row>
    <row r="153" spans="1:9" x14ac:dyDescent="0.15">
      <c r="A153" s="201" t="s">
        <v>557</v>
      </c>
      <c r="B153" s="89">
        <v>1</v>
      </c>
      <c r="C153" s="89">
        <v>0</v>
      </c>
      <c r="D153" s="198">
        <v>0</v>
      </c>
      <c r="E153" s="89">
        <v>0</v>
      </c>
      <c r="F153" s="89">
        <v>0</v>
      </c>
      <c r="G153" s="89">
        <v>0</v>
      </c>
      <c r="H153" s="89">
        <v>1</v>
      </c>
      <c r="I153" s="89">
        <v>0</v>
      </c>
    </row>
    <row r="154" spans="1:9" x14ac:dyDescent="0.15">
      <c r="A154" s="204" t="s">
        <v>681</v>
      </c>
      <c r="B154" s="89">
        <v>0</v>
      </c>
      <c r="C154" s="89">
        <v>1</v>
      </c>
      <c r="D154" s="198">
        <v>0</v>
      </c>
      <c r="E154" s="89">
        <v>1</v>
      </c>
      <c r="F154" s="89">
        <v>0</v>
      </c>
      <c r="G154" s="89">
        <v>0</v>
      </c>
      <c r="H154" s="89">
        <v>0</v>
      </c>
      <c r="I154" s="89">
        <v>0</v>
      </c>
    </row>
    <row r="155" spans="1:9" x14ac:dyDescent="0.15">
      <c r="A155" s="201" t="s">
        <v>654</v>
      </c>
    </row>
    <row r="156" spans="1:9" x14ac:dyDescent="0.15">
      <c r="A156" s="201" t="s">
        <v>581</v>
      </c>
    </row>
    <row r="157" spans="1:9" x14ac:dyDescent="0.15">
      <c r="A157" s="201" t="s">
        <v>570</v>
      </c>
    </row>
    <row r="158" spans="1:9" x14ac:dyDescent="0.15">
      <c r="A158" s="201" t="s">
        <v>665</v>
      </c>
    </row>
    <row r="159" spans="1:9" x14ac:dyDescent="0.15">
      <c r="A159" s="203" t="s">
        <v>828</v>
      </c>
    </row>
    <row r="160" spans="1:9" x14ac:dyDescent="0.15">
      <c r="A160" s="203" t="s">
        <v>829</v>
      </c>
    </row>
    <row r="161" spans="1:9" x14ac:dyDescent="0.15">
      <c r="A161" s="203" t="s">
        <v>827</v>
      </c>
    </row>
    <row r="162" spans="1:9" x14ac:dyDescent="0.15">
      <c r="A162" s="201" t="s">
        <v>475</v>
      </c>
    </row>
    <row r="163" spans="1:9" x14ac:dyDescent="0.15">
      <c r="A163" s="204" t="s">
        <v>493</v>
      </c>
    </row>
    <row r="164" spans="1:9" x14ac:dyDescent="0.15">
      <c r="A164" s="203" t="s">
        <v>830</v>
      </c>
    </row>
    <row r="165" spans="1:9" x14ac:dyDescent="0.15">
      <c r="A165" s="203" t="s">
        <v>831</v>
      </c>
    </row>
    <row r="166" spans="1:9" x14ac:dyDescent="0.15">
      <c r="A166" s="204" t="s">
        <v>554</v>
      </c>
    </row>
    <row r="167" spans="1:9" x14ac:dyDescent="0.15">
      <c r="A167" s="203" t="s">
        <v>832</v>
      </c>
    </row>
    <row r="168" spans="1:9" x14ac:dyDescent="0.15">
      <c r="A168" s="203" t="s">
        <v>833</v>
      </c>
    </row>
    <row r="169" spans="1:9" x14ac:dyDescent="0.15">
      <c r="A169" s="203" t="s">
        <v>834</v>
      </c>
    </row>
    <row r="170" spans="1:9" x14ac:dyDescent="0.15">
      <c r="A170" s="203" t="s">
        <v>835</v>
      </c>
    </row>
    <row r="171" spans="1:9" x14ac:dyDescent="0.15">
      <c r="A171" s="201" t="s">
        <v>502</v>
      </c>
    </row>
    <row r="172" spans="1:9" x14ac:dyDescent="0.15">
      <c r="A172" s="201" t="s">
        <v>429</v>
      </c>
      <c r="B172" s="89">
        <v>1</v>
      </c>
      <c r="C172" s="89">
        <v>0</v>
      </c>
      <c r="D172" s="198">
        <v>0</v>
      </c>
      <c r="E172" s="89">
        <v>1</v>
      </c>
      <c r="F172" s="89">
        <v>0</v>
      </c>
      <c r="G172" s="89">
        <v>0</v>
      </c>
      <c r="H172" s="89">
        <v>0</v>
      </c>
      <c r="I172" s="89">
        <v>0</v>
      </c>
    </row>
    <row r="173" spans="1:9" x14ac:dyDescent="0.15">
      <c r="A173" s="204" t="s">
        <v>440</v>
      </c>
    </row>
    <row r="174" spans="1:9" x14ac:dyDescent="0.15">
      <c r="A174" s="203" t="s">
        <v>836</v>
      </c>
    </row>
    <row r="175" spans="1:9" x14ac:dyDescent="0.15">
      <c r="A175" s="203" t="s">
        <v>837</v>
      </c>
    </row>
    <row r="176" spans="1:9" x14ac:dyDescent="0.15">
      <c r="A176" s="201" t="s">
        <v>473</v>
      </c>
    </row>
    <row r="177" spans="1:9" x14ac:dyDescent="0.15">
      <c r="A177" s="201" t="s">
        <v>555</v>
      </c>
      <c r="B177" s="89">
        <v>0</v>
      </c>
      <c r="C177" s="89">
        <v>1</v>
      </c>
      <c r="D177" s="198">
        <v>0</v>
      </c>
      <c r="E177" s="89">
        <v>0</v>
      </c>
      <c r="F177" s="89">
        <v>1</v>
      </c>
      <c r="G177" s="89">
        <v>0</v>
      </c>
      <c r="H177" s="89">
        <v>0</v>
      </c>
      <c r="I177" s="89">
        <v>0</v>
      </c>
    </row>
    <row r="178" spans="1:9" x14ac:dyDescent="0.15">
      <c r="A178" s="201" t="s">
        <v>442</v>
      </c>
    </row>
    <row r="179" spans="1:9" x14ac:dyDescent="0.15">
      <c r="A179" s="201" t="s">
        <v>671</v>
      </c>
    </row>
    <row r="180" spans="1:9" x14ac:dyDescent="0.15">
      <c r="A180" s="201" t="s">
        <v>517</v>
      </c>
    </row>
    <row r="181" spans="1:9" x14ac:dyDescent="0.15">
      <c r="A181" s="201" t="s">
        <v>590</v>
      </c>
    </row>
    <row r="182" spans="1:9" x14ac:dyDescent="0.15">
      <c r="A182" s="201" t="s">
        <v>530</v>
      </c>
    </row>
    <row r="183" spans="1:9" x14ac:dyDescent="0.15">
      <c r="A183" s="201" t="s">
        <v>458</v>
      </c>
    </row>
    <row r="184" spans="1:9" x14ac:dyDescent="0.15">
      <c r="A184" s="204" t="s">
        <v>543</v>
      </c>
    </row>
    <row r="185" spans="1:9" x14ac:dyDescent="0.15">
      <c r="A185" s="203" t="s">
        <v>842</v>
      </c>
    </row>
    <row r="186" spans="1:9" x14ac:dyDescent="0.15">
      <c r="A186" s="203" t="s">
        <v>851</v>
      </c>
    </row>
    <row r="187" spans="1:9" x14ac:dyDescent="0.15">
      <c r="A187" s="203" t="s">
        <v>846</v>
      </c>
    </row>
    <row r="188" spans="1:9" x14ac:dyDescent="0.15">
      <c r="A188" s="203" t="s">
        <v>845</v>
      </c>
    </row>
    <row r="189" spans="1:9" x14ac:dyDescent="0.15">
      <c r="A189" s="203" t="s">
        <v>843</v>
      </c>
    </row>
    <row r="190" spans="1:9" x14ac:dyDescent="0.15">
      <c r="A190" s="203" t="s">
        <v>848</v>
      </c>
    </row>
    <row r="191" spans="1:9" x14ac:dyDescent="0.15">
      <c r="A191" s="203" t="s">
        <v>850</v>
      </c>
    </row>
    <row r="192" spans="1:9" x14ac:dyDescent="0.15">
      <c r="A192" s="203" t="s">
        <v>839</v>
      </c>
    </row>
    <row r="193" spans="1:1" x14ac:dyDescent="0.15">
      <c r="A193" s="203" t="s">
        <v>840</v>
      </c>
    </row>
    <row r="194" spans="1:1" x14ac:dyDescent="0.15">
      <c r="A194" s="203" t="s">
        <v>849</v>
      </c>
    </row>
    <row r="195" spans="1:1" x14ac:dyDescent="0.15">
      <c r="A195" s="203" t="s">
        <v>838</v>
      </c>
    </row>
    <row r="196" spans="1:1" x14ac:dyDescent="0.15">
      <c r="A196" s="203" t="s">
        <v>841</v>
      </c>
    </row>
    <row r="197" spans="1:1" x14ac:dyDescent="0.15">
      <c r="A197" s="203" t="s">
        <v>844</v>
      </c>
    </row>
    <row r="198" spans="1:1" x14ac:dyDescent="0.15">
      <c r="A198" s="203" t="s">
        <v>847</v>
      </c>
    </row>
    <row r="199" spans="1:1" x14ac:dyDescent="0.15">
      <c r="A199" s="201" t="s">
        <v>431</v>
      </c>
    </row>
    <row r="200" spans="1:1" x14ac:dyDescent="0.15">
      <c r="A200" s="201" t="s">
        <v>433</v>
      </c>
    </row>
    <row r="201" spans="1:1" x14ac:dyDescent="0.15">
      <c r="A201" s="201" t="s">
        <v>597</v>
      </c>
    </row>
    <row r="202" spans="1:1" x14ac:dyDescent="0.15">
      <c r="A202" s="201" t="s">
        <v>558</v>
      </c>
    </row>
    <row r="203" spans="1:1" x14ac:dyDescent="0.15">
      <c r="A203" s="201" t="s">
        <v>519</v>
      </c>
    </row>
    <row r="204" spans="1:1" x14ac:dyDescent="0.15">
      <c r="A204" s="201" t="s">
        <v>556</v>
      </c>
    </row>
    <row r="205" spans="1:1" x14ac:dyDescent="0.15">
      <c r="A205" s="201" t="s">
        <v>426</v>
      </c>
    </row>
    <row r="206" spans="1:1" x14ac:dyDescent="0.15">
      <c r="A206" s="204" t="s">
        <v>598</v>
      </c>
    </row>
    <row r="207" spans="1:1" x14ac:dyDescent="0.15">
      <c r="A207" s="203" t="s">
        <v>860</v>
      </c>
    </row>
    <row r="208" spans="1:1" x14ac:dyDescent="0.15">
      <c r="A208" s="203" t="s">
        <v>855</v>
      </c>
    </row>
    <row r="209" spans="1:8" x14ac:dyDescent="0.15">
      <c r="A209" s="203" t="s">
        <v>862</v>
      </c>
    </row>
    <row r="210" spans="1:8" x14ac:dyDescent="0.15">
      <c r="A210" s="203" t="s">
        <v>858</v>
      </c>
    </row>
    <row r="211" spans="1:8" x14ac:dyDescent="0.15">
      <c r="A211" s="203" t="s">
        <v>853</v>
      </c>
    </row>
    <row r="212" spans="1:8" x14ac:dyDescent="0.15">
      <c r="A212" s="203" t="s">
        <v>861</v>
      </c>
    </row>
    <row r="213" spans="1:8" x14ac:dyDescent="0.15">
      <c r="A213" s="203" t="s">
        <v>863</v>
      </c>
    </row>
    <row r="214" spans="1:8" x14ac:dyDescent="0.15">
      <c r="A214" s="203" t="s">
        <v>854</v>
      </c>
    </row>
    <row r="215" spans="1:8" x14ac:dyDescent="0.15">
      <c r="A215" s="203" t="s">
        <v>852</v>
      </c>
    </row>
    <row r="216" spans="1:8" x14ac:dyDescent="0.15">
      <c r="A216" s="203" t="s">
        <v>864</v>
      </c>
    </row>
    <row r="217" spans="1:8" x14ac:dyDescent="0.15">
      <c r="A217" s="203" t="s">
        <v>856</v>
      </c>
    </row>
    <row r="218" spans="1:8" x14ac:dyDescent="0.15">
      <c r="A218" s="203" t="s">
        <v>859</v>
      </c>
    </row>
    <row r="219" spans="1:8" x14ac:dyDescent="0.15">
      <c r="A219" s="203" t="s">
        <v>857</v>
      </c>
    </row>
    <row r="220" spans="1:8" x14ac:dyDescent="0.15">
      <c r="A220" s="201" t="s">
        <v>459</v>
      </c>
    </row>
    <row r="221" spans="1:8" x14ac:dyDescent="0.15">
      <c r="A221" s="201" t="s">
        <v>452</v>
      </c>
    </row>
    <row r="222" spans="1:8" x14ac:dyDescent="0.15">
      <c r="A222" s="201" t="s">
        <v>451</v>
      </c>
    </row>
    <row r="223" spans="1:8" x14ac:dyDescent="0.15">
      <c r="A223" s="201" t="s">
        <v>577</v>
      </c>
    </row>
    <row r="224" spans="1:8" x14ac:dyDescent="0.15">
      <c r="A224" s="201" t="s">
        <v>489</v>
      </c>
      <c r="B224" s="89">
        <v>1</v>
      </c>
      <c r="H224" s="89">
        <v>1</v>
      </c>
    </row>
    <row r="225" spans="1:9" x14ac:dyDescent="0.15">
      <c r="A225" s="201" t="s">
        <v>436</v>
      </c>
      <c r="B225" s="89">
        <v>1</v>
      </c>
      <c r="I225" s="89">
        <v>1</v>
      </c>
    </row>
    <row r="226" spans="1:9" x14ac:dyDescent="0.15">
      <c r="A226" s="201" t="s">
        <v>647</v>
      </c>
      <c r="B226" s="89">
        <v>1</v>
      </c>
      <c r="H226" s="89">
        <v>1</v>
      </c>
    </row>
    <row r="227" spans="1:9" x14ac:dyDescent="0.15">
      <c r="A227" s="201" t="s">
        <v>483</v>
      </c>
    </row>
    <row r="228" spans="1:9" x14ac:dyDescent="0.15">
      <c r="A228" s="201" t="s">
        <v>495</v>
      </c>
      <c r="C228" s="89">
        <v>1</v>
      </c>
      <c r="E228" s="89">
        <v>1</v>
      </c>
    </row>
    <row r="229" spans="1:9" x14ac:dyDescent="0.15">
      <c r="A229" s="204" t="s">
        <v>492</v>
      </c>
    </row>
    <row r="230" spans="1:9" x14ac:dyDescent="0.15">
      <c r="A230" s="201" t="s">
        <v>468</v>
      </c>
    </row>
    <row r="231" spans="1:9" x14ac:dyDescent="0.15">
      <c r="A231" s="201" t="s">
        <v>604</v>
      </c>
      <c r="B231" s="89">
        <v>1</v>
      </c>
      <c r="H231" s="89">
        <v>1</v>
      </c>
    </row>
    <row r="232" spans="1:9" x14ac:dyDescent="0.15">
      <c r="A232" s="201" t="s">
        <v>589</v>
      </c>
      <c r="C232" s="89">
        <v>1</v>
      </c>
      <c r="G232" s="89">
        <v>1</v>
      </c>
    </row>
    <row r="233" spans="1:9" x14ac:dyDescent="0.15">
      <c r="A233" s="201" t="s">
        <v>552</v>
      </c>
      <c r="B233" s="89">
        <v>1</v>
      </c>
      <c r="H233" s="89">
        <v>1</v>
      </c>
    </row>
    <row r="234" spans="1:9" x14ac:dyDescent="0.15">
      <c r="A234" s="201" t="s">
        <v>563</v>
      </c>
      <c r="B234" s="89">
        <v>1</v>
      </c>
      <c r="I234" s="89">
        <v>1</v>
      </c>
    </row>
    <row r="235" spans="1:9" x14ac:dyDescent="0.15">
      <c r="A235" s="201" t="s">
        <v>537</v>
      </c>
      <c r="B235" s="89">
        <v>1</v>
      </c>
      <c r="H235" s="89">
        <v>1</v>
      </c>
    </row>
    <row r="236" spans="1:9" x14ac:dyDescent="0.15">
      <c r="A236" s="201" t="s">
        <v>605</v>
      </c>
      <c r="B236" s="89">
        <v>1</v>
      </c>
      <c r="F236" s="89">
        <v>1</v>
      </c>
    </row>
    <row r="237" spans="1:9" x14ac:dyDescent="0.15">
      <c r="A237" s="201" t="s">
        <v>477</v>
      </c>
      <c r="C237" s="89">
        <v>1</v>
      </c>
      <c r="E237" s="89">
        <v>1</v>
      </c>
    </row>
    <row r="238" spans="1:9" x14ac:dyDescent="0.15">
      <c r="A238" s="201" t="s">
        <v>631</v>
      </c>
      <c r="B238" s="89">
        <v>1</v>
      </c>
      <c r="H238" s="89">
        <v>1</v>
      </c>
    </row>
    <row r="239" spans="1:9" x14ac:dyDescent="0.15">
      <c r="A239" s="201" t="s">
        <v>553</v>
      </c>
      <c r="B239" s="89">
        <v>1</v>
      </c>
      <c r="H239" s="89">
        <v>1</v>
      </c>
    </row>
    <row r="240" spans="1:9" x14ac:dyDescent="0.15">
      <c r="A240" s="201" t="s">
        <v>466</v>
      </c>
      <c r="B240" s="89">
        <v>1</v>
      </c>
      <c r="H240" s="89">
        <v>1</v>
      </c>
    </row>
    <row r="241" spans="1:9" x14ac:dyDescent="0.15">
      <c r="A241" s="201" t="s">
        <v>514</v>
      </c>
      <c r="C241" s="89">
        <v>1</v>
      </c>
      <c r="G241" s="89">
        <v>1</v>
      </c>
    </row>
    <row r="242" spans="1:9" x14ac:dyDescent="0.15">
      <c r="A242" s="201" t="s">
        <v>449</v>
      </c>
      <c r="B242" s="89">
        <v>1</v>
      </c>
      <c r="E242" s="89">
        <v>1</v>
      </c>
    </row>
    <row r="243" spans="1:9" x14ac:dyDescent="0.15">
      <c r="A243" s="204" t="s">
        <v>484</v>
      </c>
    </row>
    <row r="244" spans="1:9" x14ac:dyDescent="0.15">
      <c r="A244" s="203" t="s">
        <v>867</v>
      </c>
    </row>
    <row r="245" spans="1:9" x14ac:dyDescent="0.15">
      <c r="A245" s="203" t="s">
        <v>868</v>
      </c>
    </row>
    <row r="246" spans="1:9" x14ac:dyDescent="0.15">
      <c r="A246" s="201" t="s">
        <v>516</v>
      </c>
    </row>
    <row r="247" spans="1:9" x14ac:dyDescent="0.15">
      <c r="A247" s="201" t="s">
        <v>708</v>
      </c>
    </row>
    <row r="248" spans="1:9" x14ac:dyDescent="0.15">
      <c r="A248" s="201" t="s">
        <v>573</v>
      </c>
    </row>
    <row r="249" spans="1:9" x14ac:dyDescent="0.15">
      <c r="A249" s="201" t="s">
        <v>624</v>
      </c>
    </row>
    <row r="250" spans="1:9" x14ac:dyDescent="0.15">
      <c r="A250" s="201" t="s">
        <v>450</v>
      </c>
    </row>
    <row r="251" spans="1:9" x14ac:dyDescent="0.15">
      <c r="A251" s="201" t="s">
        <v>565</v>
      </c>
      <c r="C251" s="89">
        <v>1</v>
      </c>
      <c r="H251" s="89">
        <v>1</v>
      </c>
    </row>
    <row r="252" spans="1:9" x14ac:dyDescent="0.15">
      <c r="A252" s="201" t="s">
        <v>675</v>
      </c>
    </row>
    <row r="253" spans="1:9" x14ac:dyDescent="0.15">
      <c r="A253" s="201" t="s">
        <v>601</v>
      </c>
    </row>
    <row r="254" spans="1:9" x14ac:dyDescent="0.15">
      <c r="A254" s="201" t="s">
        <v>618</v>
      </c>
    </row>
    <row r="255" spans="1:9" x14ac:dyDescent="0.15">
      <c r="A255" s="201" t="s">
        <v>773</v>
      </c>
      <c r="B255" s="89">
        <v>1</v>
      </c>
      <c r="C255" s="89">
        <v>0</v>
      </c>
      <c r="D255" s="198">
        <v>0</v>
      </c>
      <c r="E255" s="89">
        <v>0</v>
      </c>
      <c r="F255" s="89">
        <v>1</v>
      </c>
      <c r="G255" s="89">
        <v>0</v>
      </c>
      <c r="H255" s="89">
        <v>0</v>
      </c>
      <c r="I255" s="89">
        <v>0</v>
      </c>
    </row>
    <row r="256" spans="1:9" x14ac:dyDescent="0.15">
      <c r="A256" s="201" t="s">
        <v>469</v>
      </c>
    </row>
    <row r="257" spans="1:9" x14ac:dyDescent="0.15">
      <c r="A257" s="201" t="s">
        <v>509</v>
      </c>
    </row>
    <row r="258" spans="1:9" x14ac:dyDescent="0.15">
      <c r="A258" s="201" t="s">
        <v>614</v>
      </c>
    </row>
    <row r="259" spans="1:9" x14ac:dyDescent="0.15">
      <c r="A259" s="204" t="s">
        <v>673</v>
      </c>
    </row>
    <row r="260" spans="1:9" x14ac:dyDescent="0.15">
      <c r="A260" s="203" t="s">
        <v>874</v>
      </c>
    </row>
    <row r="261" spans="1:9" x14ac:dyDescent="0.15">
      <c r="A261" s="203" t="s">
        <v>872</v>
      </c>
    </row>
    <row r="262" spans="1:9" x14ac:dyDescent="0.15">
      <c r="A262" s="203" t="s">
        <v>869</v>
      </c>
    </row>
    <row r="263" spans="1:9" x14ac:dyDescent="0.15">
      <c r="A263" s="203" t="s">
        <v>875</v>
      </c>
    </row>
    <row r="264" spans="1:9" x14ac:dyDescent="0.15">
      <c r="A264" s="203" t="s">
        <v>873</v>
      </c>
    </row>
    <row r="265" spans="1:9" x14ac:dyDescent="0.15">
      <c r="A265" s="203" t="s">
        <v>871</v>
      </c>
    </row>
    <row r="266" spans="1:9" x14ac:dyDescent="0.15">
      <c r="A266" s="203" t="s">
        <v>870</v>
      </c>
    </row>
    <row r="267" spans="1:9" x14ac:dyDescent="0.15">
      <c r="A267" s="201" t="s">
        <v>626</v>
      </c>
    </row>
    <row r="268" spans="1:9" x14ac:dyDescent="0.15">
      <c r="A268" s="201" t="s">
        <v>476</v>
      </c>
      <c r="B268" s="89">
        <v>0</v>
      </c>
      <c r="C268" s="89">
        <v>1</v>
      </c>
      <c r="D268" s="198">
        <v>0</v>
      </c>
      <c r="E268" s="89">
        <v>0</v>
      </c>
      <c r="F268" s="89">
        <v>1</v>
      </c>
      <c r="G268" s="89">
        <v>0</v>
      </c>
      <c r="H268" s="89">
        <v>0</v>
      </c>
      <c r="I268" s="89">
        <v>0</v>
      </c>
    </row>
    <row r="269" spans="1:9" x14ac:dyDescent="0.15">
      <c r="A269" s="201" t="s">
        <v>724</v>
      </c>
    </row>
    <row r="270" spans="1:9" x14ac:dyDescent="0.15">
      <c r="A270" s="201" t="s">
        <v>532</v>
      </c>
      <c r="B270" s="89">
        <v>0</v>
      </c>
      <c r="C270" s="89">
        <v>1</v>
      </c>
      <c r="D270" s="198">
        <v>0</v>
      </c>
      <c r="E270" s="89">
        <v>0</v>
      </c>
      <c r="F270" s="89">
        <v>0</v>
      </c>
      <c r="G270" s="89">
        <v>1</v>
      </c>
      <c r="H270" s="89">
        <v>0</v>
      </c>
      <c r="I270" s="89">
        <v>0</v>
      </c>
    </row>
    <row r="271" spans="1:9" x14ac:dyDescent="0.15">
      <c r="A271" s="201" t="s">
        <v>497</v>
      </c>
    </row>
    <row r="272" spans="1:9" x14ac:dyDescent="0.15">
      <c r="A272" s="201" t="s">
        <v>481</v>
      </c>
    </row>
    <row r="273" spans="1:9" x14ac:dyDescent="0.15">
      <c r="A273" s="204" t="s">
        <v>585</v>
      </c>
    </row>
    <row r="274" spans="1:9" x14ac:dyDescent="0.15">
      <c r="A274" s="203" t="s">
        <v>879</v>
      </c>
    </row>
    <row r="275" spans="1:9" x14ac:dyDescent="0.15">
      <c r="A275" s="203" t="s">
        <v>876</v>
      </c>
    </row>
    <row r="276" spans="1:9" x14ac:dyDescent="0.15">
      <c r="A276" s="203" t="s">
        <v>877</v>
      </c>
    </row>
    <row r="277" spans="1:9" x14ac:dyDescent="0.15">
      <c r="A277" s="203" t="s">
        <v>878</v>
      </c>
    </row>
    <row r="278" spans="1:9" x14ac:dyDescent="0.15">
      <c r="A278" s="201" t="s">
        <v>593</v>
      </c>
    </row>
    <row r="279" spans="1:9" x14ac:dyDescent="0.15">
      <c r="A279" s="201" t="s">
        <v>688</v>
      </c>
    </row>
    <row r="280" spans="1:9" x14ac:dyDescent="0.15">
      <c r="A280" s="204" t="s">
        <v>672</v>
      </c>
    </row>
    <row r="281" spans="1:9" s="88" customFormat="1" x14ac:dyDescent="0.15">
      <c r="A281" s="203" t="s">
        <v>885</v>
      </c>
      <c r="B281" s="91"/>
      <c r="C281" s="91"/>
      <c r="D281" s="200"/>
      <c r="E281" s="91"/>
      <c r="F281" s="91"/>
      <c r="G281" s="91"/>
      <c r="H281" s="91"/>
      <c r="I281" s="91"/>
    </row>
    <row r="282" spans="1:9" s="88" customFormat="1" x14ac:dyDescent="0.15">
      <c r="A282" s="203" t="s">
        <v>887</v>
      </c>
      <c r="B282" s="91"/>
      <c r="C282" s="91"/>
      <c r="D282" s="200"/>
      <c r="E282" s="91"/>
      <c r="F282" s="91"/>
      <c r="G282" s="91"/>
      <c r="H282" s="91"/>
      <c r="I282" s="91"/>
    </row>
    <row r="283" spans="1:9" s="88" customFormat="1" x14ac:dyDescent="0.15">
      <c r="A283" s="203" t="s">
        <v>886</v>
      </c>
      <c r="B283" s="91"/>
      <c r="C283" s="91"/>
      <c r="D283" s="200"/>
      <c r="E283" s="91"/>
      <c r="F283" s="91"/>
      <c r="G283" s="91"/>
      <c r="H283" s="91"/>
      <c r="I283" s="91"/>
    </row>
    <row r="284" spans="1:9" s="88" customFormat="1" x14ac:dyDescent="0.15">
      <c r="A284" s="203" t="s">
        <v>880</v>
      </c>
      <c r="B284" s="91"/>
      <c r="C284" s="91"/>
      <c r="D284" s="200"/>
      <c r="E284" s="91"/>
      <c r="F284" s="91"/>
      <c r="G284" s="91"/>
      <c r="H284" s="91"/>
      <c r="I284" s="91"/>
    </row>
    <row r="285" spans="1:9" s="88" customFormat="1" x14ac:dyDescent="0.15">
      <c r="A285" s="203" t="s">
        <v>881</v>
      </c>
      <c r="B285" s="91"/>
      <c r="C285" s="91"/>
      <c r="D285" s="200"/>
      <c r="E285" s="91"/>
      <c r="F285" s="91"/>
      <c r="G285" s="91"/>
      <c r="H285" s="91"/>
      <c r="I285" s="91"/>
    </row>
    <row r="286" spans="1:9" s="88" customFormat="1" x14ac:dyDescent="0.15">
      <c r="A286" s="203" t="s">
        <v>882</v>
      </c>
      <c r="B286" s="91"/>
      <c r="C286" s="91"/>
      <c r="D286" s="200"/>
      <c r="E286" s="91"/>
      <c r="F286" s="91"/>
      <c r="G286" s="91"/>
      <c r="H286" s="91"/>
      <c r="I286" s="91"/>
    </row>
    <row r="287" spans="1:9" s="88" customFormat="1" x14ac:dyDescent="0.15">
      <c r="A287" s="203" t="s">
        <v>883</v>
      </c>
      <c r="B287" s="91"/>
      <c r="C287" s="91"/>
      <c r="D287" s="200"/>
      <c r="E287" s="91"/>
      <c r="F287" s="91"/>
      <c r="G287" s="91"/>
      <c r="H287" s="91"/>
      <c r="I287" s="91"/>
    </row>
    <row r="288" spans="1:9" s="88" customFormat="1" x14ac:dyDescent="0.15">
      <c r="A288" s="203" t="s">
        <v>884</v>
      </c>
      <c r="B288" s="91"/>
      <c r="C288" s="91"/>
      <c r="D288" s="200"/>
      <c r="E288" s="91"/>
      <c r="F288" s="91"/>
      <c r="G288" s="91"/>
      <c r="H288" s="91"/>
      <c r="I288" s="91"/>
    </row>
    <row r="289" spans="1:9" x14ac:dyDescent="0.15">
      <c r="A289" s="201" t="s">
        <v>607</v>
      </c>
    </row>
    <row r="290" spans="1:9" x14ac:dyDescent="0.15">
      <c r="A290" s="201" t="s">
        <v>427</v>
      </c>
    </row>
    <row r="291" spans="1:9" x14ac:dyDescent="0.15">
      <c r="A291" s="201" t="s">
        <v>677</v>
      </c>
      <c r="B291" s="89">
        <v>0</v>
      </c>
      <c r="C291" s="89">
        <v>1</v>
      </c>
      <c r="D291" s="198">
        <v>0</v>
      </c>
      <c r="E291" s="89">
        <v>0</v>
      </c>
      <c r="F291" s="89">
        <v>1</v>
      </c>
      <c r="G291" s="89">
        <v>0</v>
      </c>
      <c r="H291" s="89">
        <v>0</v>
      </c>
      <c r="I291" s="89">
        <v>0</v>
      </c>
    </row>
    <row r="292" spans="1:9" x14ac:dyDescent="0.15">
      <c r="A292" s="201" t="s">
        <v>529</v>
      </c>
      <c r="B292" s="89">
        <v>0</v>
      </c>
      <c r="C292" s="89">
        <v>1</v>
      </c>
      <c r="D292" s="198">
        <v>0</v>
      </c>
      <c r="E292" s="89">
        <v>0</v>
      </c>
      <c r="F292" s="89">
        <v>1</v>
      </c>
      <c r="G292" s="89">
        <v>0</v>
      </c>
      <c r="H292" s="89">
        <v>0</v>
      </c>
      <c r="I292" s="89">
        <v>0</v>
      </c>
    </row>
    <row r="293" spans="1:9" x14ac:dyDescent="0.15">
      <c r="A293" s="201" t="s">
        <v>534</v>
      </c>
      <c r="B293" s="89">
        <v>1</v>
      </c>
      <c r="C293" s="89">
        <v>0</v>
      </c>
      <c r="D293" s="198">
        <v>0</v>
      </c>
      <c r="E293" s="89">
        <v>1</v>
      </c>
      <c r="F293" s="89">
        <v>0</v>
      </c>
      <c r="G293" s="89">
        <v>0</v>
      </c>
      <c r="H293" s="89">
        <v>0</v>
      </c>
      <c r="I293" s="89">
        <v>0</v>
      </c>
    </row>
    <row r="294" spans="1:9" x14ac:dyDescent="0.15">
      <c r="A294" s="201" t="s">
        <v>527</v>
      </c>
      <c r="B294" s="89">
        <v>1</v>
      </c>
      <c r="C294" s="89">
        <v>0</v>
      </c>
      <c r="D294" s="198">
        <v>0</v>
      </c>
      <c r="E294" s="89">
        <v>0</v>
      </c>
      <c r="F294" s="89">
        <v>1</v>
      </c>
      <c r="G294" s="89">
        <v>0</v>
      </c>
      <c r="H294" s="89">
        <v>0</v>
      </c>
      <c r="I294" s="89">
        <v>0</v>
      </c>
    </row>
    <row r="295" spans="1:9" x14ac:dyDescent="0.15">
      <c r="A295" s="204" t="s">
        <v>524</v>
      </c>
      <c r="B295" s="292"/>
      <c r="C295" s="292"/>
      <c r="D295" s="292"/>
      <c r="E295" s="292"/>
      <c r="F295" s="292"/>
      <c r="G295" s="292"/>
      <c r="H295" s="292"/>
      <c r="I295" s="292"/>
    </row>
    <row r="296" spans="1:9" x14ac:dyDescent="0.15">
      <c r="A296" s="203" t="s">
        <v>888</v>
      </c>
      <c r="B296" s="89">
        <v>1</v>
      </c>
      <c r="C296" s="89">
        <v>0</v>
      </c>
      <c r="D296" s="198">
        <v>0</v>
      </c>
      <c r="E296" s="89">
        <v>1</v>
      </c>
      <c r="F296" s="89">
        <v>0</v>
      </c>
      <c r="G296" s="89">
        <v>0</v>
      </c>
      <c r="H296" s="89">
        <v>0</v>
      </c>
      <c r="I296" s="89">
        <v>0</v>
      </c>
    </row>
    <row r="297" spans="1:9" x14ac:dyDescent="0.15">
      <c r="A297" s="203" t="s">
        <v>891</v>
      </c>
      <c r="B297" s="89">
        <v>1</v>
      </c>
      <c r="C297" s="89">
        <v>0</v>
      </c>
      <c r="D297" s="198">
        <v>0</v>
      </c>
      <c r="E297" s="89">
        <v>1</v>
      </c>
      <c r="F297" s="89">
        <v>0</v>
      </c>
      <c r="G297" s="89">
        <v>0</v>
      </c>
      <c r="H297" s="89">
        <v>0</v>
      </c>
      <c r="I297" s="89">
        <v>0</v>
      </c>
    </row>
    <row r="298" spans="1:9" x14ac:dyDescent="0.15">
      <c r="A298" s="203" t="s">
        <v>893</v>
      </c>
      <c r="B298" s="89">
        <v>1</v>
      </c>
      <c r="C298" s="89">
        <v>0</v>
      </c>
      <c r="D298" s="198">
        <v>0</v>
      </c>
      <c r="E298" s="89">
        <v>1</v>
      </c>
      <c r="F298" s="89">
        <v>0</v>
      </c>
      <c r="G298" s="89">
        <v>0</v>
      </c>
      <c r="H298" s="89">
        <v>0</v>
      </c>
      <c r="I298" s="89">
        <v>0</v>
      </c>
    </row>
    <row r="299" spans="1:9" x14ac:dyDescent="0.15">
      <c r="A299" s="203" t="s">
        <v>892</v>
      </c>
      <c r="B299" s="89">
        <v>1</v>
      </c>
      <c r="C299" s="89">
        <v>0</v>
      </c>
      <c r="D299" s="198">
        <v>0</v>
      </c>
      <c r="E299" s="89">
        <v>1</v>
      </c>
      <c r="F299" s="89">
        <v>0</v>
      </c>
      <c r="G299" s="89">
        <v>0</v>
      </c>
      <c r="H299" s="89">
        <v>0</v>
      </c>
      <c r="I299" s="89">
        <v>0</v>
      </c>
    </row>
    <row r="300" spans="1:9" x14ac:dyDescent="0.15">
      <c r="A300" s="203" t="s">
        <v>889</v>
      </c>
      <c r="B300" s="89">
        <v>1</v>
      </c>
      <c r="C300" s="89">
        <v>0</v>
      </c>
      <c r="D300" s="198">
        <v>0</v>
      </c>
      <c r="E300" s="89">
        <v>1</v>
      </c>
      <c r="F300" s="89">
        <v>0</v>
      </c>
      <c r="G300" s="89">
        <v>0</v>
      </c>
      <c r="H300" s="89">
        <v>0</v>
      </c>
      <c r="I300" s="89">
        <v>0</v>
      </c>
    </row>
    <row r="301" spans="1:9" x14ac:dyDescent="0.15">
      <c r="A301" s="203" t="s">
        <v>890</v>
      </c>
    </row>
    <row r="302" spans="1:9" s="292" customFormat="1" x14ac:dyDescent="0.15">
      <c r="A302" s="201" t="s">
        <v>612</v>
      </c>
    </row>
    <row r="303" spans="1:9" x14ac:dyDescent="0.15">
      <c r="A303" s="203" t="s">
        <v>894</v>
      </c>
    </row>
    <row r="304" spans="1:9" x14ac:dyDescent="0.15">
      <c r="A304" s="203" t="s">
        <v>901</v>
      </c>
    </row>
    <row r="305" spans="1:9" x14ac:dyDescent="0.15">
      <c r="A305" s="203" t="s">
        <v>899</v>
      </c>
    </row>
    <row r="306" spans="1:9" x14ac:dyDescent="0.15">
      <c r="A306" s="203" t="s">
        <v>895</v>
      </c>
    </row>
    <row r="307" spans="1:9" x14ac:dyDescent="0.15">
      <c r="A307" s="203" t="s">
        <v>900</v>
      </c>
    </row>
    <row r="308" spans="1:9" x14ac:dyDescent="0.15">
      <c r="A308" s="203" t="s">
        <v>897</v>
      </c>
    </row>
    <row r="309" spans="1:9" x14ac:dyDescent="0.15">
      <c r="A309" s="203" t="s">
        <v>896</v>
      </c>
    </row>
    <row r="310" spans="1:9" x14ac:dyDescent="0.15">
      <c r="A310" s="203" t="s">
        <v>898</v>
      </c>
    </row>
    <row r="311" spans="1:9" x14ac:dyDescent="0.15">
      <c r="A311" s="201" t="s">
        <v>579</v>
      </c>
      <c r="B311" s="89">
        <v>1</v>
      </c>
      <c r="C311" s="89">
        <v>0</v>
      </c>
      <c r="D311" s="198">
        <v>0</v>
      </c>
      <c r="E311" s="89">
        <v>0</v>
      </c>
      <c r="F311" s="89">
        <v>0</v>
      </c>
      <c r="G311" s="89">
        <v>0</v>
      </c>
      <c r="H311" s="89">
        <v>1</v>
      </c>
      <c r="I311" s="89">
        <v>0</v>
      </c>
    </row>
    <row r="312" spans="1:9" x14ac:dyDescent="0.15">
      <c r="A312" s="201" t="s">
        <v>470</v>
      </c>
      <c r="B312" s="89">
        <v>0</v>
      </c>
      <c r="C312" s="89">
        <v>1</v>
      </c>
      <c r="D312" s="198">
        <v>0</v>
      </c>
      <c r="E312" s="89">
        <v>1</v>
      </c>
      <c r="F312" s="89">
        <v>0</v>
      </c>
      <c r="G312" s="89">
        <v>0</v>
      </c>
      <c r="H312" s="89">
        <v>0</v>
      </c>
      <c r="I312" s="89">
        <v>0</v>
      </c>
    </row>
    <row r="313" spans="1:9" x14ac:dyDescent="0.15">
      <c r="A313" s="201" t="s">
        <v>494</v>
      </c>
      <c r="B313" s="292"/>
      <c r="C313" s="292"/>
      <c r="D313" s="292"/>
      <c r="E313" s="292"/>
      <c r="F313" s="292"/>
      <c r="G313" s="292"/>
      <c r="H313" s="292"/>
      <c r="I313" s="292"/>
    </row>
    <row r="314" spans="1:9" x14ac:dyDescent="0.15">
      <c r="A314" s="206" t="s">
        <v>904</v>
      </c>
    </row>
    <row r="315" spans="1:9" x14ac:dyDescent="0.15">
      <c r="A315" s="206" t="s">
        <v>902</v>
      </c>
    </row>
    <row r="316" spans="1:9" x14ac:dyDescent="0.15">
      <c r="A316" s="206" t="s">
        <v>907</v>
      </c>
    </row>
    <row r="317" spans="1:9" x14ac:dyDescent="0.15">
      <c r="A317" s="206" t="s">
        <v>906</v>
      </c>
    </row>
    <row r="318" spans="1:9" x14ac:dyDescent="0.15">
      <c r="A318" s="206" t="s">
        <v>905</v>
      </c>
    </row>
    <row r="319" spans="1:9" x14ac:dyDescent="0.15">
      <c r="A319" s="206" t="s">
        <v>910</v>
      </c>
    </row>
    <row r="320" spans="1:9" x14ac:dyDescent="0.15">
      <c r="A320" s="206" t="s">
        <v>903</v>
      </c>
    </row>
    <row r="321" spans="1:9" x14ac:dyDescent="0.15">
      <c r="A321" s="206" t="s">
        <v>908</v>
      </c>
    </row>
    <row r="322" spans="1:9" x14ac:dyDescent="0.15">
      <c r="A322" s="206" t="s">
        <v>909</v>
      </c>
    </row>
    <row r="323" spans="1:9" x14ac:dyDescent="0.15">
      <c r="A323" s="201" t="s">
        <v>441</v>
      </c>
      <c r="B323" s="89">
        <v>1</v>
      </c>
      <c r="C323" s="89">
        <v>0</v>
      </c>
      <c r="D323" s="198">
        <v>0</v>
      </c>
      <c r="E323" s="89">
        <v>1</v>
      </c>
      <c r="F323" s="89">
        <v>0</v>
      </c>
      <c r="G323" s="89">
        <v>0</v>
      </c>
      <c r="H323" s="89">
        <v>0</v>
      </c>
      <c r="I323" s="89">
        <v>0</v>
      </c>
    </row>
    <row r="324" spans="1:9" x14ac:dyDescent="0.15">
      <c r="A324" s="201" t="s">
        <v>723</v>
      </c>
      <c r="B324" s="89">
        <v>0</v>
      </c>
      <c r="C324" s="89">
        <v>1</v>
      </c>
      <c r="D324" s="198">
        <v>0</v>
      </c>
      <c r="E324" s="89">
        <v>0</v>
      </c>
      <c r="F324" s="89">
        <v>1</v>
      </c>
      <c r="G324" s="89">
        <v>0</v>
      </c>
      <c r="H324" s="89">
        <v>0</v>
      </c>
      <c r="I324" s="89">
        <v>0</v>
      </c>
    </row>
    <row r="325" spans="1:9" x14ac:dyDescent="0.15">
      <c r="A325" s="201" t="s">
        <v>717</v>
      </c>
      <c r="B325" s="89">
        <v>0</v>
      </c>
      <c r="C325" s="89">
        <v>1</v>
      </c>
      <c r="D325" s="198">
        <v>0</v>
      </c>
      <c r="E325" s="89">
        <v>0</v>
      </c>
      <c r="F325" s="89">
        <v>0</v>
      </c>
      <c r="G325" s="89">
        <v>1</v>
      </c>
      <c r="H325" s="89">
        <v>0</v>
      </c>
      <c r="I325" s="89">
        <v>0</v>
      </c>
    </row>
    <row r="326" spans="1:9" x14ac:dyDescent="0.15">
      <c r="A326" s="201" t="s">
        <v>480</v>
      </c>
    </row>
    <row r="327" spans="1:9" x14ac:dyDescent="0.15">
      <c r="A327" s="204" t="s">
        <v>742</v>
      </c>
      <c r="B327" s="292"/>
      <c r="C327" s="292"/>
      <c r="D327" s="292"/>
      <c r="E327" s="292"/>
      <c r="F327" s="292"/>
      <c r="G327" s="292"/>
      <c r="H327" s="292"/>
      <c r="I327" s="292"/>
    </row>
    <row r="328" spans="1:9" x14ac:dyDescent="0.15">
      <c r="A328" s="207" t="s">
        <v>913</v>
      </c>
    </row>
    <row r="329" spans="1:9" x14ac:dyDescent="0.15">
      <c r="A329" s="207" t="s">
        <v>914</v>
      </c>
    </row>
    <row r="330" spans="1:9" x14ac:dyDescent="0.15">
      <c r="A330" s="207" t="s">
        <v>912</v>
      </c>
    </row>
    <row r="331" spans="1:9" x14ac:dyDescent="0.15">
      <c r="A331" s="207" t="s">
        <v>915</v>
      </c>
    </row>
    <row r="332" spans="1:9" x14ac:dyDescent="0.15">
      <c r="A332" s="207" t="s">
        <v>911</v>
      </c>
      <c r="B332" s="89">
        <v>1</v>
      </c>
      <c r="C332" s="89">
        <v>0</v>
      </c>
      <c r="D332" s="198">
        <v>0</v>
      </c>
      <c r="E332" s="89">
        <v>1</v>
      </c>
      <c r="F332" s="89">
        <v>0</v>
      </c>
      <c r="G332" s="89">
        <v>0</v>
      </c>
      <c r="H332" s="89">
        <v>0</v>
      </c>
      <c r="I332" s="89">
        <v>0</v>
      </c>
    </row>
    <row r="333" spans="1:9" x14ac:dyDescent="0.15">
      <c r="A333" s="201" t="s">
        <v>594</v>
      </c>
    </row>
    <row r="334" spans="1:9" x14ac:dyDescent="0.15">
      <c r="A334" s="201" t="s">
        <v>591</v>
      </c>
      <c r="B334" s="89">
        <v>0</v>
      </c>
      <c r="C334" s="89">
        <v>1</v>
      </c>
      <c r="D334" s="198">
        <v>0</v>
      </c>
      <c r="E334" s="89">
        <v>0</v>
      </c>
      <c r="F334" s="89">
        <v>0</v>
      </c>
      <c r="G334" s="89">
        <v>0</v>
      </c>
      <c r="H334" s="89">
        <v>1</v>
      </c>
      <c r="I334" s="89">
        <v>0</v>
      </c>
    </row>
    <row r="335" spans="1:9" x14ac:dyDescent="0.15">
      <c r="A335" s="201" t="s">
        <v>511</v>
      </c>
    </row>
    <row r="336" spans="1:9" x14ac:dyDescent="0.15">
      <c r="A336" s="201" t="s">
        <v>648</v>
      </c>
    </row>
    <row r="337" spans="1:9" x14ac:dyDescent="0.15">
      <c r="A337" s="201" t="s">
        <v>562</v>
      </c>
    </row>
    <row r="338" spans="1:9" x14ac:dyDescent="0.15">
      <c r="A338" s="201" t="s">
        <v>478</v>
      </c>
    </row>
    <row r="339" spans="1:9" x14ac:dyDescent="0.15">
      <c r="A339" s="201" t="s">
        <v>621</v>
      </c>
    </row>
    <row r="340" spans="1:9" x14ac:dyDescent="0.15">
      <c r="A340" s="201" t="s">
        <v>610</v>
      </c>
    </row>
    <row r="341" spans="1:9" x14ac:dyDescent="0.15">
      <c r="A341" s="201" t="s">
        <v>547</v>
      </c>
    </row>
    <row r="342" spans="1:9" x14ac:dyDescent="0.15">
      <c r="A342" s="201" t="s">
        <v>544</v>
      </c>
    </row>
    <row r="343" spans="1:9" x14ac:dyDescent="0.15">
      <c r="A343" s="204" t="s">
        <v>536</v>
      </c>
    </row>
    <row r="344" spans="1:9" x14ac:dyDescent="0.15">
      <c r="A344" s="203" t="s">
        <v>916</v>
      </c>
    </row>
    <row r="345" spans="1:9" x14ac:dyDescent="0.15">
      <c r="A345" s="203" t="s">
        <v>917</v>
      </c>
    </row>
    <row r="346" spans="1:9" x14ac:dyDescent="0.15">
      <c r="A346" s="203" t="s">
        <v>918</v>
      </c>
    </row>
    <row r="347" spans="1:9" x14ac:dyDescent="0.15">
      <c r="A347" s="201" t="s">
        <v>528</v>
      </c>
    </row>
    <row r="348" spans="1:9" x14ac:dyDescent="0.15">
      <c r="A348" s="201" t="s">
        <v>467</v>
      </c>
    </row>
    <row r="349" spans="1:9" x14ac:dyDescent="0.15">
      <c r="A349" s="201" t="s">
        <v>615</v>
      </c>
    </row>
    <row r="350" spans="1:9" x14ac:dyDescent="0.15">
      <c r="A350" s="201" t="s">
        <v>501</v>
      </c>
    </row>
    <row r="351" spans="1:9" x14ac:dyDescent="0.15">
      <c r="A351" s="201" t="s">
        <v>603</v>
      </c>
      <c r="B351" s="89">
        <v>1</v>
      </c>
      <c r="C351" s="89">
        <v>0</v>
      </c>
      <c r="D351" s="198">
        <v>0</v>
      </c>
      <c r="E351" s="89">
        <v>0</v>
      </c>
      <c r="F351" s="89">
        <v>1</v>
      </c>
      <c r="G351" s="89">
        <v>0</v>
      </c>
      <c r="H351" s="89">
        <v>0</v>
      </c>
      <c r="I351" s="89">
        <v>0</v>
      </c>
    </row>
    <row r="352" spans="1:9" x14ac:dyDescent="0.15">
      <c r="A352" s="201" t="s">
        <v>434</v>
      </c>
      <c r="B352" s="89">
        <v>0</v>
      </c>
      <c r="C352" s="89">
        <v>1</v>
      </c>
      <c r="D352" s="198">
        <v>0</v>
      </c>
      <c r="E352" s="89">
        <v>0</v>
      </c>
      <c r="F352" s="89">
        <v>1</v>
      </c>
      <c r="G352" s="89">
        <v>0</v>
      </c>
      <c r="H352" s="89">
        <v>0</v>
      </c>
      <c r="I352" s="89">
        <v>0</v>
      </c>
    </row>
    <row r="353" spans="1:9" x14ac:dyDescent="0.15">
      <c r="A353" s="201" t="s">
        <v>526</v>
      </c>
      <c r="B353" s="89">
        <v>0</v>
      </c>
      <c r="C353" s="89">
        <v>1</v>
      </c>
      <c r="D353" s="198">
        <v>0</v>
      </c>
      <c r="E353" s="89">
        <v>0</v>
      </c>
      <c r="F353" s="89">
        <v>1</v>
      </c>
      <c r="G353" s="89">
        <v>0</v>
      </c>
      <c r="H353" s="89">
        <v>0</v>
      </c>
      <c r="I353" s="89">
        <v>0</v>
      </c>
    </row>
    <row r="354" spans="1:9" x14ac:dyDescent="0.15">
      <c r="A354" s="201" t="s">
        <v>510</v>
      </c>
      <c r="B354" s="89">
        <v>1</v>
      </c>
      <c r="C354" s="89">
        <v>0</v>
      </c>
      <c r="D354" s="198">
        <v>0</v>
      </c>
      <c r="E354" s="89">
        <v>0</v>
      </c>
      <c r="F354" s="89">
        <v>0</v>
      </c>
      <c r="G354" s="89">
        <v>0</v>
      </c>
      <c r="H354" s="89">
        <v>1</v>
      </c>
      <c r="I354" s="89">
        <v>0</v>
      </c>
    </row>
    <row r="355" spans="1:9" x14ac:dyDescent="0.15">
      <c r="A355" s="201" t="s">
        <v>515</v>
      </c>
      <c r="B355" s="89">
        <v>0</v>
      </c>
      <c r="C355" s="89">
        <v>1</v>
      </c>
      <c r="D355" s="198">
        <v>0</v>
      </c>
      <c r="E355" s="89">
        <v>0</v>
      </c>
      <c r="F355" s="89">
        <v>1</v>
      </c>
      <c r="G355" s="89">
        <v>0</v>
      </c>
      <c r="H355" s="89">
        <v>0</v>
      </c>
      <c r="I355" s="89">
        <v>0</v>
      </c>
    </row>
    <row r="356" spans="1:9" x14ac:dyDescent="0.15">
      <c r="A356" s="201" t="s">
        <v>540</v>
      </c>
      <c r="B356" s="89">
        <v>1</v>
      </c>
      <c r="C356" s="89">
        <v>0</v>
      </c>
      <c r="D356" s="198">
        <v>0</v>
      </c>
      <c r="E356" s="89">
        <v>1</v>
      </c>
      <c r="F356" s="89">
        <v>0</v>
      </c>
      <c r="G356" s="89">
        <v>0</v>
      </c>
      <c r="H356" s="89">
        <v>0</v>
      </c>
      <c r="I356" s="89">
        <v>0</v>
      </c>
    </row>
    <row r="357" spans="1:9" x14ac:dyDescent="0.15">
      <c r="A357" s="201" t="s">
        <v>616</v>
      </c>
      <c r="B357" s="89">
        <v>0</v>
      </c>
      <c r="C357" s="89">
        <v>1</v>
      </c>
      <c r="D357" s="198">
        <v>0</v>
      </c>
      <c r="E357" s="89">
        <v>1</v>
      </c>
      <c r="F357" s="89">
        <v>0</v>
      </c>
      <c r="G357" s="89">
        <v>0</v>
      </c>
      <c r="H357" s="89">
        <v>0</v>
      </c>
      <c r="I357" s="89">
        <v>0</v>
      </c>
    </row>
    <row r="358" spans="1:9" x14ac:dyDescent="0.15">
      <c r="A358" s="201" t="s">
        <v>564</v>
      </c>
      <c r="B358" s="89">
        <v>1</v>
      </c>
      <c r="C358" s="89">
        <v>0</v>
      </c>
      <c r="D358" s="198">
        <v>0</v>
      </c>
      <c r="E358" s="89">
        <v>1</v>
      </c>
      <c r="F358" s="89">
        <v>0</v>
      </c>
      <c r="G358" s="89">
        <v>0</v>
      </c>
      <c r="H358" s="89">
        <v>0</v>
      </c>
      <c r="I358" s="89">
        <v>0</v>
      </c>
    </row>
    <row r="359" spans="1:9" x14ac:dyDescent="0.15">
      <c r="A359" s="201" t="s">
        <v>582</v>
      </c>
      <c r="B359" s="89">
        <v>0</v>
      </c>
      <c r="C359" s="89">
        <v>1</v>
      </c>
      <c r="D359" s="198">
        <v>0</v>
      </c>
      <c r="E359" s="89">
        <v>1</v>
      </c>
      <c r="F359" s="89">
        <v>0</v>
      </c>
      <c r="G359" s="89">
        <v>0</v>
      </c>
      <c r="H359" s="89">
        <v>0</v>
      </c>
      <c r="I359" s="89">
        <v>0</v>
      </c>
    </row>
    <row r="360" spans="1:9" x14ac:dyDescent="0.15">
      <c r="A360" s="201" t="s">
        <v>444</v>
      </c>
      <c r="B360" s="89">
        <v>1</v>
      </c>
      <c r="C360" s="89">
        <v>0</v>
      </c>
      <c r="D360" s="198">
        <v>0</v>
      </c>
      <c r="E360" s="89">
        <v>0</v>
      </c>
      <c r="F360" s="89">
        <v>0</v>
      </c>
      <c r="G360" s="89">
        <v>0</v>
      </c>
      <c r="H360" s="89">
        <v>1</v>
      </c>
      <c r="I360" s="89">
        <v>0</v>
      </c>
    </row>
    <row r="361" spans="1:9" x14ac:dyDescent="0.15">
      <c r="A361" s="201" t="s">
        <v>635</v>
      </c>
      <c r="B361" s="89">
        <v>1</v>
      </c>
      <c r="C361" s="89">
        <v>0</v>
      </c>
      <c r="D361" s="198">
        <v>0</v>
      </c>
      <c r="E361" s="89">
        <v>1</v>
      </c>
      <c r="F361" s="89">
        <v>0</v>
      </c>
      <c r="G361" s="89">
        <v>0</v>
      </c>
      <c r="H361" s="89">
        <v>0</v>
      </c>
      <c r="I361" s="89">
        <v>0</v>
      </c>
    </row>
    <row r="362" spans="1:9" x14ac:dyDescent="0.15">
      <c r="A362" s="201" t="s">
        <v>542</v>
      </c>
      <c r="B362" s="89">
        <v>0</v>
      </c>
      <c r="C362" s="89">
        <v>1</v>
      </c>
      <c r="D362" s="198">
        <v>0</v>
      </c>
      <c r="E362" s="89">
        <v>0</v>
      </c>
      <c r="F362" s="89">
        <v>1</v>
      </c>
      <c r="G362" s="89">
        <v>0</v>
      </c>
      <c r="H362" s="89">
        <v>0</v>
      </c>
      <c r="I362" s="89">
        <v>0</v>
      </c>
    </row>
    <row r="363" spans="1:9" x14ac:dyDescent="0.15">
      <c r="A363" s="201" t="s">
        <v>737</v>
      </c>
      <c r="B363" s="89">
        <v>1</v>
      </c>
      <c r="C363" s="89">
        <v>0</v>
      </c>
      <c r="D363" s="198">
        <v>0</v>
      </c>
      <c r="E363" s="89">
        <v>0</v>
      </c>
      <c r="F363" s="89">
        <v>0</v>
      </c>
      <c r="G363" s="89">
        <v>0</v>
      </c>
      <c r="H363" s="89">
        <v>1</v>
      </c>
      <c r="I363" s="89">
        <v>0</v>
      </c>
    </row>
    <row r="364" spans="1:9" x14ac:dyDescent="0.15">
      <c r="A364" s="201" t="s">
        <v>485</v>
      </c>
      <c r="B364" s="89">
        <v>0</v>
      </c>
      <c r="C364" s="89">
        <v>1</v>
      </c>
      <c r="D364" s="198">
        <v>0</v>
      </c>
      <c r="E364" s="89">
        <v>0</v>
      </c>
      <c r="F364" s="89">
        <v>0</v>
      </c>
      <c r="G364" s="89">
        <v>0</v>
      </c>
      <c r="H364" s="89">
        <v>1</v>
      </c>
      <c r="I364" s="89">
        <v>0</v>
      </c>
    </row>
    <row r="365" spans="1:9" x14ac:dyDescent="0.15">
      <c r="A365" s="201" t="s">
        <v>664</v>
      </c>
      <c r="B365" s="89">
        <v>0</v>
      </c>
      <c r="C365" s="89">
        <v>1</v>
      </c>
      <c r="D365" s="198">
        <v>0</v>
      </c>
      <c r="E365" s="89">
        <v>1</v>
      </c>
      <c r="F365" s="89">
        <v>0</v>
      </c>
      <c r="G365" s="89">
        <v>0</v>
      </c>
      <c r="H365" s="89">
        <v>0</v>
      </c>
      <c r="I365" s="89">
        <v>0</v>
      </c>
    </row>
    <row r="366" spans="1:9" x14ac:dyDescent="0.15">
      <c r="A366" s="201" t="s">
        <v>692</v>
      </c>
      <c r="B366" s="89">
        <v>0</v>
      </c>
      <c r="C366" s="89">
        <v>1</v>
      </c>
      <c r="D366" s="198">
        <v>0</v>
      </c>
      <c r="E366" s="89">
        <v>0</v>
      </c>
      <c r="F366" s="89">
        <v>0</v>
      </c>
      <c r="G366" s="89">
        <v>0</v>
      </c>
      <c r="H366" s="89">
        <v>1</v>
      </c>
      <c r="I366" s="89">
        <v>0</v>
      </c>
    </row>
    <row r="367" spans="1:9" x14ac:dyDescent="0.15">
      <c r="A367" s="204" t="s">
        <v>586</v>
      </c>
      <c r="B367" s="292"/>
      <c r="C367" s="292"/>
      <c r="D367" s="292"/>
      <c r="E367" s="292"/>
      <c r="F367" s="292"/>
      <c r="G367" s="292"/>
      <c r="H367" s="292"/>
      <c r="I367" s="292"/>
    </row>
    <row r="368" spans="1:9" x14ac:dyDescent="0.15">
      <c r="A368" s="203" t="s">
        <v>587</v>
      </c>
      <c r="B368" s="89">
        <v>1</v>
      </c>
      <c r="C368" s="89">
        <v>0</v>
      </c>
      <c r="D368" s="198">
        <v>0</v>
      </c>
      <c r="E368" s="89">
        <v>0</v>
      </c>
      <c r="F368" s="89">
        <v>0</v>
      </c>
      <c r="G368" s="89">
        <v>1</v>
      </c>
      <c r="H368" s="89">
        <v>0</v>
      </c>
      <c r="I368" s="89">
        <v>0</v>
      </c>
    </row>
    <row r="369" spans="1:9" x14ac:dyDescent="0.15">
      <c r="A369" s="203" t="s">
        <v>575</v>
      </c>
      <c r="B369" s="89">
        <v>0</v>
      </c>
      <c r="C369" s="89">
        <v>1</v>
      </c>
      <c r="D369" s="198">
        <v>0</v>
      </c>
      <c r="E369" s="89">
        <v>0</v>
      </c>
      <c r="F369" s="89">
        <v>0</v>
      </c>
      <c r="G369" s="89">
        <v>1</v>
      </c>
      <c r="H369" s="89">
        <v>0</v>
      </c>
      <c r="I369" s="89">
        <v>0</v>
      </c>
    </row>
    <row r="370" spans="1:9" x14ac:dyDescent="0.15">
      <c r="A370" s="204" t="s">
        <v>771</v>
      </c>
      <c r="B370" s="292"/>
      <c r="C370" s="292"/>
      <c r="D370" s="292"/>
      <c r="E370" s="292"/>
      <c r="F370" s="292"/>
      <c r="G370" s="292"/>
      <c r="H370" s="292"/>
      <c r="I370" s="292"/>
    </row>
    <row r="371" spans="1:9" x14ac:dyDescent="0.15">
      <c r="A371" s="203" t="s">
        <v>923</v>
      </c>
      <c r="B371" s="89">
        <v>0</v>
      </c>
      <c r="C371" s="89">
        <v>1</v>
      </c>
      <c r="D371" s="198">
        <v>0</v>
      </c>
      <c r="E371" s="89">
        <v>1</v>
      </c>
      <c r="F371" s="89">
        <v>0</v>
      </c>
      <c r="G371" s="89">
        <v>0</v>
      </c>
      <c r="H371" s="89">
        <v>0</v>
      </c>
      <c r="I371" s="89">
        <v>0</v>
      </c>
    </row>
    <row r="372" spans="1:9" x14ac:dyDescent="0.15">
      <c r="A372" s="203" t="s">
        <v>921</v>
      </c>
    </row>
    <row r="373" spans="1:9" x14ac:dyDescent="0.15">
      <c r="A373" s="203" t="s">
        <v>919</v>
      </c>
    </row>
    <row r="374" spans="1:9" x14ac:dyDescent="0.15">
      <c r="A374" s="203" t="s">
        <v>922</v>
      </c>
    </row>
    <row r="375" spans="1:9" x14ac:dyDescent="0.15">
      <c r="A375" s="203" t="s">
        <v>920</v>
      </c>
    </row>
    <row r="376" spans="1:9" x14ac:dyDescent="0.15">
      <c r="A376" s="204" t="s">
        <v>758</v>
      </c>
      <c r="B376" s="292"/>
      <c r="C376" s="292"/>
      <c r="D376" s="292"/>
      <c r="E376" s="292"/>
      <c r="F376" s="292"/>
      <c r="G376" s="292"/>
      <c r="H376" s="292"/>
      <c r="I376" s="292"/>
    </row>
    <row r="377" spans="1:9" x14ac:dyDescent="0.15">
      <c r="A377" s="203" t="s">
        <v>924</v>
      </c>
      <c r="B377" s="89">
        <v>1</v>
      </c>
      <c r="C377" s="89">
        <v>0</v>
      </c>
      <c r="D377" s="198">
        <v>0</v>
      </c>
      <c r="E377" s="89">
        <v>1</v>
      </c>
      <c r="F377" s="89">
        <v>0</v>
      </c>
      <c r="G377" s="89">
        <v>0</v>
      </c>
      <c r="H377" s="89">
        <v>0</v>
      </c>
      <c r="I377" s="89">
        <v>0</v>
      </c>
    </row>
    <row r="378" spans="1:9" x14ac:dyDescent="0.15">
      <c r="A378" s="203" t="s">
        <v>925</v>
      </c>
      <c r="B378" s="89">
        <v>1</v>
      </c>
      <c r="C378" s="89">
        <v>0</v>
      </c>
      <c r="D378" s="198">
        <v>0</v>
      </c>
      <c r="E378" s="89">
        <v>1</v>
      </c>
      <c r="F378" s="89">
        <v>0</v>
      </c>
      <c r="G378" s="89">
        <v>0</v>
      </c>
      <c r="H378" s="89">
        <v>0</v>
      </c>
      <c r="I378" s="89">
        <v>0</v>
      </c>
    </row>
    <row r="379" spans="1:9" x14ac:dyDescent="0.15">
      <c r="A379" s="204" t="s">
        <v>513</v>
      </c>
      <c r="B379" s="292"/>
      <c r="C379" s="292"/>
      <c r="D379" s="292"/>
      <c r="E379" s="292"/>
      <c r="F379" s="292"/>
      <c r="G379" s="292"/>
      <c r="H379" s="292"/>
      <c r="I379" s="292"/>
    </row>
    <row r="380" spans="1:9" x14ac:dyDescent="0.15">
      <c r="A380" s="203" t="s">
        <v>926</v>
      </c>
    </row>
    <row r="381" spans="1:9" x14ac:dyDescent="0.15">
      <c r="A381" s="203" t="s">
        <v>927</v>
      </c>
    </row>
    <row r="382" spans="1:9" x14ac:dyDescent="0.15">
      <c r="A382" s="203" t="s">
        <v>928</v>
      </c>
    </row>
    <row r="383" spans="1:9" x14ac:dyDescent="0.15">
      <c r="A383" s="204" t="s">
        <v>548</v>
      </c>
      <c r="B383" s="292"/>
      <c r="C383" s="292"/>
      <c r="D383" s="292"/>
      <c r="E383" s="292"/>
      <c r="F383" s="292"/>
      <c r="G383" s="292"/>
      <c r="H383" s="292"/>
      <c r="I383" s="292"/>
    </row>
    <row r="384" spans="1:9" x14ac:dyDescent="0.15">
      <c r="A384" s="203" t="s">
        <v>929</v>
      </c>
      <c r="B384" s="89">
        <v>1</v>
      </c>
      <c r="C384" s="89">
        <v>0</v>
      </c>
      <c r="D384" s="198">
        <v>0</v>
      </c>
      <c r="E384" s="89">
        <v>1</v>
      </c>
      <c r="F384" s="89">
        <v>0</v>
      </c>
      <c r="G384" s="89">
        <v>0</v>
      </c>
      <c r="H384" s="89">
        <v>0</v>
      </c>
      <c r="I384" s="89">
        <v>0</v>
      </c>
    </row>
    <row r="385" spans="1:9" x14ac:dyDescent="0.15">
      <c r="A385" s="203" t="s">
        <v>930</v>
      </c>
      <c r="B385" s="89">
        <v>1</v>
      </c>
      <c r="C385" s="89">
        <v>0</v>
      </c>
      <c r="D385" s="198">
        <v>0</v>
      </c>
      <c r="E385" s="89">
        <v>1</v>
      </c>
      <c r="F385" s="89">
        <v>0</v>
      </c>
      <c r="G385" s="89">
        <v>0</v>
      </c>
      <c r="H385" s="89">
        <v>0</v>
      </c>
      <c r="I385" s="89">
        <v>0</v>
      </c>
    </row>
    <row r="386" spans="1:9" x14ac:dyDescent="0.15">
      <c r="A386" s="203" t="s">
        <v>931</v>
      </c>
      <c r="B386" s="89">
        <v>1</v>
      </c>
      <c r="C386" s="89">
        <v>0</v>
      </c>
      <c r="D386" s="198">
        <v>0</v>
      </c>
      <c r="E386" s="89">
        <v>1</v>
      </c>
      <c r="F386" s="89">
        <v>0</v>
      </c>
      <c r="G386" s="89">
        <v>0</v>
      </c>
      <c r="H386" s="89">
        <v>0</v>
      </c>
      <c r="I386" s="89">
        <v>0</v>
      </c>
    </row>
    <row r="387" spans="1:9" x14ac:dyDescent="0.15">
      <c r="A387" s="204" t="s">
        <v>568</v>
      </c>
      <c r="B387" s="292"/>
      <c r="C387" s="292"/>
      <c r="D387" s="292"/>
      <c r="E387" s="292"/>
      <c r="F387" s="292"/>
      <c r="G387" s="292"/>
      <c r="H387" s="292"/>
      <c r="I387" s="292"/>
    </row>
    <row r="388" spans="1:9" x14ac:dyDescent="0.15">
      <c r="A388" s="203" t="s">
        <v>934</v>
      </c>
    </row>
    <row r="389" spans="1:9" x14ac:dyDescent="0.15">
      <c r="A389" s="203" t="s">
        <v>935</v>
      </c>
    </row>
    <row r="390" spans="1:9" x14ac:dyDescent="0.15">
      <c r="A390" s="203" t="s">
        <v>933</v>
      </c>
    </row>
    <row r="391" spans="1:9" x14ac:dyDescent="0.15">
      <c r="A391" s="203" t="s">
        <v>932</v>
      </c>
    </row>
    <row r="392" spans="1:9" x14ac:dyDescent="0.15">
      <c r="A392" s="204" t="s">
        <v>491</v>
      </c>
      <c r="B392" s="292"/>
      <c r="C392" s="292"/>
      <c r="D392" s="292"/>
      <c r="E392" s="292"/>
      <c r="F392" s="292"/>
      <c r="G392" s="292"/>
      <c r="H392" s="292"/>
      <c r="I392" s="292"/>
    </row>
    <row r="393" spans="1:9" x14ac:dyDescent="0.15">
      <c r="A393" s="203" t="s">
        <v>937</v>
      </c>
    </row>
    <row r="394" spans="1:9" x14ac:dyDescent="0.15">
      <c r="A394" s="203" t="s">
        <v>939</v>
      </c>
    </row>
    <row r="395" spans="1:9" x14ac:dyDescent="0.15">
      <c r="A395" s="203" t="s">
        <v>938</v>
      </c>
    </row>
    <row r="396" spans="1:9" x14ac:dyDescent="0.15">
      <c r="A396" s="203" t="s">
        <v>936</v>
      </c>
    </row>
    <row r="397" spans="1:9" x14ac:dyDescent="0.15">
      <c r="A397" s="203" t="s">
        <v>940</v>
      </c>
    </row>
    <row r="398" spans="1:9" x14ac:dyDescent="0.15">
      <c r="A398" s="201" t="s">
        <v>453</v>
      </c>
      <c r="B398" s="89">
        <v>1</v>
      </c>
      <c r="C398" s="89">
        <v>0</v>
      </c>
      <c r="D398" s="198">
        <v>0</v>
      </c>
      <c r="E398" s="89">
        <v>0</v>
      </c>
      <c r="F398" s="89">
        <v>0</v>
      </c>
      <c r="G398" s="89">
        <v>1</v>
      </c>
      <c r="H398" s="89">
        <v>0</v>
      </c>
      <c r="I398" s="89">
        <v>0</v>
      </c>
    </row>
    <row r="399" spans="1:9" x14ac:dyDescent="0.15">
      <c r="A399" s="201" t="s">
        <v>541</v>
      </c>
      <c r="B399" s="89">
        <v>0</v>
      </c>
      <c r="C399" s="89">
        <v>1</v>
      </c>
      <c r="D399" s="198">
        <v>0</v>
      </c>
      <c r="E399" s="89">
        <v>0</v>
      </c>
      <c r="F399" s="89">
        <v>0</v>
      </c>
      <c r="G399" s="89">
        <v>0</v>
      </c>
      <c r="H399" s="89">
        <v>1</v>
      </c>
      <c r="I399" s="89">
        <v>0</v>
      </c>
    </row>
    <row r="400" spans="1:9" x14ac:dyDescent="0.15">
      <c r="A400" s="204" t="s">
        <v>472</v>
      </c>
      <c r="B400" s="292"/>
      <c r="C400" s="292"/>
      <c r="D400" s="292"/>
      <c r="E400" s="292"/>
      <c r="F400" s="292"/>
      <c r="G400" s="292"/>
      <c r="H400" s="292"/>
      <c r="I400" s="292"/>
    </row>
    <row r="401" spans="1:9" x14ac:dyDescent="0.15">
      <c r="A401" s="203" t="s">
        <v>941</v>
      </c>
      <c r="B401" s="89">
        <v>1</v>
      </c>
      <c r="C401" s="89">
        <v>0</v>
      </c>
      <c r="D401" s="198">
        <v>0</v>
      </c>
      <c r="E401" s="89">
        <v>1</v>
      </c>
      <c r="F401" s="89">
        <v>0</v>
      </c>
      <c r="G401" s="89">
        <v>0</v>
      </c>
      <c r="H401" s="89">
        <v>0</v>
      </c>
      <c r="I401" s="89">
        <v>0</v>
      </c>
    </row>
    <row r="402" spans="1:9" x14ac:dyDescent="0.15">
      <c r="A402" s="203" t="s">
        <v>942</v>
      </c>
      <c r="B402" s="89">
        <v>1</v>
      </c>
      <c r="C402" s="89">
        <v>0</v>
      </c>
      <c r="D402" s="198">
        <v>0</v>
      </c>
      <c r="E402" s="89">
        <v>0</v>
      </c>
      <c r="F402" s="89">
        <v>1</v>
      </c>
      <c r="G402" s="89">
        <v>0</v>
      </c>
      <c r="H402" s="89">
        <v>0</v>
      </c>
      <c r="I402" s="89">
        <v>0</v>
      </c>
    </row>
    <row r="403" spans="1:9" x14ac:dyDescent="0.15">
      <c r="A403" s="204" t="s">
        <v>512</v>
      </c>
      <c r="B403" s="292"/>
      <c r="C403" s="292"/>
      <c r="D403" s="292"/>
      <c r="E403" s="292"/>
      <c r="F403" s="292"/>
      <c r="G403" s="292"/>
      <c r="H403" s="292"/>
      <c r="I403" s="292"/>
    </row>
    <row r="404" spans="1:9" x14ac:dyDescent="0.15">
      <c r="A404" s="203" t="s">
        <v>944</v>
      </c>
    </row>
    <row r="405" spans="1:9" x14ac:dyDescent="0.15">
      <c r="A405" s="203" t="s">
        <v>945</v>
      </c>
    </row>
    <row r="406" spans="1:9" x14ac:dyDescent="0.15">
      <c r="A406" s="203" t="s">
        <v>943</v>
      </c>
    </row>
    <row r="407" spans="1:9" x14ac:dyDescent="0.15">
      <c r="A407" s="201" t="s">
        <v>567</v>
      </c>
      <c r="B407" s="89">
        <v>1</v>
      </c>
      <c r="C407" s="89">
        <v>0</v>
      </c>
      <c r="D407" s="198">
        <v>0</v>
      </c>
      <c r="E407" s="89">
        <v>0</v>
      </c>
      <c r="F407" s="89">
        <v>0</v>
      </c>
      <c r="G407" s="89">
        <v>0</v>
      </c>
      <c r="H407" s="89">
        <v>1</v>
      </c>
      <c r="I407" s="89">
        <v>0</v>
      </c>
    </row>
    <row r="408" spans="1:9" x14ac:dyDescent="0.15">
      <c r="A408" s="201" t="s">
        <v>755</v>
      </c>
      <c r="B408" s="89">
        <v>1</v>
      </c>
      <c r="C408" s="89">
        <v>0</v>
      </c>
      <c r="D408" s="198">
        <v>0</v>
      </c>
      <c r="E408" s="89">
        <v>1</v>
      </c>
      <c r="F408" s="89">
        <v>0</v>
      </c>
      <c r="G408" s="89">
        <v>0</v>
      </c>
      <c r="H408" s="89">
        <v>0</v>
      </c>
      <c r="I408" s="89">
        <v>0</v>
      </c>
    </row>
    <row r="409" spans="1:9" x14ac:dyDescent="0.15">
      <c r="A409" s="204" t="s">
        <v>505</v>
      </c>
      <c r="B409" s="292"/>
      <c r="C409" s="292"/>
      <c r="D409" s="292"/>
      <c r="E409" s="292"/>
      <c r="F409" s="292"/>
      <c r="G409" s="292"/>
      <c r="H409" s="292"/>
      <c r="I409" s="292"/>
    </row>
    <row r="410" spans="1:9" x14ac:dyDescent="0.15">
      <c r="A410" s="203" t="s">
        <v>946</v>
      </c>
      <c r="B410" s="89">
        <v>1</v>
      </c>
      <c r="C410" s="89">
        <v>0</v>
      </c>
      <c r="D410" s="198">
        <v>0</v>
      </c>
      <c r="E410" s="89">
        <v>1</v>
      </c>
      <c r="F410" s="89">
        <v>0</v>
      </c>
      <c r="G410" s="89">
        <v>0</v>
      </c>
      <c r="H410" s="89">
        <v>0</v>
      </c>
      <c r="I410" s="89">
        <v>0</v>
      </c>
    </row>
    <row r="411" spans="1:9" x14ac:dyDescent="0.15">
      <c r="A411" s="203" t="s">
        <v>947</v>
      </c>
      <c r="B411" s="89">
        <v>1</v>
      </c>
      <c r="C411" s="89">
        <v>0</v>
      </c>
      <c r="D411" s="198">
        <v>0</v>
      </c>
      <c r="E411" s="89">
        <v>1</v>
      </c>
      <c r="F411" s="89">
        <v>0</v>
      </c>
      <c r="G411" s="89">
        <v>0</v>
      </c>
      <c r="H411" s="89">
        <v>0</v>
      </c>
      <c r="I411" s="89">
        <v>0</v>
      </c>
    </row>
    <row r="412" spans="1:9" x14ac:dyDescent="0.15">
      <c r="A412" s="201" t="s">
        <v>566</v>
      </c>
      <c r="B412" s="89">
        <v>1</v>
      </c>
      <c r="C412" s="89">
        <v>0</v>
      </c>
      <c r="D412" s="198">
        <v>0</v>
      </c>
      <c r="E412" s="89">
        <v>0</v>
      </c>
      <c r="F412" s="89">
        <v>0</v>
      </c>
      <c r="G412" s="89">
        <v>0</v>
      </c>
      <c r="H412" s="89">
        <v>1</v>
      </c>
      <c r="I412" s="89">
        <v>0</v>
      </c>
    </row>
    <row r="413" spans="1:9" x14ac:dyDescent="0.15">
      <c r="A413" s="201" t="s">
        <v>551</v>
      </c>
      <c r="B413" s="89">
        <v>1</v>
      </c>
      <c r="C413" s="89">
        <v>0</v>
      </c>
      <c r="D413" s="198">
        <v>0</v>
      </c>
      <c r="E413" s="89">
        <v>0</v>
      </c>
      <c r="F413" s="89">
        <v>0</v>
      </c>
      <c r="G413" s="89">
        <v>0</v>
      </c>
      <c r="H413" s="89">
        <v>1</v>
      </c>
      <c r="I413" s="89">
        <v>0</v>
      </c>
    </row>
    <row r="414" spans="1:9" x14ac:dyDescent="0.15">
      <c r="A414" s="201" t="s">
        <v>482</v>
      </c>
      <c r="B414" s="89">
        <v>1</v>
      </c>
      <c r="C414" s="89">
        <v>0</v>
      </c>
      <c r="D414" s="198">
        <v>0</v>
      </c>
      <c r="E414" s="89">
        <v>1</v>
      </c>
      <c r="F414" s="89">
        <v>0</v>
      </c>
      <c r="G414" s="89">
        <v>0</v>
      </c>
      <c r="H414" s="89">
        <v>0</v>
      </c>
      <c r="I414" s="89">
        <v>0</v>
      </c>
    </row>
    <row r="415" spans="1:9" x14ac:dyDescent="0.15">
      <c r="A415" s="201" t="s">
        <v>706</v>
      </c>
      <c r="B415" s="89">
        <v>1</v>
      </c>
      <c r="C415" s="89">
        <v>0</v>
      </c>
      <c r="D415" s="198">
        <v>0</v>
      </c>
      <c r="E415" s="89">
        <v>0</v>
      </c>
      <c r="F415" s="89">
        <v>0</v>
      </c>
      <c r="G415" s="89">
        <v>0</v>
      </c>
      <c r="H415" s="89">
        <v>1</v>
      </c>
      <c r="I415" s="89">
        <v>0</v>
      </c>
    </row>
    <row r="416" spans="1:9" x14ac:dyDescent="0.15">
      <c r="A416" s="204" t="s">
        <v>438</v>
      </c>
      <c r="B416" s="292"/>
      <c r="C416" s="292"/>
      <c r="D416" s="292"/>
      <c r="E416" s="292"/>
      <c r="F416" s="292"/>
      <c r="G416" s="292"/>
      <c r="H416" s="292"/>
      <c r="I416" s="292"/>
    </row>
    <row r="417" spans="1:9" x14ac:dyDescent="0.15">
      <c r="A417" s="203" t="s">
        <v>948</v>
      </c>
    </row>
    <row r="418" spans="1:9" x14ac:dyDescent="0.15">
      <c r="A418" s="203" t="s">
        <v>949</v>
      </c>
    </row>
    <row r="419" spans="1:9" x14ac:dyDescent="0.15">
      <c r="A419" s="203" t="s">
        <v>950</v>
      </c>
    </row>
    <row r="420" spans="1:9" x14ac:dyDescent="0.15">
      <c r="A420" s="201" t="s">
        <v>498</v>
      </c>
      <c r="B420" s="89">
        <v>1</v>
      </c>
      <c r="C420" s="89">
        <v>0</v>
      </c>
      <c r="D420" s="198">
        <v>0</v>
      </c>
      <c r="E420" s="89">
        <v>0</v>
      </c>
      <c r="F420" s="89">
        <v>0</v>
      </c>
      <c r="G420" s="89">
        <v>0</v>
      </c>
      <c r="H420" s="89">
        <v>1</v>
      </c>
      <c r="I420" s="89">
        <v>0</v>
      </c>
    </row>
    <row r="421" spans="1:9" x14ac:dyDescent="0.15">
      <c r="A421" s="201" t="s">
        <v>462</v>
      </c>
    </row>
    <row r="422" spans="1:9" x14ac:dyDescent="0.15">
      <c r="A422" s="201" t="s">
        <v>464</v>
      </c>
    </row>
    <row r="423" spans="1:9" x14ac:dyDescent="0.15">
      <c r="A423" s="201" t="s">
        <v>559</v>
      </c>
    </row>
    <row r="424" spans="1:9" x14ac:dyDescent="0.15">
      <c r="A424" s="204" t="s">
        <v>719</v>
      </c>
      <c r="B424" s="292"/>
      <c r="C424" s="292"/>
      <c r="D424" s="292"/>
      <c r="E424" s="292"/>
      <c r="F424" s="292"/>
      <c r="G424" s="292"/>
      <c r="H424" s="292"/>
      <c r="I424" s="292"/>
    </row>
    <row r="425" spans="1:9" x14ac:dyDescent="0.15">
      <c r="A425" s="203" t="s">
        <v>951</v>
      </c>
    </row>
    <row r="426" spans="1:9" x14ac:dyDescent="0.15">
      <c r="A426" s="203" t="s">
        <v>952</v>
      </c>
    </row>
    <row r="427" spans="1:9" x14ac:dyDescent="0.15">
      <c r="A427" s="201" t="s">
        <v>487</v>
      </c>
      <c r="B427" s="89">
        <v>0</v>
      </c>
      <c r="C427" s="89">
        <v>1</v>
      </c>
      <c r="D427" s="198">
        <v>0</v>
      </c>
      <c r="E427" s="89">
        <v>1</v>
      </c>
      <c r="F427" s="89">
        <v>0</v>
      </c>
      <c r="G427" s="89">
        <v>0</v>
      </c>
      <c r="H427" s="89">
        <v>0</v>
      </c>
      <c r="I427" s="89">
        <v>0</v>
      </c>
    </row>
    <row r="428" spans="1:9" x14ac:dyDescent="0.15">
      <c r="A428" s="201" t="s">
        <v>531</v>
      </c>
      <c r="B428" s="89">
        <v>0</v>
      </c>
      <c r="C428" s="89">
        <v>1</v>
      </c>
      <c r="D428" s="198">
        <v>0</v>
      </c>
      <c r="E428" s="89">
        <v>0</v>
      </c>
      <c r="F428" s="89">
        <v>0</v>
      </c>
      <c r="G428" s="89">
        <v>1</v>
      </c>
      <c r="H428" s="89">
        <v>0</v>
      </c>
      <c r="I428" s="89">
        <v>0</v>
      </c>
    </row>
    <row r="429" spans="1:9" x14ac:dyDescent="0.15"/>
  </sheetData>
  <sortState xmlns:xlrd2="http://schemas.microsoft.com/office/spreadsheetml/2017/richdata2" ref="A40:J43">
    <sortCondition ref="A40:A43"/>
  </sortState>
  <mergeCells count="27">
    <mergeCell ref="B387:I387"/>
    <mergeCell ref="B392:I392"/>
    <mergeCell ref="B295:I295"/>
    <mergeCell ref="B302:XFD302"/>
    <mergeCell ref="B313:I313"/>
    <mergeCell ref="B327:I327"/>
    <mergeCell ref="B367:I367"/>
    <mergeCell ref="B370:I370"/>
    <mergeCell ref="B376:I376"/>
    <mergeCell ref="B379:I379"/>
    <mergeCell ref="B383:I383"/>
    <mergeCell ref="B409:I409"/>
    <mergeCell ref="B416:I416"/>
    <mergeCell ref="B424:I424"/>
    <mergeCell ref="B403:I403"/>
    <mergeCell ref="B400:I400"/>
    <mergeCell ref="A1:A2"/>
    <mergeCell ref="B1:D1"/>
    <mergeCell ref="E1:I1"/>
    <mergeCell ref="B5:I5"/>
    <mergeCell ref="B7:I7"/>
    <mergeCell ref="B75:I75"/>
    <mergeCell ref="B26:I26"/>
    <mergeCell ref="B12:I12"/>
    <mergeCell ref="B39:I39"/>
    <mergeCell ref="B52:XFD52"/>
    <mergeCell ref="B57:I57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27A2-3C28-004D-BEC5-07D19CB0739A}">
  <dimension ref="A1:R103"/>
  <sheetViews>
    <sheetView topLeftCell="K30" workbookViewId="0">
      <selection activeCell="R86" sqref="R86"/>
    </sheetView>
  </sheetViews>
  <sheetFormatPr baseColWidth="10" defaultColWidth="10.83203125" defaultRowHeight="13" x14ac:dyDescent="0.15"/>
  <cols>
    <col min="2" max="2" width="11.6640625" customWidth="1"/>
    <col min="5" max="5" width="10.83203125" style="73"/>
    <col min="12" max="12" width="10.83203125" style="73"/>
  </cols>
  <sheetData>
    <row r="1" spans="1:18" ht="14" thickBot="1" x14ac:dyDescent="0.2">
      <c r="A1" s="82">
        <v>2104</v>
      </c>
      <c r="B1" s="83" t="str">
        <f>'Data data'!C572</f>
        <v>Cat Girls Are Ruining My Life!</v>
      </c>
      <c r="C1" s="83">
        <f>'Data data'!J572</f>
        <v>81</v>
      </c>
      <c r="D1" s="83">
        <v>93</v>
      </c>
      <c r="E1" s="84">
        <f>ABS(D1-C1)/(17-16)</f>
        <v>12</v>
      </c>
      <c r="F1" s="85">
        <f>'Data data'!L572</f>
        <v>0.76595744680851063</v>
      </c>
      <c r="H1">
        <v>2009</v>
      </c>
      <c r="I1" t="s">
        <v>315</v>
      </c>
      <c r="J1">
        <v>67</v>
      </c>
      <c r="K1">
        <v>73</v>
      </c>
      <c r="L1" s="73">
        <v>0.75</v>
      </c>
      <c r="M1" s="72">
        <v>1</v>
      </c>
      <c r="R1" s="86" t="s">
        <v>775</v>
      </c>
    </row>
    <row r="2" spans="1:18" x14ac:dyDescent="0.15">
      <c r="A2" s="74">
        <v>2104</v>
      </c>
      <c r="B2" s="27" t="str">
        <f>'Data data'!C571</f>
        <v>MONTERO (Call Me By Your Name)</v>
      </c>
      <c r="C2" s="27">
        <f>'Data data'!J571</f>
        <v>96</v>
      </c>
      <c r="D2" s="27">
        <v>100</v>
      </c>
      <c r="E2" s="75">
        <f>ABS(D2-C2)/(17-16)</f>
        <v>4</v>
      </c>
      <c r="F2" s="76">
        <f>'Data data'!L571</f>
        <v>1</v>
      </c>
      <c r="G2" s="72">
        <f>AVERAGE(F2:F4)</f>
        <v>0.80590717299578063</v>
      </c>
      <c r="H2">
        <v>2010</v>
      </c>
      <c r="I2" t="s">
        <v>325</v>
      </c>
      <c r="J2">
        <v>110</v>
      </c>
      <c r="K2">
        <v>114</v>
      </c>
      <c r="L2" s="73">
        <v>0.5714285714285714</v>
      </c>
      <c r="M2" s="72">
        <v>1</v>
      </c>
      <c r="Q2" t="str">
        <f>'Data data'!C396</f>
        <v>Loco</v>
      </c>
      <c r="R2">
        <v>41</v>
      </c>
    </row>
    <row r="3" spans="1:18" x14ac:dyDescent="0.15">
      <c r="A3" s="77">
        <v>2012</v>
      </c>
      <c r="B3" t="str">
        <f>'Data data'!C515</f>
        <v>White Tee</v>
      </c>
      <c r="C3">
        <f>'Data data'!J515</f>
        <v>59</v>
      </c>
      <c r="D3">
        <v>77</v>
      </c>
      <c r="E3" s="73">
        <f>ABS(D3-C3)/(17-12)</f>
        <v>3.6</v>
      </c>
      <c r="F3" s="78">
        <f>'Data data'!L515</f>
        <v>1</v>
      </c>
      <c r="G3" s="72">
        <f>MAX(F2:F4)</f>
        <v>1</v>
      </c>
      <c r="H3">
        <v>2011</v>
      </c>
      <c r="I3" t="s">
        <v>397</v>
      </c>
      <c r="J3">
        <v>84</v>
      </c>
      <c r="K3">
        <v>89</v>
      </c>
      <c r="L3" s="73">
        <v>0.83333333333333337</v>
      </c>
      <c r="M3" s="72">
        <v>1</v>
      </c>
      <c r="Q3" t="str">
        <f>'Data data'!C397</f>
        <v>Hot Girl Summer</v>
      </c>
      <c r="R3">
        <v>60</v>
      </c>
    </row>
    <row r="4" spans="1:18" ht="14" thickBot="1" x14ac:dyDescent="0.2">
      <c r="A4" s="79">
        <v>2103</v>
      </c>
      <c r="B4" s="28" t="str">
        <f>'Data data'!C570</f>
        <v>Fences</v>
      </c>
      <c r="C4" s="28">
        <f>'Data data'!J570</f>
        <v>33</v>
      </c>
      <c r="D4" s="28">
        <v>40</v>
      </c>
      <c r="E4" s="80">
        <f>ABS(D4-C4)/(17-15)</f>
        <v>3.5</v>
      </c>
      <c r="F4" s="81">
        <f>'Data data'!L570</f>
        <v>0.41772151898734178</v>
      </c>
      <c r="G4" s="72">
        <f>MIN(F2:F4)</f>
        <v>0.41772151898734178</v>
      </c>
      <c r="H4">
        <v>2012</v>
      </c>
      <c r="I4" t="s">
        <v>410</v>
      </c>
      <c r="J4">
        <v>59</v>
      </c>
      <c r="K4">
        <v>77</v>
      </c>
      <c r="L4" s="73">
        <v>3.6</v>
      </c>
      <c r="M4" s="72">
        <v>1</v>
      </c>
      <c r="Q4" t="str">
        <f>'Data data'!C398</f>
        <v>Uncle Iroh</v>
      </c>
      <c r="R4">
        <v>51</v>
      </c>
    </row>
    <row r="5" spans="1:18" x14ac:dyDescent="0.15">
      <c r="A5" s="74">
        <v>2102</v>
      </c>
      <c r="B5" s="27" t="str">
        <f>'Data data'!C551</f>
        <v>Ladies</v>
      </c>
      <c r="C5" s="27">
        <f>'Data data'!J551</f>
        <v>69</v>
      </c>
      <c r="D5" s="27">
        <v>79</v>
      </c>
      <c r="E5" s="75">
        <f>ABS(D5-C5)/(17-14)</f>
        <v>3.3333333333333335</v>
      </c>
      <c r="F5" s="76">
        <f>'Data data'!L551</f>
        <v>1</v>
      </c>
      <c r="G5" s="72">
        <f>AVERAGE(F5:F17)</f>
        <v>0.80420381881610925</v>
      </c>
      <c r="H5">
        <v>2101</v>
      </c>
      <c r="I5" t="s">
        <v>650</v>
      </c>
      <c r="J5">
        <v>81</v>
      </c>
      <c r="K5">
        <v>91</v>
      </c>
      <c r="L5" s="73">
        <v>2.5</v>
      </c>
      <c r="M5" s="72">
        <v>1</v>
      </c>
      <c r="Q5" t="str">
        <f>'Data data'!C399</f>
        <v>Cai creo que caí</v>
      </c>
      <c r="R5">
        <v>44</v>
      </c>
    </row>
    <row r="6" spans="1:18" x14ac:dyDescent="0.15">
      <c r="A6" s="77">
        <v>2102</v>
      </c>
      <c r="B6" t="str">
        <f>'Data data'!C552</f>
        <v>bad idea!</v>
      </c>
      <c r="C6">
        <f>'Data data'!J552</f>
        <v>67</v>
      </c>
      <c r="D6">
        <v>77</v>
      </c>
      <c r="E6" s="73">
        <f>ABS(D6-C6)/(17-14)</f>
        <v>3.3333333333333335</v>
      </c>
      <c r="F6" s="78">
        <f>'Data data'!L552</f>
        <v>0.97101449275362317</v>
      </c>
      <c r="G6" s="72">
        <f>MAX(F5:F17)</f>
        <v>1</v>
      </c>
      <c r="H6">
        <v>2102</v>
      </c>
      <c r="I6" t="s">
        <v>679</v>
      </c>
      <c r="J6">
        <v>69</v>
      </c>
      <c r="K6">
        <v>79</v>
      </c>
      <c r="L6" s="73">
        <v>3.3333333333333335</v>
      </c>
      <c r="M6" s="72">
        <v>1</v>
      </c>
      <c r="Q6" t="str">
        <f>'Data data'!C400</f>
        <v>Kim's Caravan</v>
      </c>
      <c r="R6">
        <v>82</v>
      </c>
    </row>
    <row r="7" spans="1:18" x14ac:dyDescent="0.15">
      <c r="A7" s="77">
        <v>2012</v>
      </c>
      <c r="B7" t="str">
        <f>'Data data'!C526</f>
        <v>Real Games</v>
      </c>
      <c r="C7">
        <f>'Data data'!J526</f>
        <v>33</v>
      </c>
      <c r="D7">
        <v>49</v>
      </c>
      <c r="E7" s="73">
        <f>ABS(D7-C7)/(17-12)</f>
        <v>3.2</v>
      </c>
      <c r="F7" s="78">
        <f>'Data data'!L526</f>
        <v>0.6875</v>
      </c>
      <c r="G7" s="72">
        <f>MIN(F5:F17)</f>
        <v>0.46835443037974683</v>
      </c>
      <c r="H7">
        <v>2103</v>
      </c>
      <c r="I7" t="s">
        <v>698</v>
      </c>
      <c r="J7">
        <v>80</v>
      </c>
      <c r="K7">
        <v>82</v>
      </c>
      <c r="L7" s="73">
        <v>1</v>
      </c>
      <c r="M7" s="72">
        <v>1</v>
      </c>
      <c r="Q7" t="str">
        <f>'Data data'!C401</f>
        <v>Wesley's Theory</v>
      </c>
      <c r="R7">
        <v>40</v>
      </c>
    </row>
    <row r="8" spans="1:18" x14ac:dyDescent="0.15">
      <c r="A8" s="77">
        <v>2012</v>
      </c>
      <c r="B8" t="str">
        <f>'Data data'!C527</f>
        <v>Savage Remix</v>
      </c>
      <c r="C8">
        <f>'Data data'!J527</f>
        <v>35</v>
      </c>
      <c r="D8">
        <v>51</v>
      </c>
      <c r="E8" s="73">
        <f>ABS(D8-C8)/(17-12)</f>
        <v>3.2</v>
      </c>
      <c r="F8" s="78">
        <f>'Data data'!L527</f>
        <v>0.72916666666666663</v>
      </c>
      <c r="H8">
        <v>2104</v>
      </c>
      <c r="I8" t="s">
        <v>713</v>
      </c>
      <c r="J8">
        <v>96</v>
      </c>
      <c r="K8">
        <v>100</v>
      </c>
      <c r="L8" s="73">
        <v>4</v>
      </c>
      <c r="M8" s="72">
        <v>1</v>
      </c>
      <c r="Q8" t="str">
        <f>'Data data'!C402</f>
        <v>Tired</v>
      </c>
      <c r="R8">
        <v>44</v>
      </c>
    </row>
    <row r="9" spans="1:18" x14ac:dyDescent="0.15">
      <c r="A9" s="77">
        <v>2012</v>
      </c>
      <c r="B9" t="str">
        <f>'Data data'!C516</f>
        <v>Miss YOU!</v>
      </c>
      <c r="C9">
        <f>'Data data'!J516</f>
        <v>55</v>
      </c>
      <c r="D9">
        <v>70</v>
      </c>
      <c r="E9" s="73">
        <f>ABS(D9-C9)/(17-12)</f>
        <v>3</v>
      </c>
      <c r="F9" s="78">
        <f>'Data data'!L516</f>
        <v>0.95833333333333337</v>
      </c>
      <c r="H9">
        <v>2011</v>
      </c>
      <c r="I9" t="s">
        <v>403</v>
      </c>
      <c r="J9">
        <v>75</v>
      </c>
      <c r="K9">
        <v>80</v>
      </c>
      <c r="L9" s="73">
        <v>0.83333333333333337</v>
      </c>
      <c r="M9" s="72">
        <v>0.97368421052631582</v>
      </c>
      <c r="Q9" t="str">
        <f>'Data data'!C403</f>
        <v>Say So</v>
      </c>
      <c r="R9">
        <v>33</v>
      </c>
    </row>
    <row r="10" spans="1:18" x14ac:dyDescent="0.15">
      <c r="A10" s="77">
        <v>2103</v>
      </c>
      <c r="B10" t="str">
        <f>'Data data'!C569</f>
        <v>Morir y Renacer</v>
      </c>
      <c r="C10">
        <f>'Data data'!J569</f>
        <v>37</v>
      </c>
      <c r="D10">
        <v>43</v>
      </c>
      <c r="E10" s="73">
        <f>ABS(D10-C10)/(17-15)</f>
        <v>3</v>
      </c>
      <c r="F10" s="78">
        <f>'Data data'!L569</f>
        <v>0.46835443037974683</v>
      </c>
      <c r="H10">
        <v>2102</v>
      </c>
      <c r="I10" t="s">
        <v>680</v>
      </c>
      <c r="J10">
        <v>67</v>
      </c>
      <c r="K10">
        <v>77</v>
      </c>
      <c r="L10" s="73">
        <v>3.3333333333333335</v>
      </c>
      <c r="M10" s="72">
        <v>0.97101449275362317</v>
      </c>
      <c r="Q10" t="str">
        <f>'Data data'!C404</f>
        <v>Don't Start Now</v>
      </c>
      <c r="R10">
        <v>87</v>
      </c>
    </row>
    <row r="11" spans="1:18" x14ac:dyDescent="0.15">
      <c r="A11" s="77">
        <v>2104</v>
      </c>
      <c r="B11" t="str">
        <f>'Data data'!C573</f>
        <v>Slumber Party</v>
      </c>
      <c r="C11">
        <f>'Data data'!J573</f>
        <v>82</v>
      </c>
      <c r="D11">
        <v>85</v>
      </c>
      <c r="E11" s="73">
        <f>ABS(D11-C11)/(17-16)</f>
        <v>3</v>
      </c>
      <c r="F11" s="78">
        <f>'Data data'!L573</f>
        <v>0.82978723404255317</v>
      </c>
      <c r="H11">
        <v>2009</v>
      </c>
      <c r="I11" t="s">
        <v>313</v>
      </c>
      <c r="J11">
        <v>65</v>
      </c>
      <c r="K11">
        <v>71</v>
      </c>
      <c r="L11" s="73">
        <v>0.75</v>
      </c>
      <c r="M11" s="72">
        <v>0.97014925373134331</v>
      </c>
      <c r="Q11" t="str">
        <f>'Data data'!C405</f>
        <v>Cariño</v>
      </c>
      <c r="R11">
        <v>52</v>
      </c>
    </row>
    <row r="12" spans="1:18" x14ac:dyDescent="0.15">
      <c r="A12" s="77">
        <v>2102</v>
      </c>
      <c r="B12" t="str">
        <f>'Data data'!C553</f>
        <v>Wonder What She Thinks of Me</v>
      </c>
      <c r="C12">
        <f>'Data data'!J553</f>
        <v>65</v>
      </c>
      <c r="D12">
        <v>73</v>
      </c>
      <c r="E12" s="73">
        <f>ABS(D12-C12)/(17-14)</f>
        <v>2.6666666666666665</v>
      </c>
      <c r="F12" s="78">
        <f>'Data data'!L553</f>
        <v>0.94202898550724634</v>
      </c>
      <c r="H12">
        <v>2010</v>
      </c>
      <c r="I12" t="s">
        <v>327</v>
      </c>
      <c r="J12">
        <v>89</v>
      </c>
      <c r="K12">
        <v>97</v>
      </c>
      <c r="L12" s="73">
        <v>1.1428571428571428</v>
      </c>
      <c r="M12" s="72">
        <v>0.96739130434782605</v>
      </c>
      <c r="Q12" t="str">
        <f>'Data data'!C406</f>
        <v>Cold Outside</v>
      </c>
      <c r="R12">
        <v>72</v>
      </c>
    </row>
    <row r="13" spans="1:18" x14ac:dyDescent="0.15">
      <c r="A13" s="77">
        <v>2102</v>
      </c>
      <c r="B13" t="str">
        <f>'Data data'!C554</f>
        <v>Diamonds</v>
      </c>
      <c r="C13">
        <f>'Data data'!J554</f>
        <v>59</v>
      </c>
      <c r="D13">
        <v>67</v>
      </c>
      <c r="E13" s="73">
        <f>ABS(D13-C13)/(17-14)</f>
        <v>2.6666666666666665</v>
      </c>
      <c r="F13" s="78">
        <f>'Data data'!L554</f>
        <v>0.85507246376811596</v>
      </c>
      <c r="H13">
        <v>2012</v>
      </c>
      <c r="I13" t="s">
        <v>411</v>
      </c>
      <c r="J13">
        <v>55</v>
      </c>
      <c r="K13">
        <v>70</v>
      </c>
      <c r="L13" s="73">
        <v>3</v>
      </c>
      <c r="M13" s="72">
        <v>0.95833333333333337</v>
      </c>
      <c r="Q13" t="str">
        <f>'Data data'!C407</f>
        <v>Basta Ya</v>
      </c>
      <c r="R13">
        <v>64</v>
      </c>
    </row>
    <row r="14" spans="1:18" x14ac:dyDescent="0.15">
      <c r="A14" s="77">
        <v>2102</v>
      </c>
      <c r="B14" t="str">
        <f>'Data data'!C555</f>
        <v>Lonely Road</v>
      </c>
      <c r="C14">
        <f>'Data data'!J555</f>
        <v>53</v>
      </c>
      <c r="D14">
        <v>61</v>
      </c>
      <c r="E14" s="73">
        <f>ABS(D14-C14)/(17-14)</f>
        <v>2.6666666666666665</v>
      </c>
      <c r="F14" s="78">
        <f>'Data data'!L555</f>
        <v>0.76811594202898548</v>
      </c>
      <c r="H14">
        <v>2102</v>
      </c>
      <c r="I14" t="s">
        <v>682</v>
      </c>
      <c r="J14">
        <v>65</v>
      </c>
      <c r="K14">
        <v>73</v>
      </c>
      <c r="L14" s="73">
        <v>2.6666666666666665</v>
      </c>
      <c r="M14" s="72">
        <v>0.94202898550724634</v>
      </c>
      <c r="Q14" t="str">
        <f>'Data data'!C408</f>
        <v>Speak to Me</v>
      </c>
      <c r="R14">
        <v>51</v>
      </c>
    </row>
    <row r="15" spans="1:18" x14ac:dyDescent="0.15">
      <c r="A15" s="77">
        <v>2102</v>
      </c>
      <c r="B15" t="str">
        <f>'Data data'!C559</f>
        <v>Universe</v>
      </c>
      <c r="C15">
        <f>'Data data'!J559</f>
        <v>44</v>
      </c>
      <c r="D15">
        <v>52</v>
      </c>
      <c r="E15" s="73">
        <f>ABS(D15-C15)/(17-14)</f>
        <v>2.6666666666666665</v>
      </c>
      <c r="F15" s="78">
        <f>'Data data'!L559</f>
        <v>0.6376811594202898</v>
      </c>
      <c r="H15">
        <v>2012</v>
      </c>
      <c r="I15" t="s">
        <v>412</v>
      </c>
      <c r="J15">
        <v>51</v>
      </c>
      <c r="K15">
        <v>59</v>
      </c>
      <c r="L15" s="73">
        <v>1.6</v>
      </c>
      <c r="M15" s="72">
        <v>0.9375</v>
      </c>
      <c r="Q15" t="str">
        <f>'Data data'!C409</f>
        <v>Can't Help Me</v>
      </c>
      <c r="R15">
        <v>38</v>
      </c>
    </row>
    <row r="16" spans="1:18" x14ac:dyDescent="0.15">
      <c r="A16" s="77">
        <v>2101</v>
      </c>
      <c r="B16" t="str">
        <f>'Data data'!C537</f>
        <v>Quizás, Quizás, Quizás</v>
      </c>
      <c r="C16">
        <f>'Data data'!J537</f>
        <v>81</v>
      </c>
      <c r="D16">
        <v>91</v>
      </c>
      <c r="E16" s="73">
        <f>ABS(D16-C16)/(17-13)</f>
        <v>2.5</v>
      </c>
      <c r="F16" s="78">
        <f>'Data data'!L537</f>
        <v>1</v>
      </c>
      <c r="H16">
        <v>2103</v>
      </c>
      <c r="I16" t="s">
        <v>697</v>
      </c>
      <c r="J16">
        <v>74</v>
      </c>
      <c r="K16">
        <v>76</v>
      </c>
      <c r="L16" s="73">
        <v>1</v>
      </c>
      <c r="M16" s="72">
        <v>0.93670886075949367</v>
      </c>
      <c r="Q16" t="str">
        <f>'Data data'!C410</f>
        <v>Supermodel</v>
      </c>
      <c r="R16">
        <v>35</v>
      </c>
    </row>
    <row r="17" spans="1:18" ht="14" thickBot="1" x14ac:dyDescent="0.2">
      <c r="A17" s="79">
        <v>2103</v>
      </c>
      <c r="B17" s="28" t="str">
        <f>'Data data'!C565</f>
        <v>Lets Link</v>
      </c>
      <c r="C17" s="28">
        <f>'Data data'!J565</f>
        <v>62</v>
      </c>
      <c r="D17" s="28">
        <v>67</v>
      </c>
      <c r="E17" s="80">
        <f>ABS(D17-C17)/(17-15)</f>
        <v>2.5</v>
      </c>
      <c r="F17" s="81">
        <f>'Data data'!L565</f>
        <v>0.60759493670886078</v>
      </c>
      <c r="H17">
        <v>2010</v>
      </c>
      <c r="I17" t="s">
        <v>326</v>
      </c>
      <c r="J17">
        <v>93</v>
      </c>
      <c r="K17">
        <v>99</v>
      </c>
      <c r="L17" s="73">
        <v>0.8571428571428571</v>
      </c>
      <c r="M17" s="72">
        <v>0.93478260869565222</v>
      </c>
      <c r="Q17" t="str">
        <f>'Data data'!C411</f>
        <v>Running Up Freestyle</v>
      </c>
      <c r="R17">
        <v>57</v>
      </c>
    </row>
    <row r="18" spans="1:18" x14ac:dyDescent="0.15">
      <c r="A18" s="74">
        <v>2012</v>
      </c>
      <c r="B18" s="27" t="str">
        <f>'Data data'!C528</f>
        <v>That's What You Get</v>
      </c>
      <c r="C18" s="27">
        <f>'Data data'!J528</f>
        <v>33</v>
      </c>
      <c r="D18" s="27">
        <v>45</v>
      </c>
      <c r="E18" s="75">
        <f>ABS(D18-C18)/(17-12)</f>
        <v>2.4</v>
      </c>
      <c r="F18" s="76">
        <f>'Data data'!L528</f>
        <v>0.6875</v>
      </c>
      <c r="G18" s="72">
        <f>AVERAGE(F18:F34)</f>
        <v>0.69597631968202478</v>
      </c>
      <c r="H18">
        <v>2009</v>
      </c>
      <c r="I18" t="s">
        <v>312</v>
      </c>
      <c r="J18">
        <v>69</v>
      </c>
      <c r="K18">
        <v>75</v>
      </c>
      <c r="L18" s="73">
        <v>0.75</v>
      </c>
      <c r="M18" s="72">
        <v>0.92537313432835822</v>
      </c>
      <c r="Q18" t="str">
        <f>'Data data'!C412</f>
        <v>Tú Me Acostumbraste</v>
      </c>
      <c r="R18">
        <v>70</v>
      </c>
    </row>
    <row r="19" spans="1:18" x14ac:dyDescent="0.15">
      <c r="A19" s="77">
        <v>2012</v>
      </c>
      <c r="B19" t="str">
        <f>'Data data'!C521</f>
        <v>ROXANNE</v>
      </c>
      <c r="C19">
        <f>'Data data'!J521</f>
        <v>47</v>
      </c>
      <c r="D19">
        <v>57</v>
      </c>
      <c r="E19" s="73">
        <f>ABS(D19-C19)/(17-12)</f>
        <v>2</v>
      </c>
      <c r="F19" s="78">
        <f>'Data data'!L521</f>
        <v>0.75</v>
      </c>
      <c r="H19">
        <v>2012</v>
      </c>
      <c r="I19" t="s">
        <v>413</v>
      </c>
      <c r="J19">
        <v>45</v>
      </c>
      <c r="K19">
        <v>52</v>
      </c>
      <c r="L19" s="73">
        <v>1.4</v>
      </c>
      <c r="M19" s="72">
        <v>0.89583333333333337</v>
      </c>
      <c r="Q19" t="str">
        <f>'Data data'!C413</f>
        <v>Ñe Ñe Ñé</v>
      </c>
      <c r="R19">
        <v>112</v>
      </c>
    </row>
    <row r="20" spans="1:18" x14ac:dyDescent="0.15">
      <c r="A20" s="77">
        <v>2012</v>
      </c>
      <c r="B20" t="str">
        <f>'Data data'!C529</f>
        <v>Why'd You Only Call Me When You're High?</v>
      </c>
      <c r="C20">
        <f>'Data data'!J529</f>
        <v>37</v>
      </c>
      <c r="D20">
        <v>47</v>
      </c>
      <c r="E20" s="73">
        <f>ABS(D20-C20)/(17-12)</f>
        <v>2</v>
      </c>
      <c r="F20" s="78">
        <f>'Data data'!L529</f>
        <v>0.64583333333333337</v>
      </c>
      <c r="H20">
        <v>2009</v>
      </c>
      <c r="I20" t="s">
        <v>316</v>
      </c>
      <c r="J20">
        <v>60</v>
      </c>
      <c r="K20">
        <v>70</v>
      </c>
      <c r="L20" s="73">
        <v>1.25</v>
      </c>
      <c r="M20" s="72">
        <v>0.89552238805970152</v>
      </c>
      <c r="Q20" t="str">
        <f>'Data data'!C414</f>
        <v>Drew Barrymore</v>
      </c>
      <c r="R20">
        <v>18</v>
      </c>
    </row>
    <row r="21" spans="1:18" x14ac:dyDescent="0.15">
      <c r="A21" s="77">
        <v>2102</v>
      </c>
      <c r="B21" t="str">
        <f>'Data data'!C558</f>
        <v>everytime</v>
      </c>
      <c r="C21">
        <f>'Data data'!J558</f>
        <v>51</v>
      </c>
      <c r="D21">
        <v>57</v>
      </c>
      <c r="E21" s="73">
        <f>ABS(D21-C21)/(17-14)</f>
        <v>2</v>
      </c>
      <c r="F21" s="78">
        <f>'Data data'!L558</f>
        <v>0.71014492753623193</v>
      </c>
      <c r="H21">
        <v>2011</v>
      </c>
      <c r="I21" t="s">
        <v>398</v>
      </c>
      <c r="J21">
        <v>72</v>
      </c>
      <c r="K21">
        <v>74</v>
      </c>
      <c r="L21" s="73">
        <v>0.33333333333333331</v>
      </c>
      <c r="M21" s="72">
        <v>0.89473684210526316</v>
      </c>
      <c r="Q21" t="str">
        <f>'Data data'!C415</f>
        <v>Con Calma</v>
      </c>
      <c r="R21">
        <v>102</v>
      </c>
    </row>
    <row r="22" spans="1:18" x14ac:dyDescent="0.15">
      <c r="A22" s="77">
        <v>2103</v>
      </c>
      <c r="B22" t="str">
        <f>'Data data'!C566</f>
        <v>STAR</v>
      </c>
      <c r="C22">
        <f>'Data data'!J566</f>
        <v>110</v>
      </c>
      <c r="D22">
        <v>114</v>
      </c>
      <c r="E22" s="73">
        <f>ABS(D22-C22)/(17-15)</f>
        <v>2</v>
      </c>
      <c r="F22" s="78">
        <f>'Data data'!L566</f>
        <v>0.69620253164556967</v>
      </c>
      <c r="H22">
        <v>2011</v>
      </c>
      <c r="I22" t="s">
        <v>399</v>
      </c>
      <c r="J22">
        <v>68</v>
      </c>
      <c r="K22">
        <v>72</v>
      </c>
      <c r="L22" s="73">
        <v>0.66666666666666663</v>
      </c>
      <c r="M22" s="72">
        <v>0.89473684210526316</v>
      </c>
      <c r="Q22" t="str">
        <f>'Data data'!C416</f>
        <v>U Know</v>
      </c>
      <c r="R22">
        <v>38</v>
      </c>
    </row>
    <row r="23" spans="1:18" x14ac:dyDescent="0.15">
      <c r="A23" s="77">
        <v>2010</v>
      </c>
      <c r="B23" t="str">
        <f>'Data data'!C498</f>
        <v>Sabor a Mí</v>
      </c>
      <c r="C23">
        <f>'Data data'!J498</f>
        <v>39</v>
      </c>
      <c r="D23">
        <v>52</v>
      </c>
      <c r="E23" s="73">
        <f>ABS(D23-C23)/(17-10)</f>
        <v>1.8571428571428572</v>
      </c>
      <c r="F23" s="78">
        <f>'Data data'!L498</f>
        <v>0.38043478260869568</v>
      </c>
      <c r="H23">
        <v>2011</v>
      </c>
      <c r="I23" t="s">
        <v>401</v>
      </c>
      <c r="J23">
        <v>68</v>
      </c>
      <c r="K23">
        <v>73</v>
      </c>
      <c r="L23" s="73">
        <v>0.83333333333333337</v>
      </c>
      <c r="M23" s="72">
        <v>0.89473684210526316</v>
      </c>
      <c r="Q23" t="str">
        <f>'Data data'!C417</f>
        <v>Brindo</v>
      </c>
      <c r="R23">
        <v>21</v>
      </c>
    </row>
    <row r="24" spans="1:18" x14ac:dyDescent="0.15">
      <c r="A24" s="77">
        <v>2012</v>
      </c>
      <c r="B24" t="str">
        <f>'Data data'!C530</f>
        <v>Heavy Balloon</v>
      </c>
      <c r="C24">
        <f>'Data data'!J530</f>
        <v>41</v>
      </c>
      <c r="D24">
        <v>50</v>
      </c>
      <c r="E24" s="73">
        <f>ABS(D24-C24)/(17-12)</f>
        <v>1.8</v>
      </c>
      <c r="F24" s="78">
        <f>'Data data'!L530</f>
        <v>0.85416666666666663</v>
      </c>
      <c r="H24">
        <v>2011</v>
      </c>
      <c r="I24" t="s">
        <v>402</v>
      </c>
      <c r="J24">
        <v>69</v>
      </c>
      <c r="K24">
        <v>72</v>
      </c>
      <c r="L24" s="73">
        <v>0.5</v>
      </c>
      <c r="M24" s="72">
        <v>0.89473684210526316</v>
      </c>
      <c r="Q24" t="str">
        <f>'Data data'!C418</f>
        <v>HEAVEN BELONGS TO YOU</v>
      </c>
      <c r="R24">
        <v>61</v>
      </c>
    </row>
    <row r="25" spans="1:18" x14ac:dyDescent="0.15">
      <c r="A25" s="77">
        <v>2009</v>
      </c>
      <c r="B25" t="str">
        <f>'Data data'!C483</f>
        <v>WAP</v>
      </c>
      <c r="C25">
        <f>'Data data'!J483</f>
        <v>85</v>
      </c>
      <c r="D25">
        <v>99</v>
      </c>
      <c r="E25" s="73">
        <f>ABS(D25-C25)/(17-9)</f>
        <v>1.75</v>
      </c>
      <c r="F25" s="78">
        <f>'Data data'!L483</f>
        <v>0.74626865671641796</v>
      </c>
      <c r="H25">
        <v>2011</v>
      </c>
      <c r="I25" t="s">
        <v>404</v>
      </c>
      <c r="J25">
        <v>66</v>
      </c>
      <c r="K25">
        <v>66</v>
      </c>
      <c r="L25" s="73">
        <v>0</v>
      </c>
      <c r="M25" s="72">
        <v>0.86842105263157898</v>
      </c>
      <c r="Q25" t="str">
        <f>'Data data'!C419</f>
        <v>Con Altura</v>
      </c>
      <c r="R25">
        <v>79</v>
      </c>
    </row>
    <row r="26" spans="1:18" x14ac:dyDescent="0.15">
      <c r="A26" s="77">
        <v>2101</v>
      </c>
      <c r="B26" t="str">
        <f>'Data data'!C539</f>
        <v>ARE YOU OK?</v>
      </c>
      <c r="C26">
        <f>'Data data'!J539</f>
        <v>52</v>
      </c>
      <c r="D26">
        <v>59</v>
      </c>
      <c r="E26" s="73">
        <f>ABS(D26-C26)/(17-13)</f>
        <v>1.75</v>
      </c>
      <c r="F26" s="78">
        <f>'Data data'!L539</f>
        <v>0.68918918918918914</v>
      </c>
      <c r="H26">
        <v>2103</v>
      </c>
      <c r="I26" t="s">
        <v>699</v>
      </c>
      <c r="J26">
        <v>75</v>
      </c>
      <c r="K26">
        <v>75</v>
      </c>
      <c r="L26" s="73">
        <v>0</v>
      </c>
      <c r="M26" s="72">
        <v>0.86075949367088611</v>
      </c>
      <c r="Q26" t="str">
        <f>'Data data'!C420</f>
        <v>Pecadora</v>
      </c>
      <c r="R26">
        <v>20</v>
      </c>
    </row>
    <row r="27" spans="1:18" x14ac:dyDescent="0.15">
      <c r="A27" s="77">
        <v>2102</v>
      </c>
      <c r="B27" t="str">
        <f>'Data data'!C556</f>
        <v>Gonna Love Me</v>
      </c>
      <c r="C27">
        <f>'Data data'!J556</f>
        <v>44</v>
      </c>
      <c r="D27">
        <v>49</v>
      </c>
      <c r="E27" s="73">
        <f>ABS(D27-C27)/(17-14)</f>
        <v>1.6666666666666667</v>
      </c>
      <c r="F27" s="78">
        <f>'Data data'!L556</f>
        <v>0.6376811594202898</v>
      </c>
      <c r="H27">
        <v>2102</v>
      </c>
      <c r="I27" t="s">
        <v>686</v>
      </c>
      <c r="J27">
        <v>59</v>
      </c>
      <c r="K27">
        <v>67</v>
      </c>
      <c r="L27" s="73">
        <v>2.6666666666666665</v>
      </c>
      <c r="M27" s="72">
        <v>0.85507246376811596</v>
      </c>
      <c r="Q27" t="str">
        <f>'Data data'!C421</f>
        <v>Rich Girl</v>
      </c>
      <c r="R27">
        <v>48</v>
      </c>
    </row>
    <row r="28" spans="1:18" x14ac:dyDescent="0.15">
      <c r="A28" s="77">
        <v>2102</v>
      </c>
      <c r="B28" t="str">
        <f>'Data data'!C557</f>
        <v>OHFR?</v>
      </c>
      <c r="C28">
        <f>'Data data'!J557</f>
        <v>54</v>
      </c>
      <c r="D28">
        <v>59</v>
      </c>
      <c r="E28" s="73">
        <f>ABS(D28-C28)/(17-14)</f>
        <v>1.6666666666666667</v>
      </c>
      <c r="F28" s="78">
        <f>'Data data'!L557</f>
        <v>0.78260869565217395</v>
      </c>
      <c r="H28">
        <v>2012</v>
      </c>
      <c r="I28" t="s">
        <v>638</v>
      </c>
      <c r="J28">
        <v>41</v>
      </c>
      <c r="K28">
        <v>50</v>
      </c>
      <c r="L28" s="73">
        <v>1.8</v>
      </c>
      <c r="M28" s="72">
        <v>0.85416666666666663</v>
      </c>
      <c r="Q28" t="str">
        <f>'Data data'!C422</f>
        <v>Yo x Ti, Tu x Mí</v>
      </c>
      <c r="R28">
        <v>57</v>
      </c>
    </row>
    <row r="29" spans="1:18" x14ac:dyDescent="0.15">
      <c r="A29" s="77">
        <v>2009</v>
      </c>
      <c r="B29" t="str">
        <f>'Data data'!C482</f>
        <v>Piel Canela</v>
      </c>
      <c r="C29">
        <f>'Data data'!J482</f>
        <v>90</v>
      </c>
      <c r="D29">
        <v>103</v>
      </c>
      <c r="E29" s="73">
        <f>ABS(D29-C29)/(17-9)</f>
        <v>1.625</v>
      </c>
      <c r="F29" s="78">
        <f>'Data data'!L482</f>
        <v>0.82089552238805974</v>
      </c>
      <c r="H29">
        <v>2009</v>
      </c>
      <c r="I29" t="s">
        <v>314</v>
      </c>
      <c r="J29">
        <v>62</v>
      </c>
      <c r="K29">
        <v>67</v>
      </c>
      <c r="L29" s="73">
        <v>0.625</v>
      </c>
      <c r="M29" s="72">
        <v>0.85074626865671643</v>
      </c>
      <c r="Q29" t="str">
        <f>'Data data'!C423</f>
        <v>La Romana</v>
      </c>
      <c r="R29">
        <v>42</v>
      </c>
    </row>
    <row r="30" spans="1:18" x14ac:dyDescent="0.15">
      <c r="A30" s="77">
        <v>2012</v>
      </c>
      <c r="B30" t="str">
        <f>'Data data'!C517</f>
        <v>Bang Bang (My Baby Shot Me Down)</v>
      </c>
      <c r="C30">
        <f>'Data data'!J517</f>
        <v>51</v>
      </c>
      <c r="D30">
        <v>59</v>
      </c>
      <c r="E30" s="73">
        <f>ABS(D30-C30)/(17-12)</f>
        <v>1.6</v>
      </c>
      <c r="F30" s="78">
        <f>'Data data'!L517</f>
        <v>0.9375</v>
      </c>
      <c r="H30">
        <v>2011</v>
      </c>
      <c r="I30" t="s">
        <v>400</v>
      </c>
      <c r="J30">
        <v>64</v>
      </c>
      <c r="K30">
        <v>68</v>
      </c>
      <c r="L30" s="73">
        <v>0.66666666666666663</v>
      </c>
      <c r="M30" s="72">
        <v>0.84210526315789469</v>
      </c>
      <c r="Q30" t="str">
        <f>'Data data'!C424</f>
        <v>Pa' Mi Entero</v>
      </c>
      <c r="R30">
        <v>21</v>
      </c>
    </row>
    <row r="31" spans="1:18" x14ac:dyDescent="0.15">
      <c r="A31" s="77">
        <v>2012</v>
      </c>
      <c r="B31" t="str">
        <f>'Data data'!C522</f>
        <v>bloodline</v>
      </c>
      <c r="C31">
        <f>'Data data'!J522</f>
        <v>40</v>
      </c>
      <c r="D31">
        <v>48</v>
      </c>
      <c r="E31" s="73">
        <f>ABS(D31-C31)/(17-12)</f>
        <v>1.6</v>
      </c>
      <c r="F31" s="78">
        <f>'Data data'!L522</f>
        <v>0.79166666666666663</v>
      </c>
      <c r="H31">
        <v>2104</v>
      </c>
      <c r="I31" t="s">
        <v>715</v>
      </c>
      <c r="J31">
        <v>82</v>
      </c>
      <c r="K31">
        <v>85</v>
      </c>
      <c r="L31" s="73">
        <v>3</v>
      </c>
      <c r="M31" s="72">
        <v>0.82978723404255317</v>
      </c>
      <c r="Q31" t="str">
        <f>'Data data'!C425</f>
        <v>Wait a Minute!</v>
      </c>
      <c r="R31">
        <v>37</v>
      </c>
    </row>
    <row r="32" spans="1:18" x14ac:dyDescent="0.15">
      <c r="A32" s="77">
        <v>2101</v>
      </c>
      <c r="B32" t="str">
        <f>'Data data'!C541</f>
        <v>Tus Ojitos (Vals de la Guardia Vieja)</v>
      </c>
      <c r="C32">
        <f>'Data data'!J541</f>
        <v>50</v>
      </c>
      <c r="D32">
        <v>56</v>
      </c>
      <c r="E32" s="73">
        <f>ABS(D32-C32)/(17-13)</f>
        <v>1.5</v>
      </c>
      <c r="F32" s="78">
        <f>'Data data'!L541</f>
        <v>0.64864864864864868</v>
      </c>
      <c r="H32">
        <v>2009</v>
      </c>
      <c r="I32" t="s">
        <v>310</v>
      </c>
      <c r="J32">
        <v>90</v>
      </c>
      <c r="K32">
        <v>103</v>
      </c>
      <c r="L32" s="73">
        <v>1.625</v>
      </c>
      <c r="M32" s="72">
        <v>0.82089552238805974</v>
      </c>
      <c r="Q32" t="str">
        <f>'Data data'!C426</f>
        <v>IF YOU PRAY RIGHT</v>
      </c>
      <c r="R32">
        <v>20</v>
      </c>
    </row>
    <row r="33" spans="1:18" x14ac:dyDescent="0.15">
      <c r="A33" s="77">
        <v>2101</v>
      </c>
      <c r="B33" t="str">
        <f>'Data data'!C550</f>
        <v>Tipsy</v>
      </c>
      <c r="C33">
        <f>'Data data'!J550</f>
        <v>47</v>
      </c>
      <c r="D33">
        <v>53</v>
      </c>
      <c r="E33" s="73">
        <f>ABS(D33-C33)/(17-13)</f>
        <v>1.5</v>
      </c>
      <c r="F33" s="78">
        <f>'Data data'!L550</f>
        <v>0.63513513513513509</v>
      </c>
      <c r="H33">
        <v>2010</v>
      </c>
      <c r="I33" t="s">
        <v>328</v>
      </c>
      <c r="J33">
        <v>75</v>
      </c>
      <c r="K33">
        <v>81</v>
      </c>
      <c r="L33" s="73">
        <v>0.8571428571428571</v>
      </c>
      <c r="M33" s="72">
        <v>0.81521739130434778</v>
      </c>
      <c r="Q33" t="str">
        <f>'Data data'!C427</f>
        <v>All the Stars</v>
      </c>
      <c r="R33">
        <v>15</v>
      </c>
    </row>
    <row r="34" spans="1:18" ht="14" thickBot="1" x14ac:dyDescent="0.2">
      <c r="A34" s="79">
        <v>2103</v>
      </c>
      <c r="B34" s="28" t="str">
        <f>'Data data'!C567</f>
        <v>Breathe</v>
      </c>
      <c r="C34" s="28">
        <f>'Data data'!J567</f>
        <v>50</v>
      </c>
      <c r="D34" s="28">
        <v>53</v>
      </c>
      <c r="E34" s="80">
        <f>ABS(D34-C34)/(17-15)</f>
        <v>1.5</v>
      </c>
      <c r="F34" s="81">
        <f>'Data data'!L567</f>
        <v>0.41772151898734178</v>
      </c>
      <c r="H34">
        <v>2012</v>
      </c>
      <c r="I34" t="s">
        <v>414</v>
      </c>
      <c r="J34">
        <v>42</v>
      </c>
      <c r="K34">
        <v>47</v>
      </c>
      <c r="L34" s="73">
        <v>1</v>
      </c>
      <c r="M34" s="72">
        <v>0.79166666666666663</v>
      </c>
      <c r="Q34" t="str">
        <f>'Data data'!C428</f>
        <v>Feels</v>
      </c>
      <c r="R34">
        <v>16</v>
      </c>
    </row>
    <row r="35" spans="1:18" x14ac:dyDescent="0.15">
      <c r="A35" s="74">
        <v>2012</v>
      </c>
      <c r="B35" s="27" t="str">
        <f>'Data data'!C518</f>
        <v>Therefore I Am</v>
      </c>
      <c r="C35" s="27">
        <f>'Data data'!J518</f>
        <v>45</v>
      </c>
      <c r="D35" s="27">
        <v>52</v>
      </c>
      <c r="E35" s="75">
        <f t="shared" ref="E35:E40" si="0">ABS(D35-C35)/(17-12)</f>
        <v>1.4</v>
      </c>
      <c r="F35" s="76">
        <f>'Data data'!L518</f>
        <v>0.89583333333333337</v>
      </c>
      <c r="G35" s="72">
        <f>AVERAGE(F35:F87)</f>
        <v>0.67359204608279755</v>
      </c>
      <c r="H35">
        <v>2012</v>
      </c>
      <c r="I35" t="s">
        <v>415</v>
      </c>
      <c r="J35">
        <v>38</v>
      </c>
      <c r="K35">
        <v>45</v>
      </c>
      <c r="L35" s="73">
        <v>1.4</v>
      </c>
      <c r="M35" s="72">
        <v>0.79166666666666663</v>
      </c>
      <c r="Q35" t="str">
        <f>'Data data'!C429</f>
        <v>Lemon (Drake Remix)</v>
      </c>
      <c r="R35">
        <v>19</v>
      </c>
    </row>
    <row r="36" spans="1:18" x14ac:dyDescent="0.15">
      <c r="A36" s="77">
        <v>2012</v>
      </c>
      <c r="B36" t="str">
        <f>'Data data'!C520</f>
        <v>Rhiannon</v>
      </c>
      <c r="C36">
        <f>'Data data'!J520</f>
        <v>38</v>
      </c>
      <c r="D36">
        <v>45</v>
      </c>
      <c r="E36" s="73">
        <f t="shared" si="0"/>
        <v>1.4</v>
      </c>
      <c r="F36" s="78">
        <f>'Data data'!L520</f>
        <v>0.79166666666666663</v>
      </c>
      <c r="H36">
        <v>2012</v>
      </c>
      <c r="I36" t="s">
        <v>417</v>
      </c>
      <c r="J36">
        <v>40</v>
      </c>
      <c r="K36">
        <v>48</v>
      </c>
      <c r="L36" s="73">
        <v>1.6</v>
      </c>
      <c r="M36" s="72">
        <v>0.79166666666666663</v>
      </c>
      <c r="Q36" t="str">
        <f>'Data data'!C430</f>
        <v>Deep Down Body Thurst</v>
      </c>
      <c r="R36">
        <v>76</v>
      </c>
    </row>
    <row r="37" spans="1:18" x14ac:dyDescent="0.15">
      <c r="A37" s="77">
        <v>2012</v>
      </c>
      <c r="B37" t="str">
        <f>'Data data'!C523</f>
        <v>Wii Tennis</v>
      </c>
      <c r="C37">
        <f>'Data data'!J523</f>
        <v>54</v>
      </c>
      <c r="D37">
        <v>61</v>
      </c>
      <c r="E37" s="73">
        <f t="shared" si="0"/>
        <v>1.4</v>
      </c>
      <c r="F37" s="78">
        <f>'Data data'!L523</f>
        <v>0.75</v>
      </c>
      <c r="H37">
        <v>2102</v>
      </c>
      <c r="I37" t="s">
        <v>691</v>
      </c>
      <c r="J37">
        <v>54</v>
      </c>
      <c r="K37">
        <v>59</v>
      </c>
      <c r="L37" s="73">
        <v>1.6666666666666667</v>
      </c>
      <c r="M37" s="72">
        <v>0.78260869565217395</v>
      </c>
      <c r="Q37" t="str">
        <f>'Data data'!C431</f>
        <v>Wow.</v>
      </c>
      <c r="R37">
        <v>68</v>
      </c>
    </row>
    <row r="38" spans="1:18" x14ac:dyDescent="0.15">
      <c r="A38" s="77">
        <v>2012</v>
      </c>
      <c r="B38" t="str">
        <f>'Data data'!C525</f>
        <v>I Like That</v>
      </c>
      <c r="C38">
        <f>'Data data'!J525</f>
        <v>36</v>
      </c>
      <c r="D38">
        <v>43</v>
      </c>
      <c r="E38" s="73">
        <f t="shared" si="0"/>
        <v>1.4</v>
      </c>
      <c r="F38" s="78">
        <f>'Data data'!L525</f>
        <v>0.64583333333333337</v>
      </c>
      <c r="H38">
        <v>2012</v>
      </c>
      <c r="I38" t="s">
        <v>419</v>
      </c>
      <c r="J38">
        <v>39</v>
      </c>
      <c r="K38">
        <v>45</v>
      </c>
      <c r="L38" s="73">
        <v>1.2</v>
      </c>
      <c r="M38" s="72">
        <v>0.77083333333333337</v>
      </c>
      <c r="Q38" t="str">
        <f>'Data data'!C432</f>
        <v>Supalonely</v>
      </c>
      <c r="R38">
        <v>71</v>
      </c>
    </row>
    <row r="39" spans="1:18" x14ac:dyDescent="0.15">
      <c r="A39" s="77">
        <v>2012</v>
      </c>
      <c r="B39" t="str">
        <f>'Data data'!C531</f>
        <v>Lost</v>
      </c>
      <c r="C39">
        <f>'Data data'!J531</f>
        <v>25</v>
      </c>
      <c r="D39">
        <v>32</v>
      </c>
      <c r="E39" s="73">
        <f t="shared" si="0"/>
        <v>1.4</v>
      </c>
      <c r="F39" s="78">
        <f>'Data data'!L531</f>
        <v>0.52083333333333337</v>
      </c>
      <c r="H39">
        <v>2102</v>
      </c>
      <c r="I39" t="s">
        <v>687</v>
      </c>
      <c r="J39">
        <v>53</v>
      </c>
      <c r="K39">
        <v>61</v>
      </c>
      <c r="L39" s="73">
        <v>2.6666666666666665</v>
      </c>
      <c r="M39" s="72">
        <v>0.76811594202898548</v>
      </c>
      <c r="Q39" t="str">
        <f>'Data data'!C433</f>
        <v>Deep Down Body Thurst</v>
      </c>
      <c r="R39">
        <f>R36</f>
        <v>76</v>
      </c>
    </row>
    <row r="40" spans="1:18" x14ac:dyDescent="0.15">
      <c r="A40" s="77">
        <v>2012</v>
      </c>
      <c r="B40" t="str">
        <f>'Data data'!C536</f>
        <v>La Cope de la Vida</v>
      </c>
      <c r="C40">
        <f>'Data data'!J536</f>
        <v>15</v>
      </c>
      <c r="D40">
        <v>22</v>
      </c>
      <c r="E40" s="73">
        <f t="shared" si="0"/>
        <v>1.4</v>
      </c>
      <c r="F40" s="78">
        <f>'Data data'!L536</f>
        <v>0.27083333333333331</v>
      </c>
      <c r="H40">
        <v>2104</v>
      </c>
      <c r="I40" t="s">
        <v>714</v>
      </c>
      <c r="J40">
        <v>81</v>
      </c>
      <c r="K40">
        <v>93</v>
      </c>
      <c r="L40" s="73">
        <v>12</v>
      </c>
      <c r="M40" s="72">
        <v>0.76595744680851063</v>
      </c>
      <c r="Q40" t="str">
        <f>'Data data'!C434</f>
        <v>Thinkin Bout You</v>
      </c>
      <c r="R40">
        <v>52</v>
      </c>
    </row>
    <row r="41" spans="1:18" x14ac:dyDescent="0.15">
      <c r="A41" s="77">
        <v>2009</v>
      </c>
      <c r="B41" t="str">
        <f>'Data data'!C486</f>
        <v>Fkn Around</v>
      </c>
      <c r="C41">
        <f>'Data data'!J486</f>
        <v>60</v>
      </c>
      <c r="D41">
        <v>70</v>
      </c>
      <c r="E41" s="73">
        <f>ABS(D41-C41)/(17-9)</f>
        <v>1.25</v>
      </c>
      <c r="F41" s="78">
        <f>'Data data'!L486</f>
        <v>0.89552238805970152</v>
      </c>
      <c r="H41">
        <v>2104</v>
      </c>
      <c r="I41" t="s">
        <v>720</v>
      </c>
      <c r="J41">
        <v>81</v>
      </c>
      <c r="K41">
        <v>82</v>
      </c>
      <c r="L41" s="73">
        <v>1</v>
      </c>
      <c r="M41" s="72">
        <v>0.76595744680851063</v>
      </c>
      <c r="Q41" t="str">
        <f>'Data data'!C435</f>
        <v>drinking games</v>
      </c>
      <c r="R41">
        <v>55</v>
      </c>
    </row>
    <row r="42" spans="1:18" x14ac:dyDescent="0.15">
      <c r="A42" s="77">
        <v>2101</v>
      </c>
      <c r="B42" t="str">
        <f>'Data data'!C540</f>
        <v>Like That</v>
      </c>
      <c r="C42">
        <f>'Data data'!J540</f>
        <v>54</v>
      </c>
      <c r="D42">
        <v>59</v>
      </c>
      <c r="E42" s="73">
        <f>ABS(D42-C42)/(17-13)</f>
        <v>1.25</v>
      </c>
      <c r="F42" s="78">
        <f>'Data data'!L540</f>
        <v>0.68918918918918914</v>
      </c>
      <c r="H42">
        <v>2011</v>
      </c>
      <c r="I42" t="s">
        <v>405</v>
      </c>
      <c r="J42">
        <v>58</v>
      </c>
      <c r="K42">
        <v>62</v>
      </c>
      <c r="L42" s="73">
        <v>0.66666666666666663</v>
      </c>
      <c r="M42" s="72">
        <v>0.76315789473684215</v>
      </c>
      <c r="Q42" t="str">
        <f>'Data data'!C436</f>
        <v>Super Rich Kids</v>
      </c>
      <c r="R42">
        <v>25</v>
      </c>
    </row>
    <row r="43" spans="1:18" x14ac:dyDescent="0.15">
      <c r="A43" s="77">
        <v>2012</v>
      </c>
      <c r="B43" t="str">
        <f>'Data data'!C524</f>
        <v>Money Good</v>
      </c>
      <c r="C43">
        <f>'Data data'!J524</f>
        <v>39</v>
      </c>
      <c r="D43">
        <v>45</v>
      </c>
      <c r="E43" s="73">
        <f>ABS(D43-C43)/(17-12)</f>
        <v>1.2</v>
      </c>
      <c r="F43" s="78">
        <f>'Data data'!L524</f>
        <v>0.77083333333333337</v>
      </c>
      <c r="H43">
        <v>2104</v>
      </c>
      <c r="I43" t="s">
        <v>721</v>
      </c>
      <c r="J43">
        <v>71</v>
      </c>
      <c r="K43">
        <v>71</v>
      </c>
      <c r="L43" s="73">
        <v>0</v>
      </c>
      <c r="M43" s="72">
        <v>0.75531914893617025</v>
      </c>
      <c r="Q43" t="str">
        <f>'Data data'!C437</f>
        <v>Wow.</v>
      </c>
      <c r="R43">
        <f>R37</f>
        <v>68</v>
      </c>
    </row>
    <row r="44" spans="1:18" x14ac:dyDescent="0.15">
      <c r="A44" s="77">
        <v>2010</v>
      </c>
      <c r="B44" t="str">
        <f>'Data data'!C492</f>
        <v>Discounts</v>
      </c>
      <c r="C44">
        <f>'Data data'!J492</f>
        <v>89</v>
      </c>
      <c r="D44">
        <v>97</v>
      </c>
      <c r="E44" s="73">
        <f>ABS(D44-C44)/(17-10)</f>
        <v>1.1428571428571428</v>
      </c>
      <c r="F44" s="78">
        <f>'Data data'!L492</f>
        <v>0.96739130434782605</v>
      </c>
      <c r="H44">
        <v>2010</v>
      </c>
      <c r="I44" t="s">
        <v>329</v>
      </c>
      <c r="J44">
        <v>83</v>
      </c>
      <c r="K44">
        <v>90</v>
      </c>
      <c r="L44" s="73">
        <v>1</v>
      </c>
      <c r="M44" s="72">
        <v>0.75</v>
      </c>
      <c r="Q44" t="str">
        <f>'Data data'!C438</f>
        <v>I Don't Fuck With You</v>
      </c>
      <c r="R44">
        <v>28</v>
      </c>
    </row>
    <row r="45" spans="1:18" x14ac:dyDescent="0.15">
      <c r="A45" s="77">
        <v>2010</v>
      </c>
      <c r="B45" t="str">
        <f>'Data data'!C494</f>
        <v>Tumbao</v>
      </c>
      <c r="C45">
        <f>'Data data'!J494</f>
        <v>83</v>
      </c>
      <c r="D45">
        <v>90</v>
      </c>
      <c r="E45" s="73">
        <f>ABS(D45-C45)/(17-10)</f>
        <v>1</v>
      </c>
      <c r="F45" s="78">
        <f>'Data data'!L494</f>
        <v>0.75</v>
      </c>
      <c r="H45">
        <v>2011</v>
      </c>
      <c r="I45" t="s">
        <v>406</v>
      </c>
      <c r="J45">
        <v>57</v>
      </c>
      <c r="K45">
        <v>59</v>
      </c>
      <c r="L45" s="73">
        <v>0.33333333333333331</v>
      </c>
      <c r="M45" s="72">
        <v>0.75</v>
      </c>
      <c r="Q45" t="str">
        <f>'Data data'!C439</f>
        <v>Norman f*****g Rockwell</v>
      </c>
      <c r="R45">
        <v>56</v>
      </c>
    </row>
    <row r="46" spans="1:18" x14ac:dyDescent="0.15">
      <c r="A46" s="77">
        <v>2012</v>
      </c>
      <c r="B46" t="str">
        <f>'Data data'!C519</f>
        <v>Homemade Dynamite</v>
      </c>
      <c r="C46">
        <f>'Data data'!J519</f>
        <v>42</v>
      </c>
      <c r="D46">
        <v>47</v>
      </c>
      <c r="E46" s="73">
        <f>ABS(D46-C46)/(17-12)</f>
        <v>1</v>
      </c>
      <c r="F46" s="78">
        <f>'Data data'!L519</f>
        <v>0.79166666666666663</v>
      </c>
      <c r="H46">
        <v>2012</v>
      </c>
      <c r="I46" t="s">
        <v>416</v>
      </c>
      <c r="J46">
        <v>47</v>
      </c>
      <c r="K46">
        <v>57</v>
      </c>
      <c r="L46" s="73">
        <v>2</v>
      </c>
      <c r="M46" s="72">
        <v>0.75</v>
      </c>
      <c r="Q46" t="str">
        <f>'Data data'!C440</f>
        <v>Just a Girl</v>
      </c>
      <c r="R46">
        <v>24</v>
      </c>
    </row>
    <row r="47" spans="1:18" x14ac:dyDescent="0.15">
      <c r="A47" s="77">
        <v>2012</v>
      </c>
      <c r="B47" t="str">
        <f>'Data data'!C532</f>
        <v>Nights</v>
      </c>
      <c r="C47">
        <f>'Data data'!J532</f>
        <v>25</v>
      </c>
      <c r="D47">
        <v>30</v>
      </c>
      <c r="E47" s="73">
        <f>ABS(D47-C47)/(17-12)</f>
        <v>1</v>
      </c>
      <c r="F47" s="78">
        <f>'Data data'!L532</f>
        <v>0.47916666666666669</v>
      </c>
      <c r="H47">
        <v>2012</v>
      </c>
      <c r="I47" t="s">
        <v>418</v>
      </c>
      <c r="J47">
        <v>54</v>
      </c>
      <c r="K47">
        <v>61</v>
      </c>
      <c r="L47" s="73">
        <v>1.4</v>
      </c>
      <c r="M47" s="72">
        <v>0.75</v>
      </c>
      <c r="Q47" t="str">
        <f>'Data data'!C441</f>
        <v>Poolside</v>
      </c>
      <c r="R47">
        <v>50</v>
      </c>
    </row>
    <row r="48" spans="1:18" x14ac:dyDescent="0.15">
      <c r="A48" s="77">
        <v>2012</v>
      </c>
      <c r="B48" t="str">
        <f>'Data data'!C534</f>
        <v>Sierra Leone</v>
      </c>
      <c r="C48">
        <f>'Data data'!J534</f>
        <v>21</v>
      </c>
      <c r="D48">
        <v>26</v>
      </c>
      <c r="E48" s="73">
        <f>ABS(D48-C48)/(17-12)</f>
        <v>1</v>
      </c>
      <c r="F48" s="78">
        <f>'Data data'!L534</f>
        <v>0.41666666666666669</v>
      </c>
      <c r="H48">
        <v>2009</v>
      </c>
      <c r="I48" t="s">
        <v>305</v>
      </c>
      <c r="J48">
        <v>85</v>
      </c>
      <c r="K48">
        <v>99</v>
      </c>
      <c r="L48" s="73">
        <v>1.75</v>
      </c>
      <c r="M48" s="72">
        <v>0.74626865671641796</v>
      </c>
      <c r="Q48" t="str">
        <f>'Data data'!C442</f>
        <v>FRONTAL LOBE MUZIK</v>
      </c>
      <c r="R48">
        <v>38</v>
      </c>
    </row>
    <row r="49" spans="1:18" x14ac:dyDescent="0.15">
      <c r="A49" s="77">
        <v>2101</v>
      </c>
      <c r="B49" t="str">
        <f>'Data data'!C542</f>
        <v>no body, no crime</v>
      </c>
      <c r="C49">
        <f>'Data data'!J542</f>
        <v>44</v>
      </c>
      <c r="D49">
        <v>48</v>
      </c>
      <c r="E49" s="73">
        <f>ABS(D49-C49)/(17-13)</f>
        <v>1</v>
      </c>
      <c r="F49" s="78">
        <f>'Data data'!L542</f>
        <v>0.59459459459459463</v>
      </c>
      <c r="H49">
        <v>2104</v>
      </c>
      <c r="I49" t="s">
        <v>718</v>
      </c>
      <c r="J49">
        <v>70</v>
      </c>
      <c r="K49">
        <v>71</v>
      </c>
      <c r="L49" s="73">
        <v>1</v>
      </c>
      <c r="M49" s="72">
        <v>0.74468085106382975</v>
      </c>
      <c r="Q49" t="str">
        <f>'Data data'!C443</f>
        <v>Paper Thin</v>
      </c>
      <c r="R49">
        <v>30</v>
      </c>
    </row>
    <row r="50" spans="1:18" x14ac:dyDescent="0.15">
      <c r="A50" s="77">
        <v>2103</v>
      </c>
      <c r="B50" t="str">
        <f>'Data data'!C560</f>
        <v>Babylon</v>
      </c>
      <c r="C50">
        <f>'Data data'!J560</f>
        <v>74</v>
      </c>
      <c r="D50">
        <v>76</v>
      </c>
      <c r="E50" s="73">
        <f>ABS(D50-C50)/(17-15)</f>
        <v>1</v>
      </c>
      <c r="F50" s="78">
        <f>'Data data'!L560</f>
        <v>0.93670886075949367</v>
      </c>
      <c r="H50">
        <v>2104</v>
      </c>
      <c r="I50" t="s">
        <v>722</v>
      </c>
      <c r="J50">
        <v>72</v>
      </c>
      <c r="K50">
        <v>73</v>
      </c>
      <c r="L50" s="73">
        <v>1</v>
      </c>
      <c r="M50" s="72">
        <v>0.73404255319148937</v>
      </c>
      <c r="Q50" t="str">
        <f>'Data data'!C444</f>
        <v>Holy</v>
      </c>
      <c r="R50">
        <v>21</v>
      </c>
    </row>
    <row r="51" spans="1:18" x14ac:dyDescent="0.15">
      <c r="A51" s="77">
        <v>2103</v>
      </c>
      <c r="B51" t="str">
        <f>'Data data'!C561</f>
        <v>Agoraphobic</v>
      </c>
      <c r="C51">
        <f>'Data data'!J561</f>
        <v>80</v>
      </c>
      <c r="D51">
        <v>82</v>
      </c>
      <c r="E51" s="73">
        <f>ABS(D51-C51)/(17-15)</f>
        <v>1</v>
      </c>
      <c r="F51" s="78">
        <f>'Data data'!L561</f>
        <v>1</v>
      </c>
      <c r="H51">
        <v>2012</v>
      </c>
      <c r="I51" t="s">
        <v>422</v>
      </c>
      <c r="J51">
        <v>35</v>
      </c>
      <c r="K51">
        <v>51</v>
      </c>
      <c r="L51" s="73">
        <v>3.2</v>
      </c>
      <c r="M51" s="72">
        <v>0.72916666666666663</v>
      </c>
      <c r="Q51" t="str">
        <f>'Data data'!C445</f>
        <v>Free Room</v>
      </c>
      <c r="R51">
        <v>24</v>
      </c>
    </row>
    <row r="52" spans="1:18" x14ac:dyDescent="0.15">
      <c r="A52" s="77">
        <v>2103</v>
      </c>
      <c r="B52" t="str">
        <f>'Data data'!C564</f>
        <v>God is woman</v>
      </c>
      <c r="C52">
        <f>'Data data'!J564</f>
        <v>64</v>
      </c>
      <c r="D52">
        <v>66</v>
      </c>
      <c r="E52" s="73">
        <f>ABS(D52-C52)/(17-15)</f>
        <v>1</v>
      </c>
      <c r="F52" s="78">
        <f>'Data data'!L564</f>
        <v>0.620253164556962</v>
      </c>
      <c r="H52">
        <v>2102</v>
      </c>
      <c r="I52" t="s">
        <v>693</v>
      </c>
      <c r="J52">
        <v>51</v>
      </c>
      <c r="K52">
        <v>57</v>
      </c>
      <c r="L52" s="73">
        <v>2</v>
      </c>
      <c r="M52" s="72">
        <v>0.71014492753623193</v>
      </c>
      <c r="Q52" t="str">
        <f>'Data data'!C446</f>
        <v>Diddy Bop</v>
      </c>
      <c r="R52">
        <v>33</v>
      </c>
    </row>
    <row r="53" spans="1:18" x14ac:dyDescent="0.15">
      <c r="A53" s="77">
        <v>2104</v>
      </c>
      <c r="B53" t="str">
        <f>'Data data'!C574</f>
        <v>Say I Yi Yi</v>
      </c>
      <c r="C53">
        <f>'Data data'!J574</f>
        <v>70</v>
      </c>
      <c r="D53">
        <v>71</v>
      </c>
      <c r="E53" s="73">
        <f>ABS(D53-C53)/(17-16)</f>
        <v>1</v>
      </c>
      <c r="F53" s="78">
        <f>'Data data'!L574</f>
        <v>0.74468085106382975</v>
      </c>
      <c r="H53">
        <v>2011</v>
      </c>
      <c r="I53" t="s">
        <v>409</v>
      </c>
      <c r="J53">
        <v>125</v>
      </c>
      <c r="K53">
        <v>127</v>
      </c>
      <c r="L53" s="73">
        <v>0.33333333333333331</v>
      </c>
      <c r="M53" s="72">
        <v>0.69736842105263153</v>
      </c>
      <c r="Q53" t="str">
        <f>'Data data'!C447</f>
        <v>Do It</v>
      </c>
      <c r="R53">
        <v>15</v>
      </c>
    </row>
    <row r="54" spans="1:18" x14ac:dyDescent="0.15">
      <c r="A54" s="77">
        <v>2104</v>
      </c>
      <c r="B54" t="str">
        <f>'Data data'!C575</f>
        <v>I Thought About Killing You</v>
      </c>
      <c r="C54">
        <f>'Data data'!J575</f>
        <v>81</v>
      </c>
      <c r="D54">
        <v>82</v>
      </c>
      <c r="E54" s="73">
        <f>ABS(D54-C54)/(17-16)</f>
        <v>1</v>
      </c>
      <c r="F54" s="78">
        <f>'Data data'!L575</f>
        <v>0.76595744680851063</v>
      </c>
      <c r="H54">
        <v>2103</v>
      </c>
      <c r="I54" t="s">
        <v>702</v>
      </c>
      <c r="J54">
        <v>190</v>
      </c>
      <c r="K54">
        <v>191</v>
      </c>
      <c r="L54" s="73">
        <v>0.5</v>
      </c>
      <c r="M54" s="72">
        <v>0.69620253164556967</v>
      </c>
      <c r="Q54" t="str">
        <f>'Data data'!C448</f>
        <v>Norman f*****g Rockwell</v>
      </c>
      <c r="R54">
        <f>R45</f>
        <v>56</v>
      </c>
    </row>
    <row r="55" spans="1:18" x14ac:dyDescent="0.15">
      <c r="A55" s="77">
        <v>2104</v>
      </c>
      <c r="B55" t="str">
        <f>'Data data'!C577</f>
        <v>3 Musketeers</v>
      </c>
      <c r="C55">
        <f>'Data data'!J577</f>
        <v>72</v>
      </c>
      <c r="D55">
        <v>73</v>
      </c>
      <c r="E55" s="73">
        <f>ABS(D55-C55)/(17-16)</f>
        <v>1</v>
      </c>
      <c r="F55" s="78">
        <f>'Data data'!L577</f>
        <v>0.73404255319148937</v>
      </c>
      <c r="H55">
        <v>2103</v>
      </c>
      <c r="I55" t="s">
        <v>703</v>
      </c>
      <c r="J55">
        <v>110</v>
      </c>
      <c r="K55">
        <v>114</v>
      </c>
      <c r="L55" s="73">
        <v>2</v>
      </c>
      <c r="M55" s="72">
        <v>0.69620253164556967</v>
      </c>
      <c r="Q55" t="str">
        <f>'Data data'!C449</f>
        <v>Diddy Bop</v>
      </c>
      <c r="R55">
        <f>R52</f>
        <v>33</v>
      </c>
    </row>
    <row r="56" spans="1:18" x14ac:dyDescent="0.15">
      <c r="A56" s="77">
        <v>2104</v>
      </c>
      <c r="B56" t="str">
        <f>'Data data'!C581</f>
        <v>Juicy</v>
      </c>
      <c r="C56">
        <f>'Data data'!J581</f>
        <v>52</v>
      </c>
      <c r="D56">
        <v>53</v>
      </c>
      <c r="E56" s="73">
        <f>ABS(D56-C56)/(17-16)</f>
        <v>1</v>
      </c>
      <c r="F56" s="78">
        <f>'Data data'!L581</f>
        <v>0.38297872340425532</v>
      </c>
      <c r="H56">
        <v>2101</v>
      </c>
      <c r="I56" t="s">
        <v>652</v>
      </c>
      <c r="J56">
        <v>52</v>
      </c>
      <c r="K56">
        <v>59</v>
      </c>
      <c r="L56" s="73">
        <v>1.75</v>
      </c>
      <c r="M56" s="72">
        <v>0.68918918918918914</v>
      </c>
      <c r="Q56" t="str">
        <f>'Data data'!C450</f>
        <v>Poolside</v>
      </c>
      <c r="R56">
        <f>R47</f>
        <v>50</v>
      </c>
    </row>
    <row r="57" spans="1:18" x14ac:dyDescent="0.15">
      <c r="A57" s="77">
        <v>2009</v>
      </c>
      <c r="B57" t="str">
        <f>'Data data'!C489</f>
        <v>Freak</v>
      </c>
      <c r="C57">
        <f>'Data data'!J489</f>
        <v>26</v>
      </c>
      <c r="D57">
        <v>33</v>
      </c>
      <c r="E57" s="73">
        <f>ABS(D57-C57)/(17-9)</f>
        <v>0.875</v>
      </c>
      <c r="F57" s="78">
        <f>'Data data'!L489</f>
        <v>0.38805970149253732</v>
      </c>
      <c r="H57">
        <v>2101</v>
      </c>
      <c r="I57" t="s">
        <v>653</v>
      </c>
      <c r="J57">
        <v>54</v>
      </c>
      <c r="K57">
        <v>59</v>
      </c>
      <c r="L57" s="73">
        <v>1.25</v>
      </c>
      <c r="M57" s="72">
        <v>0.68918918918918914</v>
      </c>
      <c r="Q57" t="str">
        <f>'Data data'!C451</f>
        <v>LAND OF THE FREE</v>
      </c>
      <c r="R57">
        <v>13</v>
      </c>
    </row>
    <row r="58" spans="1:18" x14ac:dyDescent="0.15">
      <c r="A58" s="77">
        <v>2010</v>
      </c>
      <c r="B58" t="str">
        <f>'Data data'!C491</f>
        <v>ST. PERCY</v>
      </c>
      <c r="C58">
        <f>'Data data'!J491</f>
        <v>93</v>
      </c>
      <c r="D58">
        <v>99</v>
      </c>
      <c r="E58" s="73">
        <f>ABS(D58-C58)/(17-10)</f>
        <v>0.8571428571428571</v>
      </c>
      <c r="F58" s="78">
        <f>'Data data'!L491</f>
        <v>0.93478260869565222</v>
      </c>
      <c r="H58">
        <v>2012</v>
      </c>
      <c r="I58" t="s">
        <v>421</v>
      </c>
      <c r="J58">
        <v>33</v>
      </c>
      <c r="K58">
        <v>49</v>
      </c>
      <c r="L58" s="73">
        <v>3.2</v>
      </c>
      <c r="M58" s="72">
        <v>0.6875</v>
      </c>
      <c r="Q58" t="str">
        <f>'Data data'!C452</f>
        <v>Cancer</v>
      </c>
      <c r="R58">
        <v>46</v>
      </c>
    </row>
    <row r="59" spans="1:18" x14ac:dyDescent="0.15">
      <c r="A59" s="77">
        <v>2010</v>
      </c>
      <c r="B59" t="str">
        <f>'Data data'!C493</f>
        <v>Adore You</v>
      </c>
      <c r="C59">
        <f>'Data data'!J493</f>
        <v>75</v>
      </c>
      <c r="D59">
        <v>81</v>
      </c>
      <c r="E59" s="73">
        <f>ABS(D59-C59)/(17-10)</f>
        <v>0.8571428571428571</v>
      </c>
      <c r="F59" s="78">
        <f>'Data data'!L493</f>
        <v>0.81521739130434778</v>
      </c>
      <c r="H59">
        <v>2012</v>
      </c>
      <c r="I59" t="s">
        <v>636</v>
      </c>
      <c r="J59">
        <v>33</v>
      </c>
      <c r="K59">
        <v>45</v>
      </c>
      <c r="L59" s="73">
        <v>2.4</v>
      </c>
      <c r="M59" s="72">
        <v>0.6875</v>
      </c>
      <c r="Q59" t="str">
        <f>'Data data'!C453</f>
        <v>Lying Is the Most Fun a Girl Can Have without Taking Her Pants off</v>
      </c>
      <c r="R59">
        <v>74</v>
      </c>
    </row>
    <row r="60" spans="1:18" x14ac:dyDescent="0.15">
      <c r="A60" s="77">
        <v>2011</v>
      </c>
      <c r="B60" t="str">
        <f>'Data data'!C502</f>
        <v>Ungodly Hour</v>
      </c>
      <c r="C60">
        <f>'Data data'!J502</f>
        <v>84</v>
      </c>
      <c r="D60">
        <v>89</v>
      </c>
      <c r="E60" s="73">
        <f>ABS(D60-C60)/(17-11)</f>
        <v>0.83333333333333337</v>
      </c>
      <c r="F60" s="78">
        <f>'Data data'!L502</f>
        <v>1</v>
      </c>
      <c r="H60">
        <v>2011</v>
      </c>
      <c r="I60" t="s">
        <v>407</v>
      </c>
      <c r="J60">
        <v>56</v>
      </c>
      <c r="K60">
        <v>58</v>
      </c>
      <c r="L60" s="73">
        <v>0.33333333333333331</v>
      </c>
      <c r="M60" s="72">
        <v>0.68421052631578949</v>
      </c>
      <c r="Q60" t="str">
        <f>'Data data'!C454</f>
        <v>Wait a Minute!</v>
      </c>
      <c r="R60">
        <f>R31</f>
        <v>37</v>
      </c>
    </row>
    <row r="61" spans="1:18" x14ac:dyDescent="0.15">
      <c r="A61" s="77">
        <v>2011</v>
      </c>
      <c r="B61" t="str">
        <f>'Data data'!C506</f>
        <v>Levitating</v>
      </c>
      <c r="C61">
        <f>'Data data'!J506</f>
        <v>68</v>
      </c>
      <c r="D61">
        <v>73</v>
      </c>
      <c r="E61" s="73">
        <f>ABS(D61-C61)/(17-11)</f>
        <v>0.83333333333333337</v>
      </c>
      <c r="F61" s="78">
        <f>'Data data'!L506</f>
        <v>0.89473684210526316</v>
      </c>
      <c r="H61">
        <v>2010</v>
      </c>
      <c r="I61" t="s">
        <v>330</v>
      </c>
      <c r="J61">
        <v>82</v>
      </c>
      <c r="K61">
        <v>86</v>
      </c>
      <c r="L61" s="73">
        <v>0.5714285714285714</v>
      </c>
      <c r="M61" s="72">
        <v>0.67391304347826086</v>
      </c>
      <c r="Q61" t="str">
        <f>'Data data'!C455</f>
        <v>Song 33</v>
      </c>
      <c r="R61">
        <v>14</v>
      </c>
    </row>
    <row r="62" spans="1:18" x14ac:dyDescent="0.15">
      <c r="A62" s="77">
        <v>2011</v>
      </c>
      <c r="B62" t="str">
        <f>'Data data'!C509</f>
        <v>Yo Perreo Sola</v>
      </c>
      <c r="C62">
        <f>'Data data'!J509</f>
        <v>75</v>
      </c>
      <c r="D62">
        <v>80</v>
      </c>
      <c r="E62" s="73">
        <f>ABS(D62-C62)/(17-11)</f>
        <v>0.83333333333333337</v>
      </c>
      <c r="F62" s="78">
        <f>'Data data'!L509</f>
        <v>0.97368421052631582</v>
      </c>
      <c r="H62">
        <v>2011</v>
      </c>
      <c r="I62" t="s">
        <v>408</v>
      </c>
      <c r="J62">
        <v>51</v>
      </c>
      <c r="K62">
        <v>56</v>
      </c>
      <c r="L62" s="73">
        <v>0.83333333333333337</v>
      </c>
      <c r="M62" s="72">
        <v>0.65789473684210531</v>
      </c>
      <c r="Q62" t="str">
        <f>'Data data'!C456</f>
        <v>Self</v>
      </c>
      <c r="R62">
        <v>15</v>
      </c>
    </row>
    <row r="63" spans="1:18" x14ac:dyDescent="0.15">
      <c r="A63" s="77">
        <v>2011</v>
      </c>
      <c r="B63" t="str">
        <f>'Data data'!C514</f>
        <v>Prom</v>
      </c>
      <c r="C63">
        <f>'Data data'!J514</f>
        <v>51</v>
      </c>
      <c r="D63">
        <v>56</v>
      </c>
      <c r="E63" s="73">
        <f>ABS(D63-C63)/(17-11)</f>
        <v>0.83333333333333337</v>
      </c>
      <c r="F63" s="78">
        <f>'Data data'!L514</f>
        <v>0.65789473684210531</v>
      </c>
      <c r="H63">
        <v>2101</v>
      </c>
      <c r="I63" t="s">
        <v>662</v>
      </c>
      <c r="J63">
        <v>50</v>
      </c>
      <c r="K63">
        <v>56</v>
      </c>
      <c r="L63" s="73">
        <v>1.5</v>
      </c>
      <c r="M63" s="72">
        <v>0.64864864864864868</v>
      </c>
      <c r="Q63" t="str">
        <f>'Data data'!C457</f>
        <v>Virgin State of Mind</v>
      </c>
      <c r="R63">
        <v>38</v>
      </c>
    </row>
    <row r="64" spans="1:18" x14ac:dyDescent="0.15">
      <c r="A64" s="77">
        <v>2012</v>
      </c>
      <c r="B64" t="str">
        <f>'Data data'!C533</f>
        <v>Pink + White</v>
      </c>
      <c r="C64">
        <f>'Data data'!J533</f>
        <v>25</v>
      </c>
      <c r="D64">
        <v>29</v>
      </c>
      <c r="E64" s="73">
        <f>ABS(D64-C64)/(17-12)</f>
        <v>0.8</v>
      </c>
      <c r="F64" s="78">
        <f>'Data data'!L533</f>
        <v>0.4375</v>
      </c>
      <c r="H64">
        <v>2012</v>
      </c>
      <c r="I64" t="s">
        <v>420</v>
      </c>
      <c r="J64">
        <v>36</v>
      </c>
      <c r="K64">
        <v>43</v>
      </c>
      <c r="L64" s="73">
        <v>1.4</v>
      </c>
      <c r="M64" s="72">
        <v>0.64583333333333337</v>
      </c>
      <c r="Q64" t="str">
        <f>'Data data'!C458</f>
        <v>Juno</v>
      </c>
      <c r="R64">
        <v>28</v>
      </c>
    </row>
    <row r="65" spans="1:18" x14ac:dyDescent="0.15">
      <c r="A65" s="77">
        <v>2012</v>
      </c>
      <c r="B65" t="str">
        <f>'Data data'!C535</f>
        <v>Day 'N' Nite (nightmare)</v>
      </c>
      <c r="C65">
        <f>'Data data'!J535</f>
        <v>11</v>
      </c>
      <c r="D65">
        <v>15</v>
      </c>
      <c r="E65" s="73">
        <f>ABS(D65-C65)/(17-12)</f>
        <v>0.8</v>
      </c>
      <c r="F65" s="78">
        <f>'Data data'!L535</f>
        <v>0.22916666666666666</v>
      </c>
      <c r="H65">
        <v>2012</v>
      </c>
      <c r="I65" t="s">
        <v>637</v>
      </c>
      <c r="J65">
        <v>37</v>
      </c>
      <c r="K65">
        <v>47</v>
      </c>
      <c r="L65" s="73">
        <v>2</v>
      </c>
      <c r="M65" s="72">
        <v>0.64583333333333337</v>
      </c>
      <c r="Q65" t="str">
        <f>'Data data'!C459</f>
        <v>Boyer</v>
      </c>
      <c r="R65">
        <v>29</v>
      </c>
    </row>
    <row r="66" spans="1:18" x14ac:dyDescent="0.15">
      <c r="A66" s="77">
        <v>2009</v>
      </c>
      <c r="B66" t="str">
        <f>'Data data'!C480</f>
        <v>Baby Boy</v>
      </c>
      <c r="C66">
        <f>'Data data'!J480</f>
        <v>69</v>
      </c>
      <c r="D66">
        <v>75</v>
      </c>
      <c r="E66" s="73">
        <f>ABS(D66-C66)/(17-9)</f>
        <v>0.75</v>
      </c>
      <c r="F66" s="78">
        <f>'Data data'!L480</f>
        <v>0.92537313432835822</v>
      </c>
      <c r="H66">
        <v>2102</v>
      </c>
      <c r="I66" t="s">
        <v>690</v>
      </c>
      <c r="J66">
        <v>44</v>
      </c>
      <c r="K66">
        <v>49</v>
      </c>
      <c r="L66" s="73">
        <v>1.6666666666666667</v>
      </c>
      <c r="M66" s="72">
        <v>0.6376811594202898</v>
      </c>
      <c r="Q66" t="str">
        <f>'Data data'!C460</f>
        <v>Rodeo</v>
      </c>
      <c r="R66">
        <v>70</v>
      </c>
    </row>
    <row r="67" spans="1:18" x14ac:dyDescent="0.15">
      <c r="A67" s="77">
        <v>2009</v>
      </c>
      <c r="B67" t="str">
        <f>'Data data'!C481</f>
        <v>Backyard Boy</v>
      </c>
      <c r="C67">
        <f>'Data data'!J481</f>
        <v>65</v>
      </c>
      <c r="D67">
        <v>71</v>
      </c>
      <c r="E67" s="73">
        <f>ABS(D67-C67)/(17-9)</f>
        <v>0.75</v>
      </c>
      <c r="F67" s="78">
        <f>'Data data'!L481</f>
        <v>0.97014925373134331</v>
      </c>
      <c r="H67">
        <v>2102</v>
      </c>
      <c r="I67" t="s">
        <v>694</v>
      </c>
      <c r="J67">
        <v>44</v>
      </c>
      <c r="K67">
        <v>52</v>
      </c>
      <c r="L67" s="73">
        <v>2.6666666666666665</v>
      </c>
      <c r="M67" s="72">
        <v>0.6376811594202898</v>
      </c>
      <c r="Q67" t="str">
        <f>'Data data'!C461</f>
        <v>Homonormo</v>
      </c>
      <c r="R67">
        <v>23</v>
      </c>
    </row>
    <row r="68" spans="1:18" x14ac:dyDescent="0.15">
      <c r="A68" s="77">
        <v>2009</v>
      </c>
      <c r="B68" t="str">
        <f>'Data data'!C485</f>
        <v>Do It (Remix)</v>
      </c>
      <c r="C68">
        <f>'Data data'!J485</f>
        <v>67</v>
      </c>
      <c r="D68">
        <v>73</v>
      </c>
      <c r="E68" s="73">
        <f>ABS(D68-C68)/(17-9)</f>
        <v>0.75</v>
      </c>
      <c r="F68" s="78">
        <f>'Data data'!L485</f>
        <v>1</v>
      </c>
      <c r="H68">
        <v>2101</v>
      </c>
      <c r="I68" t="s">
        <v>678</v>
      </c>
      <c r="J68">
        <v>47</v>
      </c>
      <c r="K68">
        <v>53</v>
      </c>
      <c r="L68" s="73">
        <v>1.5</v>
      </c>
      <c r="M68" s="72">
        <v>0.63513513513513509</v>
      </c>
      <c r="Q68" t="str">
        <f>'Data data'!C462</f>
        <v>Joyride</v>
      </c>
      <c r="R68">
        <v>18</v>
      </c>
    </row>
    <row r="69" spans="1:18" x14ac:dyDescent="0.15">
      <c r="A69" s="77">
        <v>2009</v>
      </c>
      <c r="B69" t="str">
        <f>'Data data'!C487</f>
        <v>Derecho de Nacimiento</v>
      </c>
      <c r="C69">
        <f>'Data data'!J487</f>
        <v>31</v>
      </c>
      <c r="D69">
        <v>37</v>
      </c>
      <c r="E69" s="73">
        <f>ABS(D69-C69)/(17-9)</f>
        <v>0.75</v>
      </c>
      <c r="F69" s="78">
        <f>'Data data'!L487</f>
        <v>0.40298507462686567</v>
      </c>
      <c r="H69">
        <v>2103</v>
      </c>
      <c r="I69" t="s">
        <v>704</v>
      </c>
      <c r="J69">
        <v>64</v>
      </c>
      <c r="K69">
        <v>66</v>
      </c>
      <c r="L69" s="73">
        <v>1</v>
      </c>
      <c r="M69" s="72">
        <v>0.620253164556962</v>
      </c>
      <c r="Q69" t="str">
        <f>'Data data'!C463</f>
        <v>Fluids</v>
      </c>
      <c r="R69">
        <v>28</v>
      </c>
    </row>
    <row r="70" spans="1:18" x14ac:dyDescent="0.15">
      <c r="A70" s="77">
        <v>2101</v>
      </c>
      <c r="B70" t="str">
        <f>'Data data'!C538</f>
        <v>Break My Heart</v>
      </c>
      <c r="C70">
        <f>'Data data'!J538</f>
        <v>45</v>
      </c>
      <c r="D70">
        <v>48</v>
      </c>
      <c r="E70" s="73">
        <f>ABS(D70-C70)/(17-13)</f>
        <v>0.75</v>
      </c>
      <c r="F70" s="78">
        <f>'Data data'!L538</f>
        <v>0.60810810810810811</v>
      </c>
      <c r="H70">
        <v>2101</v>
      </c>
      <c r="I70" t="s">
        <v>651</v>
      </c>
      <c r="J70">
        <v>45</v>
      </c>
      <c r="K70">
        <v>48</v>
      </c>
      <c r="L70" s="73">
        <v>0.75</v>
      </c>
      <c r="M70" s="72">
        <v>0.60810810810810811</v>
      </c>
      <c r="Q70" t="str">
        <f>'Data data'!C464</f>
        <v>Crumble</v>
      </c>
      <c r="R70">
        <v>53</v>
      </c>
    </row>
    <row r="71" spans="1:18" x14ac:dyDescent="0.15">
      <c r="A71" s="77">
        <v>2101</v>
      </c>
      <c r="B71" t="str">
        <f>'Data data'!C548</f>
        <v>Training Wheels</v>
      </c>
      <c r="C71">
        <f>'Data data'!J548</f>
        <v>60</v>
      </c>
      <c r="D71">
        <v>63</v>
      </c>
      <c r="E71" s="73">
        <f>ABS(D71-C71)/(17-13)</f>
        <v>0.75</v>
      </c>
      <c r="F71" s="78">
        <f>'Data data'!L548</f>
        <v>0.55405405405405406</v>
      </c>
      <c r="H71">
        <v>2103</v>
      </c>
      <c r="I71" t="s">
        <v>705</v>
      </c>
      <c r="J71">
        <v>62</v>
      </c>
      <c r="K71">
        <v>67</v>
      </c>
      <c r="L71" s="73">
        <v>2.5</v>
      </c>
      <c r="M71" s="72">
        <v>0.60759493670886078</v>
      </c>
      <c r="Q71" t="str">
        <f>'Data data'!C465</f>
        <v>Don't Judge Me</v>
      </c>
      <c r="R71">
        <v>23</v>
      </c>
    </row>
    <row r="72" spans="1:18" x14ac:dyDescent="0.15">
      <c r="A72" s="77">
        <v>2101</v>
      </c>
      <c r="B72" t="str">
        <f>'Data data'!C549</f>
        <v>drivers license</v>
      </c>
      <c r="C72">
        <f>'Data data'!J549</f>
        <v>35</v>
      </c>
      <c r="D72">
        <v>38</v>
      </c>
      <c r="E72" s="73">
        <f>ABS(D72-C72)/(17-13)</f>
        <v>0.75</v>
      </c>
      <c r="F72" s="78">
        <f>'Data data'!L549</f>
        <v>0.47297297297297297</v>
      </c>
      <c r="H72">
        <v>2010</v>
      </c>
      <c r="I72" t="s">
        <v>331</v>
      </c>
      <c r="J72">
        <v>61</v>
      </c>
      <c r="K72">
        <v>62</v>
      </c>
      <c r="L72" s="73">
        <v>0.14285714285714285</v>
      </c>
      <c r="M72" s="72">
        <v>0.59782608695652173</v>
      </c>
      <c r="Q72" t="str">
        <f>'Data data'!C466</f>
        <v>Suite: Judy Blue Eyes</v>
      </c>
      <c r="R72">
        <v>41</v>
      </c>
    </row>
    <row r="73" spans="1:18" x14ac:dyDescent="0.15">
      <c r="A73" s="77">
        <v>2011</v>
      </c>
      <c r="B73" t="str">
        <f>'Data data'!C504</f>
        <v>No Quise Mirar</v>
      </c>
      <c r="C73">
        <f>'Data data'!J504</f>
        <v>68</v>
      </c>
      <c r="D73">
        <v>72</v>
      </c>
      <c r="E73" s="73">
        <f>ABS(D73-C73)/(17-11)</f>
        <v>0.66666666666666663</v>
      </c>
      <c r="F73" s="78">
        <f>'Data data'!L504</f>
        <v>0.89473684210526316</v>
      </c>
      <c r="H73">
        <v>2101</v>
      </c>
      <c r="I73" t="s">
        <v>663</v>
      </c>
      <c r="J73">
        <v>44</v>
      </c>
      <c r="K73">
        <v>48</v>
      </c>
      <c r="L73" s="73">
        <v>1</v>
      </c>
      <c r="M73" s="72">
        <v>0.59459459459459463</v>
      </c>
      <c r="Q73" t="str">
        <f>'Data data'!C467</f>
        <v>Watermelon Sugar</v>
      </c>
      <c r="R73">
        <v>42</v>
      </c>
    </row>
    <row r="74" spans="1:18" x14ac:dyDescent="0.15">
      <c r="A74" s="77">
        <v>2011</v>
      </c>
      <c r="B74" t="str">
        <f>'Data data'!C505</f>
        <v>Caníbal</v>
      </c>
      <c r="C74">
        <f>'Data data'!J505</f>
        <v>64</v>
      </c>
      <c r="D74">
        <v>68</v>
      </c>
      <c r="E74" s="73">
        <f>ABS(D74-C74)/(17-11)</f>
        <v>0.66666666666666663</v>
      </c>
      <c r="F74" s="78">
        <f>'Data data'!L505</f>
        <v>0.84210526315789469</v>
      </c>
      <c r="H74">
        <v>2104</v>
      </c>
      <c r="I74" t="s">
        <v>726</v>
      </c>
      <c r="J74">
        <v>55</v>
      </c>
      <c r="K74">
        <v>55</v>
      </c>
      <c r="L74" s="73">
        <v>0</v>
      </c>
      <c r="M74" s="72">
        <v>0.58510638297872342</v>
      </c>
      <c r="Q74" t="str">
        <f>'Data data'!C468</f>
        <v>Barbie Dreams</v>
      </c>
      <c r="R74">
        <v>69</v>
      </c>
    </row>
    <row r="75" spans="1:18" x14ac:dyDescent="0.15">
      <c r="A75" s="77">
        <v>2011</v>
      </c>
      <c r="B75" t="str">
        <f>'Data data'!C511</f>
        <v>Normal Girl</v>
      </c>
      <c r="C75">
        <f>'Data data'!J511</f>
        <v>58</v>
      </c>
      <c r="D75">
        <v>62</v>
      </c>
      <c r="E75" s="73">
        <f>ABS(D75-C75)/(17-11)</f>
        <v>0.66666666666666663</v>
      </c>
      <c r="F75" s="78">
        <f>'Data data'!L511</f>
        <v>0.76315789473684215</v>
      </c>
      <c r="H75">
        <v>2101</v>
      </c>
      <c r="I75" t="s">
        <v>669</v>
      </c>
      <c r="J75">
        <v>47</v>
      </c>
      <c r="K75">
        <v>49</v>
      </c>
      <c r="L75" s="73">
        <v>0.5</v>
      </c>
      <c r="M75" s="72">
        <v>0.55405405405405406</v>
      </c>
      <c r="Q75" t="str">
        <f>'Data data'!C469</f>
        <v>No Lie</v>
      </c>
      <c r="R75">
        <v>60</v>
      </c>
    </row>
    <row r="76" spans="1:18" x14ac:dyDescent="0.15">
      <c r="A76" s="77">
        <v>2009</v>
      </c>
      <c r="B76" t="str">
        <f>'Data data'!C484</f>
        <v>Misery Business</v>
      </c>
      <c r="C76">
        <f>'Data data'!J484</f>
        <v>62</v>
      </c>
      <c r="D76">
        <v>67</v>
      </c>
      <c r="E76" s="73">
        <f>ABS(D76-C76)/(17-9)</f>
        <v>0.625</v>
      </c>
      <c r="F76" s="78">
        <f>'Data data'!L484</f>
        <v>0.85074626865671643</v>
      </c>
      <c r="H76">
        <v>2101</v>
      </c>
      <c r="I76" t="s">
        <v>674</v>
      </c>
      <c r="J76">
        <v>60</v>
      </c>
      <c r="K76">
        <v>63</v>
      </c>
      <c r="L76" s="73">
        <v>0.75</v>
      </c>
      <c r="M76" s="72">
        <v>0.55405405405405406</v>
      </c>
      <c r="Q76" t="str">
        <f>'Data data'!C470</f>
        <v>The Room Where It Happens</v>
      </c>
      <c r="R76">
        <v>98</v>
      </c>
    </row>
    <row r="77" spans="1:18" x14ac:dyDescent="0.15">
      <c r="A77" s="77">
        <v>2010</v>
      </c>
      <c r="B77" t="str">
        <f>'Data data'!C490</f>
        <v>Be Careful</v>
      </c>
      <c r="C77">
        <f>'Data data'!J490</f>
        <v>110</v>
      </c>
      <c r="D77">
        <v>114</v>
      </c>
      <c r="E77" s="73">
        <f>ABS(D77-C77)/(17-10)</f>
        <v>0.5714285714285714</v>
      </c>
      <c r="F77" s="78">
        <f>'Data data'!L490</f>
        <v>1</v>
      </c>
      <c r="H77">
        <v>2012</v>
      </c>
      <c r="I77" t="s">
        <v>641</v>
      </c>
      <c r="J77">
        <v>25</v>
      </c>
      <c r="K77">
        <v>32</v>
      </c>
      <c r="L77" s="73">
        <v>1.4</v>
      </c>
      <c r="M77" s="72">
        <v>0.52083333333333337</v>
      </c>
      <c r="Q77" t="str">
        <f>'Data data'!C471</f>
        <v>Cha Cha</v>
      </c>
      <c r="R77">
        <v>22</v>
      </c>
    </row>
    <row r="78" spans="1:18" x14ac:dyDescent="0.15">
      <c r="A78" s="77">
        <v>2010</v>
      </c>
      <c r="B78" t="str">
        <f>'Data data'!C495</f>
        <v>Contra Todo</v>
      </c>
      <c r="C78">
        <f>'Data data'!J495</f>
        <v>82</v>
      </c>
      <c r="D78">
        <v>86</v>
      </c>
      <c r="E78" s="73">
        <f>ABS(D78-C78)/(17-10)</f>
        <v>0.5714285714285714</v>
      </c>
      <c r="F78" s="78">
        <f>'Data data'!L495</f>
        <v>0.67391304347826086</v>
      </c>
      <c r="H78">
        <v>2104</v>
      </c>
      <c r="I78" t="s">
        <v>71</v>
      </c>
      <c r="J78">
        <v>76</v>
      </c>
      <c r="K78">
        <v>76</v>
      </c>
      <c r="L78" s="73">
        <v>0</v>
      </c>
      <c r="M78" s="72">
        <v>0.5</v>
      </c>
      <c r="Q78" t="str">
        <f>'Data data'!C472</f>
        <v>WAP</v>
      </c>
      <c r="R78">
        <v>99</v>
      </c>
    </row>
    <row r="79" spans="1:18" x14ac:dyDescent="0.15">
      <c r="A79" s="77">
        <v>2010</v>
      </c>
      <c r="B79" t="str">
        <f>'Data data'!C501</f>
        <v>Blinding Lights</v>
      </c>
      <c r="C79">
        <f>'Data data'!J501</f>
        <v>28</v>
      </c>
      <c r="D79">
        <v>32</v>
      </c>
      <c r="E79" s="73">
        <f>ABS(D79-C79)/(17-10)</f>
        <v>0.5714285714285714</v>
      </c>
      <c r="F79" s="78">
        <f>'Data data'!L501</f>
        <v>0.30434782608695654</v>
      </c>
      <c r="H79">
        <v>2104</v>
      </c>
      <c r="I79" t="s">
        <v>727</v>
      </c>
      <c r="J79">
        <v>46</v>
      </c>
      <c r="K79">
        <v>46</v>
      </c>
      <c r="L79" s="73">
        <v>0</v>
      </c>
      <c r="M79" s="72">
        <v>0.48936170212765956</v>
      </c>
      <c r="Q79" t="str">
        <f>'Data data'!C473</f>
        <v>Crumble</v>
      </c>
      <c r="R79">
        <v>25</v>
      </c>
    </row>
    <row r="80" spans="1:18" x14ac:dyDescent="0.15">
      <c r="A80" s="77">
        <v>2011</v>
      </c>
      <c r="B80" t="str">
        <f>'Data data'!C507</f>
        <v>Twerk</v>
      </c>
      <c r="C80">
        <f>'Data data'!J507</f>
        <v>69</v>
      </c>
      <c r="D80">
        <v>72</v>
      </c>
      <c r="E80" s="73">
        <f>ABS(D80-C80)/(17-11)</f>
        <v>0.5</v>
      </c>
      <c r="F80" s="78">
        <f>'Data data'!L507</f>
        <v>0.89473684210526316</v>
      </c>
      <c r="H80">
        <v>2012</v>
      </c>
      <c r="I80" t="s">
        <v>642</v>
      </c>
      <c r="J80">
        <v>25</v>
      </c>
      <c r="K80">
        <v>30</v>
      </c>
      <c r="L80" s="73">
        <v>1</v>
      </c>
      <c r="M80" s="72">
        <v>0.47916666666666669</v>
      </c>
      <c r="Q80" t="str">
        <f>'Data data'!C474</f>
        <v>Forgive Me</v>
      </c>
      <c r="R80">
        <v>25</v>
      </c>
    </row>
    <row r="81" spans="1:18" x14ac:dyDescent="0.15">
      <c r="A81" s="77">
        <v>2101</v>
      </c>
      <c r="B81" t="str">
        <f>'Data data'!C543</f>
        <v>7/11</v>
      </c>
      <c r="C81">
        <f>'Data data'!J543</f>
        <v>29</v>
      </c>
      <c r="D81">
        <v>31</v>
      </c>
      <c r="E81" s="73">
        <f>ABS(D81-C81)/(17-13)</f>
        <v>0.5</v>
      </c>
      <c r="F81" s="78">
        <f>'Data data'!L543</f>
        <v>0.3783783783783784</v>
      </c>
      <c r="H81">
        <v>2101</v>
      </c>
      <c r="I81" t="s">
        <v>676</v>
      </c>
      <c r="J81">
        <v>35</v>
      </c>
      <c r="K81">
        <v>38</v>
      </c>
      <c r="L81" s="73">
        <v>0.75</v>
      </c>
      <c r="M81" s="72">
        <v>0.47297297297297297</v>
      </c>
      <c r="Q81" t="str">
        <f>'Data data'!C475</f>
        <v>Why</v>
      </c>
      <c r="R81">
        <v>32</v>
      </c>
    </row>
    <row r="82" spans="1:18" x14ac:dyDescent="0.15">
      <c r="A82" s="77">
        <v>2101</v>
      </c>
      <c r="B82" t="str">
        <f>'Data data'!C544</f>
        <v>Buttercup</v>
      </c>
      <c r="C82">
        <f>'Data data'!J544</f>
        <v>38</v>
      </c>
      <c r="D82">
        <v>40</v>
      </c>
      <c r="E82" s="73">
        <f>ABS(D82-C82)/(17-13)</f>
        <v>0.5</v>
      </c>
      <c r="F82" s="78">
        <f>'Data data'!L544</f>
        <v>0.35135135135135137</v>
      </c>
      <c r="H82">
        <v>2103</v>
      </c>
      <c r="I82" t="s">
        <v>710</v>
      </c>
      <c r="J82">
        <v>37</v>
      </c>
      <c r="K82">
        <v>43</v>
      </c>
      <c r="L82" s="73">
        <v>3</v>
      </c>
      <c r="M82" s="72">
        <v>0.46835443037974683</v>
      </c>
      <c r="Q82" t="str">
        <f>'Data data'!C476</f>
        <v>We Be Burnin' (Recognize It)</v>
      </c>
      <c r="R82">
        <v>39</v>
      </c>
    </row>
    <row r="83" spans="1:18" x14ac:dyDescent="0.15">
      <c r="A83" s="77">
        <v>2101</v>
      </c>
      <c r="B83" t="str">
        <f>'Data data'!C545</f>
        <v>Wonderwall</v>
      </c>
      <c r="C83">
        <f>'Data data'!J545</f>
        <v>36</v>
      </c>
      <c r="D83">
        <v>38</v>
      </c>
      <c r="E83" s="73">
        <f>ABS(D83-C83)/(17-13)</f>
        <v>0.5</v>
      </c>
      <c r="F83" s="78">
        <f>'Data data'!L545</f>
        <v>0.3108108108108108</v>
      </c>
      <c r="H83">
        <v>2012</v>
      </c>
      <c r="I83" t="s">
        <v>643</v>
      </c>
      <c r="J83">
        <v>25</v>
      </c>
      <c r="K83">
        <v>29</v>
      </c>
      <c r="L83" s="73">
        <v>0.8</v>
      </c>
      <c r="M83" s="72">
        <v>0.4375</v>
      </c>
      <c r="Q83" t="str">
        <f>'Data data'!C477</f>
        <v>Soledad y el Mar</v>
      </c>
      <c r="R83">
        <v>31</v>
      </c>
    </row>
    <row r="84" spans="1:18" x14ac:dyDescent="0.15">
      <c r="A84" s="77">
        <v>2101</v>
      </c>
      <c r="B84" t="str">
        <f>'Data data'!C546</f>
        <v>Hotline Bling</v>
      </c>
      <c r="C84">
        <f>'Data data'!J546</f>
        <v>22</v>
      </c>
      <c r="D84">
        <v>24</v>
      </c>
      <c r="E84" s="73">
        <f>ABS(D84-C84)/(17-13)</f>
        <v>0.5</v>
      </c>
      <c r="F84" s="78">
        <f>'Data data'!L546</f>
        <v>0.20270270270270271</v>
      </c>
      <c r="H84">
        <v>2103</v>
      </c>
      <c r="I84" t="s">
        <v>707</v>
      </c>
      <c r="J84">
        <v>50</v>
      </c>
      <c r="K84">
        <v>53</v>
      </c>
      <c r="L84" s="73">
        <v>1.5</v>
      </c>
      <c r="M84" s="72">
        <v>0.41772151898734178</v>
      </c>
      <c r="Q84" t="str">
        <f>'Data data'!C478</f>
        <v>Piel Canela</v>
      </c>
      <c r="R84">
        <v>103</v>
      </c>
    </row>
    <row r="85" spans="1:18" x14ac:dyDescent="0.15">
      <c r="A85" s="77">
        <v>2101</v>
      </c>
      <c r="B85" t="str">
        <f>'Data data'!C547</f>
        <v>Famous Last Words</v>
      </c>
      <c r="C85">
        <f>'Data data'!J547</f>
        <v>47</v>
      </c>
      <c r="D85">
        <v>49</v>
      </c>
      <c r="E85" s="73">
        <f>ABS(D85-C85)/(17-13)</f>
        <v>0.5</v>
      </c>
      <c r="F85" s="78">
        <f>'Data data'!L547</f>
        <v>0.55405405405405406</v>
      </c>
      <c r="H85">
        <v>2103</v>
      </c>
      <c r="I85" t="s">
        <v>711</v>
      </c>
      <c r="J85">
        <v>33</v>
      </c>
      <c r="K85">
        <v>40</v>
      </c>
      <c r="L85" s="73">
        <v>3.5</v>
      </c>
      <c r="M85" s="72">
        <v>0.41772151898734178</v>
      </c>
      <c r="Q85" t="str">
        <f>'Data data'!C479</f>
        <v>Killing Me Softly with His Song</v>
      </c>
      <c r="R85">
        <v>25</v>
      </c>
    </row>
    <row r="86" spans="1:18" x14ac:dyDescent="0.15">
      <c r="A86" s="77">
        <v>2103</v>
      </c>
      <c r="B86" t="str">
        <f>'Data data'!C563</f>
        <v>Trapdoor</v>
      </c>
      <c r="C86">
        <f>'Data data'!J563</f>
        <v>190</v>
      </c>
      <c r="D86">
        <v>191</v>
      </c>
      <c r="E86" s="73">
        <f>ABS(D86-C86)/(17-15)</f>
        <v>0.5</v>
      </c>
      <c r="F86" s="78">
        <f>'Data data'!L563</f>
        <v>0.69620253164556967</v>
      </c>
      <c r="H86">
        <v>2012</v>
      </c>
      <c r="I86" t="s">
        <v>644</v>
      </c>
      <c r="J86">
        <v>21</v>
      </c>
      <c r="K86">
        <v>26</v>
      </c>
      <c r="L86" s="73">
        <v>1</v>
      </c>
      <c r="M86" s="72">
        <v>0.41666666666666669</v>
      </c>
    </row>
    <row r="87" spans="1:18" ht="14" thickBot="1" x14ac:dyDescent="0.2">
      <c r="A87" s="79">
        <v>2103</v>
      </c>
      <c r="B87" s="28" t="str">
        <f>'Data data'!C568</f>
        <v>Can't Feel My Face</v>
      </c>
      <c r="C87" s="28">
        <f>'Data data'!J568</f>
        <v>36</v>
      </c>
      <c r="D87" s="28">
        <v>37</v>
      </c>
      <c r="E87" s="80">
        <f>ABS(D87-C87)/(17-15)</f>
        <v>0.5</v>
      </c>
      <c r="F87" s="81">
        <f>'Data data'!L568</f>
        <v>0.30379746835443039</v>
      </c>
      <c r="H87">
        <v>2009</v>
      </c>
      <c r="I87" t="s">
        <v>317</v>
      </c>
      <c r="J87">
        <v>31</v>
      </c>
      <c r="K87">
        <v>37</v>
      </c>
      <c r="L87" s="73">
        <v>0.75</v>
      </c>
      <c r="M87" s="72">
        <v>0.40298507462686567</v>
      </c>
    </row>
    <row r="88" spans="1:18" x14ac:dyDescent="0.15">
      <c r="A88" s="74">
        <v>2010</v>
      </c>
      <c r="B88" s="27" t="str">
        <f>'Data data'!C499</f>
        <v>MotorSport</v>
      </c>
      <c r="C88" s="27">
        <f>'Data data'!J499</f>
        <v>30</v>
      </c>
      <c r="D88" s="27">
        <v>33</v>
      </c>
      <c r="E88" s="75">
        <f>ABS(D88-C88)/(17-10)</f>
        <v>0.42857142857142855</v>
      </c>
      <c r="F88" s="76">
        <f>'Data data'!L499</f>
        <v>0.2608695652173913</v>
      </c>
      <c r="G88" s="72">
        <f>AVERAGE(F88:F102)</f>
        <v>0.59424278525159502</v>
      </c>
      <c r="H88">
        <v>2009</v>
      </c>
      <c r="I88" t="s">
        <v>319</v>
      </c>
      <c r="J88">
        <v>26</v>
      </c>
      <c r="K88">
        <v>33</v>
      </c>
      <c r="L88" s="73">
        <v>0.875</v>
      </c>
      <c r="M88" s="72">
        <v>0.38805970149253732</v>
      </c>
    </row>
    <row r="89" spans="1:18" x14ac:dyDescent="0.15">
      <c r="A89" s="77">
        <v>2009</v>
      </c>
      <c r="B89" t="str">
        <f>'Data data'!C488</f>
        <v>I'm Still in Love with You</v>
      </c>
      <c r="C89">
        <f>'Data data'!J488</f>
        <v>28</v>
      </c>
      <c r="D89">
        <v>31</v>
      </c>
      <c r="E89" s="73">
        <f>ABS(D89-C89)/(17-9)</f>
        <v>0.375</v>
      </c>
      <c r="F89" s="78">
        <f>'Data data'!L488</f>
        <v>0.32835820895522388</v>
      </c>
      <c r="H89">
        <v>2104</v>
      </c>
      <c r="I89" t="s">
        <v>728</v>
      </c>
      <c r="J89">
        <v>52</v>
      </c>
      <c r="K89">
        <v>53</v>
      </c>
      <c r="L89" s="73">
        <v>1</v>
      </c>
      <c r="M89" s="72">
        <v>0.38297872340425532</v>
      </c>
    </row>
    <row r="90" spans="1:18" x14ac:dyDescent="0.15">
      <c r="A90" s="77">
        <v>2011</v>
      </c>
      <c r="B90" t="str">
        <f>'Data data'!C503</f>
        <v>Mariners Apartment Complex</v>
      </c>
      <c r="C90">
        <f>'Data data'!J503</f>
        <v>72</v>
      </c>
      <c r="D90">
        <v>74</v>
      </c>
      <c r="E90" s="73">
        <f>ABS(D90-C90)/(17-11)</f>
        <v>0.33333333333333331</v>
      </c>
      <c r="F90" s="78">
        <f>'Data data'!L503</f>
        <v>0.89473684210526316</v>
      </c>
      <c r="H90">
        <v>2010</v>
      </c>
      <c r="I90" t="s">
        <v>334</v>
      </c>
      <c r="J90">
        <v>39</v>
      </c>
      <c r="K90">
        <v>52</v>
      </c>
      <c r="L90" s="73">
        <v>1.8571428571428572</v>
      </c>
      <c r="M90" s="72">
        <v>0.38043478260869568</v>
      </c>
    </row>
    <row r="91" spans="1:18" x14ac:dyDescent="0.15">
      <c r="A91" s="77">
        <v>2011</v>
      </c>
      <c r="B91" t="str">
        <f>'Data data'!C508</f>
        <v>Washington on Your Side</v>
      </c>
      <c r="C91">
        <f>'Data data'!J508</f>
        <v>125</v>
      </c>
      <c r="D91">
        <v>127</v>
      </c>
      <c r="E91" s="73">
        <f>ABS(D91-C91)/(17-11)</f>
        <v>0.33333333333333331</v>
      </c>
      <c r="F91" s="78">
        <f>'Data data'!L508</f>
        <v>0.69736842105263153</v>
      </c>
      <c r="H91">
        <v>2101</v>
      </c>
      <c r="I91" t="s">
        <v>670</v>
      </c>
      <c r="J91">
        <v>29</v>
      </c>
      <c r="K91">
        <v>31</v>
      </c>
      <c r="L91" s="73">
        <v>0.5</v>
      </c>
      <c r="M91" s="72">
        <v>0.3783783783783784</v>
      </c>
    </row>
    <row r="92" spans="1:18" x14ac:dyDescent="0.15">
      <c r="A92" s="77">
        <v>2011</v>
      </c>
      <c r="B92" t="str">
        <f>'Data data'!C512</f>
        <v>Come Over</v>
      </c>
      <c r="C92">
        <f>'Data data'!J512</f>
        <v>57</v>
      </c>
      <c r="D92">
        <v>59</v>
      </c>
      <c r="E92" s="73">
        <f>ABS(D92-C92)/(17-11)</f>
        <v>0.33333333333333331</v>
      </c>
      <c r="F92" s="78">
        <f>'Data data'!L512</f>
        <v>0.75</v>
      </c>
      <c r="H92">
        <v>2101</v>
      </c>
      <c r="I92" t="s">
        <v>666</v>
      </c>
      <c r="J92">
        <v>38</v>
      </c>
      <c r="K92">
        <v>40</v>
      </c>
      <c r="L92" s="73">
        <v>0.5</v>
      </c>
      <c r="M92" s="72">
        <v>0.35135135135135137</v>
      </c>
    </row>
    <row r="93" spans="1:18" x14ac:dyDescent="0.15">
      <c r="A93" s="77">
        <v>2011</v>
      </c>
      <c r="B93" t="str">
        <f>'Data data'!C513</f>
        <v>Wave</v>
      </c>
      <c r="C93">
        <f>'Data data'!J513</f>
        <v>56</v>
      </c>
      <c r="D93">
        <v>58</v>
      </c>
      <c r="E93" s="73">
        <f>ABS(D93-C93)/(17-11)</f>
        <v>0.33333333333333331</v>
      </c>
      <c r="F93" s="78">
        <f>'Data data'!L513</f>
        <v>0.68421052631578949</v>
      </c>
      <c r="H93">
        <v>2010</v>
      </c>
      <c r="I93" t="s">
        <v>332</v>
      </c>
      <c r="J93">
        <v>59</v>
      </c>
      <c r="K93">
        <v>60</v>
      </c>
      <c r="L93" s="73">
        <v>0.14285714285714285</v>
      </c>
      <c r="M93" s="72">
        <v>0.33695652173913043</v>
      </c>
    </row>
    <row r="94" spans="1:18" x14ac:dyDescent="0.15">
      <c r="A94" s="77">
        <v>2010</v>
      </c>
      <c r="B94" t="str">
        <f>'Data data'!C500</f>
        <v>Dreams (Fleetwood Mac)</v>
      </c>
      <c r="C94">
        <f>'Data data'!J500</f>
        <v>29</v>
      </c>
      <c r="D94">
        <v>31</v>
      </c>
      <c r="E94" s="73">
        <f>ABS(D94-C94)/(17-10)</f>
        <v>0.2857142857142857</v>
      </c>
      <c r="F94" s="78">
        <f>'Data data'!L500</f>
        <v>0.30434782608695654</v>
      </c>
      <c r="H94">
        <v>2009</v>
      </c>
      <c r="I94" t="s">
        <v>318</v>
      </c>
      <c r="J94">
        <v>28</v>
      </c>
      <c r="K94">
        <v>31</v>
      </c>
      <c r="L94" s="73">
        <v>0.375</v>
      </c>
      <c r="M94" s="72">
        <v>0.32835820895522388</v>
      </c>
    </row>
    <row r="95" spans="1:18" x14ac:dyDescent="0.15">
      <c r="A95" s="77">
        <v>2010</v>
      </c>
      <c r="B95" t="str">
        <f>'Data data'!C496</f>
        <v>Fair Game</v>
      </c>
      <c r="C95">
        <f>'Data data'!J496</f>
        <v>61</v>
      </c>
      <c r="D95">
        <v>62</v>
      </c>
      <c r="E95" s="73">
        <f>ABS(D95-C95)/(17-10)</f>
        <v>0.14285714285714285</v>
      </c>
      <c r="F95" s="78">
        <f>'Data data'!L496</f>
        <v>0.59782608695652173</v>
      </c>
      <c r="H95">
        <v>2101</v>
      </c>
      <c r="I95" t="s">
        <v>667</v>
      </c>
      <c r="J95">
        <v>36</v>
      </c>
      <c r="K95">
        <v>38</v>
      </c>
      <c r="L95" s="73">
        <v>0.5</v>
      </c>
      <c r="M95" s="72">
        <v>0.3108108108108108</v>
      </c>
    </row>
    <row r="96" spans="1:18" x14ac:dyDescent="0.15">
      <c r="A96" s="77">
        <v>2010</v>
      </c>
      <c r="B96" t="str">
        <f>'Data data'!C497</f>
        <v>Youngblood</v>
      </c>
      <c r="C96">
        <f>'Data data'!J497</f>
        <v>59</v>
      </c>
      <c r="D96">
        <v>60</v>
      </c>
      <c r="E96" s="73">
        <f>ABS(D96-C96)/(17-10)</f>
        <v>0.14285714285714285</v>
      </c>
      <c r="F96" s="78">
        <f>'Data data'!L497</f>
        <v>0.33695652173913043</v>
      </c>
      <c r="H96">
        <v>2010</v>
      </c>
      <c r="I96" t="s">
        <v>424</v>
      </c>
      <c r="J96">
        <v>29</v>
      </c>
      <c r="K96">
        <v>31</v>
      </c>
      <c r="L96" s="73">
        <v>0.2857142857142857</v>
      </c>
      <c r="M96" s="72">
        <v>0.30434782608695654</v>
      </c>
    </row>
    <row r="97" spans="1:13" x14ac:dyDescent="0.15">
      <c r="A97" s="77">
        <v>2011</v>
      </c>
      <c r="B97" t="str">
        <f>'Data data'!C510</f>
        <v>Put Your Records On</v>
      </c>
      <c r="C97">
        <f>'Data data'!J510</f>
        <v>66</v>
      </c>
      <c r="D97">
        <v>66</v>
      </c>
      <c r="E97" s="73">
        <f>ABS(D97-C97)/(17-11)</f>
        <v>0</v>
      </c>
      <c r="F97" s="78">
        <f>'Data data'!L510</f>
        <v>0.86842105263157898</v>
      </c>
      <c r="H97">
        <v>2010</v>
      </c>
      <c r="I97" t="s">
        <v>396</v>
      </c>
      <c r="J97">
        <v>28</v>
      </c>
      <c r="K97">
        <v>32</v>
      </c>
      <c r="L97" s="73">
        <v>0.5714285714285714</v>
      </c>
      <c r="M97" s="72">
        <v>0.30434782608695654</v>
      </c>
    </row>
    <row r="98" spans="1:13" x14ac:dyDescent="0.15">
      <c r="A98" s="77">
        <v>2103</v>
      </c>
      <c r="B98" t="str">
        <f>'Data data'!C562</f>
        <v>No Frauds</v>
      </c>
      <c r="C98">
        <f>'Data data'!J562</f>
        <v>75</v>
      </c>
      <c r="D98">
        <v>75</v>
      </c>
      <c r="E98" s="73">
        <f>ABS(D98-C98)/(17-15)</f>
        <v>0</v>
      </c>
      <c r="F98" s="78">
        <f>'Data data'!L562</f>
        <v>0.86075949367088611</v>
      </c>
      <c r="H98">
        <v>2103</v>
      </c>
      <c r="I98" t="s">
        <v>709</v>
      </c>
      <c r="J98">
        <v>36</v>
      </c>
      <c r="K98">
        <v>37</v>
      </c>
      <c r="L98" s="73">
        <v>0.5</v>
      </c>
      <c r="M98" s="72">
        <v>0.30379746835443039</v>
      </c>
    </row>
    <row r="99" spans="1:13" x14ac:dyDescent="0.15">
      <c r="A99" s="77">
        <v>2104</v>
      </c>
      <c r="B99" t="str">
        <f>'Data data'!C576</f>
        <v>Girls in the Hood</v>
      </c>
      <c r="C99">
        <f>'Data data'!J576</f>
        <v>71</v>
      </c>
      <c r="D99">
        <v>71</v>
      </c>
      <c r="E99" s="73">
        <f>ABS(D99-C99)/(17-16)</f>
        <v>0</v>
      </c>
      <c r="F99" s="78">
        <f>'Data data'!L576</f>
        <v>0.75531914893617025</v>
      </c>
      <c r="H99">
        <v>2012</v>
      </c>
      <c r="I99" t="s">
        <v>646</v>
      </c>
      <c r="J99">
        <v>15</v>
      </c>
      <c r="K99">
        <v>22</v>
      </c>
      <c r="L99" s="73">
        <v>1.4</v>
      </c>
      <c r="M99" s="72">
        <v>0.27083333333333331</v>
      </c>
    </row>
    <row r="100" spans="1:13" x14ac:dyDescent="0.15">
      <c r="A100" s="77">
        <v>2104</v>
      </c>
      <c r="B100" t="str">
        <f>'Data data'!C578</f>
        <v>COUNT ON ME</v>
      </c>
      <c r="C100">
        <f>'Data data'!J578</f>
        <v>55</v>
      </c>
      <c r="D100">
        <v>55</v>
      </c>
      <c r="E100" s="73">
        <f>ABS(D100-C100)/(17-16)</f>
        <v>0</v>
      </c>
      <c r="F100" s="78">
        <f>'Data data'!L578</f>
        <v>0.58510638297872342</v>
      </c>
      <c r="H100">
        <v>2010</v>
      </c>
      <c r="I100" t="s">
        <v>333</v>
      </c>
      <c r="J100">
        <v>30</v>
      </c>
      <c r="K100">
        <v>33</v>
      </c>
      <c r="L100" s="73">
        <v>0.42857142857142855</v>
      </c>
      <c r="M100" s="72">
        <v>0.2608695652173913</v>
      </c>
    </row>
    <row r="101" spans="1:13" x14ac:dyDescent="0.15">
      <c r="A101" s="77">
        <v>2104</v>
      </c>
      <c r="B101" t="str">
        <f>'Data data'!C579</f>
        <v>déjà vu</v>
      </c>
      <c r="C101">
        <f>'Data data'!J579</f>
        <v>46</v>
      </c>
      <c r="D101">
        <v>46</v>
      </c>
      <c r="E101" s="73">
        <f>ABS(D101-C101)/(17-16)</f>
        <v>0</v>
      </c>
      <c r="F101" s="78">
        <f>'Data data'!L579</f>
        <v>0.48936170212765956</v>
      </c>
      <c r="H101">
        <v>2012</v>
      </c>
      <c r="I101" t="s">
        <v>645</v>
      </c>
      <c r="J101">
        <v>11</v>
      </c>
      <c r="K101">
        <v>15</v>
      </c>
      <c r="L101" s="73">
        <v>0.8</v>
      </c>
      <c r="M101" s="72">
        <v>0.22916666666666666</v>
      </c>
    </row>
    <row r="102" spans="1:13" ht="14" thickBot="1" x14ac:dyDescent="0.2">
      <c r="A102" s="79">
        <v>2104</v>
      </c>
      <c r="B102" s="28" t="str">
        <f>'Data data'!C580</f>
        <v>Jameson</v>
      </c>
      <c r="C102" s="28">
        <f>'Data data'!J580</f>
        <v>76</v>
      </c>
      <c r="D102" s="28">
        <v>76</v>
      </c>
      <c r="E102" s="80">
        <f>ABS(D102-C102)/(17-16)</f>
        <v>0</v>
      </c>
      <c r="F102" s="81">
        <f>'Data data'!L580</f>
        <v>0.5</v>
      </c>
      <c r="H102">
        <v>2101</v>
      </c>
      <c r="I102" t="s">
        <v>668</v>
      </c>
      <c r="J102">
        <v>22</v>
      </c>
      <c r="K102">
        <v>24</v>
      </c>
      <c r="L102" s="73">
        <v>0.5</v>
      </c>
      <c r="M102" s="72">
        <v>0.20270270270270271</v>
      </c>
    </row>
    <row r="103" spans="1:13" x14ac:dyDescent="0.15">
      <c r="C103" t="s">
        <v>774</v>
      </c>
      <c r="D103" t="s">
        <v>775</v>
      </c>
      <c r="H103">
        <v>0</v>
      </c>
      <c r="I103">
        <v>0</v>
      </c>
      <c r="J103" t="s">
        <v>774</v>
      </c>
      <c r="K103" t="s">
        <v>775</v>
      </c>
      <c r="L103" s="73">
        <v>0</v>
      </c>
      <c r="M103">
        <v>0</v>
      </c>
    </row>
  </sheetData>
  <sortState xmlns:xlrd2="http://schemas.microsoft.com/office/spreadsheetml/2017/richdata2" ref="H1:M173">
    <sortCondition descending="1" ref="M1:M17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EB0E-6C35-8F40-8ECF-78AE793A3DF6}">
  <dimension ref="A1:BW32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B5" sqref="BB5"/>
    </sheetView>
  </sheetViews>
  <sheetFormatPr baseColWidth="10" defaultColWidth="0" defaultRowHeight="13" zeroHeight="1" x14ac:dyDescent="0.15"/>
  <cols>
    <col min="1" max="1" width="9" bestFit="1" customWidth="1"/>
    <col min="2" max="2" width="7.1640625" bestFit="1" customWidth="1"/>
    <col min="3" max="45" width="7.6640625" style="42" bestFit="1" customWidth="1"/>
    <col min="46" max="73" width="7.6640625" style="42" customWidth="1"/>
    <col min="74" max="74" width="10.83203125" style="42" customWidth="1"/>
    <col min="75" max="75" width="7.6640625" bestFit="1" customWidth="1"/>
    <col min="76" max="16384" width="10.83203125" style="42" hidden="1"/>
  </cols>
  <sheetData>
    <row r="1" spans="1:75" x14ac:dyDescent="0.15">
      <c r="A1" s="18"/>
      <c r="B1" s="21"/>
      <c r="C1" s="95" t="s">
        <v>350</v>
      </c>
      <c r="D1" s="95" t="s">
        <v>351</v>
      </c>
      <c r="E1" s="95" t="s">
        <v>352</v>
      </c>
      <c r="F1" s="95" t="s">
        <v>353</v>
      </c>
      <c r="G1" s="95" t="s">
        <v>354</v>
      </c>
      <c r="H1" s="95" t="s">
        <v>355</v>
      </c>
      <c r="I1" s="95" t="s">
        <v>356</v>
      </c>
      <c r="J1" s="95" t="s">
        <v>357</v>
      </c>
      <c r="K1" s="95" t="s">
        <v>358</v>
      </c>
      <c r="L1" s="95" t="s">
        <v>359</v>
      </c>
      <c r="M1" s="95" t="s">
        <v>360</v>
      </c>
      <c r="N1" s="95" t="s">
        <v>361</v>
      </c>
      <c r="O1" s="95" t="s">
        <v>362</v>
      </c>
      <c r="P1" s="95" t="s">
        <v>363</v>
      </c>
      <c r="Q1" s="95" t="s">
        <v>364</v>
      </c>
      <c r="R1" s="95" t="s">
        <v>365</v>
      </c>
      <c r="S1" s="95" t="s">
        <v>366</v>
      </c>
      <c r="T1" s="95" t="s">
        <v>367</v>
      </c>
      <c r="U1" s="95" t="s">
        <v>368</v>
      </c>
      <c r="V1" s="95" t="s">
        <v>369</v>
      </c>
      <c r="W1" s="95" t="s">
        <v>372</v>
      </c>
      <c r="X1" s="95" t="s">
        <v>370</v>
      </c>
      <c r="Y1" s="95" t="s">
        <v>371</v>
      </c>
      <c r="Z1" s="95" t="s">
        <v>373</v>
      </c>
      <c r="AA1" s="95" t="s">
        <v>374</v>
      </c>
      <c r="AB1" s="95" t="s">
        <v>375</v>
      </c>
      <c r="AC1" s="95" t="s">
        <v>387</v>
      </c>
      <c r="AD1" s="95" t="s">
        <v>376</v>
      </c>
      <c r="AE1" s="95" t="s">
        <v>377</v>
      </c>
      <c r="AF1" s="95" t="s">
        <v>378</v>
      </c>
      <c r="AG1" s="95" t="s">
        <v>379</v>
      </c>
      <c r="AH1" s="95" t="s">
        <v>380</v>
      </c>
      <c r="AI1" s="95" t="s">
        <v>381</v>
      </c>
      <c r="AJ1" s="95" t="s">
        <v>382</v>
      </c>
      <c r="AK1" s="95" t="s">
        <v>383</v>
      </c>
      <c r="AL1" s="95" t="s">
        <v>384</v>
      </c>
      <c r="AM1" s="95" t="s">
        <v>385</v>
      </c>
      <c r="AN1" s="87" t="s">
        <v>386</v>
      </c>
      <c r="AO1" s="87" t="s">
        <v>649</v>
      </c>
      <c r="AP1" s="87" t="s">
        <v>689</v>
      </c>
      <c r="AQ1" s="87" t="s">
        <v>700</v>
      </c>
      <c r="AR1" s="87" t="s">
        <v>725</v>
      </c>
      <c r="AS1" s="87" t="s">
        <v>738</v>
      </c>
      <c r="AT1" s="87" t="s">
        <v>740</v>
      </c>
      <c r="AU1" s="87" t="s">
        <v>983</v>
      </c>
      <c r="AV1" s="87" t="s">
        <v>981</v>
      </c>
      <c r="AW1" s="87" t="s">
        <v>1092</v>
      </c>
      <c r="AX1" s="87" t="s">
        <v>1104</v>
      </c>
      <c r="AY1" s="87" t="s">
        <v>1165</v>
      </c>
      <c r="AZ1" s="87" t="s">
        <v>1183</v>
      </c>
      <c r="BA1" s="227" t="s">
        <v>1191</v>
      </c>
      <c r="BB1" s="227" t="s">
        <v>1200</v>
      </c>
      <c r="BC1" s="227" t="s">
        <v>1229</v>
      </c>
      <c r="BD1" s="227" t="s">
        <v>1237</v>
      </c>
      <c r="BE1" s="227" t="s">
        <v>1243</v>
      </c>
      <c r="BF1" s="227" t="s">
        <v>1244</v>
      </c>
      <c r="BG1" s="227" t="s">
        <v>1259</v>
      </c>
      <c r="BH1" s="227" t="s">
        <v>1261</v>
      </c>
      <c r="BI1" s="227" t="s">
        <v>1302</v>
      </c>
      <c r="BJ1" s="227" t="s">
        <v>1303</v>
      </c>
      <c r="BK1" s="227" t="s">
        <v>1304</v>
      </c>
      <c r="BL1" s="227" t="s">
        <v>1305</v>
      </c>
      <c r="BM1" s="227" t="s">
        <v>1306</v>
      </c>
      <c r="BN1" s="227" t="s">
        <v>1316</v>
      </c>
      <c r="BO1" s="227" t="s">
        <v>1326</v>
      </c>
      <c r="BP1" s="227"/>
      <c r="BQ1" s="227"/>
      <c r="BR1" s="227"/>
      <c r="BS1" s="227"/>
      <c r="BT1" s="227"/>
      <c r="BU1" s="227"/>
      <c r="BV1" s="87"/>
      <c r="BW1" s="39" t="s">
        <v>395</v>
      </c>
    </row>
    <row r="2" spans="1:75" x14ac:dyDescent="0.15">
      <c r="B2" s="19" t="s">
        <v>336</v>
      </c>
      <c r="C2" s="96">
        <f>AVERAGE('Data data'!H3:H21)</f>
        <v>4.3710526315789471</v>
      </c>
      <c r="D2" s="96">
        <f>AVERAGE('Data data'!H22:H49)</f>
        <v>4.1232142857142859</v>
      </c>
      <c r="E2" s="96">
        <f>AVERAGE('Data data'!H50:H61)</f>
        <v>4.2541666666666673</v>
      </c>
      <c r="F2" s="96">
        <f>AVERAGE('Data data'!H62:H73)</f>
        <v>4.208333333333333</v>
      </c>
      <c r="G2" s="96">
        <f>AVERAGE('Data data'!H74:H83)</f>
        <v>4.2149999999999999</v>
      </c>
      <c r="H2" s="96">
        <f>AVERAGE('Data data'!H84:H96)</f>
        <v>4.2923076923076922</v>
      </c>
      <c r="I2" s="96">
        <f>AVERAGE('Data data'!H97:H113)</f>
        <v>4.4735294117647069</v>
      </c>
      <c r="J2" s="96">
        <f>AVERAGE('Data data'!H114:H128)</f>
        <v>4.3166666666666664</v>
      </c>
      <c r="K2" s="96">
        <f>AVERAGE('Data data'!H129:H145)</f>
        <v>4.2294117647058824</v>
      </c>
      <c r="L2" s="96">
        <f>AVERAGE('Data data'!H146:H158)</f>
        <v>4.2692307692307692</v>
      </c>
      <c r="M2" s="96">
        <f>AVERAGE('Data data'!H159:H178)</f>
        <v>4.4249999999999998</v>
      </c>
      <c r="N2" s="96">
        <f>AVERAGE('Data data'!H179:H197)</f>
        <v>4.3421052631578947</v>
      </c>
      <c r="O2" s="96">
        <f>AVERAGE('Data data'!H198:H221)</f>
        <v>4.458333333333333</v>
      </c>
      <c r="P2" s="96">
        <f>AVERAGE('Data data'!H222:H251)</f>
        <v>4.4899999999999993</v>
      </c>
      <c r="Q2" s="96">
        <f>AVERAGE('Data data'!H252:H270)</f>
        <v>4.5763157894736848</v>
      </c>
      <c r="R2" s="96">
        <f>AVERAGE('Data data'!H271:H286)</f>
        <v>4.5625</v>
      </c>
      <c r="S2" s="96">
        <f>AVERAGE('Data data'!H287:H297)</f>
        <v>4.2136363636363638</v>
      </c>
      <c r="T2" s="96">
        <f>AVERAGE('Data data'!H298:H307)</f>
        <v>4.57</v>
      </c>
      <c r="U2" s="96">
        <f>AVERAGE('Data data'!H308:H316)</f>
        <v>4.4944444444444445</v>
      </c>
      <c r="V2" s="96">
        <f>AVERAGE('Data data'!H317:H339)</f>
        <v>4.1956521739130439</v>
      </c>
      <c r="W2" s="96">
        <f>AVERAGE('Data data'!H340:H357)</f>
        <v>4.2388888888888898</v>
      </c>
      <c r="X2" s="96">
        <f>AVERAGE('Data data'!H358:H364)</f>
        <v>4.5214285714285714</v>
      </c>
      <c r="Y2" s="96">
        <f>AVERAGE('Data data'!H365:H372)</f>
        <v>4.4000000000000004</v>
      </c>
      <c r="Z2" s="96">
        <f>AVERAGE('Data data'!H373:H380)</f>
        <v>4.5250000000000004</v>
      </c>
      <c r="AA2" s="96">
        <f>AVERAGE('Data data'!H381:H387)</f>
        <v>4.6357142857142861</v>
      </c>
      <c r="AB2" s="96">
        <f>AVERAGE('Data data'!H388:H395)</f>
        <v>4.2281250000000004</v>
      </c>
      <c r="AC2" s="96">
        <f>AVERAGE('Data data'!H396:H403)</f>
        <v>4.359375</v>
      </c>
      <c r="AD2" s="96">
        <f>AVERAGE('Data data'!H404:H414)</f>
        <v>4.4393939393939386</v>
      </c>
      <c r="AE2" s="96">
        <f>AVERAGE('Data data'!H415:H431)</f>
        <v>4.1147058823529417</v>
      </c>
      <c r="AF2" s="96">
        <f>AVERAGE('Data data'!H432:H440)</f>
        <v>4.0250000000000004</v>
      </c>
      <c r="AG2" s="96">
        <f>AVERAGE('Data data'!H441:H447)</f>
        <v>4.4732142857142856</v>
      </c>
      <c r="AH2" s="96">
        <f>AVERAGE('Data data'!H448:H456)</f>
        <v>4.208333333333333</v>
      </c>
      <c r="AI2" s="96">
        <f>AVERAGE('Data data'!H457:H465)</f>
        <v>4.458333333333333</v>
      </c>
      <c r="AJ2" s="96">
        <f>AVERAGE('Data data'!H466:H479)</f>
        <v>4.5178571428571432</v>
      </c>
      <c r="AK2" s="96">
        <f>AVERAGE('Data data'!H480:H489)</f>
        <v>4.4024999999999999</v>
      </c>
      <c r="AL2" s="96">
        <f>AVERAGE('Data data'!H490:H501)</f>
        <v>4.1395833333333334</v>
      </c>
      <c r="AM2" s="96">
        <f>AVERAGE('Data data'!H502:H514)</f>
        <v>4.1304487179487186</v>
      </c>
      <c r="AN2" s="96">
        <f>AVERAGE('Data data'!H515:H536)</f>
        <v>4.2806818181818187</v>
      </c>
      <c r="AO2" s="96">
        <f>AVERAGE('Data data'!H537:H550)</f>
        <v>4.3928571428571432</v>
      </c>
      <c r="AP2" s="96">
        <f>AVERAGE('Data data'!H551:H559)</f>
        <v>4.2666666666666666</v>
      </c>
      <c r="AQ2" s="96">
        <f>AVERAGE('Data data'!H560:H570)</f>
        <v>4.3045454545454547</v>
      </c>
      <c r="AR2" s="96">
        <f>AVERAGE('Data data'!H571:H581)</f>
        <v>4.2181818181818178</v>
      </c>
      <c r="AS2" s="96">
        <f>AVERAGE('Data data'!H582:H588)</f>
        <v>4.3928571428571432</v>
      </c>
      <c r="AT2" s="96">
        <f>AVERAGE('Data data'!H589:H603)</f>
        <v>4.4766666666666675</v>
      </c>
      <c r="AU2" s="96">
        <f>AVERAGE('Data data'!H604:H608)</f>
        <v>4.1899999999999995</v>
      </c>
      <c r="AV2" s="96">
        <f>AVERAGE('Data data'!H609:H613)</f>
        <v>4.37</v>
      </c>
      <c r="AW2" s="96">
        <f>AVERAGE('Data data'!H614:H622)</f>
        <v>4.2722222222222221</v>
      </c>
      <c r="AX2" s="96">
        <f>AVERAGE('Data data'!H623:H631)</f>
        <v>4.2888888888888888</v>
      </c>
      <c r="AY2" s="96">
        <f>AVERAGE('Data data'!H632:H640)</f>
        <v>4.405555555555555</v>
      </c>
      <c r="AZ2" s="96">
        <f>AVERAGE('Data data'!H641:H647)</f>
        <v>4.3428571428571425</v>
      </c>
      <c r="BA2" s="96">
        <f>AVERAGE('Data data'!H648:H654)</f>
        <v>4.2714285714285714</v>
      </c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40">
        <f>AVERAGE(C2:BV2)</f>
        <v>4.3406315959830515</v>
      </c>
    </row>
    <row r="3" spans="1:75" x14ac:dyDescent="0.15">
      <c r="B3" s="19" t="s">
        <v>391</v>
      </c>
      <c r="C3" s="97">
        <f>'Data data'!B21</f>
        <v>19</v>
      </c>
      <c r="D3" s="97">
        <f>'Data data'!B49</f>
        <v>28</v>
      </c>
      <c r="E3" s="42">
        <f>'Data data'!B61</f>
        <v>12</v>
      </c>
      <c r="F3" s="42">
        <f>'Data data'!B73</f>
        <v>12</v>
      </c>
      <c r="G3" s="42">
        <f>'Data data'!B83</f>
        <v>10</v>
      </c>
      <c r="H3" s="42">
        <f>'Data data'!B96</f>
        <v>13</v>
      </c>
      <c r="I3" s="42">
        <f>'Data data'!B113</f>
        <v>17</v>
      </c>
      <c r="J3" s="42">
        <f>'Data data'!B128</f>
        <v>15</v>
      </c>
      <c r="K3" s="42">
        <f>'Data data'!B145</f>
        <v>17</v>
      </c>
      <c r="L3" s="42">
        <f>'Data data'!B158</f>
        <v>13</v>
      </c>
      <c r="M3" s="42">
        <f>'Data data'!B178</f>
        <v>20</v>
      </c>
      <c r="N3" s="42">
        <f>'Data data'!B197</f>
        <v>19</v>
      </c>
      <c r="O3" s="42">
        <f>'Data data'!B221</f>
        <v>24</v>
      </c>
      <c r="P3" s="42">
        <f>'Data data'!B251</f>
        <v>30</v>
      </c>
      <c r="Q3" s="42">
        <f>'Data data'!B270</f>
        <v>19</v>
      </c>
      <c r="R3" s="42">
        <f>'Data data'!B286</f>
        <v>16</v>
      </c>
      <c r="S3" s="42">
        <f>'Data data'!B297</f>
        <v>11</v>
      </c>
      <c r="T3" s="42">
        <f>'Data data'!B307</f>
        <v>10</v>
      </c>
      <c r="U3" s="42">
        <f>'Data data'!B316</f>
        <v>9</v>
      </c>
      <c r="V3" s="42">
        <f>'Data data'!B339</f>
        <v>23</v>
      </c>
      <c r="W3" s="42">
        <f>'Data data'!B357</f>
        <v>18</v>
      </c>
      <c r="X3" s="42">
        <f>'Data data'!B364</f>
        <v>7</v>
      </c>
      <c r="Y3" s="42">
        <f>'Data data'!B372</f>
        <v>8</v>
      </c>
      <c r="Z3" s="42">
        <f>'Data data'!B380</f>
        <v>8</v>
      </c>
      <c r="AA3" s="42">
        <f>'Data data'!B387</f>
        <v>7</v>
      </c>
      <c r="AB3" s="42">
        <f>'Data data'!B395</f>
        <v>8</v>
      </c>
      <c r="AC3" s="42">
        <f>'Data data'!B403</f>
        <v>8</v>
      </c>
      <c r="AD3" s="42">
        <f>'Data data'!B414</f>
        <v>11</v>
      </c>
      <c r="AE3" s="42">
        <f>'Data data'!B431</f>
        <v>17</v>
      </c>
      <c r="AF3" s="42">
        <f>'Data data'!B440</f>
        <v>9</v>
      </c>
      <c r="AG3" s="42">
        <f>'Data data'!B447</f>
        <v>7</v>
      </c>
      <c r="AH3" s="42">
        <f>'Data data'!B456</f>
        <v>9</v>
      </c>
      <c r="AI3" s="42">
        <f>'Data data'!B465</f>
        <v>9</v>
      </c>
      <c r="AJ3" s="42">
        <f>'Data data'!B479</f>
        <v>14</v>
      </c>
      <c r="AK3" s="42">
        <f>'Data data'!B489</f>
        <v>10</v>
      </c>
      <c r="AL3" s="42">
        <f>'Data data'!B501</f>
        <v>12</v>
      </c>
      <c r="AM3" s="42">
        <f>'Data data'!B514</f>
        <v>13</v>
      </c>
      <c r="AN3" s="42">
        <f>'Data data'!B536</f>
        <v>22</v>
      </c>
      <c r="AO3" s="42">
        <f>'Data data'!B550</f>
        <v>14</v>
      </c>
      <c r="AP3" s="42">
        <f>'Data data'!B559</f>
        <v>9</v>
      </c>
      <c r="AQ3" s="42">
        <f>'Data data'!B570</f>
        <v>11</v>
      </c>
      <c r="AR3" s="42">
        <f>'Data data'!B581</f>
        <v>11</v>
      </c>
      <c r="AS3" s="42">
        <f>'Data data'!B588</f>
        <v>7</v>
      </c>
      <c r="AT3" s="42">
        <f>'Data data'!B603</f>
        <v>15</v>
      </c>
      <c r="AU3" s="42">
        <f>'Data data'!B608</f>
        <v>5</v>
      </c>
      <c r="AV3" s="42">
        <f>'Data data'!B613</f>
        <v>5</v>
      </c>
      <c r="AW3" s="42">
        <f>'Data data'!B622</f>
        <v>9</v>
      </c>
      <c r="AX3" s="42">
        <f>'Data data'!B631</f>
        <v>9</v>
      </c>
      <c r="AY3" s="42">
        <f>'Data data'!B640</f>
        <v>9</v>
      </c>
      <c r="AZ3" s="42">
        <f>'Data data'!B647</f>
        <v>7</v>
      </c>
      <c r="BA3" s="42">
        <f>'Data data'!B654</f>
        <v>7</v>
      </c>
      <c r="BB3" s="42">
        <f>'Data data'!B660</f>
        <v>6</v>
      </c>
      <c r="BW3" s="25">
        <f>AVERAGE(C3:BV3)</f>
        <v>12.653846153846153</v>
      </c>
    </row>
    <row r="4" spans="1:75" x14ac:dyDescent="0.15">
      <c r="B4" s="19" t="s">
        <v>342</v>
      </c>
      <c r="C4" s="98"/>
      <c r="AK4" s="98">
        <f>AVERAGE('Data data'!K480:K489)</f>
        <v>49.1</v>
      </c>
      <c r="AL4" s="98">
        <f>AVERAGE('Data data'!K490:K501)</f>
        <v>56.166666666666664</v>
      </c>
      <c r="AM4" s="98">
        <f>AVERAGE('Data data'!K502:K514)</f>
        <v>63.230769230769234</v>
      </c>
      <c r="AN4" s="98">
        <f>AVERAGE('Data data'!K515:K536)</f>
        <v>32.81818181818182</v>
      </c>
      <c r="AO4" s="98">
        <f>AVERAGE('Data data'!K537:K550)</f>
        <v>40.642857142857146</v>
      </c>
      <c r="AP4" s="98">
        <f>AVERAGE('Data data'!K551:K559)</f>
        <v>56</v>
      </c>
      <c r="AQ4" s="98">
        <f>AVERAGE('Data data'!K560:K570)</f>
        <v>50.454545454545453</v>
      </c>
      <c r="AR4" s="98">
        <f>AVERAGE('Data data'!K571:K581)</f>
        <v>64.545454545454547</v>
      </c>
      <c r="AS4" s="98">
        <f>AVERAGE('Data data'!K582:K588)</f>
        <v>45.714285714285715</v>
      </c>
      <c r="AT4" s="98">
        <f>AVERAGE('Data data'!K589:K603)</f>
        <v>35.6</v>
      </c>
      <c r="AU4" s="98">
        <f>AVERAGE('Data data'!K604:K608)</f>
        <v>10.6</v>
      </c>
      <c r="AV4" s="98">
        <f>AVERAGE('Data data'!K609:K613)</f>
        <v>41.6</v>
      </c>
      <c r="AW4" s="98">
        <f>AVERAGE('Data data'!K614:K622)</f>
        <v>86.888888888888886</v>
      </c>
      <c r="AX4" s="98">
        <f>AVERAGE('Data data'!K623:K631)</f>
        <v>123.33333333333333</v>
      </c>
      <c r="AY4" s="98">
        <f>AVERAGE('Data data'!K632:K640)</f>
        <v>130.55555555555554</v>
      </c>
      <c r="AZ4" s="98">
        <f>AVERAGE('Data data'!K641:K647)</f>
        <v>90</v>
      </c>
      <c r="BA4" s="98">
        <f>AVERAGE('Data data'!K648:K654)</f>
        <v>52.428571428571431</v>
      </c>
      <c r="BB4" s="98">
        <f>AVERAGE('Data data'!K655:K660)</f>
        <v>108.5</v>
      </c>
      <c r="BC4" s="98"/>
      <c r="BD4" s="98"/>
      <c r="BE4" s="98"/>
      <c r="BF4" s="98"/>
      <c r="BG4" s="98"/>
      <c r="BH4" s="98"/>
      <c r="BI4" s="98"/>
      <c r="BJ4" s="98"/>
      <c r="BK4" s="98"/>
      <c r="BL4" s="98"/>
      <c r="BM4" s="98"/>
      <c r="BN4" s="98"/>
      <c r="BO4" s="98"/>
      <c r="BP4" s="98"/>
      <c r="BQ4" s="98"/>
      <c r="BR4" s="98"/>
      <c r="BS4" s="98"/>
      <c r="BT4" s="98"/>
      <c r="BU4" s="98"/>
      <c r="BW4" s="25">
        <f>AVERAGE(C4:BV4)</f>
        <v>63.232172765506107</v>
      </c>
    </row>
    <row r="5" spans="1:75" s="94" customFormat="1" x14ac:dyDescent="0.15">
      <c r="A5" s="24"/>
      <c r="B5" s="38" t="s">
        <v>340</v>
      </c>
      <c r="C5" s="94">
        <f>AVERAGE('Data data'!G3:G21)</f>
        <v>0.14674707602339179</v>
      </c>
      <c r="D5" s="94">
        <f>AVERAGE('Data data'!G22:G49)</f>
        <v>0.16349206349206355</v>
      </c>
      <c r="E5" s="94">
        <f>AVERAGE('Data data'!G50:G61)</f>
        <v>0.14739583333333334</v>
      </c>
      <c r="F5" s="94">
        <f>AVERAGE('Data data'!G62:G73)</f>
        <v>0.16278935185185187</v>
      </c>
      <c r="G5" s="94">
        <f>AVERAGE('Data data'!G74:G83)</f>
        <v>0.14256944444444444</v>
      </c>
      <c r="H5" s="94">
        <f>AVERAGE('Data data'!G84:G96)</f>
        <v>0.15080128205128204</v>
      </c>
      <c r="I5" s="94">
        <f>AVERAGE('Data data'!G97:G113)</f>
        <v>0.1465686274509804</v>
      </c>
      <c r="J5" s="94">
        <f>AVERAGE('Data data'!G114:G128)</f>
        <v>0.16837962962962963</v>
      </c>
      <c r="K5" s="94">
        <f>AVERAGE('Data data'!G129:G145)</f>
        <v>0.16401143790849673</v>
      </c>
      <c r="L5" s="94">
        <f>AVERAGE('Data data'!G146:G158)</f>
        <v>0.16180555555555554</v>
      </c>
      <c r="M5" s="94">
        <f>AVERAGE('Data data'!G159:G178)</f>
        <v>0.16545138888888886</v>
      </c>
      <c r="N5" s="94">
        <f>AVERAGE('Data data'!G179:G197)</f>
        <v>0.15665204678362571</v>
      </c>
      <c r="O5" s="94">
        <f>AVERAGE('Data data'!G198:G221)</f>
        <v>0.16562499999999997</v>
      </c>
      <c r="P5" s="94">
        <f>AVERAGE('Data data'!G222:G251)</f>
        <v>0.15263888888888888</v>
      </c>
      <c r="Q5" s="94">
        <f>AVERAGE('Data data'!G252:G270)</f>
        <v>0.13099415204678366</v>
      </c>
      <c r="R5" s="94">
        <f>AVERAGE('Data data'!G271:G286)</f>
        <v>0.13776041666666666</v>
      </c>
      <c r="S5" s="94">
        <f>AVERAGE('Data data'!G287:G297)</f>
        <v>0.14728535353535352</v>
      </c>
      <c r="T5" s="94">
        <f>AVERAGE('Data data'!G298:G307)</f>
        <v>0.13833333333333334</v>
      </c>
      <c r="U5" s="94">
        <f>AVERAGE('Data data'!G308:G316)</f>
        <v>0.16234567901234567</v>
      </c>
      <c r="V5" s="94">
        <f>AVERAGE('Data data'!G317:G339)</f>
        <v>0.17309782608695654</v>
      </c>
      <c r="W5" s="94">
        <f>AVERAGE('Data data'!G340:G357)</f>
        <v>0.16786265432098768</v>
      </c>
      <c r="X5" s="94">
        <f>AVERAGE('Data data'!G358:G364)</f>
        <v>0.16339285714285715</v>
      </c>
      <c r="Y5" s="94">
        <f>AVERAGE('Data data'!G365:G372)</f>
        <v>0.16032986111111111</v>
      </c>
      <c r="Z5" s="94">
        <f>AVERAGE('Data data'!G373:G380)</f>
        <v>0.13298611111111111</v>
      </c>
      <c r="AA5" s="94">
        <f>AVERAGE('Data data'!G381:G387)</f>
        <v>0.13382936507936508</v>
      </c>
      <c r="AB5" s="94">
        <f>AVERAGE('Data data'!G388:G395)</f>
        <v>0.1340277777777778</v>
      </c>
      <c r="AC5" s="94">
        <f>AVERAGE('Data data'!G396:G403)</f>
        <v>0.17690972222222223</v>
      </c>
      <c r="AD5" s="94">
        <f>AVERAGE('Data data'!G404:G414)</f>
        <v>0.13087121212121214</v>
      </c>
      <c r="AE5" s="94">
        <f>AVERAGE('Data data'!G415:G431)</f>
        <v>0.14203431372549019</v>
      </c>
      <c r="AF5" s="94">
        <f>AVERAGE('Data data'!G432:G440)</f>
        <v>0.15995370370370371</v>
      </c>
      <c r="AG5" s="94">
        <f>AVERAGE('Data data'!G441:G447)</f>
        <v>0.15337301587301586</v>
      </c>
      <c r="AH5" s="94">
        <f>AVERAGE('Data data'!G448:G456)</f>
        <v>0.13611111111111115</v>
      </c>
      <c r="AI5" s="94">
        <f>AVERAGE('Data data'!G457:G465)</f>
        <v>0.13981481481481481</v>
      </c>
      <c r="AJ5" s="94">
        <f>AVERAGE('Data data'!G466:G479)</f>
        <v>0.15942460317460319</v>
      </c>
      <c r="AK5" s="94">
        <f>AVERAGE('Data data'!G480:G489)</f>
        <v>0.16152777777777777</v>
      </c>
      <c r="AL5" s="94">
        <f>AVERAGE('Data data'!G490:G501)</f>
        <v>0.15329861111111112</v>
      </c>
      <c r="AM5" s="94">
        <f>AVERAGE('Data data'!G502:G514)</f>
        <v>0.1484508547008547</v>
      </c>
      <c r="AN5" s="94">
        <f>AVERAGE('Data data'!G515:G536)</f>
        <v>0.14078282828282832</v>
      </c>
      <c r="AO5" s="94">
        <f>AVERAGE('Data data'!G537:G550)</f>
        <v>0.15729166666666666</v>
      </c>
      <c r="AP5" s="94">
        <f>AVERAGE('Data data'!G551:G559)</f>
        <v>0.13773148148148148</v>
      </c>
      <c r="AQ5" s="94">
        <f>AVERAGE('Data data'!G560:G570)</f>
        <v>0.14633838383838382</v>
      </c>
      <c r="AR5" s="94">
        <f>AVERAGE('Data data'!G571:G581)</f>
        <v>0.12891414141414143</v>
      </c>
      <c r="AS5" s="94">
        <f>AVERAGE('Data data'!G582:G588)</f>
        <v>0.12559523809523807</v>
      </c>
      <c r="AT5" s="94">
        <f>AVERAGE('Data data'!G589:G603)</f>
        <v>0.15689814814814815</v>
      </c>
      <c r="AU5" s="94">
        <f>AVERAGE('Data data'!G604:G608)</f>
        <v>0.11972222222222222</v>
      </c>
      <c r="AV5" s="94">
        <f>AVERAGE('Data data'!G609:G613)</f>
        <v>0.1327777777777778</v>
      </c>
      <c r="AW5" s="94">
        <f>AVERAGE('Data data'!G614:G622)</f>
        <v>0.15702160493827158</v>
      </c>
      <c r="AX5" s="94">
        <f>AVERAGE('Data data'!G623:G631)</f>
        <v>0.16203703703703703</v>
      </c>
      <c r="AY5" s="94">
        <f>AVERAGE('Data data'!G632:'Data data'!G640)</f>
        <v>0.1451388888888889</v>
      </c>
      <c r="AZ5" s="94">
        <f>AVERAGE('Data data'!G641:G647)</f>
        <v>0.14156746031746031</v>
      </c>
      <c r="BA5" s="94">
        <f>AVERAGE('Data data'!G648:G654)</f>
        <v>0.16359126984126984</v>
      </c>
      <c r="BW5" s="92">
        <f>AVERAGE(C5:BV5)</f>
        <v>0.15008531181985912</v>
      </c>
    </row>
    <row r="6" spans="1:75" s="98" customFormat="1" ht="14" thickBot="1" x14ac:dyDescent="0.2">
      <c r="A6"/>
      <c r="B6" s="19" t="s">
        <v>1088</v>
      </c>
      <c r="C6" s="97">
        <f>AVERAGE('Data data'!E3:E21)</f>
        <v>2012</v>
      </c>
      <c r="D6" s="97">
        <f>AVERAGE('Data data'!E22:E49)</f>
        <v>2013.5357142857142</v>
      </c>
      <c r="E6" s="98">
        <f>AVERAGE('Data data'!E50:E61)</f>
        <v>2015.5833333333333</v>
      </c>
      <c r="F6" s="98">
        <f>AVERAGE('Data data'!E62:E73)</f>
        <v>2016.3333333333333</v>
      </c>
      <c r="G6" s="98">
        <f>AVERAGE('Data data'!E74:E83)</f>
        <v>2015.4</v>
      </c>
      <c r="H6" s="98">
        <f>AVERAGE('Data data'!E84:E96)</f>
        <v>2013.7692307692307</v>
      </c>
      <c r="I6" s="98">
        <f>AVERAGE('Data data'!E97:E113)</f>
        <v>2012.4705882352941</v>
      </c>
      <c r="J6" s="98">
        <f>AVERAGE('Data data'!E114:E128)</f>
        <v>2013.2</v>
      </c>
      <c r="K6" s="98">
        <f>AVERAGE('Data data'!E129:E145)</f>
        <v>2007</v>
      </c>
      <c r="L6" s="98">
        <f>AVERAGE('Data data'!E146:E158)</f>
        <v>2011</v>
      </c>
      <c r="M6" s="98">
        <f>AVERAGE('Data data'!E159:E178)</f>
        <v>2009.2</v>
      </c>
      <c r="N6" s="98">
        <f>AVERAGE('Data data'!E179:E197)</f>
        <v>2015.4736842105262</v>
      </c>
      <c r="O6" s="98">
        <f>AVERAGE('Data data'!E198:E221)</f>
        <v>2016.2083333333333</v>
      </c>
      <c r="P6" s="98">
        <f>AVERAGE('Data data'!E222:E251)</f>
        <v>2017.3333333333333</v>
      </c>
      <c r="Q6" s="98">
        <f>AVERAGE('Data data'!E252:E270)</f>
        <v>2017.2105263157894</v>
      </c>
      <c r="R6" s="98">
        <f>AVERAGE('Data data'!E271:E286)</f>
        <v>2015.6875</v>
      </c>
      <c r="S6" s="98">
        <f>AVERAGE('Data data'!E287:E297)</f>
        <v>2017.6363636363637</v>
      </c>
      <c r="T6" s="98">
        <f>AVERAGE('Data data'!E298:E307)</f>
        <v>2016.6</v>
      </c>
      <c r="U6" s="98">
        <f>AVERAGE('Data data'!E308:E316)</f>
        <v>2011.4444444444443</v>
      </c>
      <c r="V6" s="98">
        <f>AVERAGE('Data data'!E317:E339)</f>
        <v>2005.391304347826</v>
      </c>
      <c r="W6" s="98">
        <f>AVERAGE('Data data'!E340:E357)</f>
        <v>2005.7222222222222</v>
      </c>
      <c r="X6" s="98">
        <f>AVERAGE('Data data'!E358:E364)</f>
        <v>2004</v>
      </c>
      <c r="Y6" s="98">
        <f>AVERAGE('Data data'!E365:E372)</f>
        <v>2008.125</v>
      </c>
      <c r="Z6" s="98">
        <f>AVERAGE('Data data'!E373:E380)</f>
        <v>2015.875</v>
      </c>
      <c r="AA6" s="98">
        <f>AVERAGE('Data data'!E381:E387)</f>
        <v>2010.8571428571429</v>
      </c>
      <c r="AB6" s="98">
        <f>AVERAGE('Data data'!E388:E395)</f>
        <v>2018.5</v>
      </c>
      <c r="AC6" s="98">
        <f>AVERAGE('Data data'!E396:E403)</f>
        <v>2015.375</v>
      </c>
      <c r="AD6" s="98">
        <f>AVERAGE('Data data'!E404:E414)</f>
        <v>2017.8181818181818</v>
      </c>
      <c r="AE6" s="98">
        <f>AVERAGE('Data data'!E415:E431)</f>
        <v>2015.0588235294117</v>
      </c>
      <c r="AF6" s="98">
        <f>AVERAGE('Data data'!E432:E440)</f>
        <v>2014</v>
      </c>
      <c r="AG6" s="98">
        <f>AVERAGE('Data data'!E441:E447)</f>
        <v>2018.2857142857142</v>
      </c>
      <c r="AH6" s="98">
        <f>AVERAGE('Data data'!E448:E456)</f>
        <v>2016.2222222222222</v>
      </c>
      <c r="AI6" s="98">
        <f>AVERAGE('Data data'!E457:E465)</f>
        <v>2015.8888888888889</v>
      </c>
      <c r="AJ6" s="98">
        <f>AVERAGE('Data data'!E466:E479)</f>
        <v>2005.8571428571429</v>
      </c>
      <c r="AK6" s="98">
        <f>AVERAGE('Data data'!E480:E489)</f>
        <v>2008.6</v>
      </c>
      <c r="AL6" s="98">
        <f>AVERAGE('Data data'!E490:E501)</f>
        <v>2009.25</v>
      </c>
      <c r="AM6" s="98">
        <f>AVERAGE('Data data'!E502:E514)</f>
        <v>2017.5384615384614</v>
      </c>
      <c r="AN6" s="98">
        <f>AVERAGE('Data data'!E515:E536)</f>
        <v>2011.5454545454545</v>
      </c>
      <c r="AO6" s="98">
        <f>AVERAGE('Data data'!E537:E550)</f>
        <v>2013.6428571428571</v>
      </c>
      <c r="AP6" s="98">
        <f>AVERAGE('Data data'!E551:E559)</f>
        <v>2019.1111111111111</v>
      </c>
      <c r="AQ6" s="98">
        <f>AVERAGE('Data data'!E560:E570)</f>
        <v>2014</v>
      </c>
      <c r="AR6" s="98">
        <f>AVERAGE('Data data'!E571:E581)</f>
        <v>2018</v>
      </c>
      <c r="AS6" s="98">
        <f>AVERAGE('Data data'!E582:E588)</f>
        <v>2017.8571428571429</v>
      </c>
      <c r="AT6" s="98">
        <f>AVERAGE('Data data'!E589:E603)</f>
        <v>2015</v>
      </c>
      <c r="AU6" s="98">
        <f>AVERAGE('Data data'!E604:E608)</f>
        <v>2019.4</v>
      </c>
      <c r="AV6" s="98">
        <f>AVERAGE('Data data'!E609:E613)</f>
        <v>2016.8</v>
      </c>
      <c r="AW6" s="98">
        <f>AVERAGE('Data data'!E614:E622)</f>
        <v>2018.6666666666667</v>
      </c>
      <c r="AX6" s="98">
        <f>AVERAGE('Data data'!E623:E631)</f>
        <v>2007.3333333333333</v>
      </c>
      <c r="AY6" s="98">
        <f>AVERAGE('Data data'!E632:E640)</f>
        <v>2016.7777777777778</v>
      </c>
      <c r="AZ6" s="98">
        <f>AVERAGE('Data data'!E641:E647)</f>
        <v>2018</v>
      </c>
      <c r="BA6" s="98">
        <f>AVERAGE('Data data'!E648:E654)</f>
        <v>2016.1428571428571</v>
      </c>
      <c r="BV6" s="217"/>
      <c r="BW6" s="25">
        <f>AVERAGE(C6:BV6)</f>
        <v>2013.9554645171593</v>
      </c>
    </row>
    <row r="7" spans="1:75" s="93" customFormat="1" x14ac:dyDescent="0.15">
      <c r="A7" s="298" t="s">
        <v>765</v>
      </c>
      <c r="B7" s="125" t="s">
        <v>746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>
        <f>AVERAGE('Data data'!L480:L489)</f>
        <v>0.73283582089552235</v>
      </c>
      <c r="AL7" s="117">
        <f>AVERAGE('Data data'!L490:L501)</f>
        <v>0.61050724637681164</v>
      </c>
      <c r="AM7" s="117">
        <f>AVERAGE('Data data'!L502:L514)</f>
        <v>0.83198380566801611</v>
      </c>
      <c r="AN7" s="117">
        <f>AVERAGE('Data data'!L515:L536)</f>
        <v>0.68371212121212122</v>
      </c>
      <c r="AO7" s="117">
        <f>AVERAGE('Data data'!L537:L550)</f>
        <v>0.5492277992277993</v>
      </c>
      <c r="AP7" s="117">
        <f>AVERAGE('Data data'!L551:L559)</f>
        <v>0.81159420289855067</v>
      </c>
      <c r="AQ7" s="117">
        <f>AVERAGE('Data data'!L560:L570)</f>
        <v>0.6386651323360184</v>
      </c>
      <c r="AR7" s="117">
        <f>AVERAGE('Data data'!L571:L581)</f>
        <v>0.68665377176015474</v>
      </c>
      <c r="AS7" s="117">
        <f>AVERAGE('Data data'!L582:L588)</f>
        <v>0.83116883116883122</v>
      </c>
      <c r="AT7" s="117">
        <f>AVERAGE('Data data'!L589:L603)</f>
        <v>0.69803921568627447</v>
      </c>
      <c r="AU7" s="117">
        <f>AVERAGE('Data data'!L604:L608)</f>
        <v>0.62352941176470589</v>
      </c>
      <c r="AV7" s="117">
        <f>AVERAGE('Data data'!L609:L613)</f>
        <v>0.81568627450980402</v>
      </c>
      <c r="AW7" s="117">
        <f>AVERAGE('Data data'!L614:L622)</f>
        <v>0.78278278278278279</v>
      </c>
      <c r="AX7" s="117">
        <f>AVERAGE('Data data'!L623:L631)</f>
        <v>0.65953654188948319</v>
      </c>
      <c r="AY7" s="117">
        <f>AVERAGE('Data data'!L632:L640)</f>
        <v>0.66271855611957131</v>
      </c>
      <c r="AZ7" s="117">
        <f>AVERAGE('Data data'!L641:L647)</f>
        <v>0.55214723926380371</v>
      </c>
      <c r="BA7" s="117">
        <f>AVERAGE('Data data'!L648:L654)</f>
        <v>0.78251599147121542</v>
      </c>
      <c r="BB7" s="117">
        <f>AVERAGE('Data data'!L655:L660)</f>
        <v>0.82196969696969691</v>
      </c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214">
        <f t="shared" ref="BW7:BW8" si="0">AVERAGE(C7:BV7)</f>
        <v>0.70973746900006462</v>
      </c>
    </row>
    <row r="8" spans="1:75" s="93" customFormat="1" ht="14" thickBot="1" x14ac:dyDescent="0.2">
      <c r="A8" s="299"/>
      <c r="B8" s="126" t="s">
        <v>769</v>
      </c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>
        <f>AVERAGE('Data data'!M480:M489)</f>
        <v>0.24923857868020308</v>
      </c>
      <c r="AL8" s="119">
        <f>AVERAGE('Data data'!M490:M501)</f>
        <v>0.28510998307952617</v>
      </c>
      <c r="AM8" s="119">
        <f>AVERAGE('Data data'!M502:M514)</f>
        <v>0.32096837172979298</v>
      </c>
      <c r="AN8" s="119">
        <f>AVERAGE('Data data'!M515:M536)</f>
        <v>0.16658975542224269</v>
      </c>
      <c r="AO8" s="119">
        <f>AVERAGE('Data data'!M537:M550)</f>
        <v>0.20630891950688904</v>
      </c>
      <c r="AP8" s="119">
        <f>AVERAGE('Data data'!M551:M559)</f>
        <v>0.28426395939086291</v>
      </c>
      <c r="AQ8" s="119">
        <f>AVERAGE('Data data'!M560:M570)</f>
        <v>0.25611444393170285</v>
      </c>
      <c r="AR8" s="119">
        <f>AVERAGE('Data data'!M571:M581)</f>
        <v>0.32764190124596215</v>
      </c>
      <c r="AS8" s="119">
        <f>AVERAGE('Data data'!M582:M588)</f>
        <v>0.23205221174764321</v>
      </c>
      <c r="AT8" s="119">
        <f>AVERAGE('Data data'!M589:M603)</f>
        <v>0.18071065989847718</v>
      </c>
      <c r="AU8" s="119">
        <f>AVERAGE('Data data'!M604:M608)</f>
        <v>5.3807106598984779E-2</v>
      </c>
      <c r="AV8" s="119">
        <f>AVERAGE('Data data'!M609:M613)</f>
        <v>0.21116751269035533</v>
      </c>
      <c r="AW8" s="119">
        <f>AVERAGE('Data data'!M614:M622)</f>
        <v>0.4410603496897913</v>
      </c>
      <c r="AX8" s="119">
        <f>AVERAGE('Data data'!M623:M631)</f>
        <v>0.62605752961082894</v>
      </c>
      <c r="AY8" s="119">
        <f>AVERAGE('Data data'!M632:M640)</f>
        <v>0.66271855611957131</v>
      </c>
      <c r="AZ8" s="119">
        <f>AVERAGE('Data data'!M641:M647)</f>
        <v>0.45685279187817257</v>
      </c>
      <c r="BA8" s="119">
        <f>AVERAGE('Data data'!M648:M654)</f>
        <v>0.26613488034807836</v>
      </c>
      <c r="BB8" s="119">
        <f>AVERAGE('Data data'!M655:M660)</f>
        <v>0.550761421319797</v>
      </c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215">
        <f t="shared" si="0"/>
        <v>0.32097549627160454</v>
      </c>
    </row>
    <row r="9" spans="1:75" s="93" customFormat="1" x14ac:dyDescent="0.15">
      <c r="A9" s="295" t="s">
        <v>338</v>
      </c>
      <c r="B9" s="123" t="s">
        <v>388</v>
      </c>
      <c r="C9" s="117">
        <f>SUM('Data data'!P3:P21)/SUM('Data data'!P3:R21)</f>
        <v>0.72</v>
      </c>
      <c r="D9" s="117">
        <f>SUM('Data data'!P22:P49)/SUM('Data data'!P22:R49)</f>
        <v>0.68571428571428572</v>
      </c>
      <c r="E9" s="117">
        <f>SUM('Data data'!P50:P61)/SUM('Data data'!P50:R61)</f>
        <v>0.76923076923076927</v>
      </c>
      <c r="F9" s="117">
        <f>SUM('Data data'!P62:P73)/SUM('Data data'!P62:R73)</f>
        <v>0.53846153846153844</v>
      </c>
      <c r="G9" s="117">
        <f>SUM('Data data'!P74:P83)/SUM('Data data'!P74:R83)</f>
        <v>0.53333333333333333</v>
      </c>
      <c r="H9" s="117">
        <f>SUM('Data data'!P84:P96)/SUM('Data data'!P84:R96)</f>
        <v>0.5</v>
      </c>
      <c r="I9" s="117">
        <f>SUM('Data data'!P97:P113)/SUM('Data data'!P97:R113)</f>
        <v>0.45</v>
      </c>
      <c r="J9" s="117">
        <f>SUM('Data data'!P114:P128)/SUM('Data data'!P114:R128)</f>
        <v>0.6</v>
      </c>
      <c r="K9" s="117">
        <f>SUM('Data data'!P129:P145)/SUM('Data data'!P129:R145)</f>
        <v>0.5</v>
      </c>
      <c r="L9" s="117">
        <f>SUM('Data data'!P146:P158)/SUM('Data data'!P146:R158)</f>
        <v>0.78947368421052633</v>
      </c>
      <c r="M9" s="117">
        <f>SUM('Data data'!P159:P178)/SUM('Data data'!P159:R178)</f>
        <v>0.93548387096774188</v>
      </c>
      <c r="N9" s="117">
        <f>SUM('Data data'!P179:P197)/SUM('Data data'!P179:R197)</f>
        <v>0.95652173913043481</v>
      </c>
      <c r="O9" s="117">
        <f>SUM('Data data'!P198:P221)/SUM('Data data'!P198:R221)</f>
        <v>0.99199999999999999</v>
      </c>
      <c r="P9" s="117">
        <f>SUM('Data data'!P222:P251)/SUM('Data data'!P222:R251)</f>
        <v>0.99342105263157898</v>
      </c>
      <c r="Q9" s="117">
        <f>SUM('Data data'!P252:P270)/SUM('Data data'!P252:R270)</f>
        <v>1</v>
      </c>
      <c r="R9" s="117">
        <f>SUM('Data data'!P271:P286)/SUM('Data data'!P271:R286)</f>
        <v>0</v>
      </c>
      <c r="S9" s="117">
        <f>SUM('Data data'!P287:P297)/SUM('Data data'!P287:R297)</f>
        <v>0.45454545454545453</v>
      </c>
      <c r="T9" s="117">
        <f>SUM('Data data'!P298:P307)/SUM('Data data'!P298:R307)</f>
        <v>0.96296296296296291</v>
      </c>
      <c r="U9" s="117">
        <f>SUM('Data data'!P308:P316)/SUM('Data data'!P308:R316)</f>
        <v>0.85</v>
      </c>
      <c r="V9" s="117">
        <f>SUM('Data data'!P317:P339)/SUM('Data data'!P317:R339)</f>
        <v>0.86956521739130432</v>
      </c>
      <c r="W9" s="117">
        <f>SUM('Data data'!P340:P357)/SUM('Data data'!P340:R357)</f>
        <v>0.83333333333333337</v>
      </c>
      <c r="X9" s="117">
        <f>SUM('Data data'!P358:P364)/SUM('Data data'!P358:R364)</f>
        <v>0.375</v>
      </c>
      <c r="Y9" s="117">
        <f>SUM('Data data'!P365:P372)/SUM('Data data'!P365:R372)</f>
        <v>0.80645161290322576</v>
      </c>
      <c r="Z9" s="117">
        <f>SUM('Data data'!P373:P380)/SUM('Data data'!P373:R380)</f>
        <v>0.89473684210526316</v>
      </c>
      <c r="AA9" s="117">
        <f>SUM('Data data'!P381:P387)/SUM('Data data'!P381:R387)</f>
        <v>0.2857142857142857</v>
      </c>
      <c r="AB9" s="117">
        <f>SUM('Data data'!P388:P395)/SUM('Data data'!P388:R395)</f>
        <v>0.76923076923076927</v>
      </c>
      <c r="AC9" s="117">
        <f>SUM('Data data'!P396:P403)/SUM('Data data'!P396:R403)</f>
        <v>0.5</v>
      </c>
      <c r="AD9" s="117">
        <f>SUM('Data data'!P404:P414)/SUM('Data data'!P404:R414)</f>
        <v>0</v>
      </c>
      <c r="AE9" s="117">
        <f>SUM('Data data'!P415:P431)/SUM('Data data'!P415:R431)</f>
        <v>0.73333333333333328</v>
      </c>
      <c r="AF9" s="117">
        <f>SUM('Data data'!P432:P440)/SUM('Data data'!P432:R440)</f>
        <v>0.66666666666666663</v>
      </c>
      <c r="AG9" s="117">
        <f>SUM('Data data'!P441:P447)/SUM('Data data'!P441:R447)</f>
        <v>0.3</v>
      </c>
      <c r="AH9" s="117">
        <f>SUM('Data data'!P448:P456)/SUM('Data data'!P448:R456)</f>
        <v>0.4</v>
      </c>
      <c r="AI9" s="117">
        <f>SUM('Data data'!P457:P465)/SUM('Data data'!P457:R465)</f>
        <v>0.8</v>
      </c>
      <c r="AJ9" s="117">
        <f>SUM('Data data'!P466:P479)/SUM('Data data'!P466:R479)</f>
        <v>0.60869565217391308</v>
      </c>
      <c r="AK9" s="117">
        <f>SUM('Data data'!P480:P489)/SUM('Data data'!P480:R489)</f>
        <v>0.17647058823529413</v>
      </c>
      <c r="AL9" s="117">
        <f>SUM('Data data'!P490:P501)/SUM('Data data'!P490:R501)</f>
        <v>0.66666666666666663</v>
      </c>
      <c r="AM9" s="117">
        <f>SUM('Data data'!P502:P514)/SUM('Data data'!P502:R514)</f>
        <v>0.3</v>
      </c>
      <c r="AN9" s="117">
        <f>SUM('Data data'!P515:P536)/SUM('Data data'!P515:R536)</f>
        <v>0.52173913043478259</v>
      </c>
      <c r="AO9" s="117">
        <f>SUM('Data data'!P537:P550)/SUM('Data data'!P537:R550)</f>
        <v>0.33333333333333331</v>
      </c>
      <c r="AP9" s="117">
        <f>SUM('Data data'!P551:P559)/SUM('Data data'!P551:R559)</f>
        <v>0</v>
      </c>
      <c r="AQ9" s="117">
        <f>SUM('Data data'!P560:P570)/SUM('Data data'!P560:R570)</f>
        <v>0.63157894736842102</v>
      </c>
      <c r="AR9" s="117">
        <f>SUM('Data data'!P571:P581)/SUM('Data data'!P571:R581)</f>
        <v>0.57894736842105265</v>
      </c>
      <c r="AS9" s="117">
        <f>SUM('Data data'!P582:P588)/SUM('Data data'!P582:R588)</f>
        <v>0.1111111111111111</v>
      </c>
      <c r="AT9" s="117">
        <f>SUM('Data data'!P589:P603)/SUM('Data data'!P589:R603)</f>
        <v>0.63888888888888884</v>
      </c>
      <c r="AU9" s="117">
        <f>SUM('Data data'!P604:P608)/SUM('Data data'!P604:R608)</f>
        <v>0.4</v>
      </c>
      <c r="AV9" s="117">
        <f>SUM('Data data'!P609:P613)/SUM('Data data'!P609:R613)</f>
        <v>0.625</v>
      </c>
      <c r="AW9" s="117">
        <f>SUM('Data data'!P614:P622)/SUM('Data data'!P614:R622)</f>
        <v>0.53333333333333333</v>
      </c>
      <c r="AX9" s="117">
        <f>SUM('Data data'!P623:P631)/SUM('Data data'!P623:R631)</f>
        <v>0.4375</v>
      </c>
      <c r="AY9" s="117">
        <f>SUM('Data data'!P632:P640)/SUM('Data data'!P632:R640)</f>
        <v>0.27272727272727271</v>
      </c>
      <c r="AZ9" s="117">
        <f>SUM('Data data'!P641:P647)/SUM('Data data'!P641:R647)</f>
        <v>0.46153846153846156</v>
      </c>
      <c r="BA9" s="117">
        <f>SUM('Data data'!P648:P654)/SUM('Data data'!P648:R654)</f>
        <v>0.57894736842105265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211">
        <f>AVERAGE(C9:BV9)</f>
        <v>0.57532664459843907</v>
      </c>
    </row>
    <row r="10" spans="1:75" s="93" customFormat="1" x14ac:dyDescent="0.15">
      <c r="A10" s="296"/>
      <c r="B10" s="133" t="s">
        <v>991</v>
      </c>
      <c r="C10" s="118">
        <f>SUM('Data data'!Q3:Q21)/SUM('Data data'!P3:R21)</f>
        <v>0.28000000000000003</v>
      </c>
      <c r="D10" s="118">
        <f>SUM('Data data'!Q22:Q49)/SUM('Data data'!P22:R49)</f>
        <v>0.31428571428571428</v>
      </c>
      <c r="E10" s="118">
        <f>SUM('Data data'!Q50:Q61)/SUM('Data data'!P50:R61)</f>
        <v>0.23076923076923078</v>
      </c>
      <c r="F10" s="118">
        <f>SUM('Data data'!Q62:Q73)/SUM('Data data'!P62:R73)</f>
        <v>0.46153846153846156</v>
      </c>
      <c r="G10" s="118">
        <f>SUM('Data data'!Q74:Q83)/SUM('Data data'!P74:R83)</f>
        <v>0.46666666666666667</v>
      </c>
      <c r="H10" s="118">
        <f>SUM('Data data'!Q84:R96)/SUM('Data data'!P84:R96)</f>
        <v>0.5</v>
      </c>
      <c r="I10" s="118">
        <f>SUM('Data data'!Q97:Q113)/SUM('Data data'!P97:R113)</f>
        <v>0.55000000000000004</v>
      </c>
      <c r="J10" s="118">
        <f>SUM('Data data'!Q114:Q128)/SUM('Data data'!P114:R128)</f>
        <v>0.4</v>
      </c>
      <c r="K10" s="118">
        <f>SUM('Data data'!Q129:Q145)/SUM('Data data'!P129:R145)</f>
        <v>0.5</v>
      </c>
      <c r="L10" s="118">
        <f>SUM('Data data'!Q146:Q158)/SUM('Data data'!P146:R158)</f>
        <v>0.21052631578947367</v>
      </c>
      <c r="M10" s="118">
        <f>SUM('Data data'!Q159:Q178)/SUM('Data data'!P159:R178)</f>
        <v>6.4516129032258063E-2</v>
      </c>
      <c r="N10" s="118">
        <f>SUM('Data data'!Q179:Q197)/SUM('Data data'!P179:R197)</f>
        <v>4.3478260869565216E-2</v>
      </c>
      <c r="O10" s="118">
        <f>SUM('Data data'!Q198:Q221)/SUM('Data data'!P198:R221)</f>
        <v>8.0000000000000002E-3</v>
      </c>
      <c r="P10" s="118">
        <f>SUM('Data data'!Q222:Q251)/SUM('Data data'!P222:R251)</f>
        <v>6.5789473684210523E-3</v>
      </c>
      <c r="Q10" s="118">
        <f>SUM('Data data'!Q252:Q270)/SUM('Data data'!P252:R270)</f>
        <v>0</v>
      </c>
      <c r="R10" s="118">
        <f>SUM('Data data'!Q271:Q286)/SUM('Data data'!P271:R286)</f>
        <v>1</v>
      </c>
      <c r="S10" s="118">
        <f>SUM('Data data'!Q287:Q297)/SUM('Data data'!P287:R297)</f>
        <v>0.54545454545454541</v>
      </c>
      <c r="T10" s="118">
        <f>SUM('Data data'!Q298:Q307)/SUM('Data data'!P298:R307)</f>
        <v>3.7037037037037035E-2</v>
      </c>
      <c r="U10" s="118">
        <f>SUM('Data data'!Q308:Q316)/SUM('Data data'!P308:R316)</f>
        <v>0.15</v>
      </c>
      <c r="V10" s="118">
        <f>SUM('Data data'!Q317:Q339)/SUM('Data data'!P317:R339)</f>
        <v>0.13043478260869565</v>
      </c>
      <c r="W10" s="118">
        <f>SUM('Data data'!Q340:Q357)/SUM('Data data'!P340:R357)</f>
        <v>0.16666666666666666</v>
      </c>
      <c r="X10" s="118">
        <f>SUM('Data data'!Q358:Q364)/SUM('Data data'!P358:R364)</f>
        <v>0.625</v>
      </c>
      <c r="Y10" s="118">
        <f>SUM('Data data'!Q365:Q372)/SUM('Data data'!P365:R372)</f>
        <v>0.19354838709677419</v>
      </c>
      <c r="Z10" s="118">
        <f>SUM('Data data'!Q373:Q380)/SUM('Data data'!P373:R380)</f>
        <v>0.10526315789473684</v>
      </c>
      <c r="AA10" s="118">
        <f>SUM('Data data'!Q381:Q387)/SUM('Data data'!P381:R387)</f>
        <v>0.7142857142857143</v>
      </c>
      <c r="AB10" s="118">
        <f>SUM('Data data'!Q388:Q395)/SUM('Data data'!P388:R395)</f>
        <v>0.23076923076923078</v>
      </c>
      <c r="AC10" s="118">
        <f>SUM('Data data'!Q396:Q403)/SUM('Data data'!P396:R403)</f>
        <v>0.5</v>
      </c>
      <c r="AD10" s="118">
        <f>SUM('Data data'!Q404:Q414)/SUM('Data data'!P404:R414)</f>
        <v>1</v>
      </c>
      <c r="AE10" s="118">
        <f>SUM('Data data'!Q415:Q431)/SUM('Data data'!P415:R431)</f>
        <v>0.26666666666666666</v>
      </c>
      <c r="AF10" s="118">
        <f>SUM('Data data'!Q432:Q440)/SUM('Data data'!P432:R440)</f>
        <v>0.33333333333333331</v>
      </c>
      <c r="AG10" s="118">
        <f>SUM('Data data'!Q441:Q447)/SUM('Data data'!P441:R447)</f>
        <v>0.7</v>
      </c>
      <c r="AH10" s="118">
        <f>SUM('Data data'!Q448:Q456)/SUM('Data data'!P448:R456)</f>
        <v>0.6</v>
      </c>
      <c r="AI10" s="118">
        <f>SUM('Data data'!Q457:Q465)/SUM('Data data'!P457:R465)</f>
        <v>0.2</v>
      </c>
      <c r="AJ10" s="118">
        <f>SUM('Data data'!Q466:Q479)/SUM('Data data'!P466:R479)</f>
        <v>0.39130434782608697</v>
      </c>
      <c r="AK10" s="118">
        <f>SUM('Data data'!Q480:Q489)/SUM('Data data'!P480:R489)</f>
        <v>0.82352941176470584</v>
      </c>
      <c r="AL10" s="118">
        <f>SUM('Data data'!Q490:Q501)/SUM('Data data'!P490:R501)</f>
        <v>0.33333333333333331</v>
      </c>
      <c r="AM10" s="118">
        <f>SUM('Data data'!Q502:Q514)/SUM('Data data'!P502:R514)</f>
        <v>0.7</v>
      </c>
      <c r="AN10" s="118">
        <f>SUM('Data data'!Q515:Q536)/SUM('Data data'!P515:R536)</f>
        <v>0.47826086956521741</v>
      </c>
      <c r="AO10" s="118">
        <f>SUM('Data data'!Q537:Q550)/SUM('Data data'!P537:R550)</f>
        <v>0.66666666666666663</v>
      </c>
      <c r="AP10" s="118">
        <f>SUM('Data data'!Q551:Q559)/SUM('Data data'!P551:R559)</f>
        <v>1</v>
      </c>
      <c r="AQ10" s="118">
        <f>SUM('Data data'!Q560:Q570)/SUM('Data data'!P560:R570)</f>
        <v>0.36842105263157893</v>
      </c>
      <c r="AR10" s="118">
        <f>SUM('Data data'!Q571:Q581)/SUM('Data data'!P571:R581)</f>
        <v>0.31578947368421051</v>
      </c>
      <c r="AS10" s="118">
        <f>SUM('Data data'!Q582:Q588)/SUM('Data data'!P582:R588)</f>
        <v>0.88888888888888884</v>
      </c>
      <c r="AT10" s="118">
        <f>SUM('Data data'!Q589:Q603)/SUM('Data data'!P589:R603)</f>
        <v>0.3611111111111111</v>
      </c>
      <c r="AU10" s="118">
        <f>SUM('Data data'!Q604:Q608)/SUM('Data data'!P604:R608)</f>
        <v>0.6</v>
      </c>
      <c r="AV10" s="118">
        <f>SUM('Data data'!Q609:Q613)/SUM('Data data'!P609:R613)</f>
        <v>0.375</v>
      </c>
      <c r="AW10" s="118">
        <f>SUM('Data data'!Q614:Q622)/SUM('Data data'!P614:R622)</f>
        <v>0.46666666666666667</v>
      </c>
      <c r="AX10" s="118">
        <f>SUM('Data data'!Q623:Q631)/SUM('Data data'!P623:R631)</f>
        <v>0.5625</v>
      </c>
      <c r="AY10" s="118">
        <f>SUM('Data data'!Q632:Q640)/SUM('Data data'!P632:R640)</f>
        <v>0.72727272727272729</v>
      </c>
      <c r="AZ10" s="118">
        <f>SUM('Data data'!Q641:Q647)/SUM('Data data'!P641:R647)</f>
        <v>0.53846153846153844</v>
      </c>
      <c r="BA10" s="118">
        <f>SUM('Data data'!Q648:Q654)/SUM('Data data'!P648:R654)</f>
        <v>0.42105263157894735</v>
      </c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212">
        <f t="shared" ref="BW10:BW16" si="1">AVERAGE(C10:BV10)</f>
        <v>0.42260937191342896</v>
      </c>
    </row>
    <row r="11" spans="1:75" s="93" customFormat="1" ht="14" thickBot="1" x14ac:dyDescent="0.2">
      <c r="A11" s="297"/>
      <c r="B11" s="124" t="s">
        <v>390</v>
      </c>
      <c r="C11" s="119">
        <f>SUM('Data data'!R3:R21)/SUM('Data data'!P3:R21)</f>
        <v>0</v>
      </c>
      <c r="D11" s="119">
        <f>SUM('Data data'!R22:R49)/SUM('Data data'!P22:R49)</f>
        <v>0</v>
      </c>
      <c r="E11" s="119">
        <f>SUM('Data data'!R50:R61)/SUM('Data data'!P50:R61)</f>
        <v>0</v>
      </c>
      <c r="F11" s="119">
        <f>SUM('Data data'!R62:R73)/SUM('Data data'!P62:R73)</f>
        <v>0</v>
      </c>
      <c r="G11" s="119">
        <f>SUM('Data data'!R74:R83)/SUM('Data data'!P74:R83)</f>
        <v>0</v>
      </c>
      <c r="H11" s="119">
        <f>SUM('Data data'!R84:R96)/SUM('Data data'!P84:R96)</f>
        <v>0</v>
      </c>
      <c r="I11" s="119">
        <f>SUM('Data data'!R97:R113)/SUM('Data data'!P97:R113)</f>
        <v>0</v>
      </c>
      <c r="J11" s="119">
        <f>SUM('Data data'!R114:R128)/SUM('Data data'!P114:R128)</f>
        <v>0</v>
      </c>
      <c r="K11" s="119">
        <f>SUM('Data data'!R129:R145)/SUM('Data data'!P129:R145)</f>
        <v>0</v>
      </c>
      <c r="L11" s="119">
        <f>SUM('Data data'!R146:R158)/SUM('Data data'!P146:R158)</f>
        <v>0</v>
      </c>
      <c r="M11" s="119">
        <f>SUM('Data data'!R159:R178)/SUM('Data data'!P159:R178)</f>
        <v>0</v>
      </c>
      <c r="N11" s="119">
        <f>SUM('Data data'!R179:R197)/SUM('Data data'!P179:R197)</f>
        <v>0</v>
      </c>
      <c r="O11" s="119">
        <f>SUM('Data data'!R198:R221)/SUM('Data data'!P198:R221)</f>
        <v>0</v>
      </c>
      <c r="P11" s="119">
        <f>SUM('Data data'!R222:R251)/SUM('Data data'!P222:R251)</f>
        <v>0</v>
      </c>
      <c r="Q11" s="119">
        <f>SUM('Data data'!R252:R270)/SUM('Data data'!P252:R270)</f>
        <v>0</v>
      </c>
      <c r="R11" s="119">
        <f>SUM('Data data'!R271:R286)/SUM('Data data'!P271:R286)</f>
        <v>0</v>
      </c>
      <c r="S11" s="119">
        <f>SUM('Data data'!R287:R297)/SUM('Data data'!P287:R297)</f>
        <v>0</v>
      </c>
      <c r="T11" s="119">
        <f>SUM('Data data'!R298:R307)/SUM('Data data'!P298:R307)</f>
        <v>0</v>
      </c>
      <c r="U11" s="119">
        <f>SUM('Data data'!R308:R316)/SUM('Data data'!P308:R316)</f>
        <v>0</v>
      </c>
      <c r="V11" s="119">
        <f>SUM('Data data'!R317:R339)/SUM('Data data'!P317:R339)</f>
        <v>0</v>
      </c>
      <c r="W11" s="119">
        <f>SUM('Data data'!R340:R357)/SUM('Data data'!P340:R357)</f>
        <v>0</v>
      </c>
      <c r="X11" s="119">
        <f>SUM('Data data'!R358:R364)/SUM('Data data'!P358:R364)</f>
        <v>0</v>
      </c>
      <c r="Y11" s="119">
        <f>SUM('Data data'!R365:R372)/SUM('Data data'!P365:R372)</f>
        <v>0</v>
      </c>
      <c r="Z11" s="119">
        <f>SUM('Data data'!R373:R380)/SUM('Data data'!P373:R380)</f>
        <v>0</v>
      </c>
      <c r="AA11" s="119">
        <f>SUM('Data data'!R381:R387)/SUM('Data data'!P381:R387)</f>
        <v>0</v>
      </c>
      <c r="AB11" s="119">
        <f>SUM('Data data'!R388:R395)/SUM('Data data'!P388:R395)</f>
        <v>0</v>
      </c>
      <c r="AC11" s="119">
        <f>SUM('Data data'!R396:R403)/SUM('Data data'!P396:R403)</f>
        <v>0</v>
      </c>
      <c r="AD11" s="119">
        <f>SUM('Data data'!R404:R414)/SUM('Data data'!P404:R414)</f>
        <v>0</v>
      </c>
      <c r="AE11" s="119">
        <f>SUM('Data data'!R415:R431)/SUM('Data data'!P415:R431)</f>
        <v>0</v>
      </c>
      <c r="AF11" s="119">
        <f>SUM('Data data'!R432:R440)/SUM('Data data'!P432:R440)</f>
        <v>0</v>
      </c>
      <c r="AG11" s="119">
        <f>SUM('Data data'!R441:R447)/SUM('Data data'!P441:R447)</f>
        <v>0</v>
      </c>
      <c r="AH11" s="119">
        <f>SUM('Data data'!R448:R456)/SUM('Data data'!P448:R456)</f>
        <v>0</v>
      </c>
      <c r="AI11" s="119">
        <f>SUM('Data data'!R457:R465)/SUM('Data data'!P457:R465)</f>
        <v>0</v>
      </c>
      <c r="AJ11" s="119">
        <f>SUM('Data data'!R466:R479)/SUM('Data data'!P466:R479)</f>
        <v>0</v>
      </c>
      <c r="AK11" s="119">
        <f>SUM('Data data'!R480:R489)/SUM('Data data'!P480:R489)</f>
        <v>0</v>
      </c>
      <c r="AL11" s="119">
        <f>SUM('Data data'!R490:R501)/SUM('Data data'!P490:R501)</f>
        <v>0</v>
      </c>
      <c r="AM11" s="119">
        <f>SUM('Data data'!R502:R514)/SUM('Data data'!P502:R514)</f>
        <v>0</v>
      </c>
      <c r="AN11" s="119">
        <f>SUM('Data data'!R515:R536)/SUM('Data data'!P515:R536)</f>
        <v>0</v>
      </c>
      <c r="AO11" s="119">
        <f>SUM('Data data'!R537:R550)/SUM('Data data'!P537:R550)</f>
        <v>0</v>
      </c>
      <c r="AP11" s="119">
        <f>SUM('Data data'!R550:R551)/SUM('Data data'!P551:R559)</f>
        <v>0</v>
      </c>
      <c r="AQ11" s="119">
        <f>SUM('Data data'!R560:R570)/SUM('Data data'!P560:R570)</f>
        <v>0</v>
      </c>
      <c r="AR11" s="119">
        <f>SUM('Data data'!R571:R581)/SUM('Data data'!P571:R581)</f>
        <v>0.10526315789473684</v>
      </c>
      <c r="AS11" s="119">
        <f>SUM('Data data'!R582:R588)/SUM('Data data'!P582:R588)</f>
        <v>0</v>
      </c>
      <c r="AT11" s="119">
        <f>SUM('Data data'!R589:R603)/SUM('Data data'!P589:R603)</f>
        <v>0</v>
      </c>
      <c r="AU11" s="119">
        <f>SUM('Data data'!R604:R608)/SUM('Data data'!P604:R608)</f>
        <v>0</v>
      </c>
      <c r="AV11" s="119">
        <f>SUM('Data data'!R609:R613)/SUM('Data data'!P609:R613)</f>
        <v>0</v>
      </c>
      <c r="AW11" s="119">
        <f>SUM('Data data'!R614:R622)/SUM('Data data'!P614:R622)</f>
        <v>0</v>
      </c>
      <c r="AX11" s="119">
        <f>SUM('Data data'!R623:R631)/SUM('Data data'!P623:R631)</f>
        <v>0</v>
      </c>
      <c r="AY11" s="119">
        <f>SUM('Data data'!R632:R640)/SUM('Data data'!P632:R640)</f>
        <v>0</v>
      </c>
      <c r="AZ11" s="119">
        <f>SUM('Data data'!R641:R647)/SUM('Data data'!P641:R647)</f>
        <v>0</v>
      </c>
      <c r="BA11" s="119">
        <f>SUM('Data data'!R648:R654)/SUM('Data data'!P648:R654)</f>
        <v>0</v>
      </c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213">
        <f>AVERAGE(C11:BV11)</f>
        <v>2.0639834881320948E-3</v>
      </c>
    </row>
    <row r="12" spans="1:75" s="93" customFormat="1" x14ac:dyDescent="0.15">
      <c r="A12" s="295" t="s">
        <v>337</v>
      </c>
      <c r="B12" s="120">
        <v>1</v>
      </c>
      <c r="C12" s="117">
        <f>SUM('Data data'!S3:S21)/SUM('Data data'!S3:W21)</f>
        <v>0.4</v>
      </c>
      <c r="D12" s="117">
        <f>SUM('Data data'!S22:S49)/SUM('Data data'!S22:W49)</f>
        <v>0.34285714285714286</v>
      </c>
      <c r="E12" s="117">
        <f>SUM('Data data'!S50:S61)/SUM('Data data'!S50:W61)</f>
        <v>0.46153846153846156</v>
      </c>
      <c r="F12" s="117">
        <f>SUM('Data data'!S62:S73)/SUM('Data data'!S62:W73)</f>
        <v>0.53846153846153844</v>
      </c>
      <c r="G12" s="117">
        <f>SUM('Data data'!S74:S83)/SUM('Data data'!S74:W83)</f>
        <v>0.33333333333333331</v>
      </c>
      <c r="H12" s="117">
        <f>SUM('Data data'!S84:S96)/SUM('Data data'!S84:W96)</f>
        <v>0.6428571428571429</v>
      </c>
      <c r="I12" s="117">
        <f>SUM('Data data'!S97:S113)/SUM('Data data'!S97:W113)</f>
        <v>0.65</v>
      </c>
      <c r="J12" s="117">
        <f>SUM('Data data'!S114:S128)/SUM('Data data'!S114:W128)</f>
        <v>0.36</v>
      </c>
      <c r="K12" s="117">
        <f>SUM('Data data'!S130:S146)/SUM('Data data'!S130:W146)</f>
        <v>0.38461538461538464</v>
      </c>
      <c r="L12" s="117">
        <f>SUM('Data data'!S147:S159)/SUM('Data data'!S147:W159)</f>
        <v>0.39130434782608697</v>
      </c>
      <c r="M12" s="117">
        <f>SUM('Data data'!S160:S179)/SUM('Data data'!S160:W179)</f>
        <v>0.45161290322580644</v>
      </c>
      <c r="N12" s="117">
        <f>SUM('Data data'!S180:S198)/SUM('Data data'!S180:W198)</f>
        <v>0.39130434782608697</v>
      </c>
      <c r="O12" s="117">
        <f>SUM('Data data'!S199:S222)/SUM('Data data'!S199:W222)</f>
        <v>0.376</v>
      </c>
      <c r="P12" s="117">
        <f>SUM('Data data'!S222:S251)/SUM('Data data'!S222:W251)</f>
        <v>0.36184210526315791</v>
      </c>
      <c r="Q12" s="117">
        <f>SUM('Data data'!S252:S270)/SUM('Data data'!S252:W270)</f>
        <v>0.36486486486486486</v>
      </c>
      <c r="R12" s="117">
        <f>SUM('Data data'!S271:S286)/SUM('Data data'!S271:W286)</f>
        <v>0.36842105263157893</v>
      </c>
      <c r="S12" s="117">
        <f>SUM('Data data'!S287:S297)/SUM('Data data'!S287:W297)</f>
        <v>9.0909090909090912E-2</v>
      </c>
      <c r="T12" s="117">
        <f>SUM('Data data'!S298:S307)/SUM('Data data'!S298:W307)</f>
        <v>0.33333333333333331</v>
      </c>
      <c r="U12" s="117">
        <f>SUM('Data data'!S308:S316)/SUM('Data data'!S308:W316)</f>
        <v>0.2</v>
      </c>
      <c r="V12" s="117">
        <f>SUM('Data data'!S317:S339)/SUM('Data data'!S317:W339)</f>
        <v>0.82608695652173914</v>
      </c>
      <c r="W12" s="117">
        <f>SUM('Data data'!S340:S357)/SUM('Data data'!S340:W357)</f>
        <v>0.88888888888888884</v>
      </c>
      <c r="X12" s="117">
        <f>SUM('Data data'!S358:S364)/SUM('Data data'!S358:W364)</f>
        <v>0.5</v>
      </c>
      <c r="Y12" s="117">
        <f>SUM('Data data'!S365:S372)/SUM('Data data'!S365:W372)</f>
        <v>0.38709677419354838</v>
      </c>
      <c r="Z12" s="117">
        <f>SUM('Data data'!S373:S380)/SUM('Data data'!S373:W380)</f>
        <v>0.21052631578947367</v>
      </c>
      <c r="AA12" s="117">
        <f>SUM('Data data'!S381:S387)/SUM('Data data'!S381:W387)</f>
        <v>0</v>
      </c>
      <c r="AB12" s="117">
        <f>SUM('Data data'!S388:S395)/SUM('Data data'!S388:W395)</f>
        <v>0.30769230769230771</v>
      </c>
      <c r="AC12" s="117">
        <f>SUM('Data data'!S396:S403)/SUM('Data data'!S396:W403)</f>
        <v>0.3</v>
      </c>
      <c r="AD12" s="117">
        <f>SUM('Data data'!S404:S414)/SUM('Data data'!S404:W414)</f>
        <v>0.25</v>
      </c>
      <c r="AE12" s="117">
        <f>SUM('Data data'!S415:S431)/SUM('Data data'!S415:W431)</f>
        <v>0.33333333333333331</v>
      </c>
      <c r="AF12" s="117">
        <f>SUM('Data data'!S432:S440)/SUM('Data data'!S432:W440)</f>
        <v>0.5</v>
      </c>
      <c r="AG12" s="117">
        <f>SUM('Data data'!S441:S447)/SUM('Data data'!S441:W447)</f>
        <v>0</v>
      </c>
      <c r="AH12" s="117">
        <f>SUM('Data data'!S448:S456)/SUM('Data data'!S448:W456)</f>
        <v>0.2</v>
      </c>
      <c r="AI12" s="117">
        <f>SUM('Data data'!S457:S465)/SUM('Data data'!S457:W465)</f>
        <v>0.3</v>
      </c>
      <c r="AJ12" s="117">
        <f>SUM('Data data'!S466:S479)/SUM('Data data'!S466:W479)</f>
        <v>0.2608695652173913</v>
      </c>
      <c r="AK12" s="117">
        <f>SUM('Data data'!S480:S489)/SUM('Data data'!S480:W489)</f>
        <v>0.11764705882352941</v>
      </c>
      <c r="AL12" s="117">
        <f>SUM('Data data'!S490:S501)/SUM('Data data'!S490:W501)</f>
        <v>0.375</v>
      </c>
      <c r="AM12" s="117">
        <f>SUM('Data data'!S502:S514)/SUM('Data data'!S502:W514)</f>
        <v>0.2</v>
      </c>
      <c r="AN12" s="117">
        <f>SUM('Data data'!S515:S536)/SUM('Data data'!S515:W536)</f>
        <v>0.39130434782608697</v>
      </c>
      <c r="AO12" s="117">
        <f>SUM('Data data'!S537:S550)/SUM('Data data'!S537:W550)</f>
        <v>0.44444444444444442</v>
      </c>
      <c r="AP12" s="117">
        <f>SUM('Data data'!S551:S559)/SUM('Data data'!S551:W559)</f>
        <v>0.125</v>
      </c>
      <c r="AQ12" s="117">
        <f>SUM('Data data'!S560:S570)/SUM('Data data'!S560:W570)</f>
        <v>0.21052631578947367</v>
      </c>
      <c r="AR12" s="117">
        <f>SUM('Data data'!S571:S581)/SUM('Data data'!S571:W581)</f>
        <v>0.36842105263157893</v>
      </c>
      <c r="AS12" s="117">
        <f>SUM('Data data'!S582:S588)/SUM('Data data'!S582:W588)</f>
        <v>0</v>
      </c>
      <c r="AT12" s="117">
        <f>SUM('Data data'!S589:S603)/SUM('Data data'!S589:W603)</f>
        <v>0.33333333333333331</v>
      </c>
      <c r="AU12" s="117">
        <f>SUM('Data data'!S604:S608)/SUM('Data data'!S604:W608)</f>
        <v>0.2</v>
      </c>
      <c r="AV12" s="117">
        <f>SUM('Data data'!S609:S613)/SUM('Data data'!S609:W613)</f>
        <v>0.625</v>
      </c>
      <c r="AW12" s="117">
        <f>SUM('Data data'!S614:S622)/SUM('Data data'!S614:W622)</f>
        <v>0.33333333333333331</v>
      </c>
      <c r="AX12" s="117">
        <f>SUM('Data data'!S623:S631)/SUM('Data data'!S623:W631)</f>
        <v>0.25</v>
      </c>
      <c r="AY12" s="117">
        <f>SUM('Data data'!S632:S640)/SUM('Data data'!S632:W640)</f>
        <v>0.27272727272727271</v>
      </c>
      <c r="AZ12" s="117">
        <f>SUM('Data data'!S641:S647)/SUM('Data data'!S641:W647)</f>
        <v>0.53846153846153844</v>
      </c>
      <c r="BA12" s="117">
        <f>SUM('Data data'!S648:S654)/SUM('Data data'!S648:W654)</f>
        <v>0.31578947368421051</v>
      </c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211">
        <f t="shared" si="1"/>
        <v>0.34919092867126461</v>
      </c>
    </row>
    <row r="13" spans="1:75" s="93" customFormat="1" x14ac:dyDescent="0.15">
      <c r="A13" s="296"/>
      <c r="B13" s="121">
        <v>2</v>
      </c>
      <c r="C13" s="118">
        <f>SUM('Data data'!T3:T21)/SUM('Data data'!S3:W21)</f>
        <v>0.2</v>
      </c>
      <c r="D13" s="118">
        <f>SUM('Data data'!T22:T49)/SUM('Data data'!S22:W49)</f>
        <v>0.17142857142857143</v>
      </c>
      <c r="E13" s="118">
        <f>SUM('Data data'!T50:T61)/SUM('Data data'!S50:W61)</f>
        <v>7.6923076923076927E-2</v>
      </c>
      <c r="F13" s="118">
        <f>SUM('Data data'!T62:T73)/SUM('Data data'!S62:W73)</f>
        <v>0.30769230769230771</v>
      </c>
      <c r="G13" s="118">
        <f>SUM('Data data'!T74:T83)/SUM('Data data'!S74:W83)</f>
        <v>0.2</v>
      </c>
      <c r="H13" s="118">
        <f>SUM('Data data'!T84:T96)/SUM('Data data'!S84:W96)</f>
        <v>7.1428571428571425E-2</v>
      </c>
      <c r="I13" s="118">
        <f>SUM('Data data'!T97:T113)/SUM('Data data'!S97:W113)</f>
        <v>0.15</v>
      </c>
      <c r="J13" s="118">
        <f>SUM('Data data'!T114:T128)/SUM('Data data'!S114:W128)</f>
        <v>0.4</v>
      </c>
      <c r="K13" s="118">
        <f>SUM('Data data'!T131:T147)/SUM('Data data'!S131:W147)</f>
        <v>0.14285714285714285</v>
      </c>
      <c r="L13" s="118">
        <f>SUM('Data data'!T148:T160)/SUM('Data data'!S148:W160)</f>
        <v>9.5238095238095233E-2</v>
      </c>
      <c r="M13" s="118">
        <f>SUM('Data data'!T161:T180)/SUM('Data data'!S161:W180)</f>
        <v>1.4925373134328358E-2</v>
      </c>
      <c r="N13" s="118">
        <f>SUM('Data data'!T181:T199)/SUM('Data data'!S181:W199)</f>
        <v>1.0869565217391304E-2</v>
      </c>
      <c r="O13" s="118">
        <f>SUM('Data data'!T200:T223)/SUM('Data data'!S200:W223)</f>
        <v>0</v>
      </c>
      <c r="P13" s="118">
        <f>SUM('Data data'!T222:T251)/SUM('Data data'!S222:W251)</f>
        <v>1.3157894736842105E-2</v>
      </c>
      <c r="Q13" s="118">
        <f>SUM('Data data'!T252:T270)/SUM('Data data'!S252:W270)</f>
        <v>2.7027027027027029E-2</v>
      </c>
      <c r="R13" s="118">
        <f>SUM('Data data'!T271:T286)/SUM('Data data'!S271:W286)</f>
        <v>0.36842105263157893</v>
      </c>
      <c r="S13" s="118">
        <f>SUM('Data data'!T287:T297)/SUM('Data data'!S287:W297)</f>
        <v>0.54545454545454541</v>
      </c>
      <c r="T13" s="118">
        <f>SUM('Data data'!T298:T307)/SUM('Data data'!S298:W307)</f>
        <v>3.7037037037037035E-2</v>
      </c>
      <c r="U13" s="118">
        <f>SUM('Data data'!T308:T316)/SUM('Data data'!S308:W316)</f>
        <v>0</v>
      </c>
      <c r="V13" s="118">
        <f>SUM('Data data'!T317:T339)/SUM('Data data'!S317:W339)</f>
        <v>8.6956521739130432E-2</v>
      </c>
      <c r="W13" s="118">
        <f>SUM('Data data'!T340:T357)/SUM('Data data'!S340:W357)</f>
        <v>5.5555555555555552E-2</v>
      </c>
      <c r="X13" s="118">
        <f>SUM('Data data'!T358:T364)/SUM('Data data'!S358:W364)</f>
        <v>0.5</v>
      </c>
      <c r="Y13" s="118">
        <f>SUM('Data data'!T365:T372)/SUM('Data data'!S365:W372)</f>
        <v>0.25806451612903225</v>
      </c>
      <c r="Z13" s="118">
        <f>SUM('Data data'!T373:T380)/SUM('Data data'!S373:W380)</f>
        <v>0.36842105263157893</v>
      </c>
      <c r="AA13" s="118">
        <f>SUM('Data data'!T381:T387)/SUM('Data data'!S381:W387)</f>
        <v>1</v>
      </c>
      <c r="AB13" s="118">
        <f>SUM('Data data'!T388:T395)/SUM('Data data'!S388:W395)</f>
        <v>0.23076923076923078</v>
      </c>
      <c r="AC13" s="118">
        <f>SUM('Data data'!T396:T403)/SUM('Data data'!S396:W403)</f>
        <v>0.1</v>
      </c>
      <c r="AD13" s="118">
        <f>SUM('Data data'!T404:T414)/SUM('Data data'!S404:W414)</f>
        <v>0.25</v>
      </c>
      <c r="AE13" s="118">
        <f>SUM('Data data'!T415:T431)/SUM('Data data'!S415:W431)</f>
        <v>0.2</v>
      </c>
      <c r="AF13" s="118">
        <f>SUM('Data data'!T432:T440)/SUM('Data data'!S432:W440)</f>
        <v>0</v>
      </c>
      <c r="AG13" s="118">
        <f>SUM('Data data'!T441:T447)/SUM('Data data'!S441:W447)</f>
        <v>0</v>
      </c>
      <c r="AH13" s="118">
        <f>SUM('Data data'!T448:T456)/SUM('Data data'!S448:W456)</f>
        <v>0.1</v>
      </c>
      <c r="AI13" s="118">
        <f>SUM('Data data'!T457:T465)/SUM('Data data'!S457:W465)</f>
        <v>0</v>
      </c>
      <c r="AJ13" s="118">
        <f>SUM('Data data'!T466:T479)/SUM('Data data'!S466:W479)</f>
        <v>0.17391304347826086</v>
      </c>
      <c r="AK13" s="118">
        <f>SUM('Data data'!T480:T489)/SUM('Data data'!S480:W489)</f>
        <v>0.23529411764705882</v>
      </c>
      <c r="AL13" s="118">
        <f>SUM('Data data'!T490:T501)/SUM('Data data'!S490:W501)</f>
        <v>0.16666666666666666</v>
      </c>
      <c r="AM13" s="118">
        <f>SUM('Data data'!T502:T514)/SUM('Data data'!S502:W514)</f>
        <v>0.15</v>
      </c>
      <c r="AN13" s="118">
        <f>SUM('Data data'!T515:T536)/SUM('Data data'!S515:W536)</f>
        <v>8.6956521739130432E-2</v>
      </c>
      <c r="AO13" s="118">
        <f>SUM('Data data'!T537:T550)/SUM('Data data'!S537:W550)</f>
        <v>0.1111111111111111</v>
      </c>
      <c r="AP13" s="118">
        <f>SUM('Data data'!T551:T559)/SUM('Data data'!S551:W559)</f>
        <v>6.25E-2</v>
      </c>
      <c r="AQ13" s="118">
        <f>SUM('Data data'!T560:T570)/SUM('Data data'!S560:W570)</f>
        <v>0.21052631578947367</v>
      </c>
      <c r="AR13" s="118">
        <f>SUM('Data data'!T571:T581)/SUM('Data data'!S571:W581)</f>
        <v>5.2631578947368418E-2</v>
      </c>
      <c r="AS13" s="118">
        <f>SUM('Data data'!T582:T588)/SUM('Data data'!S582:W588)</f>
        <v>0</v>
      </c>
      <c r="AT13" s="118">
        <f>SUM('Data data'!T589:T603)/SUM('Data data'!S589:W603)</f>
        <v>0.30555555555555558</v>
      </c>
      <c r="AU13" s="118">
        <f>SUM('Data data'!T604:T608)/SUM('Data data'!S604:W608)</f>
        <v>0.2</v>
      </c>
      <c r="AV13" s="118">
        <f>SUM('Data data'!T609:T613)/SUM('Data data'!S609:W613)</f>
        <v>0.125</v>
      </c>
      <c r="AW13" s="118">
        <f>SUM('Data data'!T614:T622)/SUM('Data data'!S614:W622)</f>
        <v>0</v>
      </c>
      <c r="AX13" s="118">
        <f>SUM('Data data'!T623:T631)/SUM('Data data'!S623:W631)</f>
        <v>0.4375</v>
      </c>
      <c r="AY13" s="118">
        <f>SUM('Data data'!T632:T640)/SUM('Data data'!S632:W640)</f>
        <v>0.45454545454545453</v>
      </c>
      <c r="AZ13" s="118">
        <f>SUM('Data data'!T641:T647)/SUM('Data data'!S641:W647)</f>
        <v>7.6923076923076927E-2</v>
      </c>
      <c r="BA13" s="118">
        <f>SUM('Data data'!T648:T654)/SUM('Data data'!S648:W654)</f>
        <v>0.10526315789473684</v>
      </c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BW13" s="212">
        <f t="shared" si="1"/>
        <v>0.17522772035154774</v>
      </c>
    </row>
    <row r="14" spans="1:75" s="93" customFormat="1" x14ac:dyDescent="0.15">
      <c r="A14" s="296"/>
      <c r="B14" s="121">
        <v>3</v>
      </c>
      <c r="C14" s="118">
        <f>SUM('Data data'!U3:U21)/SUM('Data data'!S3:W21)</f>
        <v>0.16</v>
      </c>
      <c r="D14" s="118">
        <f>SUM('Data data'!U22:U49)/SUM('Data data'!S22:W49)</f>
        <v>0.17142857142857143</v>
      </c>
      <c r="E14" s="118">
        <f>SUM('Data data'!U50:U61)/SUM('Data data'!S50:W61)</f>
        <v>0.15384615384615385</v>
      </c>
      <c r="F14" s="118">
        <f>SUM('Data data'!U62:U73)/SUM('Data data'!S62:W73)</f>
        <v>0</v>
      </c>
      <c r="G14" s="118">
        <f>SUM('Data data'!U74:U83)/SUM('Data data'!S74:W83)</f>
        <v>0.26666666666666666</v>
      </c>
      <c r="H14" s="118">
        <f>SUM('Data data'!U84:U96)/SUM('Data data'!S84:W96)</f>
        <v>7.1428571428571425E-2</v>
      </c>
      <c r="I14" s="118">
        <f>SUM('Data data'!U97:U113)/SUM('Data data'!S97:W113)</f>
        <v>0.05</v>
      </c>
      <c r="J14" s="118">
        <f>SUM('Data data'!U114:U128)/SUM('Data data'!S114:W128)</f>
        <v>0.12</v>
      </c>
      <c r="K14" s="118">
        <f>SUM('Data data'!U132:U148)/SUM('Data data'!S132:W148)</f>
        <v>3.5714285714285712E-2</v>
      </c>
      <c r="L14" s="118">
        <f>SUM('Data data'!U149:U161)/SUM('Data data'!S149:W161)</f>
        <v>7.6923076923076927E-2</v>
      </c>
      <c r="M14" s="118">
        <f>SUM('Data data'!U162:U181)/SUM('Data data'!S162:W181)</f>
        <v>0</v>
      </c>
      <c r="N14" s="118">
        <f>SUM('Data data'!U182:U200)/SUM('Data data'!S182:W200)</f>
        <v>2.1739130434782608E-2</v>
      </c>
      <c r="O14" s="118">
        <f>SUM('Data data'!U201:U224)/SUM('Data data'!S201:W224)</f>
        <v>0</v>
      </c>
      <c r="P14" s="118">
        <f>SUM('Data data'!U222:U251)/SUM('Data data'!S222:W251)</f>
        <v>1.9736842105263157E-2</v>
      </c>
      <c r="Q14" s="118">
        <f>SUM('Data data'!U252:U270)/SUM('Data data'!S252:W270)</f>
        <v>0</v>
      </c>
      <c r="R14" s="118">
        <f>SUM('Data data'!U271:U286)/SUM('Data data'!S271:W286)</f>
        <v>0.21052631578947367</v>
      </c>
      <c r="S14" s="118">
        <f>SUM('Data data'!U287:U297)/SUM('Data data'!S287:W297)</f>
        <v>0.27272727272727271</v>
      </c>
      <c r="T14" s="118">
        <f>SUM('Data data'!U298:U307)/SUM('Data data'!S298:W307)</f>
        <v>3.7037037037037035E-2</v>
      </c>
      <c r="U14" s="118">
        <f>SUM('Data data'!U308:U316)/SUM('Data data'!S308:W316)</f>
        <v>0.15</v>
      </c>
      <c r="V14" s="118">
        <f>SUM('Data data'!U317:U339)/SUM('Data data'!S317:W339)</f>
        <v>0</v>
      </c>
      <c r="W14" s="118">
        <f>SUM('Data data'!U340:U357)/SUM('Data data'!S340:W357)</f>
        <v>0</v>
      </c>
      <c r="X14" s="118">
        <f>SUM('Data data'!U358:U364)/SUM('Data data'!S358:W364)</f>
        <v>0</v>
      </c>
      <c r="Y14" s="118">
        <f>SUM('Data data'!U365:U372)/SUM('Data data'!S365:W372)</f>
        <v>9.6774193548387094E-2</v>
      </c>
      <c r="Z14" s="118">
        <f>SUM('Data data'!U373:U380)/SUM('Data data'!S373:W380)</f>
        <v>5.2631578947368418E-2</v>
      </c>
      <c r="AA14" s="118">
        <f>SUM('Data data'!U381:U387)/SUM('Data data'!S381:W387)</f>
        <v>0</v>
      </c>
      <c r="AB14" s="118">
        <f>SUM('Data data'!U388:U395)/SUM('Data data'!S388:W395)</f>
        <v>0.15384615384615385</v>
      </c>
      <c r="AC14" s="118">
        <f>SUM('Data data'!U396:U403)/SUM('Data data'!S396:W403)</f>
        <v>0.2</v>
      </c>
      <c r="AD14" s="118">
        <f>SUM('Data data'!U404:U414)/SUM('Data data'!S404:W414)</f>
        <v>0</v>
      </c>
      <c r="AE14" s="118">
        <f>SUM('Data data'!U415:U431)/SUM('Data data'!S415:W431)</f>
        <v>0.1</v>
      </c>
      <c r="AF14" s="118">
        <f>SUM('Data data'!U432:U440)/SUM('Data data'!S432:W440)</f>
        <v>0</v>
      </c>
      <c r="AG14" s="118">
        <f>SUM('Data data'!U441:U447)/SUM('Data data'!S441:W447)</f>
        <v>0.4</v>
      </c>
      <c r="AH14" s="118">
        <f>SUM('Data data'!U448:U456)/SUM('Data data'!S448:W456)</f>
        <v>0.3</v>
      </c>
      <c r="AI14" s="118">
        <f>SUM('Data data'!U457:U465)/SUM('Data data'!S457:W465)</f>
        <v>0.1</v>
      </c>
      <c r="AJ14" s="118">
        <f>SUM('Data data'!U466:U479)/SUM('Data data'!S466:W479)</f>
        <v>0.21739130434782608</v>
      </c>
      <c r="AK14" s="118">
        <f>SUM('Data data'!U480:U489)/SUM('Data data'!S480:W489)</f>
        <v>0.35294117647058826</v>
      </c>
      <c r="AL14" s="118">
        <f>SUM('Data data'!U490:U501)/SUM('Data data'!S490:W501)</f>
        <v>0.16666666666666666</v>
      </c>
      <c r="AM14" s="118">
        <f>SUM('Data data'!U502:U514)/SUM('Data data'!S502:W514)</f>
        <v>0.1</v>
      </c>
      <c r="AN14" s="118">
        <f>SUM('Data data'!U515:U536)/SUM('Data data'!S515:W536)</f>
        <v>0.17391304347826086</v>
      </c>
      <c r="AO14" s="118">
        <f>SUM('Data data'!U537:U550)/SUM('Data data'!S537:W550)</f>
        <v>0.16666666666666666</v>
      </c>
      <c r="AP14" s="118">
        <f>SUM('Data data'!U551:U559)/SUM('Data data'!S551:W559)</f>
        <v>6.25E-2</v>
      </c>
      <c r="AQ14" s="118">
        <f>SUM('Data data'!U560:U570)/SUM('Data data'!S560:W570)</f>
        <v>0.15789473684210525</v>
      </c>
      <c r="AR14" s="118">
        <f>SUM('Data data'!U571:U581)/SUM('Data data'!S571:W581)</f>
        <v>0.10526315789473684</v>
      </c>
      <c r="AS14" s="118">
        <f>SUM('Data data'!U582:U588)/SUM('Data data'!S582:W588)</f>
        <v>0.55555555555555558</v>
      </c>
      <c r="AT14" s="118">
        <f>SUM('Data data'!U589:U603)/SUM('Data data'!S589:W603)</f>
        <v>2.7777777777777776E-2</v>
      </c>
      <c r="AU14" s="118">
        <f>SUM('Data data'!U604:U608)/SUM('Data data'!S604:W608)</f>
        <v>0.2</v>
      </c>
      <c r="AV14" s="118">
        <f>SUM('Data data'!U609:U613)/SUM('Data data'!S609:W613)</f>
        <v>0</v>
      </c>
      <c r="AW14" s="118">
        <f>SUM('Data data'!U614:U622)/SUM('Data data'!S614:W622)</f>
        <v>0.33333333333333331</v>
      </c>
      <c r="AX14" s="118">
        <f>SUM('Data data'!U623:U631)/SUM('Data data'!S623:W631)</f>
        <v>6.25E-2</v>
      </c>
      <c r="AY14" s="118">
        <f>SUM('Data data'!U632:U640)/SUM('Data data'!S632:W640)</f>
        <v>9.0909090909090912E-2</v>
      </c>
      <c r="AZ14" s="118">
        <f>SUM('Data data'!U641:U647)/SUM('Data data'!S641:W647)</f>
        <v>0.23076923076923078</v>
      </c>
      <c r="BA14" s="118">
        <f>SUM('Data data'!U648:U654)/SUM('Data data'!S648:W654)</f>
        <v>5.2631578947368418E-2</v>
      </c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212">
        <f t="shared" si="1"/>
        <v>0.1230929249039661</v>
      </c>
    </row>
    <row r="15" spans="1:75" s="93" customFormat="1" x14ac:dyDescent="0.15">
      <c r="A15" s="296"/>
      <c r="B15" s="121">
        <v>4</v>
      </c>
      <c r="C15" s="118">
        <f>SUM('Data data'!V3:V21)/SUM('Data data'!S3:W21)</f>
        <v>0.24</v>
      </c>
      <c r="D15" s="118">
        <f>SUM('Data data'!V22:V49)/SUM('Data data'!S22:W49)</f>
        <v>0.31428571428571428</v>
      </c>
      <c r="E15" s="118">
        <f>SUM('Data data'!V50:V61)/SUM('Data data'!S50:W61)</f>
        <v>0.30769230769230771</v>
      </c>
      <c r="F15" s="118">
        <f>SUM('Data data'!V62:V73)/SUM('Data data'!S62:W73)</f>
        <v>0.15384615384615385</v>
      </c>
      <c r="G15" s="118">
        <f>SUM('Data data'!V74:V83)/SUM('Data data'!S74:W83)</f>
        <v>0.2</v>
      </c>
      <c r="H15" s="118">
        <f>SUM('Data data'!V84:V96)/SUM('Data data'!S84:W96)</f>
        <v>0.21428571428571427</v>
      </c>
      <c r="I15" s="118">
        <f>SUM('Data data'!V97:V113)/SUM('Data data'!S97:W113)</f>
        <v>0.15</v>
      </c>
      <c r="J15" s="118">
        <f>SUM('Data data'!V114:V128)/SUM('Data data'!S114:W128)</f>
        <v>0.12</v>
      </c>
      <c r="K15" s="118">
        <f>SUM('Data data'!V133:V149)/SUM('Data data'!S133:W149)</f>
        <v>0.51851851851851849</v>
      </c>
      <c r="L15" s="118">
        <f>SUM('Data data'!V150:V162)/SUM('Data data'!S150:W162)</f>
        <v>0.30769230769230771</v>
      </c>
      <c r="M15" s="118">
        <f>SUM('Data data'!V163:V182)/SUM('Data data'!S163:W182)</f>
        <v>0.44927536231884058</v>
      </c>
      <c r="N15" s="118">
        <f>SUM('Data data'!V183:V201)/SUM('Data data'!S183:W201)</f>
        <v>0.45652173913043476</v>
      </c>
      <c r="O15" s="118">
        <f>SUM('Data data'!V202:V225)/SUM('Data data'!S202:W225)</f>
        <v>0.5</v>
      </c>
      <c r="P15" s="118">
        <f>SUM('Data data'!V222:V251)/SUM('Data data'!S222:W251)</f>
        <v>0.48684210526315791</v>
      </c>
      <c r="Q15" s="118">
        <f>SUM('Data data'!V252:V270)/SUM('Data data'!S252:W270)</f>
        <v>0.51351351351351349</v>
      </c>
      <c r="R15" s="118">
        <f>SUM('Data data'!V271:V286)/SUM('Data data'!S271:W286)</f>
        <v>5.2631578947368418E-2</v>
      </c>
      <c r="S15" s="118">
        <f>SUM('Data data'!V287:V297)/SUM('Data data'!S287:W297)</f>
        <v>9.0909090909090912E-2</v>
      </c>
      <c r="T15" s="118">
        <f>SUM('Data data'!V298:V307)/SUM('Data data'!S298:W307)</f>
        <v>0.48148148148148145</v>
      </c>
      <c r="U15" s="118">
        <f>SUM('Data data'!V308:V316)/SUM('Data data'!S308:W316)</f>
        <v>0.65</v>
      </c>
      <c r="V15" s="118">
        <f>SUM('Data data'!V317:V339)/SUM('Data data'!S317:W339)</f>
        <v>8.6956521739130432E-2</v>
      </c>
      <c r="W15" s="118">
        <f>SUM('Data data'!V340:V357)/SUM('Data data'!S340:W357)</f>
        <v>5.5555555555555552E-2</v>
      </c>
      <c r="X15" s="118">
        <f>SUM('Data data'!V358:V364)/SUM('Data data'!S358:W364)</f>
        <v>0</v>
      </c>
      <c r="Y15" s="118">
        <f>SUM('Data data'!V365:V372)/SUM('Data data'!S365:W372)</f>
        <v>0.19354838709677419</v>
      </c>
      <c r="Z15" s="118">
        <f>SUM('Data data'!V373:V380)/SUM('Data data'!S373:W380)</f>
        <v>0.36842105263157893</v>
      </c>
      <c r="AA15" s="118">
        <f>SUM('Data data'!V381:V387)/SUM('Data data'!S381:W387)</f>
        <v>0</v>
      </c>
      <c r="AB15" s="118">
        <f>SUM('Data data'!V388:V395)/SUM('Data data'!S388:W395)</f>
        <v>0.30769230769230771</v>
      </c>
      <c r="AC15" s="118">
        <f>SUM('Data data'!V396:V403)/SUM('Data data'!S396:W403)</f>
        <v>0.4</v>
      </c>
      <c r="AD15" s="118">
        <f>SUM('Data data'!V404:V414)/SUM('Data data'!S404:W414)</f>
        <v>0.5</v>
      </c>
      <c r="AE15" s="118">
        <f>SUM('Data data'!V415:V431)/SUM('Data data'!S415:W431)</f>
        <v>0.33333333333333331</v>
      </c>
      <c r="AF15" s="118">
        <f>SUM('Data data'!V432:V440)/SUM('Data data'!S432:W440)</f>
        <v>0.5</v>
      </c>
      <c r="AG15" s="118">
        <f>SUM('Data data'!V441:V447)/SUM('Data data'!S441:W447)</f>
        <v>0.6</v>
      </c>
      <c r="AH15" s="118">
        <f>SUM('Data data'!V448:V456)/SUM('Data data'!S448:W456)</f>
        <v>0.4</v>
      </c>
      <c r="AI15" s="118">
        <f>SUM('Data data'!V457:V465)/SUM('Data data'!S457:W465)</f>
        <v>0.6</v>
      </c>
      <c r="AJ15" s="118">
        <f>SUM('Data data'!V466:V479)/SUM('Data data'!S466:W479)</f>
        <v>0.34782608695652173</v>
      </c>
      <c r="AK15" s="118">
        <f>SUM('Data data'!V480:V489)/SUM('Data data'!S480:W489)</f>
        <v>0.29411764705882354</v>
      </c>
      <c r="AL15" s="118">
        <f>SUM('Data data'!V490:V501)/SUM('Data data'!S490:W501)</f>
        <v>0.25</v>
      </c>
      <c r="AM15" s="118">
        <f>SUM('Data data'!V502:V514)/SUM('Data data'!S502:W514)</f>
        <v>0.55000000000000004</v>
      </c>
      <c r="AN15" s="118">
        <f>SUM('Data data'!V515:V536)/SUM('Data data'!S515:W536)</f>
        <v>0.34782608695652173</v>
      </c>
      <c r="AO15" s="118">
        <f>SUM('Data data'!V537:V550)/SUM('Data data'!S537:W550)</f>
        <v>0.27777777777777779</v>
      </c>
      <c r="AP15" s="118">
        <f>SUM('Data data'!V551:V559)/SUM('Data data'!S551:W559)</f>
        <v>0.75</v>
      </c>
      <c r="AQ15" s="118">
        <f>SUM('Data data'!V560:V570)/SUM('Data data'!S560:W570)</f>
        <v>0.42105263157894735</v>
      </c>
      <c r="AR15" s="118">
        <f>SUM('Data data'!V571:V581)/SUM('Data data'!S571:W581)</f>
        <v>0.47368421052631576</v>
      </c>
      <c r="AS15" s="118">
        <f>SUM('Data data'!V582:V588)/SUM('Data data'!S582:W588)</f>
        <v>0.44444444444444442</v>
      </c>
      <c r="AT15" s="118">
        <f>SUM('Data data'!V589:V603)/SUM('Data data'!S589:W603)</f>
        <v>0.25</v>
      </c>
      <c r="AU15" s="118">
        <f>SUM('Data data'!V604:V608)/SUM('Data data'!S604:W608)</f>
        <v>0.4</v>
      </c>
      <c r="AV15" s="118">
        <f>SUM('Data data'!V609:V613)/SUM('Data data'!S609:W613)</f>
        <v>0.25</v>
      </c>
      <c r="AW15" s="118">
        <f>SUM('Data data'!V614:V622)/SUM('Data data'!S614:W622)</f>
        <v>0.33333333333333331</v>
      </c>
      <c r="AX15" s="118">
        <f>SUM('Data data'!V623:V631)/SUM('Data data'!S623:W631)</f>
        <v>0.25</v>
      </c>
      <c r="AY15" s="118">
        <f>SUM('Data data'!V632:V640)/SUM('Data data'!S632:W640)</f>
        <v>0.18181818181818182</v>
      </c>
      <c r="AZ15" s="118">
        <f>SUM('Data data'!V641:V647)/SUM('Data data'!S641:W647)</f>
        <v>0.15384615384615385</v>
      </c>
      <c r="BA15" s="118">
        <f>SUM('Data data'!V648:V654)/SUM('Data data'!S648:W654)</f>
        <v>0.47368421052631576</v>
      </c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212">
        <f t="shared" si="1"/>
        <v>0.33338065707365927</v>
      </c>
    </row>
    <row r="16" spans="1:75" s="93" customFormat="1" ht="14" thickBot="1" x14ac:dyDescent="0.2">
      <c r="A16" s="297"/>
      <c r="B16" s="122">
        <v>5</v>
      </c>
      <c r="C16" s="119">
        <f>SUM('Data data'!W3:W21)/SUM('Data data'!S3:W21)</f>
        <v>0</v>
      </c>
      <c r="D16" s="119">
        <f>SUM('Data data'!W22:W49)/SUM('Data data'!S22:W49)</f>
        <v>0</v>
      </c>
      <c r="E16" s="119">
        <f>SUM('Data data'!W50:W61)/SUM('Data data'!S50:W61)</f>
        <v>0</v>
      </c>
      <c r="F16" s="119">
        <f>SUM('Data data'!W62:W73)/SUM('Data data'!S62:W73)</f>
        <v>0</v>
      </c>
      <c r="G16" s="119">
        <f>SUM('Data data'!W74:W83)/SUM('Data data'!S74:W83)</f>
        <v>0</v>
      </c>
      <c r="H16" s="119">
        <f>SUM('Data data'!W84:W96)/SUM('Data data'!S84:W96)</f>
        <v>0</v>
      </c>
      <c r="I16" s="119">
        <f>SUM('Data data'!W97:W113)/SUM('Data data'!S97:W113)</f>
        <v>0</v>
      </c>
      <c r="J16" s="119">
        <f>SUM('Data data'!W114:W128)/SUM('Data data'!S114:W128)</f>
        <v>0</v>
      </c>
      <c r="K16" s="119">
        <f>SUM('Data data'!W134:W150)/SUM('Data data'!S134:W150)</f>
        <v>0</v>
      </c>
      <c r="L16" s="119">
        <f>SUM('Data data'!W151:W163)/SUM('Data data'!S151:W163)</f>
        <v>0.11538461538461539</v>
      </c>
      <c r="M16" s="119">
        <f>SUM('Data data'!W164:W183)/SUM('Data data'!S164:W183)</f>
        <v>0.10810810810810811</v>
      </c>
      <c r="N16" s="119">
        <f>SUM('Data data'!W184:W202)/SUM('Data data'!S184:W202)</f>
        <v>0.11956521739130435</v>
      </c>
      <c r="O16" s="119">
        <f>SUM('Data data'!W203:W226)/SUM('Data data'!S203:W226)</f>
        <v>0.14173228346456693</v>
      </c>
      <c r="P16" s="119">
        <f>SUM('Data data'!W222:W251)/SUM('Data data'!S222:W251)</f>
        <v>0.11842105263157894</v>
      </c>
      <c r="Q16" s="119">
        <f>SUM('Data data'!W252:W270)/SUM('Data data'!S252:W270)</f>
        <v>9.45945945945946E-2</v>
      </c>
      <c r="R16" s="119">
        <f>SUM('Data data'!W271:W286)/SUM('Data data'!S271:W286)</f>
        <v>0</v>
      </c>
      <c r="S16" s="119">
        <f>SUM('Data data'!W287:W297)/SUM('Data data'!S287:W297)</f>
        <v>0</v>
      </c>
      <c r="T16" s="119">
        <f>SUM('Data data'!W298:W307)/SUM('Data data'!S298:W307)</f>
        <v>0.1111111111111111</v>
      </c>
      <c r="U16" s="119">
        <f>SUM('Data data'!W308:W316)/SUM('Data data'!S308:W316)</f>
        <v>0</v>
      </c>
      <c r="V16" s="119">
        <f>SUM('Data data'!W317:W339)/SUM('Data data'!S317:W339)</f>
        <v>0</v>
      </c>
      <c r="W16" s="119">
        <f>SUM('Data data'!W340:W357)/SUM('Data data'!S340:W357)</f>
        <v>0</v>
      </c>
      <c r="X16" s="119">
        <f>SUM('Data data'!W358:W364)/SUM('Data data'!S358:W364)</f>
        <v>0</v>
      </c>
      <c r="Y16" s="119">
        <f>SUM('Data data'!W365:W372)/SUM('Data data'!S365:W372)</f>
        <v>6.4516129032258063E-2</v>
      </c>
      <c r="Z16" s="119">
        <f>SUM('Data data'!W373:W380)/SUM('Data data'!S373:W380)</f>
        <v>0</v>
      </c>
      <c r="AA16" s="119">
        <f>SUM('Data data'!W381:W387)/SUM('Data data'!S381:W387)</f>
        <v>0</v>
      </c>
      <c r="AB16" s="119">
        <f>SUM('Data data'!W388:W395)/SUM('Data data'!S388:W395)</f>
        <v>0</v>
      </c>
      <c r="AC16" s="119">
        <f>SUM('Data data'!W396:W403)/SUM('Data data'!S396:W403)</f>
        <v>0</v>
      </c>
      <c r="AD16" s="119">
        <f>SUM('Data data'!W404:W414)/SUM('Data data'!S404:W414)</f>
        <v>0</v>
      </c>
      <c r="AE16" s="119">
        <f>SUM('Data data'!W415:W431)/SUM('Data data'!S415:W431)</f>
        <v>3.3333333333333333E-2</v>
      </c>
      <c r="AF16" s="119">
        <f>SUM('Data data'!W432:W440)/SUM('Data data'!S432:W440)</f>
        <v>0</v>
      </c>
      <c r="AG16" s="119">
        <f>SUM('Data data'!W441:W447)/SUM('Data data'!S441:W447)</f>
        <v>0</v>
      </c>
      <c r="AH16" s="119">
        <f>SUM('Data data'!W448:W456)/SUM('Data data'!S448:W456)</f>
        <v>0</v>
      </c>
      <c r="AI16" s="119">
        <f>SUM('Data data'!W457:W465)/SUM('Data data'!S457:W465)</f>
        <v>0</v>
      </c>
      <c r="AJ16" s="119">
        <f>SUM('Data data'!W466:W479)/SUM('Data data'!S466:W479)</f>
        <v>0</v>
      </c>
      <c r="AK16" s="119">
        <f>SUM('Data data'!W480:W489)/SUM('Data data'!S480:W489)</f>
        <v>0</v>
      </c>
      <c r="AL16" s="119">
        <f>SUM('Data data'!W490:W501)/SUM('Data data'!S490:W501)</f>
        <v>4.1666666666666664E-2</v>
      </c>
      <c r="AM16" s="119">
        <f>SUM('Data data'!W502:W514)/SUM('Data data'!S502:W514)</f>
        <v>0</v>
      </c>
      <c r="AN16" s="119">
        <f>SUM('Data data'!W515:W536)/SUM('Data data'!S515:W536)</f>
        <v>0</v>
      </c>
      <c r="AO16" s="119">
        <f>SUM('Data data'!W537:W550)/SUM('Data data'!S537:W550)</f>
        <v>0</v>
      </c>
      <c r="AP16" s="119">
        <f>SUM('Data data'!W551:W559)/SUM('Data data'!S551:W559)</f>
        <v>0</v>
      </c>
      <c r="AQ16" s="119">
        <f>SUM('Data data'!W560:W570)/SUM('Data data'!S560:W570)</f>
        <v>0</v>
      </c>
      <c r="AR16" s="119">
        <f>SUM('Data data'!W571:W581)/SUM('Data data'!S571:W581)</f>
        <v>0</v>
      </c>
      <c r="AS16" s="119">
        <f>SUM('Data data'!W582:W588)/SUM('Data data'!S582:W588)</f>
        <v>0</v>
      </c>
      <c r="AT16" s="119">
        <f>SUM('Data data'!W589:W603)/SUM('Data data'!S589:W603)</f>
        <v>8.3333333333333329E-2</v>
      </c>
      <c r="AU16" s="119">
        <f>SUM('Data data'!W604:W608)/SUM('Data data'!S604:W608)</f>
        <v>0</v>
      </c>
      <c r="AV16" s="119">
        <f>SUM('Data data'!W609:W613)/SUM('Data data'!S609:W613)</f>
        <v>0</v>
      </c>
      <c r="AW16" s="119">
        <f>SUM('Data data'!W614:W622)/SUM('Data data'!S614:W622)</f>
        <v>0</v>
      </c>
      <c r="AX16" s="119">
        <f>SUM('Data data'!W623:W631)/SUM('Data data'!S623:XFD631)</f>
        <v>0</v>
      </c>
      <c r="AY16" s="119">
        <f>SUM('Data data'!W632:W640)/SUM('Data data'!S632:W640)</f>
        <v>0</v>
      </c>
      <c r="AZ16" s="119">
        <f>SUM('Data data'!W641:W647)/SUM('Data data'!S641:W647)</f>
        <v>0</v>
      </c>
      <c r="BA16" s="119">
        <f>SUM('Data data'!W648:W654)/SUM('Data data'!S648:W654)</f>
        <v>5.2631578947368418E-2</v>
      </c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213">
        <f t="shared" si="1"/>
        <v>2.1262706352918413E-2</v>
      </c>
    </row>
    <row r="28" spans="6:22" hidden="1" x14ac:dyDescent="0.15">
      <c r="V28" s="98"/>
    </row>
    <row r="32" spans="6:22" hidden="1" x14ac:dyDescent="0.15">
      <c r="F32" s="23"/>
      <c r="G32" s="23"/>
      <c r="H32" s="23"/>
      <c r="I32" s="23"/>
      <c r="J32" s="23"/>
      <c r="K32" s="23"/>
    </row>
  </sheetData>
  <mergeCells count="3">
    <mergeCell ref="A9:A11"/>
    <mergeCell ref="A12:A16"/>
    <mergeCell ref="A7:A8"/>
  </mergeCells>
  <pageMargins left="0.7" right="0.7" top="0.75" bottom="0.75" header="0.3" footer="0.3"/>
  <pageSetup orientation="portrait" horizontalDpi="0" verticalDpi="0"/>
  <ignoredErrors>
    <ignoredError sqref="AE2:AS4 AE8:AS16 AE7:AR7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BDE1-83C1-3C4E-8634-98ECF552FE6B}">
  <dimension ref="A3:AZ117"/>
  <sheetViews>
    <sheetView topLeftCell="A52" zoomScaleNormal="100" workbookViewId="0">
      <selection activeCell="E27" sqref="E27"/>
    </sheetView>
  </sheetViews>
  <sheetFormatPr baseColWidth="10" defaultColWidth="10.83203125" defaultRowHeight="13" x14ac:dyDescent="0.15"/>
  <cols>
    <col min="2" max="13" width="10.83203125" customWidth="1"/>
    <col min="50" max="50" width="10.83203125" customWidth="1"/>
  </cols>
  <sheetData>
    <row r="3" spans="1:52" x14ac:dyDescent="0.15">
      <c r="A3" t="s">
        <v>746</v>
      </c>
      <c r="B3" t="str">
        <f>TechCrunch!C1</f>
        <v>2017/11</v>
      </c>
      <c r="C3" t="str">
        <f>TechCrunch!D1</f>
        <v>2017/12</v>
      </c>
      <c r="D3" t="str">
        <f>TechCrunch!E1</f>
        <v>2018/01</v>
      </c>
      <c r="E3" t="str">
        <f>TechCrunch!F1</f>
        <v>2018/02</v>
      </c>
      <c r="F3" t="str">
        <f>TechCrunch!G1</f>
        <v>2018/03</v>
      </c>
      <c r="G3" t="str">
        <f>TechCrunch!H1</f>
        <v>2018/04</v>
      </c>
      <c r="H3" t="str">
        <f>TechCrunch!I1</f>
        <v>2018/05</v>
      </c>
      <c r="I3" t="str">
        <f>TechCrunch!J1</f>
        <v>2018/06</v>
      </c>
      <c r="J3" t="str">
        <f>TechCrunch!K1</f>
        <v>2018/07</v>
      </c>
      <c r="K3" t="str">
        <f>TechCrunch!L1</f>
        <v>2018/08</v>
      </c>
      <c r="L3" t="str">
        <f>TechCrunch!M1</f>
        <v>2018/09</v>
      </c>
      <c r="M3" t="str">
        <f>TechCrunch!N1</f>
        <v>2018/10</v>
      </c>
      <c r="N3" t="str">
        <f>TechCrunch!O1</f>
        <v>2018/11</v>
      </c>
      <c r="O3" t="str">
        <f>TechCrunch!P1</f>
        <v>2018/12</v>
      </c>
      <c r="P3" t="str">
        <f>TechCrunch!Q1</f>
        <v>2019/01</v>
      </c>
      <c r="Q3" t="str">
        <f>TechCrunch!R1</f>
        <v>2019/02</v>
      </c>
      <c r="R3" t="str">
        <f>TechCrunch!S1</f>
        <v>2019/03</v>
      </c>
      <c r="S3" t="str">
        <f>TechCrunch!T1</f>
        <v>2019/04</v>
      </c>
      <c r="T3" t="str">
        <f>TechCrunch!U1</f>
        <v>2019/05</v>
      </c>
      <c r="U3" t="str">
        <f>TechCrunch!V1</f>
        <v>2019/06</v>
      </c>
      <c r="V3" t="str">
        <f>TechCrunch!W1</f>
        <v>2019/07</v>
      </c>
      <c r="W3" t="str">
        <f>TechCrunch!X1</f>
        <v>2019/08</v>
      </c>
      <c r="X3" t="str">
        <f>TechCrunch!Y1</f>
        <v>2019/09</v>
      </c>
      <c r="Y3" t="str">
        <f>TechCrunch!Z1</f>
        <v>2019/10</v>
      </c>
      <c r="Z3" t="str">
        <f>TechCrunch!AA1</f>
        <v>2019/11</v>
      </c>
      <c r="AA3" t="str">
        <f>TechCrunch!AB1</f>
        <v>2019/12</v>
      </c>
      <c r="AB3" t="str">
        <f>TechCrunch!AC1</f>
        <v>2020/01</v>
      </c>
      <c r="AC3" t="str">
        <f>TechCrunch!AD1</f>
        <v>2020/02</v>
      </c>
      <c r="AD3" t="str">
        <f>TechCrunch!AE1</f>
        <v>2020/03</v>
      </c>
      <c r="AE3" t="str">
        <f>TechCrunch!AF1</f>
        <v>2020/04</v>
      </c>
      <c r="AF3" t="str">
        <f>TechCrunch!AG1</f>
        <v>2020/05</v>
      </c>
      <c r="AG3" t="str">
        <f>TechCrunch!AH1</f>
        <v>2020/06</v>
      </c>
      <c r="AH3" t="str">
        <f>TechCrunch!AI1</f>
        <v>2020/07</v>
      </c>
      <c r="AI3" t="str">
        <f>TechCrunch!AJ1</f>
        <v>2020/08</v>
      </c>
      <c r="AJ3" t="str">
        <f>TechCrunch!AK1</f>
        <v>2020/09</v>
      </c>
      <c r="AK3" t="str">
        <f>TechCrunch!AL1</f>
        <v>2020/10</v>
      </c>
      <c r="AL3" t="str">
        <f>TechCrunch!AM1</f>
        <v>2020/11</v>
      </c>
      <c r="AM3" t="str">
        <f>TechCrunch!AN1</f>
        <v>2020/12</v>
      </c>
      <c r="AN3" t="str">
        <f>TechCrunch!AO1</f>
        <v>2021/01</v>
      </c>
      <c r="AO3" t="str">
        <f>TechCrunch!AP1</f>
        <v>2021/02</v>
      </c>
      <c r="AP3" t="str">
        <f>TechCrunch!AQ1</f>
        <v>2021/03</v>
      </c>
      <c r="AQ3" t="str">
        <f>TechCrunch!AR1</f>
        <v>2021/04</v>
      </c>
      <c r="AR3" t="str">
        <f>TechCrunch!AS1</f>
        <v>2021/05</v>
      </c>
      <c r="AS3" t="str">
        <f>TechCrunch!AT1</f>
        <v>2021/06</v>
      </c>
      <c r="AT3" t="str">
        <f>TechCrunch!AU1</f>
        <v>2021/07</v>
      </c>
      <c r="AU3" t="str">
        <f>TechCrunch!AV1</f>
        <v>2021/08</v>
      </c>
      <c r="AV3" t="str">
        <f>TechCrunch!AW1</f>
        <v>2021/09</v>
      </c>
      <c r="AW3" t="str">
        <f>TechCrunch!AX1</f>
        <v>2021/10</v>
      </c>
      <c r="AX3" t="str">
        <f>TechCrunch!AY1</f>
        <v>2021/11</v>
      </c>
      <c r="AY3" t="str">
        <f>TechCrunch!AZ1</f>
        <v>2021/12</v>
      </c>
      <c r="AZ3" t="str">
        <f>TechCrunch!BA1</f>
        <v>2022/01</v>
      </c>
    </row>
    <row r="4" spans="1:52" x14ac:dyDescent="0.15">
      <c r="A4" t="s">
        <v>0</v>
      </c>
      <c r="B4" s="25">
        <f>TechCrunch!C3</f>
        <v>19</v>
      </c>
      <c r="C4" s="25">
        <f>TechCrunch!D3</f>
        <v>28</v>
      </c>
      <c r="D4" s="25">
        <f>TechCrunch!E3</f>
        <v>12</v>
      </c>
      <c r="E4" s="25">
        <f>TechCrunch!F3</f>
        <v>12</v>
      </c>
      <c r="F4" s="25">
        <f>TechCrunch!G3</f>
        <v>10</v>
      </c>
      <c r="G4" s="25">
        <f>TechCrunch!H3</f>
        <v>13</v>
      </c>
      <c r="H4" s="25">
        <f>TechCrunch!I3</f>
        <v>17</v>
      </c>
      <c r="I4" s="25">
        <f>TechCrunch!J3</f>
        <v>15</v>
      </c>
      <c r="J4" s="25">
        <f>TechCrunch!K3</f>
        <v>17</v>
      </c>
      <c r="K4" s="25">
        <f>TechCrunch!L3</f>
        <v>13</v>
      </c>
      <c r="L4" s="25">
        <f>TechCrunch!M3</f>
        <v>20</v>
      </c>
      <c r="M4" s="25">
        <f>TechCrunch!N3</f>
        <v>19</v>
      </c>
      <c r="N4" s="25">
        <f>TechCrunch!O3</f>
        <v>24</v>
      </c>
      <c r="O4" s="25">
        <f>TechCrunch!P3</f>
        <v>30</v>
      </c>
      <c r="P4" s="25">
        <f>TechCrunch!Q3</f>
        <v>19</v>
      </c>
      <c r="Q4" s="25">
        <f>TechCrunch!R3</f>
        <v>16</v>
      </c>
      <c r="R4" s="25">
        <f>TechCrunch!S3</f>
        <v>11</v>
      </c>
      <c r="S4" s="25">
        <f>TechCrunch!T3</f>
        <v>10</v>
      </c>
      <c r="T4" s="25">
        <f>TechCrunch!U3</f>
        <v>9</v>
      </c>
      <c r="U4" s="25">
        <f>TechCrunch!V3</f>
        <v>23</v>
      </c>
      <c r="V4" s="25">
        <f>TechCrunch!W3</f>
        <v>18</v>
      </c>
      <c r="W4" s="25">
        <f>TechCrunch!X3</f>
        <v>7</v>
      </c>
      <c r="X4" s="25">
        <f>TechCrunch!Y3</f>
        <v>8</v>
      </c>
      <c r="Y4" s="25">
        <f>TechCrunch!Z3</f>
        <v>8</v>
      </c>
      <c r="Z4" s="25">
        <f>TechCrunch!AA3</f>
        <v>7</v>
      </c>
      <c r="AA4" s="25">
        <f>TechCrunch!AB3</f>
        <v>8</v>
      </c>
      <c r="AB4" s="25">
        <f>TechCrunch!AC3</f>
        <v>8</v>
      </c>
      <c r="AC4" s="25">
        <f>TechCrunch!AD3</f>
        <v>11</v>
      </c>
      <c r="AD4" s="25">
        <f>TechCrunch!AE3</f>
        <v>17</v>
      </c>
      <c r="AE4" s="25">
        <f>TechCrunch!AF3</f>
        <v>9</v>
      </c>
      <c r="AF4" s="25">
        <f>TechCrunch!AG3</f>
        <v>7</v>
      </c>
      <c r="AG4" s="25">
        <f>TechCrunch!AH3</f>
        <v>9</v>
      </c>
      <c r="AH4" s="25">
        <f>TechCrunch!AI3</f>
        <v>9</v>
      </c>
      <c r="AI4" s="25">
        <f>TechCrunch!AJ3</f>
        <v>14</v>
      </c>
      <c r="AJ4" s="25">
        <f>TechCrunch!AK3</f>
        <v>10</v>
      </c>
      <c r="AK4" s="25">
        <f>TechCrunch!AL3</f>
        <v>12</v>
      </c>
      <c r="AL4" s="25">
        <f>TechCrunch!AM3</f>
        <v>13</v>
      </c>
      <c r="AM4" s="25">
        <f>TechCrunch!AN3</f>
        <v>22</v>
      </c>
      <c r="AN4" s="25">
        <f>TechCrunch!AO3</f>
        <v>14</v>
      </c>
      <c r="AO4" s="25">
        <f>TechCrunch!AP3</f>
        <v>9</v>
      </c>
      <c r="AP4" s="25">
        <f>TechCrunch!AQ3</f>
        <v>11</v>
      </c>
      <c r="AQ4" s="25">
        <f>TechCrunch!AR3</f>
        <v>11</v>
      </c>
      <c r="AR4" s="25">
        <f>TechCrunch!AS3</f>
        <v>7</v>
      </c>
      <c r="AS4" s="25">
        <f>TechCrunch!AT3</f>
        <v>15</v>
      </c>
      <c r="AT4" s="25">
        <f>TechCrunch!AU3</f>
        <v>5</v>
      </c>
      <c r="AU4" s="25">
        <f>TechCrunch!AV3</f>
        <v>5</v>
      </c>
      <c r="AV4" s="25">
        <f>TechCrunch!AW3</f>
        <v>9</v>
      </c>
      <c r="AW4" s="25">
        <f>TechCrunch!AX3</f>
        <v>9</v>
      </c>
      <c r="AX4" s="25">
        <f>TechCrunch!AY3</f>
        <v>9</v>
      </c>
      <c r="AY4" s="25">
        <f>TechCrunch!AZ3</f>
        <v>7</v>
      </c>
      <c r="AZ4" s="25">
        <f>TechCrunch!BA3</f>
        <v>7</v>
      </c>
    </row>
    <row r="5" spans="1:52" x14ac:dyDescent="0.15">
      <c r="A5" t="s">
        <v>395</v>
      </c>
      <c r="B5" s="25">
        <f>TechCrunch!BW3</f>
        <v>12.653846153846153</v>
      </c>
      <c r="C5" s="25">
        <f>B5</f>
        <v>12.653846153846153</v>
      </c>
      <c r="D5" s="25">
        <f t="shared" ref="D5:AT5" si="0">C5</f>
        <v>12.653846153846153</v>
      </c>
      <c r="E5" s="25">
        <f t="shared" si="0"/>
        <v>12.653846153846153</v>
      </c>
      <c r="F5" s="25">
        <f t="shared" si="0"/>
        <v>12.653846153846153</v>
      </c>
      <c r="G5" s="25">
        <f t="shared" si="0"/>
        <v>12.653846153846153</v>
      </c>
      <c r="H5" s="25">
        <f t="shared" si="0"/>
        <v>12.653846153846153</v>
      </c>
      <c r="I5" s="25">
        <f t="shared" si="0"/>
        <v>12.653846153846153</v>
      </c>
      <c r="J5" s="25">
        <f t="shared" si="0"/>
        <v>12.653846153846153</v>
      </c>
      <c r="K5" s="25">
        <f t="shared" si="0"/>
        <v>12.653846153846153</v>
      </c>
      <c r="L5" s="25">
        <f t="shared" si="0"/>
        <v>12.653846153846153</v>
      </c>
      <c r="M5" s="25">
        <f t="shared" si="0"/>
        <v>12.653846153846153</v>
      </c>
      <c r="N5" s="25">
        <f t="shared" si="0"/>
        <v>12.653846153846153</v>
      </c>
      <c r="O5" s="25">
        <f t="shared" si="0"/>
        <v>12.653846153846153</v>
      </c>
      <c r="P5" s="25">
        <f t="shared" si="0"/>
        <v>12.653846153846153</v>
      </c>
      <c r="Q5" s="25">
        <f t="shared" si="0"/>
        <v>12.653846153846153</v>
      </c>
      <c r="R5" s="25">
        <f t="shared" si="0"/>
        <v>12.653846153846153</v>
      </c>
      <c r="S5" s="25">
        <f t="shared" si="0"/>
        <v>12.653846153846153</v>
      </c>
      <c r="T5" s="25">
        <f t="shared" si="0"/>
        <v>12.653846153846153</v>
      </c>
      <c r="U5" s="25">
        <f t="shared" si="0"/>
        <v>12.653846153846153</v>
      </c>
      <c r="V5" s="25">
        <f t="shared" si="0"/>
        <v>12.653846153846153</v>
      </c>
      <c r="W5" s="25">
        <f t="shared" si="0"/>
        <v>12.653846153846153</v>
      </c>
      <c r="X5" s="25">
        <f t="shared" si="0"/>
        <v>12.653846153846153</v>
      </c>
      <c r="Y5" s="25">
        <f t="shared" si="0"/>
        <v>12.653846153846153</v>
      </c>
      <c r="Z5" s="25">
        <f t="shared" si="0"/>
        <v>12.653846153846153</v>
      </c>
      <c r="AA5" s="25">
        <f t="shared" si="0"/>
        <v>12.653846153846153</v>
      </c>
      <c r="AB5" s="25">
        <f t="shared" si="0"/>
        <v>12.653846153846153</v>
      </c>
      <c r="AC5" s="25">
        <f t="shared" si="0"/>
        <v>12.653846153846153</v>
      </c>
      <c r="AD5" s="25">
        <f t="shared" si="0"/>
        <v>12.653846153846153</v>
      </c>
      <c r="AE5" s="25">
        <f t="shared" si="0"/>
        <v>12.653846153846153</v>
      </c>
      <c r="AF5" s="25">
        <f t="shared" si="0"/>
        <v>12.653846153846153</v>
      </c>
      <c r="AG5" s="25">
        <f t="shared" si="0"/>
        <v>12.653846153846153</v>
      </c>
      <c r="AH5" s="25">
        <f t="shared" si="0"/>
        <v>12.653846153846153</v>
      </c>
      <c r="AI5" s="25">
        <f t="shared" si="0"/>
        <v>12.653846153846153</v>
      </c>
      <c r="AJ5" s="25">
        <f t="shared" si="0"/>
        <v>12.653846153846153</v>
      </c>
      <c r="AK5" s="25">
        <f t="shared" si="0"/>
        <v>12.653846153846153</v>
      </c>
      <c r="AL5" s="25">
        <f t="shared" si="0"/>
        <v>12.653846153846153</v>
      </c>
      <c r="AM5" s="25">
        <f t="shared" si="0"/>
        <v>12.653846153846153</v>
      </c>
      <c r="AN5" s="25">
        <f t="shared" si="0"/>
        <v>12.653846153846153</v>
      </c>
      <c r="AO5" s="25">
        <f t="shared" si="0"/>
        <v>12.653846153846153</v>
      </c>
      <c r="AP5" s="25">
        <f t="shared" si="0"/>
        <v>12.653846153846153</v>
      </c>
      <c r="AQ5" s="25">
        <f t="shared" si="0"/>
        <v>12.653846153846153</v>
      </c>
      <c r="AR5" s="25">
        <f t="shared" si="0"/>
        <v>12.653846153846153</v>
      </c>
      <c r="AS5" s="25">
        <f t="shared" si="0"/>
        <v>12.653846153846153</v>
      </c>
      <c r="AT5" s="25">
        <f t="shared" si="0"/>
        <v>12.653846153846153</v>
      </c>
      <c r="AU5" s="25">
        <f t="shared" ref="AU5" si="1">AT5</f>
        <v>12.653846153846153</v>
      </c>
      <c r="AV5" s="25">
        <f t="shared" ref="AV5" si="2">AU5</f>
        <v>12.653846153846153</v>
      </c>
      <c r="AW5" s="25">
        <f t="shared" ref="AW5:AZ5" si="3">AV5</f>
        <v>12.653846153846153</v>
      </c>
      <c r="AX5" s="25">
        <f t="shared" si="3"/>
        <v>12.653846153846153</v>
      </c>
      <c r="AY5" s="25">
        <f t="shared" si="3"/>
        <v>12.653846153846153</v>
      </c>
      <c r="AZ5" s="25">
        <f t="shared" si="3"/>
        <v>12.653846153846153</v>
      </c>
    </row>
    <row r="7" spans="1:52" x14ac:dyDescent="0.15">
      <c r="A7" t="s">
        <v>1124</v>
      </c>
      <c r="B7" t="s">
        <v>1125</v>
      </c>
      <c r="C7" t="s">
        <v>1126</v>
      </c>
      <c r="D7" t="s">
        <v>1127</v>
      </c>
      <c r="E7" t="s">
        <v>1128</v>
      </c>
      <c r="F7" t="s">
        <v>1129</v>
      </c>
      <c r="G7" t="s">
        <v>1130</v>
      </c>
      <c r="H7" t="s">
        <v>1131</v>
      </c>
      <c r="I7" t="s">
        <v>1132</v>
      </c>
      <c r="J7" t="s">
        <v>1133</v>
      </c>
      <c r="K7" t="s">
        <v>1134</v>
      </c>
      <c r="L7" t="s">
        <v>1135</v>
      </c>
      <c r="M7" t="s">
        <v>1136</v>
      </c>
    </row>
    <row r="8" spans="1:52" x14ac:dyDescent="0.15">
      <c r="A8">
        <v>2017</v>
      </c>
      <c r="L8" s="25">
        <f>TechCrunch!C3</f>
        <v>19</v>
      </c>
      <c r="M8" s="25">
        <f>TechCrunch!D3</f>
        <v>28</v>
      </c>
    </row>
    <row r="9" spans="1:52" x14ac:dyDescent="0.15">
      <c r="A9">
        <v>2018</v>
      </c>
      <c r="B9">
        <f>TechCrunch!E3</f>
        <v>12</v>
      </c>
      <c r="C9">
        <f>TechCrunch!F3</f>
        <v>12</v>
      </c>
      <c r="D9">
        <f>TechCrunch!G3</f>
        <v>10</v>
      </c>
      <c r="E9">
        <f>TechCrunch!H3</f>
        <v>13</v>
      </c>
      <c r="F9">
        <f>TechCrunch!I3</f>
        <v>17</v>
      </c>
      <c r="G9">
        <f>TechCrunch!J3</f>
        <v>15</v>
      </c>
      <c r="H9">
        <f>TechCrunch!K3</f>
        <v>17</v>
      </c>
      <c r="I9">
        <f>TechCrunch!L3</f>
        <v>13</v>
      </c>
      <c r="J9">
        <f>TechCrunch!M3</f>
        <v>20</v>
      </c>
      <c r="K9">
        <f>TechCrunch!N3</f>
        <v>19</v>
      </c>
      <c r="L9">
        <f>TechCrunch!O3</f>
        <v>24</v>
      </c>
      <c r="M9">
        <f>TechCrunch!P3</f>
        <v>30</v>
      </c>
    </row>
    <row r="10" spans="1:52" x14ac:dyDescent="0.15">
      <c r="A10">
        <v>2019</v>
      </c>
      <c r="B10">
        <f>TechCrunch!Q3</f>
        <v>19</v>
      </c>
      <c r="C10">
        <f>TechCrunch!R3</f>
        <v>16</v>
      </c>
      <c r="D10">
        <f>TechCrunch!S3</f>
        <v>11</v>
      </c>
      <c r="E10">
        <f>TechCrunch!T3</f>
        <v>10</v>
      </c>
      <c r="F10">
        <f>TechCrunch!U3</f>
        <v>9</v>
      </c>
      <c r="G10">
        <f>TechCrunch!V3</f>
        <v>23</v>
      </c>
      <c r="H10">
        <f>TechCrunch!W3</f>
        <v>18</v>
      </c>
      <c r="I10">
        <f>TechCrunch!X3</f>
        <v>7</v>
      </c>
      <c r="J10">
        <f>TechCrunch!Y3</f>
        <v>8</v>
      </c>
      <c r="K10">
        <f>TechCrunch!Z3</f>
        <v>8</v>
      </c>
      <c r="L10">
        <f>TechCrunch!AA3</f>
        <v>7</v>
      </c>
      <c r="M10">
        <f>TechCrunch!AB3</f>
        <v>8</v>
      </c>
    </row>
    <row r="11" spans="1:52" x14ac:dyDescent="0.15">
      <c r="A11">
        <v>2020</v>
      </c>
      <c r="B11">
        <f>TechCrunch!AC3</f>
        <v>8</v>
      </c>
      <c r="C11">
        <f>TechCrunch!AD3</f>
        <v>11</v>
      </c>
      <c r="D11">
        <f>TechCrunch!AE3</f>
        <v>17</v>
      </c>
      <c r="E11">
        <f>TechCrunch!AF3</f>
        <v>9</v>
      </c>
      <c r="F11">
        <f>TechCrunch!AG3</f>
        <v>7</v>
      </c>
      <c r="G11">
        <f>TechCrunch!AH3</f>
        <v>9</v>
      </c>
      <c r="H11">
        <f>TechCrunch!AI3</f>
        <v>9</v>
      </c>
      <c r="I11">
        <f>TechCrunch!AJ3</f>
        <v>14</v>
      </c>
      <c r="J11">
        <f>TechCrunch!AK3</f>
        <v>10</v>
      </c>
      <c r="K11">
        <f>TechCrunch!AL3</f>
        <v>12</v>
      </c>
      <c r="L11">
        <f>TechCrunch!AM3</f>
        <v>13</v>
      </c>
      <c r="M11">
        <f>TechCrunch!AN3</f>
        <v>22</v>
      </c>
    </row>
    <row r="12" spans="1:52" x14ac:dyDescent="0.15">
      <c r="A12">
        <v>2021</v>
      </c>
      <c r="B12">
        <f>TechCrunch!AO3</f>
        <v>14</v>
      </c>
      <c r="C12">
        <f>TechCrunch!AP3</f>
        <v>9</v>
      </c>
      <c r="D12">
        <f>TechCrunch!AQ3</f>
        <v>11</v>
      </c>
      <c r="E12">
        <f>TechCrunch!AR3</f>
        <v>11</v>
      </c>
      <c r="F12">
        <f>TechCrunch!AS3</f>
        <v>7</v>
      </c>
      <c r="G12">
        <f>TechCrunch!AT3</f>
        <v>15</v>
      </c>
      <c r="H12">
        <f>TechCrunch!AU3</f>
        <v>5</v>
      </c>
      <c r="I12">
        <f>TechCrunch!AV3</f>
        <v>5</v>
      </c>
      <c r="J12">
        <f>TechCrunch!AW3</f>
        <v>9</v>
      </c>
      <c r="K12">
        <f>TechCrunch!AX3</f>
        <v>9</v>
      </c>
      <c r="L12">
        <f>TechCrunch!AY3</f>
        <v>9</v>
      </c>
      <c r="M12">
        <f>TechCrunch!AZ3</f>
        <v>7</v>
      </c>
    </row>
    <row r="13" spans="1:52" x14ac:dyDescent="0.15">
      <c r="A13" s="210">
        <v>2022</v>
      </c>
      <c r="B13">
        <f>TechCrunch!BA3</f>
        <v>7</v>
      </c>
    </row>
    <row r="14" spans="1:52" x14ac:dyDescent="0.15">
      <c r="A14" t="s">
        <v>395</v>
      </c>
      <c r="B14" s="25">
        <f>AVERAGE(B8:B13)</f>
        <v>12</v>
      </c>
      <c r="C14" s="25">
        <f t="shared" ref="C14:M14" si="4">AVERAGE(C8:C13)</f>
        <v>12</v>
      </c>
      <c r="D14" s="25">
        <f t="shared" si="4"/>
        <v>12.25</v>
      </c>
      <c r="E14" s="25">
        <f t="shared" si="4"/>
        <v>10.75</v>
      </c>
      <c r="F14" s="25">
        <f t="shared" si="4"/>
        <v>10</v>
      </c>
      <c r="G14" s="25">
        <f t="shared" si="4"/>
        <v>15.5</v>
      </c>
      <c r="H14" s="25">
        <f t="shared" si="4"/>
        <v>12.25</v>
      </c>
      <c r="I14" s="25">
        <f t="shared" si="4"/>
        <v>9.75</v>
      </c>
      <c r="J14" s="25">
        <f t="shared" si="4"/>
        <v>11.75</v>
      </c>
      <c r="K14" s="25">
        <f t="shared" si="4"/>
        <v>12</v>
      </c>
      <c r="L14" s="25">
        <f t="shared" si="4"/>
        <v>14.4</v>
      </c>
      <c r="M14" s="25">
        <f t="shared" si="4"/>
        <v>19</v>
      </c>
    </row>
    <row r="16" spans="1:52" x14ac:dyDescent="0.15">
      <c r="A16" t="s">
        <v>746</v>
      </c>
      <c r="B16" t="str">
        <f>TechCrunch!C1</f>
        <v>2017/11</v>
      </c>
      <c r="C16" t="str">
        <f>TechCrunch!D1</f>
        <v>2017/12</v>
      </c>
      <c r="D16" t="str">
        <f>TechCrunch!E1</f>
        <v>2018/01</v>
      </c>
      <c r="E16" t="str">
        <f>TechCrunch!F1</f>
        <v>2018/02</v>
      </c>
      <c r="F16" t="str">
        <f>TechCrunch!G1</f>
        <v>2018/03</v>
      </c>
      <c r="G16" t="str">
        <f>TechCrunch!H1</f>
        <v>2018/04</v>
      </c>
      <c r="H16" t="str">
        <f>TechCrunch!I1</f>
        <v>2018/05</v>
      </c>
      <c r="I16" t="str">
        <f>TechCrunch!J1</f>
        <v>2018/06</v>
      </c>
      <c r="J16" t="str">
        <f>TechCrunch!K1</f>
        <v>2018/07</v>
      </c>
      <c r="K16" t="str">
        <f>TechCrunch!L1</f>
        <v>2018/08</v>
      </c>
      <c r="L16" t="str">
        <f>TechCrunch!M1</f>
        <v>2018/09</v>
      </c>
      <c r="M16" t="str">
        <f>TechCrunch!N1</f>
        <v>2018/10</v>
      </c>
      <c r="N16" t="str">
        <f>TechCrunch!O1</f>
        <v>2018/11</v>
      </c>
      <c r="O16" t="str">
        <f>TechCrunch!P1</f>
        <v>2018/12</v>
      </c>
      <c r="P16" t="str">
        <f>TechCrunch!Q1</f>
        <v>2019/01</v>
      </c>
      <c r="Q16" t="str">
        <f>TechCrunch!R1</f>
        <v>2019/02</v>
      </c>
      <c r="R16" t="str">
        <f>TechCrunch!S1</f>
        <v>2019/03</v>
      </c>
      <c r="S16" t="str">
        <f>TechCrunch!T1</f>
        <v>2019/04</v>
      </c>
      <c r="T16" t="str">
        <f>TechCrunch!U1</f>
        <v>2019/05</v>
      </c>
      <c r="U16" t="str">
        <f>TechCrunch!V1</f>
        <v>2019/06</v>
      </c>
      <c r="V16" t="str">
        <f>TechCrunch!W1</f>
        <v>2019/07</v>
      </c>
      <c r="W16" t="str">
        <f>TechCrunch!X1</f>
        <v>2019/08</v>
      </c>
      <c r="X16" t="str">
        <f>TechCrunch!Y1</f>
        <v>2019/09</v>
      </c>
      <c r="Y16" t="str">
        <f>TechCrunch!Z1</f>
        <v>2019/10</v>
      </c>
      <c r="Z16" t="str">
        <f>TechCrunch!AA1</f>
        <v>2019/11</v>
      </c>
      <c r="AA16" t="str">
        <f>TechCrunch!AB1</f>
        <v>2019/12</v>
      </c>
      <c r="AB16" t="str">
        <f>TechCrunch!AC1</f>
        <v>2020/01</v>
      </c>
      <c r="AC16" t="str">
        <f>TechCrunch!AD1</f>
        <v>2020/02</v>
      </c>
      <c r="AD16" t="str">
        <f>TechCrunch!AE1</f>
        <v>2020/03</v>
      </c>
      <c r="AE16" t="str">
        <f>TechCrunch!AF1</f>
        <v>2020/04</v>
      </c>
      <c r="AF16" t="str">
        <f>TechCrunch!AG1</f>
        <v>2020/05</v>
      </c>
      <c r="AG16" t="str">
        <f>TechCrunch!AH1</f>
        <v>2020/06</v>
      </c>
      <c r="AH16" t="str">
        <f>TechCrunch!AI1</f>
        <v>2020/07</v>
      </c>
      <c r="AI16" t="str">
        <f>TechCrunch!AJ1</f>
        <v>2020/08</v>
      </c>
      <c r="AJ16" t="str">
        <f>TechCrunch!AK1</f>
        <v>2020/09</v>
      </c>
      <c r="AK16" t="str">
        <f>TechCrunch!AL1</f>
        <v>2020/10</v>
      </c>
      <c r="AL16" t="str">
        <f>TechCrunch!AM1</f>
        <v>2020/11</v>
      </c>
      <c r="AM16" t="str">
        <f>TechCrunch!AN1</f>
        <v>2020/12</v>
      </c>
      <c r="AN16" t="str">
        <f>TechCrunch!AO1</f>
        <v>2021/01</v>
      </c>
      <c r="AO16" t="str">
        <f>TechCrunch!AP1</f>
        <v>2021/02</v>
      </c>
      <c r="AP16" t="str">
        <f>TechCrunch!AQ1</f>
        <v>2021/03</v>
      </c>
      <c r="AQ16" t="str">
        <f>TechCrunch!AR1</f>
        <v>2021/04</v>
      </c>
      <c r="AR16" t="str">
        <f>TechCrunch!AS1</f>
        <v>2021/05</v>
      </c>
      <c r="AS16" t="str">
        <f>TechCrunch!AT1</f>
        <v>2021/06</v>
      </c>
      <c r="AT16" t="str">
        <f>TechCrunch!AU1</f>
        <v>2021/07</v>
      </c>
      <c r="AU16" t="str">
        <f>TechCrunch!AV1</f>
        <v>2021/08</v>
      </c>
      <c r="AV16" t="str">
        <f>TechCrunch!AW1</f>
        <v>2021/09</v>
      </c>
      <c r="AW16" t="str">
        <f>TechCrunch!AX1</f>
        <v>2021/10</v>
      </c>
      <c r="AX16" t="str">
        <f>TechCrunch!AY1</f>
        <v>2021/11</v>
      </c>
      <c r="AY16" t="str">
        <f>TechCrunch!AZ1</f>
        <v>2021/12</v>
      </c>
      <c r="AZ16" t="str">
        <f>TechCrunch!BA1</f>
        <v>2022/01</v>
      </c>
    </row>
    <row r="17" spans="1:52" x14ac:dyDescent="0.15">
      <c r="A17" t="s">
        <v>336</v>
      </c>
      <c r="B17" s="40">
        <f>TechCrunch!C2</f>
        <v>4.3710526315789471</v>
      </c>
      <c r="C17" s="40">
        <f>TechCrunch!D2</f>
        <v>4.1232142857142859</v>
      </c>
      <c r="D17" s="40">
        <f>TechCrunch!E2</f>
        <v>4.2541666666666673</v>
      </c>
      <c r="E17" s="40">
        <f>TechCrunch!F2</f>
        <v>4.208333333333333</v>
      </c>
      <c r="F17" s="40">
        <f>TechCrunch!G2</f>
        <v>4.2149999999999999</v>
      </c>
      <c r="G17" s="40">
        <f>TechCrunch!H2</f>
        <v>4.2923076923076922</v>
      </c>
      <c r="H17" s="40">
        <f>TechCrunch!I2</f>
        <v>4.4735294117647069</v>
      </c>
      <c r="I17" s="40">
        <f>TechCrunch!J2</f>
        <v>4.3166666666666664</v>
      </c>
      <c r="J17" s="40">
        <f>TechCrunch!K2</f>
        <v>4.2294117647058824</v>
      </c>
      <c r="K17" s="40">
        <f>TechCrunch!L2</f>
        <v>4.2692307692307692</v>
      </c>
      <c r="L17" s="40">
        <f>TechCrunch!M2</f>
        <v>4.4249999999999998</v>
      </c>
      <c r="M17" s="40">
        <f>TechCrunch!N2</f>
        <v>4.3421052631578947</v>
      </c>
      <c r="N17" s="40">
        <f>TechCrunch!O2</f>
        <v>4.458333333333333</v>
      </c>
      <c r="O17" s="40">
        <f>TechCrunch!P2</f>
        <v>4.4899999999999993</v>
      </c>
      <c r="P17" s="40">
        <f>TechCrunch!Q2</f>
        <v>4.5763157894736848</v>
      </c>
      <c r="Q17" s="40">
        <f>TechCrunch!R2</f>
        <v>4.5625</v>
      </c>
      <c r="R17" s="40">
        <f>TechCrunch!S2</f>
        <v>4.2136363636363638</v>
      </c>
      <c r="S17" s="40">
        <f>TechCrunch!T2</f>
        <v>4.57</v>
      </c>
      <c r="T17" s="40">
        <f>TechCrunch!U2</f>
        <v>4.4944444444444445</v>
      </c>
      <c r="U17" s="40">
        <f>TechCrunch!V2</f>
        <v>4.1956521739130439</v>
      </c>
      <c r="V17" s="40">
        <f>TechCrunch!W2</f>
        <v>4.2388888888888898</v>
      </c>
      <c r="W17" s="40">
        <f>TechCrunch!X2</f>
        <v>4.5214285714285714</v>
      </c>
      <c r="X17" s="40">
        <f>TechCrunch!Y2</f>
        <v>4.4000000000000004</v>
      </c>
      <c r="Y17" s="40">
        <f>TechCrunch!Z2</f>
        <v>4.5250000000000004</v>
      </c>
      <c r="Z17" s="40">
        <f>TechCrunch!AA2</f>
        <v>4.6357142857142861</v>
      </c>
      <c r="AA17" s="40">
        <f>TechCrunch!AB2</f>
        <v>4.2281250000000004</v>
      </c>
      <c r="AB17" s="40">
        <f>TechCrunch!AC2</f>
        <v>4.359375</v>
      </c>
      <c r="AC17" s="40">
        <f>TechCrunch!AD2</f>
        <v>4.4393939393939386</v>
      </c>
      <c r="AD17" s="40">
        <f>TechCrunch!AE2</f>
        <v>4.1147058823529417</v>
      </c>
      <c r="AE17" s="40">
        <f>TechCrunch!AF2</f>
        <v>4.0250000000000004</v>
      </c>
      <c r="AF17" s="40">
        <f>TechCrunch!AG2</f>
        <v>4.4732142857142856</v>
      </c>
      <c r="AG17" s="40">
        <f>TechCrunch!AH2</f>
        <v>4.208333333333333</v>
      </c>
      <c r="AH17" s="40">
        <f>TechCrunch!AI2</f>
        <v>4.458333333333333</v>
      </c>
      <c r="AI17" s="40">
        <f>TechCrunch!AJ2</f>
        <v>4.5178571428571432</v>
      </c>
      <c r="AJ17" s="40">
        <f>TechCrunch!AK2</f>
        <v>4.4024999999999999</v>
      </c>
      <c r="AK17" s="40">
        <f>TechCrunch!AL2</f>
        <v>4.1395833333333334</v>
      </c>
      <c r="AL17" s="40">
        <f>TechCrunch!AM2</f>
        <v>4.1304487179487186</v>
      </c>
      <c r="AM17" s="40">
        <f>TechCrunch!AN2</f>
        <v>4.2806818181818187</v>
      </c>
      <c r="AN17" s="40">
        <f>TechCrunch!AO2</f>
        <v>4.3928571428571432</v>
      </c>
      <c r="AO17" s="40">
        <f>TechCrunch!AP2</f>
        <v>4.2666666666666666</v>
      </c>
      <c r="AP17" s="40">
        <f>TechCrunch!AQ2</f>
        <v>4.3045454545454547</v>
      </c>
      <c r="AQ17" s="40">
        <f>TechCrunch!AR2</f>
        <v>4.2181818181818178</v>
      </c>
      <c r="AR17" s="40">
        <f>TechCrunch!AS2</f>
        <v>4.3928571428571432</v>
      </c>
      <c r="AS17" s="40">
        <f>TechCrunch!AT2</f>
        <v>4.4766666666666675</v>
      </c>
      <c r="AT17" s="40">
        <f>TechCrunch!AU2</f>
        <v>4.1899999999999995</v>
      </c>
      <c r="AU17" s="40">
        <f>TechCrunch!AV2</f>
        <v>4.37</v>
      </c>
      <c r="AV17" s="40">
        <f>TechCrunch!AW2</f>
        <v>4.2722222222222221</v>
      </c>
      <c r="AW17" s="40">
        <f>TechCrunch!AX2</f>
        <v>4.2888888888888888</v>
      </c>
      <c r="AX17" s="40">
        <f>TechCrunch!AY2</f>
        <v>4.405555555555555</v>
      </c>
      <c r="AY17" s="40">
        <f>TechCrunch!AZ2</f>
        <v>4.3428571428571425</v>
      </c>
      <c r="AZ17" s="40">
        <f>TechCrunch!BA2</f>
        <v>4.2714285714285714</v>
      </c>
    </row>
    <row r="18" spans="1:52" x14ac:dyDescent="0.15">
      <c r="A18" t="s">
        <v>395</v>
      </c>
      <c r="B18" s="40">
        <f>TechCrunch!BW2</f>
        <v>4.3406315959830515</v>
      </c>
      <c r="C18" s="40">
        <f>B18</f>
        <v>4.3406315959830515</v>
      </c>
      <c r="D18" s="40">
        <f t="shared" ref="D18:AR18" si="5">C18</f>
        <v>4.3406315959830515</v>
      </c>
      <c r="E18" s="40">
        <f t="shared" si="5"/>
        <v>4.3406315959830515</v>
      </c>
      <c r="F18" s="40">
        <f t="shared" si="5"/>
        <v>4.3406315959830515</v>
      </c>
      <c r="G18" s="40">
        <f t="shared" si="5"/>
        <v>4.3406315959830515</v>
      </c>
      <c r="H18" s="40">
        <f t="shared" si="5"/>
        <v>4.3406315959830515</v>
      </c>
      <c r="I18" s="40">
        <f t="shared" si="5"/>
        <v>4.3406315959830515</v>
      </c>
      <c r="J18" s="40">
        <f t="shared" si="5"/>
        <v>4.3406315959830515</v>
      </c>
      <c r="K18" s="40">
        <f t="shared" si="5"/>
        <v>4.3406315959830515</v>
      </c>
      <c r="L18" s="40">
        <f t="shared" si="5"/>
        <v>4.3406315959830515</v>
      </c>
      <c r="M18" s="40">
        <f t="shared" si="5"/>
        <v>4.3406315959830515</v>
      </c>
      <c r="N18" s="40">
        <f t="shared" si="5"/>
        <v>4.3406315959830515</v>
      </c>
      <c r="O18" s="40">
        <f t="shared" si="5"/>
        <v>4.3406315959830515</v>
      </c>
      <c r="P18" s="40">
        <f t="shared" si="5"/>
        <v>4.3406315959830515</v>
      </c>
      <c r="Q18" s="40">
        <f t="shared" si="5"/>
        <v>4.3406315959830515</v>
      </c>
      <c r="R18" s="40">
        <f t="shared" si="5"/>
        <v>4.3406315959830515</v>
      </c>
      <c r="S18" s="40">
        <f t="shared" si="5"/>
        <v>4.3406315959830515</v>
      </c>
      <c r="T18" s="40">
        <f t="shared" si="5"/>
        <v>4.3406315959830515</v>
      </c>
      <c r="U18" s="40">
        <f t="shared" si="5"/>
        <v>4.3406315959830515</v>
      </c>
      <c r="V18" s="40">
        <f t="shared" si="5"/>
        <v>4.3406315959830515</v>
      </c>
      <c r="W18" s="40">
        <f t="shared" si="5"/>
        <v>4.3406315959830515</v>
      </c>
      <c r="X18" s="40">
        <f t="shared" si="5"/>
        <v>4.3406315959830515</v>
      </c>
      <c r="Y18" s="40">
        <f t="shared" si="5"/>
        <v>4.3406315959830515</v>
      </c>
      <c r="Z18" s="40">
        <f t="shared" si="5"/>
        <v>4.3406315959830515</v>
      </c>
      <c r="AA18" s="40">
        <f t="shared" si="5"/>
        <v>4.3406315959830515</v>
      </c>
      <c r="AB18" s="40">
        <f t="shared" si="5"/>
        <v>4.3406315959830515</v>
      </c>
      <c r="AC18" s="40">
        <f t="shared" si="5"/>
        <v>4.3406315959830515</v>
      </c>
      <c r="AD18" s="40">
        <f t="shared" si="5"/>
        <v>4.3406315959830515</v>
      </c>
      <c r="AE18" s="40">
        <f t="shared" si="5"/>
        <v>4.3406315959830515</v>
      </c>
      <c r="AF18" s="40">
        <f t="shared" si="5"/>
        <v>4.3406315959830515</v>
      </c>
      <c r="AG18" s="40">
        <f t="shared" si="5"/>
        <v>4.3406315959830515</v>
      </c>
      <c r="AH18" s="40">
        <f t="shared" si="5"/>
        <v>4.3406315959830515</v>
      </c>
      <c r="AI18" s="40">
        <f t="shared" si="5"/>
        <v>4.3406315959830515</v>
      </c>
      <c r="AJ18" s="40">
        <f t="shared" si="5"/>
        <v>4.3406315959830515</v>
      </c>
      <c r="AK18" s="40">
        <f t="shared" si="5"/>
        <v>4.3406315959830515</v>
      </c>
      <c r="AL18" s="40">
        <f t="shared" si="5"/>
        <v>4.3406315959830515</v>
      </c>
      <c r="AM18" s="40">
        <f t="shared" si="5"/>
        <v>4.3406315959830515</v>
      </c>
      <c r="AN18" s="40">
        <f t="shared" si="5"/>
        <v>4.3406315959830515</v>
      </c>
      <c r="AO18" s="40">
        <f t="shared" si="5"/>
        <v>4.3406315959830515</v>
      </c>
      <c r="AP18" s="40">
        <f t="shared" si="5"/>
        <v>4.3406315959830515</v>
      </c>
      <c r="AQ18" s="40">
        <f t="shared" si="5"/>
        <v>4.3406315959830515</v>
      </c>
      <c r="AR18" s="40">
        <f t="shared" si="5"/>
        <v>4.3406315959830515</v>
      </c>
      <c r="AS18" s="40">
        <f t="shared" ref="AS18:AT18" si="6">AR18</f>
        <v>4.3406315959830515</v>
      </c>
      <c r="AT18" s="40">
        <f t="shared" si="6"/>
        <v>4.3406315959830515</v>
      </c>
      <c r="AU18" s="40">
        <f t="shared" ref="AU18" si="7">AT18</f>
        <v>4.3406315959830515</v>
      </c>
      <c r="AV18" s="40">
        <f t="shared" ref="AV18" si="8">AU18</f>
        <v>4.3406315959830515</v>
      </c>
      <c r="AW18" s="40">
        <f t="shared" ref="AW18:AZ18" si="9">AV18</f>
        <v>4.3406315959830515</v>
      </c>
      <c r="AX18" s="40">
        <f t="shared" si="9"/>
        <v>4.3406315959830515</v>
      </c>
      <c r="AY18" s="40">
        <f t="shared" si="9"/>
        <v>4.3406315959830515</v>
      </c>
      <c r="AZ18" s="40">
        <f t="shared" si="9"/>
        <v>4.3406315959830515</v>
      </c>
    </row>
    <row r="20" spans="1:52" x14ac:dyDescent="0.15">
      <c r="A20" t="s">
        <v>1124</v>
      </c>
      <c r="B20" t="s">
        <v>1125</v>
      </c>
      <c r="C20" t="s">
        <v>1126</v>
      </c>
      <c r="D20" t="s">
        <v>1127</v>
      </c>
      <c r="E20" t="s">
        <v>1128</v>
      </c>
      <c r="F20" t="s">
        <v>1129</v>
      </c>
      <c r="G20" t="s">
        <v>1130</v>
      </c>
      <c r="H20" t="s">
        <v>1131</v>
      </c>
      <c r="I20" t="s">
        <v>1132</v>
      </c>
      <c r="J20" t="s">
        <v>1133</v>
      </c>
      <c r="K20" t="s">
        <v>1134</v>
      </c>
      <c r="L20" t="s">
        <v>1135</v>
      </c>
      <c r="M20" t="s">
        <v>1136</v>
      </c>
    </row>
    <row r="21" spans="1:52" x14ac:dyDescent="0.15">
      <c r="A21">
        <v>2017</v>
      </c>
      <c r="L21" s="40">
        <f>TechCrunch!C2</f>
        <v>4.3710526315789471</v>
      </c>
      <c r="M21" s="40">
        <f>TechCrunch!D2</f>
        <v>4.1232142857142859</v>
      </c>
    </row>
    <row r="22" spans="1:52" x14ac:dyDescent="0.15">
      <c r="A22">
        <v>2018</v>
      </c>
      <c r="B22" s="40">
        <f>TechCrunch!E2</f>
        <v>4.2541666666666673</v>
      </c>
      <c r="C22" s="40">
        <f>TechCrunch!F2</f>
        <v>4.208333333333333</v>
      </c>
      <c r="D22" s="40">
        <f>TechCrunch!G2</f>
        <v>4.2149999999999999</v>
      </c>
      <c r="E22" s="40">
        <f>TechCrunch!H2</f>
        <v>4.2923076923076922</v>
      </c>
      <c r="F22" s="40">
        <f>TechCrunch!I2</f>
        <v>4.4735294117647069</v>
      </c>
      <c r="G22" s="40">
        <f>TechCrunch!J2</f>
        <v>4.3166666666666664</v>
      </c>
      <c r="H22" s="40">
        <f>TechCrunch!K2</f>
        <v>4.2294117647058824</v>
      </c>
      <c r="I22" s="40">
        <f>TechCrunch!L2</f>
        <v>4.2692307692307692</v>
      </c>
      <c r="J22" s="40">
        <f>TechCrunch!M2</f>
        <v>4.4249999999999998</v>
      </c>
      <c r="K22" s="40">
        <f>TechCrunch!N2</f>
        <v>4.3421052631578947</v>
      </c>
      <c r="L22" s="40">
        <f>TechCrunch!O2</f>
        <v>4.458333333333333</v>
      </c>
      <c r="M22" s="40">
        <f>TechCrunch!P2</f>
        <v>4.4899999999999993</v>
      </c>
    </row>
    <row r="23" spans="1:52" x14ac:dyDescent="0.15">
      <c r="A23">
        <v>2019</v>
      </c>
      <c r="B23" s="40">
        <f>TechCrunch!Q2</f>
        <v>4.5763157894736848</v>
      </c>
      <c r="C23" s="40">
        <f>TechCrunch!R2</f>
        <v>4.5625</v>
      </c>
      <c r="D23" s="40">
        <f>TechCrunch!S2</f>
        <v>4.2136363636363638</v>
      </c>
      <c r="E23" s="40">
        <f>TechCrunch!T2</f>
        <v>4.57</v>
      </c>
      <c r="F23" s="40">
        <f>TechCrunch!U2</f>
        <v>4.4944444444444445</v>
      </c>
      <c r="G23" s="40">
        <f>TechCrunch!V2</f>
        <v>4.1956521739130439</v>
      </c>
      <c r="H23" s="40">
        <f>TechCrunch!W2</f>
        <v>4.2388888888888898</v>
      </c>
      <c r="I23" s="40">
        <f>TechCrunch!X2</f>
        <v>4.5214285714285714</v>
      </c>
      <c r="J23" s="40">
        <f>TechCrunch!Y2</f>
        <v>4.4000000000000004</v>
      </c>
      <c r="K23" s="40">
        <f>TechCrunch!Z2</f>
        <v>4.5250000000000004</v>
      </c>
      <c r="L23" s="40">
        <f>TechCrunch!AA2</f>
        <v>4.6357142857142861</v>
      </c>
      <c r="M23" s="40">
        <f>TechCrunch!AB2</f>
        <v>4.2281250000000004</v>
      </c>
    </row>
    <row r="24" spans="1:52" x14ac:dyDescent="0.15">
      <c r="A24">
        <v>2020</v>
      </c>
      <c r="B24" s="40">
        <f>TechCrunch!AC2</f>
        <v>4.359375</v>
      </c>
      <c r="C24" s="40">
        <f>TechCrunch!AD2</f>
        <v>4.4393939393939386</v>
      </c>
      <c r="D24" s="40">
        <f>TechCrunch!AE2</f>
        <v>4.1147058823529417</v>
      </c>
      <c r="E24" s="40">
        <f>TechCrunch!AF2</f>
        <v>4.0250000000000004</v>
      </c>
      <c r="F24" s="40">
        <f>TechCrunch!AG2</f>
        <v>4.4732142857142856</v>
      </c>
      <c r="G24" s="40">
        <f>TechCrunch!AH2</f>
        <v>4.208333333333333</v>
      </c>
      <c r="H24" s="40">
        <f>TechCrunch!AI2</f>
        <v>4.458333333333333</v>
      </c>
      <c r="I24" s="40">
        <f>TechCrunch!AJ2</f>
        <v>4.5178571428571432</v>
      </c>
      <c r="J24" s="40">
        <f>TechCrunch!AK2</f>
        <v>4.4024999999999999</v>
      </c>
      <c r="K24" s="40">
        <f>TechCrunch!AL2</f>
        <v>4.1395833333333334</v>
      </c>
      <c r="L24" s="40">
        <f>TechCrunch!AM2</f>
        <v>4.1304487179487186</v>
      </c>
      <c r="M24" s="40">
        <f>TechCrunch!AN2</f>
        <v>4.2806818181818187</v>
      </c>
    </row>
    <row r="25" spans="1:52" x14ac:dyDescent="0.15">
      <c r="A25">
        <v>2021</v>
      </c>
      <c r="B25" s="40">
        <f>TechCrunch!AO2</f>
        <v>4.3928571428571432</v>
      </c>
      <c r="C25" s="40">
        <f>TechCrunch!AP2</f>
        <v>4.2666666666666666</v>
      </c>
      <c r="D25" s="40">
        <f>TechCrunch!AQ2</f>
        <v>4.3045454545454547</v>
      </c>
      <c r="E25" s="40">
        <f>TechCrunch!AR2</f>
        <v>4.2181818181818178</v>
      </c>
      <c r="F25" s="40">
        <f>TechCrunch!AS2</f>
        <v>4.3928571428571432</v>
      </c>
      <c r="G25" s="40">
        <f>TechCrunch!AT2</f>
        <v>4.4766666666666675</v>
      </c>
      <c r="H25" s="40">
        <f>TechCrunch!AU2</f>
        <v>4.1899999999999995</v>
      </c>
      <c r="I25" s="40">
        <f>TechCrunch!AV2</f>
        <v>4.37</v>
      </c>
      <c r="J25" s="40">
        <f>TechCrunch!AW2</f>
        <v>4.2722222222222221</v>
      </c>
      <c r="K25" s="40">
        <f>TechCrunch!AX2</f>
        <v>4.2888888888888888</v>
      </c>
      <c r="L25" s="40">
        <f>TechCrunch!AY2</f>
        <v>4.405555555555555</v>
      </c>
      <c r="M25" s="40">
        <f>TechCrunch!AZ2</f>
        <v>4.3428571428571425</v>
      </c>
    </row>
    <row r="26" spans="1:52" x14ac:dyDescent="0.15">
      <c r="A26">
        <v>2022</v>
      </c>
      <c r="B26" s="40">
        <f>TechCrunch!BA2</f>
        <v>4.2714285714285714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</row>
    <row r="27" spans="1:52" x14ac:dyDescent="0.15">
      <c r="A27" t="s">
        <v>395</v>
      </c>
      <c r="B27" s="40">
        <f>AVERAGE(B21:B26)</f>
        <v>4.3708286340852132</v>
      </c>
      <c r="C27" s="40">
        <f t="shared" ref="C27:M27" si="10">AVERAGE(C21:C26)</f>
        <v>4.3692234848484839</v>
      </c>
      <c r="D27" s="40">
        <f t="shared" si="10"/>
        <v>4.2119719251336907</v>
      </c>
      <c r="E27" s="40">
        <f t="shared" si="10"/>
        <v>4.2763723776223772</v>
      </c>
      <c r="F27" s="40">
        <f t="shared" si="10"/>
        <v>4.4585113211951448</v>
      </c>
      <c r="G27" s="40">
        <f t="shared" si="10"/>
        <v>4.299329710144927</v>
      </c>
      <c r="H27" s="40">
        <f t="shared" si="10"/>
        <v>4.2791584967320269</v>
      </c>
      <c r="I27" s="40">
        <f t="shared" si="10"/>
        <v>4.4196291208791214</v>
      </c>
      <c r="J27" s="40">
        <f t="shared" si="10"/>
        <v>4.3749305555555553</v>
      </c>
      <c r="K27" s="40">
        <f t="shared" si="10"/>
        <v>4.3238943713450295</v>
      </c>
      <c r="L27" s="40">
        <f t="shared" si="10"/>
        <v>4.4002209048261687</v>
      </c>
      <c r="M27" s="40">
        <f t="shared" si="10"/>
        <v>4.292975649350649</v>
      </c>
    </row>
    <row r="29" spans="1:52" x14ac:dyDescent="0.15">
      <c r="A29" t="s">
        <v>1088</v>
      </c>
      <c r="B29" s="210" t="s">
        <v>1142</v>
      </c>
      <c r="C29" s="210" t="s">
        <v>1143</v>
      </c>
      <c r="D29" s="210" t="s">
        <v>1144</v>
      </c>
      <c r="E29" s="210" t="s">
        <v>1145</v>
      </c>
      <c r="F29" s="210" t="s">
        <v>1146</v>
      </c>
      <c r="G29" s="210" t="s">
        <v>1218</v>
      </c>
    </row>
    <row r="30" spans="1:52" x14ac:dyDescent="0.15">
      <c r="A30" t="s">
        <v>336</v>
      </c>
      <c r="B30" s="40">
        <f>AVERAGE('Data data'!H3:H49)</f>
        <v>4.2234042553191493</v>
      </c>
      <c r="C30" s="40">
        <f>AVERAGE('Data data'!H50:H251)</f>
        <v>4.3584158415841578</v>
      </c>
      <c r="D30" s="40">
        <f>AVERAGE('Data data'!H252:H395)</f>
        <v>4.4067708333333337</v>
      </c>
      <c r="E30" s="40">
        <f>AVERAGE('Data data'!H396:H536)</f>
        <v>4.283806146572104</v>
      </c>
      <c r="F30" s="40">
        <f>AVERAGE('Data data'!H537:H631)</f>
        <v>4.3305263157894727</v>
      </c>
      <c r="G30" s="40">
        <f>AVERAGE(B26:M26)</f>
        <v>4.2714285714285714</v>
      </c>
    </row>
    <row r="31" spans="1:52" x14ac:dyDescent="0.15">
      <c r="A31" t="s">
        <v>395</v>
      </c>
      <c r="B31" s="40">
        <f>AVERAGE('Data data'!$H:$H)</f>
        <v>4.3387142126789362</v>
      </c>
      <c r="C31" s="40">
        <f>AVERAGE('Data data'!$H:$H)</f>
        <v>4.3387142126789362</v>
      </c>
      <c r="D31" s="40">
        <f>AVERAGE('Data data'!$H:$H)</f>
        <v>4.3387142126789362</v>
      </c>
      <c r="E31" s="40">
        <f>AVERAGE('Data data'!$H:$H)</f>
        <v>4.3387142126789362</v>
      </c>
      <c r="F31" s="40">
        <f>AVERAGE('Data data'!$H:$H)</f>
        <v>4.3387142126789362</v>
      </c>
      <c r="G31" s="40">
        <f>AVERAGE('Data data'!$H:$H)</f>
        <v>4.3387142126789362</v>
      </c>
    </row>
    <row r="33" spans="1:52" x14ac:dyDescent="0.15">
      <c r="A33" t="s">
        <v>746</v>
      </c>
      <c r="B33" t="str">
        <f>TechCrunch!C1</f>
        <v>2017/11</v>
      </c>
      <c r="C33" t="str">
        <f>TechCrunch!D1</f>
        <v>2017/12</v>
      </c>
      <c r="D33" t="str">
        <f>TechCrunch!E1</f>
        <v>2018/01</v>
      </c>
      <c r="E33" t="str">
        <f>TechCrunch!F1</f>
        <v>2018/02</v>
      </c>
      <c r="F33" t="str">
        <f>TechCrunch!G1</f>
        <v>2018/03</v>
      </c>
      <c r="G33" t="str">
        <f>TechCrunch!H1</f>
        <v>2018/04</v>
      </c>
      <c r="H33" t="str">
        <f>TechCrunch!I1</f>
        <v>2018/05</v>
      </c>
      <c r="I33" t="str">
        <f>TechCrunch!J1</f>
        <v>2018/06</v>
      </c>
      <c r="J33" t="str">
        <f>TechCrunch!K1</f>
        <v>2018/07</v>
      </c>
      <c r="K33" t="str">
        <f>TechCrunch!L1</f>
        <v>2018/08</v>
      </c>
      <c r="L33" t="str">
        <f>TechCrunch!M1</f>
        <v>2018/09</v>
      </c>
      <c r="M33" t="str">
        <f>TechCrunch!N1</f>
        <v>2018/10</v>
      </c>
      <c r="N33" t="str">
        <f>TechCrunch!O1</f>
        <v>2018/11</v>
      </c>
      <c r="O33" t="str">
        <f>TechCrunch!P1</f>
        <v>2018/12</v>
      </c>
      <c r="P33" t="str">
        <f>TechCrunch!Q1</f>
        <v>2019/01</v>
      </c>
      <c r="Q33" t="str">
        <f>TechCrunch!R1</f>
        <v>2019/02</v>
      </c>
      <c r="R33" t="str">
        <f>TechCrunch!S1</f>
        <v>2019/03</v>
      </c>
      <c r="S33" t="str">
        <f>TechCrunch!T1</f>
        <v>2019/04</v>
      </c>
      <c r="T33" t="str">
        <f>TechCrunch!U1</f>
        <v>2019/05</v>
      </c>
      <c r="U33" t="str">
        <f>TechCrunch!V1</f>
        <v>2019/06</v>
      </c>
      <c r="V33" t="str">
        <f>TechCrunch!W1</f>
        <v>2019/07</v>
      </c>
      <c r="W33" t="str">
        <f>TechCrunch!X1</f>
        <v>2019/08</v>
      </c>
      <c r="X33" t="str">
        <f>TechCrunch!Y1</f>
        <v>2019/09</v>
      </c>
      <c r="Y33" t="str">
        <f>TechCrunch!Z1</f>
        <v>2019/10</v>
      </c>
      <c r="Z33" t="str">
        <f>TechCrunch!AA1</f>
        <v>2019/11</v>
      </c>
      <c r="AA33" t="str">
        <f>TechCrunch!AB1</f>
        <v>2019/12</v>
      </c>
      <c r="AB33" t="str">
        <f>TechCrunch!AC1</f>
        <v>2020/01</v>
      </c>
      <c r="AC33" t="str">
        <f>TechCrunch!AD1</f>
        <v>2020/02</v>
      </c>
      <c r="AD33" t="str">
        <f>TechCrunch!AE1</f>
        <v>2020/03</v>
      </c>
      <c r="AE33" t="str">
        <f>TechCrunch!AF1</f>
        <v>2020/04</v>
      </c>
      <c r="AF33" t="str">
        <f>TechCrunch!AG1</f>
        <v>2020/05</v>
      </c>
      <c r="AG33" t="str">
        <f>TechCrunch!AH1</f>
        <v>2020/06</v>
      </c>
      <c r="AH33" t="str">
        <f>TechCrunch!AI1</f>
        <v>2020/07</v>
      </c>
      <c r="AI33" t="str">
        <f>TechCrunch!AJ1</f>
        <v>2020/08</v>
      </c>
      <c r="AJ33" t="str">
        <f>TechCrunch!AK1</f>
        <v>2020/09</v>
      </c>
      <c r="AK33" t="str">
        <f>TechCrunch!AL1</f>
        <v>2020/10</v>
      </c>
      <c r="AL33" t="str">
        <f>TechCrunch!AM1</f>
        <v>2020/11</v>
      </c>
      <c r="AM33" t="str">
        <f>TechCrunch!AN1</f>
        <v>2020/12</v>
      </c>
      <c r="AN33" t="str">
        <f>TechCrunch!AO1</f>
        <v>2021/01</v>
      </c>
      <c r="AO33" t="str">
        <f>TechCrunch!AP1</f>
        <v>2021/02</v>
      </c>
      <c r="AP33" t="str">
        <f>TechCrunch!AQ1</f>
        <v>2021/03</v>
      </c>
      <c r="AQ33" t="str">
        <f>TechCrunch!AR1</f>
        <v>2021/04</v>
      </c>
      <c r="AR33" t="str">
        <f>TechCrunch!AS1</f>
        <v>2021/05</v>
      </c>
      <c r="AS33" t="str">
        <f>TechCrunch!AT1</f>
        <v>2021/06</v>
      </c>
      <c r="AT33" t="str">
        <f>TechCrunch!AU1</f>
        <v>2021/07</v>
      </c>
      <c r="AU33" t="str">
        <f>TechCrunch!AV1</f>
        <v>2021/08</v>
      </c>
      <c r="AV33" t="str">
        <f>TechCrunch!AW1</f>
        <v>2021/09</v>
      </c>
      <c r="AW33" t="str">
        <f>TechCrunch!AX1</f>
        <v>2021/10</v>
      </c>
      <c r="AX33" t="str">
        <f>TechCrunch!AY1</f>
        <v>2021/11</v>
      </c>
      <c r="AY33" t="str">
        <f>TechCrunch!AZ1</f>
        <v>2021/12</v>
      </c>
      <c r="AZ33" t="str">
        <f>TechCrunch!BA1</f>
        <v>2022/01</v>
      </c>
    </row>
    <row r="34" spans="1:52" x14ac:dyDescent="0.15">
      <c r="A34" t="s">
        <v>342</v>
      </c>
      <c r="B34" s="25">
        <f>TechCrunch!C4</f>
        <v>0</v>
      </c>
      <c r="C34" s="25">
        <f>TechCrunch!D4</f>
        <v>0</v>
      </c>
      <c r="D34" s="25">
        <f>TechCrunch!E4</f>
        <v>0</v>
      </c>
      <c r="E34" s="25">
        <f>TechCrunch!F4</f>
        <v>0</v>
      </c>
      <c r="F34" s="25">
        <f>TechCrunch!G4</f>
        <v>0</v>
      </c>
      <c r="G34" s="25">
        <f>TechCrunch!H4</f>
        <v>0</v>
      </c>
      <c r="H34" s="25">
        <f>TechCrunch!I4</f>
        <v>0</v>
      </c>
      <c r="I34" s="25">
        <f>TechCrunch!J4</f>
        <v>0</v>
      </c>
      <c r="J34" s="25">
        <f>TechCrunch!K4</f>
        <v>0</v>
      </c>
      <c r="K34" s="25">
        <f>TechCrunch!L4</f>
        <v>0</v>
      </c>
      <c r="L34" s="25">
        <f>TechCrunch!M4</f>
        <v>0</v>
      </c>
      <c r="M34" s="25">
        <f>TechCrunch!N4</f>
        <v>0</v>
      </c>
      <c r="N34" s="25">
        <f>TechCrunch!O4</f>
        <v>0</v>
      </c>
      <c r="O34" s="25">
        <f>TechCrunch!P4</f>
        <v>0</v>
      </c>
      <c r="P34" s="25">
        <f>TechCrunch!Q4</f>
        <v>0</v>
      </c>
      <c r="Q34" s="25">
        <f>TechCrunch!R4</f>
        <v>0</v>
      </c>
      <c r="R34" s="25">
        <f>TechCrunch!S4</f>
        <v>0</v>
      </c>
      <c r="S34" s="25">
        <f>TechCrunch!T4</f>
        <v>0</v>
      </c>
      <c r="T34" s="25">
        <f>TechCrunch!U4</f>
        <v>0</v>
      </c>
      <c r="U34" s="25">
        <f>TechCrunch!V4</f>
        <v>0</v>
      </c>
      <c r="V34" s="25">
        <f>TechCrunch!W4</f>
        <v>0</v>
      </c>
      <c r="W34" s="25">
        <f>TechCrunch!X4</f>
        <v>0</v>
      </c>
      <c r="X34" s="25">
        <f>TechCrunch!Y4</f>
        <v>0</v>
      </c>
      <c r="Y34" s="25">
        <f>TechCrunch!Z4</f>
        <v>0</v>
      </c>
      <c r="Z34" s="25">
        <f>TechCrunch!AA4</f>
        <v>0</v>
      </c>
      <c r="AA34" s="25">
        <f>TechCrunch!AB4</f>
        <v>0</v>
      </c>
      <c r="AB34" s="25">
        <f>TechCrunch!AC4</f>
        <v>0</v>
      </c>
      <c r="AC34" s="25">
        <f>TechCrunch!AD4</f>
        <v>0</v>
      </c>
      <c r="AD34" s="25">
        <f>TechCrunch!AE4</f>
        <v>0</v>
      </c>
      <c r="AE34" s="25">
        <f>TechCrunch!AF4</f>
        <v>0</v>
      </c>
      <c r="AF34" s="25">
        <f>TechCrunch!AG4</f>
        <v>0</v>
      </c>
      <c r="AG34" s="25">
        <f>TechCrunch!AH4</f>
        <v>0</v>
      </c>
      <c r="AH34" s="25">
        <f>TechCrunch!AI4</f>
        <v>0</v>
      </c>
      <c r="AI34" s="25">
        <f>TechCrunch!AJ4</f>
        <v>0</v>
      </c>
      <c r="AJ34" s="25">
        <f>TechCrunch!AK4</f>
        <v>49.1</v>
      </c>
      <c r="AK34" s="25">
        <f>TechCrunch!AL4</f>
        <v>56.166666666666664</v>
      </c>
      <c r="AL34" s="25">
        <f>TechCrunch!AM4</f>
        <v>63.230769230769234</v>
      </c>
      <c r="AM34" s="25">
        <f>TechCrunch!AN4</f>
        <v>32.81818181818182</v>
      </c>
      <c r="AN34" s="25">
        <f>TechCrunch!AO4</f>
        <v>40.642857142857146</v>
      </c>
      <c r="AO34" s="25">
        <f>TechCrunch!AP4</f>
        <v>56</v>
      </c>
      <c r="AP34" s="25">
        <f>TechCrunch!AQ4</f>
        <v>50.454545454545453</v>
      </c>
      <c r="AQ34" s="25">
        <f>TechCrunch!AR4</f>
        <v>64.545454545454547</v>
      </c>
      <c r="AR34" s="25">
        <f>TechCrunch!AS4</f>
        <v>45.714285714285715</v>
      </c>
      <c r="AS34" s="25">
        <f>TechCrunch!AT4</f>
        <v>35.6</v>
      </c>
      <c r="AT34" s="25">
        <f>TechCrunch!AU4</f>
        <v>10.6</v>
      </c>
      <c r="AU34" s="25">
        <f>TechCrunch!AV4</f>
        <v>41.6</v>
      </c>
      <c r="AV34" s="25">
        <f>TechCrunch!AW4</f>
        <v>86.888888888888886</v>
      </c>
      <c r="AW34" s="25">
        <f>TechCrunch!AX4</f>
        <v>123.33333333333333</v>
      </c>
      <c r="AX34" s="25">
        <f>TechCrunch!AY4</f>
        <v>130.55555555555554</v>
      </c>
      <c r="AY34" s="25">
        <f>TechCrunch!AZ4</f>
        <v>90</v>
      </c>
      <c r="AZ34" s="25">
        <f>TechCrunch!BA4</f>
        <v>52.428571428571431</v>
      </c>
    </row>
    <row r="35" spans="1:52" x14ac:dyDescent="0.15">
      <c r="A35" t="s">
        <v>395</v>
      </c>
      <c r="B35" s="25">
        <f>TechCrunch!BW4</f>
        <v>63.232172765506107</v>
      </c>
      <c r="C35" s="25">
        <f>B35</f>
        <v>63.232172765506107</v>
      </c>
      <c r="D35" s="25">
        <f t="shared" ref="D35:AJ35" si="11">C35</f>
        <v>63.232172765506107</v>
      </c>
      <c r="E35" s="25">
        <f t="shared" si="11"/>
        <v>63.232172765506107</v>
      </c>
      <c r="F35" s="25">
        <f t="shared" si="11"/>
        <v>63.232172765506107</v>
      </c>
      <c r="G35" s="25">
        <f t="shared" si="11"/>
        <v>63.232172765506107</v>
      </c>
      <c r="H35" s="25">
        <f t="shared" si="11"/>
        <v>63.232172765506107</v>
      </c>
      <c r="I35" s="25">
        <f t="shared" si="11"/>
        <v>63.232172765506107</v>
      </c>
      <c r="J35" s="25">
        <f t="shared" si="11"/>
        <v>63.232172765506107</v>
      </c>
      <c r="K35" s="25">
        <f t="shared" si="11"/>
        <v>63.232172765506107</v>
      </c>
      <c r="L35" s="25">
        <f t="shared" si="11"/>
        <v>63.232172765506107</v>
      </c>
      <c r="M35" s="25">
        <f t="shared" si="11"/>
        <v>63.232172765506107</v>
      </c>
      <c r="N35" s="25">
        <f t="shared" si="11"/>
        <v>63.232172765506107</v>
      </c>
      <c r="O35" s="25">
        <f t="shared" si="11"/>
        <v>63.232172765506107</v>
      </c>
      <c r="P35" s="25">
        <f t="shared" si="11"/>
        <v>63.232172765506107</v>
      </c>
      <c r="Q35" s="25">
        <f t="shared" si="11"/>
        <v>63.232172765506107</v>
      </c>
      <c r="R35" s="25">
        <f t="shared" si="11"/>
        <v>63.232172765506107</v>
      </c>
      <c r="S35" s="25">
        <f t="shared" si="11"/>
        <v>63.232172765506107</v>
      </c>
      <c r="T35" s="25">
        <f t="shared" si="11"/>
        <v>63.232172765506107</v>
      </c>
      <c r="U35" s="25">
        <f t="shared" si="11"/>
        <v>63.232172765506107</v>
      </c>
      <c r="V35" s="25">
        <f t="shared" si="11"/>
        <v>63.232172765506107</v>
      </c>
      <c r="W35" s="25">
        <f t="shared" si="11"/>
        <v>63.232172765506107</v>
      </c>
      <c r="X35" s="25">
        <f t="shared" si="11"/>
        <v>63.232172765506107</v>
      </c>
      <c r="Y35" s="25">
        <f>X35</f>
        <v>63.232172765506107</v>
      </c>
      <c r="Z35" s="25">
        <f t="shared" si="11"/>
        <v>63.232172765506107</v>
      </c>
      <c r="AA35" s="25">
        <f t="shared" si="11"/>
        <v>63.232172765506107</v>
      </c>
      <c r="AB35" s="25">
        <f t="shared" si="11"/>
        <v>63.232172765506107</v>
      </c>
      <c r="AC35" s="25">
        <f t="shared" si="11"/>
        <v>63.232172765506107</v>
      </c>
      <c r="AD35" s="25">
        <f t="shared" si="11"/>
        <v>63.232172765506107</v>
      </c>
      <c r="AE35" s="25">
        <f t="shared" si="11"/>
        <v>63.232172765506107</v>
      </c>
      <c r="AF35" s="25">
        <f t="shared" si="11"/>
        <v>63.232172765506107</v>
      </c>
      <c r="AG35" s="25">
        <f t="shared" si="11"/>
        <v>63.232172765506107</v>
      </c>
      <c r="AH35" s="25">
        <f t="shared" si="11"/>
        <v>63.232172765506107</v>
      </c>
      <c r="AI35" s="25">
        <f t="shared" si="11"/>
        <v>63.232172765506107</v>
      </c>
      <c r="AJ35" s="25">
        <f t="shared" si="11"/>
        <v>63.232172765506107</v>
      </c>
      <c r="AK35" s="25">
        <f>B35</f>
        <v>63.232172765506107</v>
      </c>
      <c r="AL35" s="25">
        <f t="shared" ref="AL35:AZ35" si="12">AK35</f>
        <v>63.232172765506107</v>
      </c>
      <c r="AM35" s="25">
        <f t="shared" si="12"/>
        <v>63.232172765506107</v>
      </c>
      <c r="AN35" s="25">
        <f t="shared" si="12"/>
        <v>63.232172765506107</v>
      </c>
      <c r="AO35" s="25">
        <f t="shared" si="12"/>
        <v>63.232172765506107</v>
      </c>
      <c r="AP35" s="25">
        <f t="shared" si="12"/>
        <v>63.232172765506107</v>
      </c>
      <c r="AQ35" s="25">
        <f t="shared" si="12"/>
        <v>63.232172765506107</v>
      </c>
      <c r="AR35" s="25">
        <f t="shared" si="12"/>
        <v>63.232172765506107</v>
      </c>
      <c r="AS35" s="25">
        <f t="shared" si="12"/>
        <v>63.232172765506107</v>
      </c>
      <c r="AT35" s="25">
        <f t="shared" si="12"/>
        <v>63.232172765506107</v>
      </c>
      <c r="AU35" s="25">
        <f t="shared" si="12"/>
        <v>63.232172765506107</v>
      </c>
      <c r="AV35" s="25">
        <f t="shared" si="12"/>
        <v>63.232172765506107</v>
      </c>
      <c r="AW35" s="25">
        <f t="shared" si="12"/>
        <v>63.232172765506107</v>
      </c>
      <c r="AX35" s="25">
        <f t="shared" si="12"/>
        <v>63.232172765506107</v>
      </c>
      <c r="AY35" s="25">
        <f t="shared" si="12"/>
        <v>63.232172765506107</v>
      </c>
      <c r="AZ35" s="25">
        <f t="shared" si="12"/>
        <v>63.232172765506107</v>
      </c>
    </row>
    <row r="37" spans="1:52" x14ac:dyDescent="0.15">
      <c r="A37" t="s">
        <v>1124</v>
      </c>
      <c r="B37" t="s">
        <v>1125</v>
      </c>
      <c r="C37" t="s">
        <v>1126</v>
      </c>
      <c r="D37" t="s">
        <v>1127</v>
      </c>
      <c r="E37" t="s">
        <v>1128</v>
      </c>
      <c r="F37" t="s">
        <v>1129</v>
      </c>
      <c r="G37" t="s">
        <v>1130</v>
      </c>
      <c r="H37" t="s">
        <v>1131</v>
      </c>
      <c r="I37" t="s">
        <v>1132</v>
      </c>
      <c r="J37" t="s">
        <v>1133</v>
      </c>
      <c r="K37" t="s">
        <v>1134</v>
      </c>
      <c r="L37" t="s">
        <v>1135</v>
      </c>
      <c r="M37" t="s">
        <v>1136</v>
      </c>
    </row>
    <row r="38" spans="1:52" x14ac:dyDescent="0.15">
      <c r="A38">
        <v>2020</v>
      </c>
      <c r="J38" s="25">
        <f>TechCrunch!AK4</f>
        <v>49.1</v>
      </c>
      <c r="K38" s="25">
        <f>TechCrunch!AL4</f>
        <v>56.166666666666664</v>
      </c>
      <c r="L38" s="25">
        <f>TechCrunch!AM4</f>
        <v>63.230769230769234</v>
      </c>
      <c r="M38" s="25">
        <f>TechCrunch!AN4</f>
        <v>32.81818181818182</v>
      </c>
    </row>
    <row r="39" spans="1:52" x14ac:dyDescent="0.15">
      <c r="A39">
        <v>2021</v>
      </c>
      <c r="B39" s="25">
        <f>TechCrunch!AO4</f>
        <v>40.642857142857146</v>
      </c>
      <c r="C39" s="25">
        <f>TechCrunch!AP4</f>
        <v>56</v>
      </c>
      <c r="D39" s="25">
        <f>TechCrunch!AQ4</f>
        <v>50.454545454545453</v>
      </c>
      <c r="E39" s="25">
        <f>TechCrunch!AR4</f>
        <v>64.545454545454547</v>
      </c>
      <c r="F39" s="25">
        <f>TechCrunch!AS4</f>
        <v>45.714285714285715</v>
      </c>
      <c r="G39" s="25">
        <f>TechCrunch!AT4</f>
        <v>35.6</v>
      </c>
      <c r="H39" s="25">
        <f>TechCrunch!AU4</f>
        <v>10.6</v>
      </c>
      <c r="I39" s="25">
        <f>TechCrunch!AV4</f>
        <v>41.6</v>
      </c>
      <c r="J39" s="25">
        <f>TechCrunch!AW4</f>
        <v>86.888888888888886</v>
      </c>
      <c r="K39" s="25">
        <f>TechCrunch!AX4</f>
        <v>123.33333333333333</v>
      </c>
      <c r="L39" s="25">
        <f>TechCrunch!AY4</f>
        <v>130.55555555555554</v>
      </c>
      <c r="M39" s="25">
        <f>TechCrunch!AZ4</f>
        <v>90</v>
      </c>
    </row>
    <row r="40" spans="1:52" x14ac:dyDescent="0.15">
      <c r="A40">
        <v>2022</v>
      </c>
      <c r="B40" s="25">
        <f>AZ34</f>
        <v>52.428571428571431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</row>
    <row r="41" spans="1:52" x14ac:dyDescent="0.15">
      <c r="A41" t="s">
        <v>395</v>
      </c>
      <c r="B41" s="25">
        <f>AVERAGE(B38:B40)</f>
        <v>46.535714285714292</v>
      </c>
      <c r="C41" s="25">
        <f t="shared" ref="C41:M41" si="13">AVERAGE(C38:C40)</f>
        <v>56</v>
      </c>
      <c r="D41" s="25">
        <f t="shared" si="13"/>
        <v>50.454545454545453</v>
      </c>
      <c r="E41" s="25">
        <f t="shared" si="13"/>
        <v>64.545454545454547</v>
      </c>
      <c r="F41" s="25">
        <f t="shared" si="13"/>
        <v>45.714285714285715</v>
      </c>
      <c r="G41" s="25">
        <f t="shared" si="13"/>
        <v>35.6</v>
      </c>
      <c r="H41" s="25">
        <f t="shared" si="13"/>
        <v>10.6</v>
      </c>
      <c r="I41" s="25">
        <f t="shared" si="13"/>
        <v>41.6</v>
      </c>
      <c r="J41" s="25">
        <f t="shared" si="13"/>
        <v>67.99444444444444</v>
      </c>
      <c r="K41" s="25">
        <f t="shared" si="13"/>
        <v>89.75</v>
      </c>
      <c r="L41" s="25">
        <f t="shared" si="13"/>
        <v>96.893162393162385</v>
      </c>
      <c r="M41" s="25">
        <f t="shared" si="13"/>
        <v>61.409090909090907</v>
      </c>
    </row>
    <row r="43" spans="1:52" x14ac:dyDescent="0.15">
      <c r="A43" t="s">
        <v>1147</v>
      </c>
      <c r="B43" s="210" t="str">
        <f>TechCrunch!AK1</f>
        <v>2020/09</v>
      </c>
      <c r="C43" s="210" t="str">
        <f>TechCrunch!AL1</f>
        <v>2020/10</v>
      </c>
      <c r="D43" s="210" t="str">
        <f>TechCrunch!AM1</f>
        <v>2020/11</v>
      </c>
      <c r="E43" s="210" t="str">
        <f>TechCrunch!AN1</f>
        <v>2020/12</v>
      </c>
      <c r="F43" s="210" t="str">
        <f>TechCrunch!AO1</f>
        <v>2021/01</v>
      </c>
      <c r="G43" s="210" t="str">
        <f>TechCrunch!AP1</f>
        <v>2021/02</v>
      </c>
      <c r="H43" s="210" t="str">
        <f>TechCrunch!AQ1</f>
        <v>2021/03</v>
      </c>
      <c r="I43" s="210" t="str">
        <f>TechCrunch!AR1</f>
        <v>2021/04</v>
      </c>
      <c r="J43" s="210" t="str">
        <f>TechCrunch!AS1</f>
        <v>2021/05</v>
      </c>
      <c r="K43" s="210" t="str">
        <f>TechCrunch!AT1</f>
        <v>2021/06</v>
      </c>
      <c r="L43" s="210" t="str">
        <f>TechCrunch!AU1</f>
        <v>2021/07</v>
      </c>
      <c r="M43" s="210" t="str">
        <f>TechCrunch!AV1</f>
        <v>2021/08</v>
      </c>
      <c r="N43" s="210" t="str">
        <f>TechCrunch!AW1</f>
        <v>2021/09</v>
      </c>
      <c r="O43" s="210" t="str">
        <f>TechCrunch!AX1</f>
        <v>2021/10</v>
      </c>
      <c r="P43" s="210" t="str">
        <f>TechCrunch!AY1</f>
        <v>2021/11</v>
      </c>
      <c r="Q43" t="str">
        <f>TechCrunch!AZ1</f>
        <v>2021/12</v>
      </c>
      <c r="R43" t="s">
        <v>1191</v>
      </c>
      <c r="S43" t="s">
        <v>395</v>
      </c>
      <c r="T43" s="210"/>
      <c r="U43" s="210"/>
      <c r="V43" s="210"/>
      <c r="W43" s="210"/>
      <c r="X43" s="210"/>
      <c r="Y43" s="210"/>
      <c r="Z43" s="210"/>
      <c r="AA43" s="210"/>
      <c r="AB43" s="210"/>
      <c r="AC43" s="210"/>
      <c r="AD43" s="210"/>
      <c r="AE43" s="210"/>
      <c r="AF43" s="210"/>
      <c r="AG43" s="210"/>
      <c r="AH43" s="210"/>
      <c r="AI43" s="210"/>
    </row>
    <row r="44" spans="1:52" x14ac:dyDescent="0.15">
      <c r="A44" s="210" t="s">
        <v>1137</v>
      </c>
      <c r="B44" s="72">
        <f>'Data data'!L480</f>
        <v>0.92537313432835822</v>
      </c>
      <c r="C44" s="72">
        <f>'Data data'!L490</f>
        <v>1</v>
      </c>
      <c r="D44" s="72">
        <f>'Data data'!L502</f>
        <v>1</v>
      </c>
      <c r="E44" s="72">
        <f>'Data data'!L515</f>
        <v>1</v>
      </c>
      <c r="F44" s="72">
        <f>'Data data'!L537</f>
        <v>1</v>
      </c>
      <c r="G44" s="72">
        <f>'Data data'!L551</f>
        <v>1</v>
      </c>
      <c r="H44" s="72">
        <f>'Data data'!L560</f>
        <v>0.93670886075949367</v>
      </c>
      <c r="I44" s="72">
        <f>'Data data'!L571</f>
        <v>1</v>
      </c>
      <c r="J44" s="72">
        <f>'Data data'!L582</f>
        <v>0.8</v>
      </c>
      <c r="K44" s="72">
        <f>'Data data'!L589</f>
        <v>0.5490196078431373</v>
      </c>
      <c r="L44" s="72">
        <f>'Data data'!L604</f>
        <v>0.70588235294117652</v>
      </c>
      <c r="M44" s="72">
        <f>'Data data'!L609</f>
        <v>0.90196078431372551</v>
      </c>
      <c r="N44" s="72">
        <f>'Data data'!L614</f>
        <v>1</v>
      </c>
      <c r="O44" s="72">
        <f>'Data data'!L623</f>
        <v>1</v>
      </c>
      <c r="P44" s="72">
        <f>'Data data'!L632</f>
        <v>1</v>
      </c>
      <c r="Q44" s="72">
        <f>'Data data'!L641</f>
        <v>0.55828220858895705</v>
      </c>
      <c r="R44" s="72">
        <f>'Data data'!L648</f>
        <v>0.82089552238805974</v>
      </c>
      <c r="S44" s="209">
        <f>AVERAGE(B44:R44)</f>
        <v>0.89400720418605351</v>
      </c>
    </row>
    <row r="45" spans="1:52" x14ac:dyDescent="0.15">
      <c r="A45" s="210" t="s">
        <v>1138</v>
      </c>
      <c r="B45" s="72">
        <f>'Data data'!L481</f>
        <v>0.97014925373134331</v>
      </c>
      <c r="C45" s="72">
        <f>'Data data'!L491</f>
        <v>0.93478260869565222</v>
      </c>
      <c r="D45" s="72">
        <f>'Data data'!L503</f>
        <v>0.89473684210526316</v>
      </c>
      <c r="E45" s="72">
        <f>'Data data'!L516</f>
        <v>0.95833333333333337</v>
      </c>
      <c r="F45" s="72">
        <f>'Data data'!L538</f>
        <v>0.60810810810810811</v>
      </c>
      <c r="G45" s="72">
        <f>'Data data'!L552</f>
        <v>0.97101449275362317</v>
      </c>
      <c r="H45" s="72">
        <f>'Data data'!L561</f>
        <v>1</v>
      </c>
      <c r="I45" s="72">
        <f>'Data data'!L572</f>
        <v>0.76595744680851063</v>
      </c>
      <c r="J45" s="72">
        <f>'Data data'!L583</f>
        <v>1</v>
      </c>
      <c r="K45" s="72">
        <f>'Data data'!L590</f>
        <v>0.72549019607843135</v>
      </c>
      <c r="L45" s="72">
        <f>'Data data'!L605</f>
        <v>0.52941176470588236</v>
      </c>
      <c r="M45" s="72">
        <f>'Data data'!L610</f>
        <v>1</v>
      </c>
      <c r="N45" s="72">
        <f>'Data data'!L615</f>
        <v>0.963963963963964</v>
      </c>
      <c r="O45" s="72">
        <f>'Data data'!L624</f>
        <v>0.78074866310160429</v>
      </c>
      <c r="P45" s="72">
        <f>'Data data'!L633</f>
        <v>0.81218274111675126</v>
      </c>
      <c r="Q45" s="72">
        <f>'Data data'!L642</f>
        <v>0.5214723926380368</v>
      </c>
      <c r="R45" s="72">
        <f>'Data data'!L649</f>
        <v>0.67164179104477617</v>
      </c>
      <c r="S45" s="209">
        <f t="shared" ref="S45:S65" si="14">AVERAGE(B45:R45)</f>
        <v>0.82988197636384009</v>
      </c>
    </row>
    <row r="46" spans="1:52" x14ac:dyDescent="0.15">
      <c r="A46" s="210" t="s">
        <v>1139</v>
      </c>
      <c r="B46" s="72">
        <f>'Data data'!L482</f>
        <v>0.82089552238805974</v>
      </c>
      <c r="C46" s="72">
        <f>'Data data'!L492</f>
        <v>0.96739130434782605</v>
      </c>
      <c r="D46" s="72">
        <f>'Data data'!L504</f>
        <v>0.89473684210526316</v>
      </c>
      <c r="E46" s="72">
        <f>'Data data'!L517</f>
        <v>0.9375</v>
      </c>
      <c r="F46" s="72">
        <f>'Data data'!L539</f>
        <v>0.68918918918918914</v>
      </c>
      <c r="G46" s="72">
        <f>'Data data'!L553</f>
        <v>0.94202898550724634</v>
      </c>
      <c r="H46" s="72">
        <f>'Data data'!L562</f>
        <v>0.86075949367088611</v>
      </c>
      <c r="I46" s="72">
        <f>'Data data'!L573</f>
        <v>0.82978723404255317</v>
      </c>
      <c r="J46" s="72">
        <f>'Data data'!L584</f>
        <v>0.90909090909090906</v>
      </c>
      <c r="K46" s="72">
        <f>'Data data'!L591</f>
        <v>0.52941176470588236</v>
      </c>
      <c r="L46" s="72">
        <f>'Data data'!L606</f>
        <v>0.58823529411764708</v>
      </c>
      <c r="M46" s="72">
        <f>'Data data'!L611</f>
        <v>0.80392156862745101</v>
      </c>
      <c r="N46" s="72">
        <f>'Data data'!L616</f>
        <v>0.7567567567567568</v>
      </c>
      <c r="O46" s="72">
        <f>'Data data'!L625</f>
        <v>0.44385026737967914</v>
      </c>
      <c r="P46" s="72">
        <f>'Data data'!L634</f>
        <v>0.77157360406091369</v>
      </c>
      <c r="Q46" s="72">
        <f>'Data data'!L643</f>
        <v>0.54601226993865026</v>
      </c>
      <c r="R46" s="72">
        <f>'Data data'!L650</f>
        <v>0.77611940298507465</v>
      </c>
      <c r="S46" s="209">
        <f t="shared" si="14"/>
        <v>0.76866237699494033</v>
      </c>
    </row>
    <row r="47" spans="1:52" x14ac:dyDescent="0.15">
      <c r="A47" s="210" t="s">
        <v>1140</v>
      </c>
      <c r="B47" s="72">
        <f>'Data data'!L483</f>
        <v>0.74626865671641796</v>
      </c>
      <c r="C47" s="72">
        <f>'Data data'!L493</f>
        <v>0.81521739130434778</v>
      </c>
      <c r="D47" s="72">
        <f>'Data data'!L505</f>
        <v>0.84210526315789469</v>
      </c>
      <c r="E47" s="72">
        <f>'Data data'!L518</f>
        <v>0.89583333333333337</v>
      </c>
      <c r="F47" s="72">
        <f>'Data data'!L540</f>
        <v>0.68918918918918914</v>
      </c>
      <c r="G47" s="72">
        <f>'Data data'!L554</f>
        <v>0.85507246376811596</v>
      </c>
      <c r="H47" s="72">
        <f>'Data data'!L563</f>
        <v>0.69620253164556967</v>
      </c>
      <c r="I47" s="72">
        <f>'Data data'!L574</f>
        <v>0.74468085106382975</v>
      </c>
      <c r="J47" s="72">
        <f>'Data data'!L585</f>
        <v>0.76363636363636367</v>
      </c>
      <c r="K47" s="72">
        <f>'Data data'!L592</f>
        <v>0.96078431372549022</v>
      </c>
      <c r="L47" s="72">
        <f>'Data data'!L607</f>
        <v>1</v>
      </c>
      <c r="M47" s="72">
        <f>'Data data'!L612</f>
        <v>0.70588235294117652</v>
      </c>
      <c r="N47" s="72">
        <f>'Data data'!L617</f>
        <v>0.84684684684684686</v>
      </c>
      <c r="O47" s="72">
        <f>'Data data'!L626</f>
        <v>0.86631016042780751</v>
      </c>
      <c r="P47" s="72">
        <f>'Data data'!L635</f>
        <v>0.64467005076142136</v>
      </c>
      <c r="Q47" s="72">
        <f>'Data data'!L644</f>
        <v>0.50920245398773001</v>
      </c>
      <c r="R47" s="72">
        <f>'Data data'!L651</f>
        <v>1</v>
      </c>
      <c r="S47" s="209">
        <f t="shared" si="14"/>
        <v>0.79893542485326663</v>
      </c>
    </row>
    <row r="48" spans="1:52" x14ac:dyDescent="0.15">
      <c r="A48" s="210" t="s">
        <v>1141</v>
      </c>
      <c r="B48" s="72">
        <f>'Data data'!L484</f>
        <v>0.85074626865671643</v>
      </c>
      <c r="C48" s="72">
        <f>'Data data'!L494</f>
        <v>0.75</v>
      </c>
      <c r="D48" s="72">
        <f>'Data data'!L506</f>
        <v>0.89473684210526316</v>
      </c>
      <c r="E48" s="72">
        <f>'Data data'!L519</f>
        <v>0.79166666666666663</v>
      </c>
      <c r="F48" s="72">
        <f>'Data data'!L541</f>
        <v>0.64864864864864868</v>
      </c>
      <c r="G48" s="72">
        <f>'Data data'!L555</f>
        <v>0.76811594202898548</v>
      </c>
      <c r="H48" s="72">
        <f>'Data data'!L564</f>
        <v>0.620253164556962</v>
      </c>
      <c r="I48" s="72">
        <f>'Data data'!L575</f>
        <v>0.76595744680851063</v>
      </c>
      <c r="J48" s="72">
        <f>'Data data'!L586</f>
        <v>0.96363636363636362</v>
      </c>
      <c r="K48" s="72">
        <f>'Data data'!L593</f>
        <v>0.92156862745098034</v>
      </c>
      <c r="L48" s="72">
        <f>'Data data'!L608</f>
        <v>0.29411764705882354</v>
      </c>
      <c r="M48" s="72">
        <f>'Data data'!L613</f>
        <v>0.66666666666666663</v>
      </c>
      <c r="N48" s="72">
        <f>'Data data'!L618</f>
        <v>0.81981981981981977</v>
      </c>
      <c r="O48" s="72">
        <f>'Data data'!L627</f>
        <v>0.68449197860962563</v>
      </c>
      <c r="P48" s="72">
        <f>'Data data'!L636</f>
        <v>0.73096446700507611</v>
      </c>
      <c r="Q48" s="72">
        <f>'Data data'!L645</f>
        <v>1</v>
      </c>
      <c r="R48" s="72">
        <f>'Data data'!L652</f>
        <v>0.80597014925373134</v>
      </c>
      <c r="S48" s="209">
        <f t="shared" si="14"/>
        <v>0.76337415876310821</v>
      </c>
    </row>
    <row r="49" spans="1:19" x14ac:dyDescent="0.15">
      <c r="A49" s="210" t="s">
        <v>1148</v>
      </c>
      <c r="B49" s="72">
        <f>'Data data'!L485</f>
        <v>1</v>
      </c>
      <c r="C49" s="72">
        <f>'Data data'!L495</f>
        <v>0.67391304347826086</v>
      </c>
      <c r="D49" s="72">
        <f>'Data data'!L507</f>
        <v>0.89473684210526316</v>
      </c>
      <c r="E49" s="72">
        <f>'Data data'!L520</f>
        <v>0.79166666666666663</v>
      </c>
      <c r="F49" s="72">
        <f>'Data data'!L542</f>
        <v>0.59459459459459463</v>
      </c>
      <c r="G49" s="72">
        <f>'Data data'!L556</f>
        <v>0.6376811594202898</v>
      </c>
      <c r="H49" s="72">
        <f>'Data data'!L565</f>
        <v>0.60759493670886078</v>
      </c>
      <c r="I49" s="72">
        <f>'Data data'!L576</f>
        <v>0.75531914893617025</v>
      </c>
      <c r="J49" s="72">
        <f>'Data data'!L587</f>
        <v>0.74545454545454548</v>
      </c>
      <c r="K49" s="72">
        <f>'Data data'!L594</f>
        <v>0.82352941176470584</v>
      </c>
      <c r="N49" s="72">
        <f>'Data data'!L619</f>
        <v>0.70270270270270274</v>
      </c>
      <c r="O49" s="72">
        <f>'Data data'!L628</f>
        <v>0.6737967914438503</v>
      </c>
      <c r="P49" s="72">
        <f>'Data data'!L637</f>
        <v>0.68527918781725883</v>
      </c>
      <c r="Q49" s="72">
        <f>'Data data'!L646</f>
        <v>0.35582822085889571</v>
      </c>
      <c r="R49" s="72">
        <f>'Data data'!L653</f>
        <v>0.76119402985074625</v>
      </c>
      <c r="S49" s="209">
        <f t="shared" si="14"/>
        <v>0.71355275212018732</v>
      </c>
    </row>
    <row r="50" spans="1:19" x14ac:dyDescent="0.15">
      <c r="A50" s="210" t="s">
        <v>1149</v>
      </c>
      <c r="B50" s="72">
        <f>'Data data'!L486</f>
        <v>0.89552238805970152</v>
      </c>
      <c r="C50" s="72">
        <f>'Data data'!L496</f>
        <v>0.59782608695652173</v>
      </c>
      <c r="D50" s="72">
        <f>'Data data'!L508</f>
        <v>0.69736842105263153</v>
      </c>
      <c r="E50" s="72">
        <f>'Data data'!L521</f>
        <v>0.75</v>
      </c>
      <c r="F50" s="72">
        <f>'Data data'!L543</f>
        <v>0.3783783783783784</v>
      </c>
      <c r="G50" s="72">
        <f>'Data data'!L557</f>
        <v>0.78260869565217395</v>
      </c>
      <c r="H50" s="72">
        <f>'Data data'!L566</f>
        <v>0.69620253164556967</v>
      </c>
      <c r="I50" s="72">
        <f>'Data data'!L577</f>
        <v>0.73404255319148937</v>
      </c>
      <c r="J50" s="72">
        <f>'Data data'!L588</f>
        <v>0.63636363636363635</v>
      </c>
      <c r="K50" s="72">
        <f>'Data data'!L595</f>
        <v>0.74509803921568629</v>
      </c>
      <c r="N50" s="72">
        <f>'Data data'!L620</f>
        <v>0.69369369369369371</v>
      </c>
      <c r="O50" s="72">
        <f>'Data data'!L629</f>
        <v>0.52406417112299464</v>
      </c>
      <c r="P50" s="72">
        <f>'Data data'!L638</f>
        <v>0.43147208121827413</v>
      </c>
      <c r="Q50" s="72">
        <f>'Data data'!L647</f>
        <v>0.37423312883435583</v>
      </c>
      <c r="R50" s="72">
        <f>'Data data'!L654</f>
        <v>0.64179104477611937</v>
      </c>
      <c r="S50" s="209">
        <f t="shared" si="14"/>
        <v>0.63857765667741506</v>
      </c>
    </row>
    <row r="51" spans="1:19" x14ac:dyDescent="0.15">
      <c r="A51" s="210" t="s">
        <v>1150</v>
      </c>
      <c r="B51" s="72">
        <f>'Data data'!L487</f>
        <v>0.40298507462686567</v>
      </c>
      <c r="C51" s="72">
        <f>'Data data'!L497</f>
        <v>0.33695652173913043</v>
      </c>
      <c r="D51" s="72">
        <f>'Data data'!L509</f>
        <v>0.97368421052631582</v>
      </c>
      <c r="E51" s="72">
        <f>'Data data'!L522</f>
        <v>0.79166666666666663</v>
      </c>
      <c r="F51" s="72">
        <f>'Data data'!L544</f>
        <v>0.35135135135135137</v>
      </c>
      <c r="G51" s="72">
        <f>'Data data'!L558</f>
        <v>0.71014492753623193</v>
      </c>
      <c r="H51" s="72">
        <f>'Data data'!L567</f>
        <v>0.41772151898734178</v>
      </c>
      <c r="I51" s="72">
        <f>'Data data'!L578</f>
        <v>0.58510638297872342</v>
      </c>
      <c r="J51" s="72">
        <f>'Data data'!L589</f>
        <v>0.5490196078431373</v>
      </c>
      <c r="K51" s="72">
        <f>'Data data'!L596</f>
        <v>1</v>
      </c>
      <c r="N51" s="72">
        <f>'Data data'!L621</f>
        <v>0.49549549549549549</v>
      </c>
      <c r="O51" s="72">
        <f>'Data data'!L630</f>
        <v>0.48128342245989303</v>
      </c>
      <c r="P51" s="72">
        <f>'Data data'!L639</f>
        <v>0.48730964467005078</v>
      </c>
      <c r="S51" s="209">
        <f t="shared" si="14"/>
        <v>0.58328652499086175</v>
      </c>
    </row>
    <row r="52" spans="1:19" x14ac:dyDescent="0.15">
      <c r="A52" s="210" t="s">
        <v>1151</v>
      </c>
      <c r="B52" s="72">
        <f>'Data data'!L488</f>
        <v>0.32835820895522388</v>
      </c>
      <c r="C52" s="72">
        <f>'Data data'!L498</f>
        <v>0.38043478260869568</v>
      </c>
      <c r="D52" s="72">
        <f>'Data data'!L510</f>
        <v>0.86842105263157898</v>
      </c>
      <c r="E52" s="72">
        <f>'Data data'!L523</f>
        <v>0.75</v>
      </c>
      <c r="F52" s="72">
        <f>'Data data'!L545</f>
        <v>0.3108108108108108</v>
      </c>
      <c r="G52" s="72">
        <f>'Data data'!L559</f>
        <v>0.6376811594202898</v>
      </c>
      <c r="H52" s="72">
        <f>'Data data'!L568</f>
        <v>0.30379746835443039</v>
      </c>
      <c r="I52" s="72">
        <f>'Data data'!L579</f>
        <v>0.48936170212765956</v>
      </c>
      <c r="J52" s="72">
        <f>'Data data'!L590</f>
        <v>0.72549019607843135</v>
      </c>
      <c r="K52" s="72">
        <f>'Data data'!L597</f>
        <v>0.84313725490196079</v>
      </c>
      <c r="N52" s="72">
        <f>'Data data'!L622</f>
        <v>0.76576576576576572</v>
      </c>
      <c r="O52" s="72">
        <f>'Data data'!L631</f>
        <v>0.48128342245989303</v>
      </c>
      <c r="P52" s="72">
        <f>'Data data'!L640</f>
        <v>0.40101522842639592</v>
      </c>
      <c r="S52" s="209">
        <f t="shared" si="14"/>
        <v>0.56042746558008738</v>
      </c>
    </row>
    <row r="53" spans="1:19" x14ac:dyDescent="0.15">
      <c r="A53" s="210" t="s">
        <v>1152</v>
      </c>
      <c r="B53" s="72">
        <f>'Data data'!L489</f>
        <v>0.38805970149253732</v>
      </c>
      <c r="C53" s="72">
        <f>'Data data'!L499</f>
        <v>0.2608695652173913</v>
      </c>
      <c r="D53" s="72">
        <f>'Data data'!L511</f>
        <v>0.76315789473684215</v>
      </c>
      <c r="E53" s="72">
        <f>'Data data'!L524</f>
        <v>0.77083333333333337</v>
      </c>
      <c r="F53" s="72">
        <f>'Data data'!L546</f>
        <v>0.20270270270270271</v>
      </c>
      <c r="H53" s="72">
        <f>'Data data'!L569</f>
        <v>0.46835443037974683</v>
      </c>
      <c r="I53" s="72">
        <f>'Data data'!L580</f>
        <v>0.5</v>
      </c>
      <c r="K53" s="72">
        <f>'Data data'!L598</f>
        <v>0.90196078431372551</v>
      </c>
      <c r="S53" s="209">
        <f t="shared" si="14"/>
        <v>0.53199230152203492</v>
      </c>
    </row>
    <row r="54" spans="1:19" x14ac:dyDescent="0.15">
      <c r="A54" s="210" t="s">
        <v>1153</v>
      </c>
      <c r="C54" s="72">
        <f>'Data data'!L500</f>
        <v>0.30434782608695654</v>
      </c>
      <c r="D54" s="72">
        <f>'Data data'!L512</f>
        <v>0.75</v>
      </c>
      <c r="E54" s="72">
        <f>'Data data'!L525</f>
        <v>0.64583333333333337</v>
      </c>
      <c r="F54" s="72">
        <f>'Data data'!L547</f>
        <v>0.55405405405405406</v>
      </c>
      <c r="H54" s="72">
        <f>'Data data'!L570</f>
        <v>0.41772151898734178</v>
      </c>
      <c r="I54" s="72">
        <f>'Data data'!L581</f>
        <v>0.38297872340425532</v>
      </c>
      <c r="K54" s="72">
        <f>'Data data'!L599</f>
        <v>0.62745098039215685</v>
      </c>
      <c r="S54" s="209">
        <f t="shared" si="14"/>
        <v>0.52605520517972826</v>
      </c>
    </row>
    <row r="55" spans="1:19" x14ac:dyDescent="0.15">
      <c r="A55" s="210" t="s">
        <v>1154</v>
      </c>
      <c r="C55" s="72">
        <f>'Data data'!L501</f>
        <v>0.30434782608695654</v>
      </c>
      <c r="D55" s="72">
        <f>'Data data'!L513</f>
        <v>0.68421052631578949</v>
      </c>
      <c r="E55" s="72">
        <f>'Data data'!L526</f>
        <v>0.6875</v>
      </c>
      <c r="F55" s="72">
        <f>'Data data'!L548</f>
        <v>0.55405405405405406</v>
      </c>
      <c r="K55" s="72">
        <f>'Data data'!L600</f>
        <v>0.47058823529411764</v>
      </c>
      <c r="S55" s="209">
        <f t="shared" si="14"/>
        <v>0.54014012835018355</v>
      </c>
    </row>
    <row r="56" spans="1:19" x14ac:dyDescent="0.15">
      <c r="A56" s="210" t="s">
        <v>1155</v>
      </c>
      <c r="D56" s="72">
        <f>'Data data'!L514</f>
        <v>0.65789473684210531</v>
      </c>
      <c r="E56" s="72">
        <f>'Data data'!L527</f>
        <v>0.72916666666666663</v>
      </c>
      <c r="F56" s="72">
        <f>'Data data'!L549</f>
        <v>0.47297297297297297</v>
      </c>
      <c r="K56" s="72">
        <f>'Data data'!L601</f>
        <v>0.6470588235294118</v>
      </c>
      <c r="S56" s="209">
        <f t="shared" si="14"/>
        <v>0.62677330000278919</v>
      </c>
    </row>
    <row r="57" spans="1:19" x14ac:dyDescent="0.15">
      <c r="A57" s="210" t="s">
        <v>1156</v>
      </c>
      <c r="E57" s="72">
        <f>'Data data'!L528</f>
        <v>0.6875</v>
      </c>
      <c r="F57" s="72">
        <f>'Data data'!L550</f>
        <v>0.63513513513513509</v>
      </c>
      <c r="K57" s="72">
        <f>'Data data'!L602</f>
        <v>0.37254901960784315</v>
      </c>
      <c r="S57" s="209">
        <f t="shared" si="14"/>
        <v>0.56506138491432611</v>
      </c>
    </row>
    <row r="58" spans="1:19" x14ac:dyDescent="0.15">
      <c r="A58" s="210" t="s">
        <v>1157</v>
      </c>
      <c r="E58" s="72">
        <f>'Data data'!L529</f>
        <v>0.64583333333333337</v>
      </c>
      <c r="K58" s="72">
        <f>'Data data'!L603</f>
        <v>0.35294117647058826</v>
      </c>
      <c r="S58" s="209">
        <f t="shared" si="14"/>
        <v>0.49938725490196079</v>
      </c>
    </row>
    <row r="59" spans="1:19" x14ac:dyDescent="0.15">
      <c r="A59" s="210" t="s">
        <v>1158</v>
      </c>
      <c r="E59" s="72">
        <f>'Data data'!L530</f>
        <v>0.85416666666666663</v>
      </c>
      <c r="S59" s="209">
        <f t="shared" si="14"/>
        <v>0.85416666666666663</v>
      </c>
    </row>
    <row r="60" spans="1:19" x14ac:dyDescent="0.15">
      <c r="A60" s="210" t="s">
        <v>1159</v>
      </c>
      <c r="E60" s="72">
        <f>'Data data'!L531</f>
        <v>0.52083333333333337</v>
      </c>
      <c r="S60" s="209">
        <f t="shared" si="14"/>
        <v>0.52083333333333337</v>
      </c>
    </row>
    <row r="61" spans="1:19" x14ac:dyDescent="0.15">
      <c r="A61" s="210" t="s">
        <v>1160</v>
      </c>
      <c r="E61" s="72">
        <f>'Data data'!L532</f>
        <v>0.47916666666666669</v>
      </c>
      <c r="S61" s="209">
        <f t="shared" si="14"/>
        <v>0.47916666666666669</v>
      </c>
    </row>
    <row r="62" spans="1:19" x14ac:dyDescent="0.15">
      <c r="A62" s="210" t="s">
        <v>1161</v>
      </c>
      <c r="E62" s="72">
        <f>'Data data'!L533</f>
        <v>0.4375</v>
      </c>
      <c r="S62" s="209">
        <f t="shared" si="14"/>
        <v>0.4375</v>
      </c>
    </row>
    <row r="63" spans="1:19" x14ac:dyDescent="0.15">
      <c r="A63" s="210" t="s">
        <v>1162</v>
      </c>
      <c r="E63" s="72">
        <f>'Data data'!L534</f>
        <v>0.41666666666666669</v>
      </c>
      <c r="S63" s="209">
        <f t="shared" si="14"/>
        <v>0.41666666666666669</v>
      </c>
    </row>
    <row r="64" spans="1:19" x14ac:dyDescent="0.15">
      <c r="A64" s="210" t="s">
        <v>1163</v>
      </c>
      <c r="E64" s="72">
        <f>'Data data'!L535</f>
        <v>0.22916666666666666</v>
      </c>
      <c r="S64" s="209">
        <f t="shared" si="14"/>
        <v>0.22916666666666666</v>
      </c>
    </row>
    <row r="65" spans="1:52" x14ac:dyDescent="0.15">
      <c r="A65" s="210" t="s">
        <v>1164</v>
      </c>
      <c r="E65" s="72">
        <f>'Data data'!L536</f>
        <v>0.27083333333333331</v>
      </c>
      <c r="S65" s="209">
        <f t="shared" si="14"/>
        <v>0.27083333333333331</v>
      </c>
    </row>
    <row r="66" spans="1:52" x14ac:dyDescent="0.15">
      <c r="A66" s="210"/>
    </row>
    <row r="67" spans="1:52" x14ac:dyDescent="0.15">
      <c r="A67" t="s">
        <v>746</v>
      </c>
      <c r="B67" t="str">
        <f>TechCrunch!C1</f>
        <v>2017/11</v>
      </c>
      <c r="C67" t="str">
        <f>TechCrunch!D1</f>
        <v>2017/12</v>
      </c>
      <c r="D67" t="str">
        <f>TechCrunch!E1</f>
        <v>2018/01</v>
      </c>
      <c r="E67" t="str">
        <f>TechCrunch!F1</f>
        <v>2018/02</v>
      </c>
      <c r="F67" t="str">
        <f>TechCrunch!G1</f>
        <v>2018/03</v>
      </c>
      <c r="G67" t="str">
        <f>TechCrunch!H1</f>
        <v>2018/04</v>
      </c>
      <c r="H67" t="str">
        <f>TechCrunch!I1</f>
        <v>2018/05</v>
      </c>
      <c r="I67" t="str">
        <f>TechCrunch!J1</f>
        <v>2018/06</v>
      </c>
      <c r="J67" t="str">
        <f>TechCrunch!K1</f>
        <v>2018/07</v>
      </c>
      <c r="K67" t="str">
        <f>TechCrunch!L1</f>
        <v>2018/08</v>
      </c>
      <c r="L67" t="str">
        <f>TechCrunch!M1</f>
        <v>2018/09</v>
      </c>
      <c r="M67" t="str">
        <f>TechCrunch!N1</f>
        <v>2018/10</v>
      </c>
      <c r="N67" t="str">
        <f>TechCrunch!O1</f>
        <v>2018/11</v>
      </c>
      <c r="O67" t="str">
        <f>TechCrunch!P1</f>
        <v>2018/12</v>
      </c>
      <c r="P67" t="str">
        <f>TechCrunch!Q1</f>
        <v>2019/01</v>
      </c>
      <c r="Q67" t="str">
        <f>TechCrunch!R1</f>
        <v>2019/02</v>
      </c>
      <c r="R67" t="str">
        <f>TechCrunch!S1</f>
        <v>2019/03</v>
      </c>
      <c r="S67" t="str">
        <f>TechCrunch!T1</f>
        <v>2019/04</v>
      </c>
      <c r="T67" t="str">
        <f>TechCrunch!U1</f>
        <v>2019/05</v>
      </c>
      <c r="U67" t="str">
        <f>TechCrunch!V1</f>
        <v>2019/06</v>
      </c>
      <c r="V67" t="str">
        <f>TechCrunch!W1</f>
        <v>2019/07</v>
      </c>
      <c r="W67" t="str">
        <f>TechCrunch!X1</f>
        <v>2019/08</v>
      </c>
      <c r="X67" t="str">
        <f>TechCrunch!Y1</f>
        <v>2019/09</v>
      </c>
      <c r="Y67" t="str">
        <f>TechCrunch!Z1</f>
        <v>2019/10</v>
      </c>
      <c r="Z67" t="str">
        <f>TechCrunch!AA1</f>
        <v>2019/11</v>
      </c>
      <c r="AA67" t="str">
        <f>TechCrunch!AB1</f>
        <v>2019/12</v>
      </c>
      <c r="AB67" t="str">
        <f>TechCrunch!AC1</f>
        <v>2020/01</v>
      </c>
      <c r="AC67" t="str">
        <f>TechCrunch!AD1</f>
        <v>2020/02</v>
      </c>
      <c r="AD67" t="str">
        <f>TechCrunch!AE1</f>
        <v>2020/03</v>
      </c>
      <c r="AE67" t="str">
        <f>TechCrunch!AF1</f>
        <v>2020/04</v>
      </c>
      <c r="AF67" t="str">
        <f>TechCrunch!AG1</f>
        <v>2020/05</v>
      </c>
      <c r="AG67" t="str">
        <f>TechCrunch!AH1</f>
        <v>2020/06</v>
      </c>
      <c r="AH67" t="str">
        <f>TechCrunch!AI1</f>
        <v>2020/07</v>
      </c>
      <c r="AI67" t="str">
        <f>TechCrunch!AJ1</f>
        <v>2020/08</v>
      </c>
      <c r="AJ67" t="str">
        <f>TechCrunch!AK1</f>
        <v>2020/09</v>
      </c>
      <c r="AK67" t="str">
        <f>TechCrunch!AL1</f>
        <v>2020/10</v>
      </c>
      <c r="AL67" t="str">
        <f>TechCrunch!AM1</f>
        <v>2020/11</v>
      </c>
      <c r="AM67" t="str">
        <f>TechCrunch!AN1</f>
        <v>2020/12</v>
      </c>
      <c r="AN67" t="str">
        <f>TechCrunch!AO1</f>
        <v>2021/01</v>
      </c>
      <c r="AO67" t="str">
        <f>TechCrunch!AP1</f>
        <v>2021/02</v>
      </c>
      <c r="AP67" t="str">
        <f>TechCrunch!AQ1</f>
        <v>2021/03</v>
      </c>
      <c r="AQ67" t="str">
        <f>TechCrunch!AR1</f>
        <v>2021/04</v>
      </c>
      <c r="AR67" t="str">
        <f>TechCrunch!AS1</f>
        <v>2021/05</v>
      </c>
      <c r="AS67" t="str">
        <f>TechCrunch!AT1</f>
        <v>2021/06</v>
      </c>
      <c r="AT67" t="str">
        <f>TechCrunch!AU1</f>
        <v>2021/07</v>
      </c>
      <c r="AU67" t="str">
        <f>TechCrunch!AV1</f>
        <v>2021/08</v>
      </c>
      <c r="AV67" t="str">
        <f>TechCrunch!AW1</f>
        <v>2021/09</v>
      </c>
      <c r="AW67" t="str">
        <f>TechCrunch!AX1</f>
        <v>2021/10</v>
      </c>
      <c r="AX67" t="str">
        <f>TechCrunch!AY1</f>
        <v>2021/11</v>
      </c>
      <c r="AY67" t="str">
        <f>TechCrunch!AZ1</f>
        <v>2021/12</v>
      </c>
      <c r="AZ67" t="str">
        <f>TechCrunch!BA1</f>
        <v>2022/01</v>
      </c>
    </row>
    <row r="68" spans="1:52" x14ac:dyDescent="0.15">
      <c r="A68" t="s">
        <v>388</v>
      </c>
      <c r="B68" s="72">
        <f>TechCrunch!C9</f>
        <v>0.72</v>
      </c>
      <c r="C68" s="72">
        <f>TechCrunch!D9</f>
        <v>0.68571428571428572</v>
      </c>
      <c r="D68" s="72">
        <f>TechCrunch!E9</f>
        <v>0.76923076923076927</v>
      </c>
      <c r="E68" s="72">
        <f>TechCrunch!F9</f>
        <v>0.53846153846153844</v>
      </c>
      <c r="F68" s="72">
        <f>TechCrunch!G9</f>
        <v>0.53333333333333333</v>
      </c>
      <c r="G68" s="72">
        <f>TechCrunch!H9</f>
        <v>0.5</v>
      </c>
      <c r="H68" s="72">
        <f>TechCrunch!I9</f>
        <v>0.45</v>
      </c>
      <c r="I68" s="72">
        <f>TechCrunch!J9</f>
        <v>0.6</v>
      </c>
      <c r="J68" s="72">
        <f>TechCrunch!K9</f>
        <v>0.5</v>
      </c>
      <c r="K68" s="72">
        <f>TechCrunch!L9</f>
        <v>0.78947368421052633</v>
      </c>
      <c r="L68" s="72">
        <f>TechCrunch!M9</f>
        <v>0.93548387096774188</v>
      </c>
      <c r="M68" s="72">
        <f>TechCrunch!N9</f>
        <v>0.95652173913043481</v>
      </c>
      <c r="N68" s="72">
        <f>TechCrunch!O9</f>
        <v>0.99199999999999999</v>
      </c>
      <c r="O68" s="72">
        <f>TechCrunch!P9</f>
        <v>0.99342105263157898</v>
      </c>
      <c r="P68" s="72">
        <f>TechCrunch!Q9</f>
        <v>1</v>
      </c>
      <c r="Q68" s="72">
        <f>TechCrunch!R9</f>
        <v>0</v>
      </c>
      <c r="R68" s="72">
        <f>TechCrunch!S9</f>
        <v>0.45454545454545453</v>
      </c>
      <c r="S68" s="72">
        <f>TechCrunch!T9</f>
        <v>0.96296296296296291</v>
      </c>
      <c r="T68" s="72">
        <f>TechCrunch!U9</f>
        <v>0.85</v>
      </c>
      <c r="U68" s="72">
        <f>TechCrunch!V9</f>
        <v>0.86956521739130432</v>
      </c>
      <c r="V68" s="72">
        <f>TechCrunch!W9</f>
        <v>0.83333333333333337</v>
      </c>
      <c r="W68" s="72">
        <f>TechCrunch!X9</f>
        <v>0.375</v>
      </c>
      <c r="X68" s="72">
        <f>TechCrunch!Y9</f>
        <v>0.80645161290322576</v>
      </c>
      <c r="Y68" s="72">
        <f>TechCrunch!Z9</f>
        <v>0.89473684210526316</v>
      </c>
      <c r="Z68" s="72">
        <f>TechCrunch!AA9</f>
        <v>0.2857142857142857</v>
      </c>
      <c r="AA68" s="72">
        <f>TechCrunch!AB9</f>
        <v>0.76923076923076927</v>
      </c>
      <c r="AB68" s="72">
        <f>TechCrunch!AC9</f>
        <v>0.5</v>
      </c>
      <c r="AC68" s="72">
        <f>TechCrunch!AD9</f>
        <v>0</v>
      </c>
      <c r="AD68" s="72">
        <f>TechCrunch!AE9</f>
        <v>0.73333333333333328</v>
      </c>
      <c r="AE68" s="72">
        <f>TechCrunch!AF9</f>
        <v>0.66666666666666663</v>
      </c>
      <c r="AF68" s="72">
        <f>TechCrunch!AG9</f>
        <v>0.3</v>
      </c>
      <c r="AG68" s="72">
        <f>TechCrunch!AH9</f>
        <v>0.4</v>
      </c>
      <c r="AH68" s="72">
        <f>TechCrunch!AI9</f>
        <v>0.8</v>
      </c>
      <c r="AI68" s="72">
        <f>TechCrunch!AJ9</f>
        <v>0.60869565217391308</v>
      </c>
      <c r="AJ68" s="72">
        <f>TechCrunch!AK9</f>
        <v>0.17647058823529413</v>
      </c>
      <c r="AK68" s="72">
        <f>TechCrunch!AL9</f>
        <v>0.66666666666666663</v>
      </c>
      <c r="AL68" s="72">
        <f>TechCrunch!AM9</f>
        <v>0.3</v>
      </c>
      <c r="AM68" s="72">
        <f>TechCrunch!AN9</f>
        <v>0.52173913043478259</v>
      </c>
      <c r="AN68" s="72">
        <f>TechCrunch!AO9</f>
        <v>0.33333333333333331</v>
      </c>
      <c r="AO68" s="72">
        <f>TechCrunch!AP9</f>
        <v>0</v>
      </c>
      <c r="AP68" s="72">
        <f>TechCrunch!AQ9</f>
        <v>0.63157894736842102</v>
      </c>
      <c r="AQ68" s="72">
        <f>TechCrunch!AR9</f>
        <v>0.57894736842105265</v>
      </c>
      <c r="AR68" s="72">
        <f>TechCrunch!AS9</f>
        <v>0.1111111111111111</v>
      </c>
      <c r="AS68" s="72">
        <f>TechCrunch!AT9</f>
        <v>0.63888888888888884</v>
      </c>
      <c r="AT68" s="72">
        <f>TechCrunch!AU9</f>
        <v>0.4</v>
      </c>
      <c r="AU68" s="72">
        <f>TechCrunch!AV9</f>
        <v>0.625</v>
      </c>
      <c r="AV68" s="72">
        <f>TechCrunch!AW9</f>
        <v>0.53333333333333333</v>
      </c>
      <c r="AW68" s="72">
        <f>TechCrunch!AX9</f>
        <v>0.4375</v>
      </c>
      <c r="AX68" s="72">
        <f>TechCrunch!AY9</f>
        <v>0.27272727272727271</v>
      </c>
      <c r="AY68" s="72">
        <f>TechCrunch!AZ9</f>
        <v>0.46153846153846156</v>
      </c>
      <c r="AZ68" s="72">
        <f>TechCrunch!BA9</f>
        <v>0.57894736842105265</v>
      </c>
    </row>
    <row r="69" spans="1:52" x14ac:dyDescent="0.15">
      <c r="A69" t="s">
        <v>991</v>
      </c>
      <c r="B69" s="72">
        <f>TechCrunch!C10</f>
        <v>0.28000000000000003</v>
      </c>
      <c r="C69" s="72">
        <f>TechCrunch!D10</f>
        <v>0.31428571428571428</v>
      </c>
      <c r="D69" s="72">
        <f>TechCrunch!E10</f>
        <v>0.23076923076923078</v>
      </c>
      <c r="E69" s="72">
        <f>TechCrunch!F10</f>
        <v>0.46153846153846156</v>
      </c>
      <c r="F69" s="72">
        <f>TechCrunch!G10</f>
        <v>0.46666666666666667</v>
      </c>
      <c r="G69" s="72">
        <f>TechCrunch!H10</f>
        <v>0.5</v>
      </c>
      <c r="H69" s="72">
        <f>TechCrunch!I10</f>
        <v>0.55000000000000004</v>
      </c>
      <c r="I69" s="72">
        <f>TechCrunch!J10</f>
        <v>0.4</v>
      </c>
      <c r="J69" s="72">
        <f>TechCrunch!K10</f>
        <v>0.5</v>
      </c>
      <c r="K69" s="72">
        <f>TechCrunch!L10</f>
        <v>0.21052631578947367</v>
      </c>
      <c r="L69" s="72">
        <f>TechCrunch!M10</f>
        <v>6.4516129032258063E-2</v>
      </c>
      <c r="M69" s="72">
        <f>TechCrunch!N10</f>
        <v>4.3478260869565216E-2</v>
      </c>
      <c r="N69" s="72">
        <f>TechCrunch!O10</f>
        <v>8.0000000000000002E-3</v>
      </c>
      <c r="O69" s="72">
        <f>TechCrunch!P10</f>
        <v>6.5789473684210523E-3</v>
      </c>
      <c r="P69" s="72">
        <f>TechCrunch!Q10</f>
        <v>0</v>
      </c>
      <c r="Q69" s="72">
        <f>TechCrunch!R10</f>
        <v>1</v>
      </c>
      <c r="R69" s="72">
        <f>TechCrunch!S10</f>
        <v>0.54545454545454541</v>
      </c>
      <c r="S69" s="72">
        <f>TechCrunch!T10</f>
        <v>3.7037037037037035E-2</v>
      </c>
      <c r="T69" s="72">
        <f>TechCrunch!U10</f>
        <v>0.15</v>
      </c>
      <c r="U69" s="72">
        <f>TechCrunch!V10</f>
        <v>0.13043478260869565</v>
      </c>
      <c r="V69" s="72">
        <f>TechCrunch!W10</f>
        <v>0.16666666666666666</v>
      </c>
      <c r="W69" s="72">
        <f>TechCrunch!X10</f>
        <v>0.625</v>
      </c>
      <c r="X69" s="72">
        <f>TechCrunch!Y10</f>
        <v>0.19354838709677419</v>
      </c>
      <c r="Y69" s="72">
        <f>TechCrunch!Z10</f>
        <v>0.10526315789473684</v>
      </c>
      <c r="Z69" s="72">
        <f>TechCrunch!AA10</f>
        <v>0.7142857142857143</v>
      </c>
      <c r="AA69" s="72">
        <f>TechCrunch!AB10</f>
        <v>0.23076923076923078</v>
      </c>
      <c r="AB69" s="72">
        <f>TechCrunch!AC10</f>
        <v>0.5</v>
      </c>
      <c r="AC69" s="72">
        <f>TechCrunch!AD10</f>
        <v>1</v>
      </c>
      <c r="AD69" s="72">
        <f>TechCrunch!AE10</f>
        <v>0.26666666666666666</v>
      </c>
      <c r="AE69" s="72">
        <f>TechCrunch!AF10</f>
        <v>0.33333333333333331</v>
      </c>
      <c r="AF69" s="72">
        <f>TechCrunch!AG10</f>
        <v>0.7</v>
      </c>
      <c r="AG69" s="72">
        <f>TechCrunch!AH10</f>
        <v>0.6</v>
      </c>
      <c r="AH69" s="72">
        <f>TechCrunch!AI10</f>
        <v>0.2</v>
      </c>
      <c r="AI69" s="72">
        <f>TechCrunch!AJ10</f>
        <v>0.39130434782608697</v>
      </c>
      <c r="AJ69" s="72">
        <f>TechCrunch!AK10</f>
        <v>0.82352941176470584</v>
      </c>
      <c r="AK69" s="72">
        <f>TechCrunch!AL10</f>
        <v>0.33333333333333331</v>
      </c>
      <c r="AL69" s="72">
        <f>TechCrunch!AM10</f>
        <v>0.7</v>
      </c>
      <c r="AM69" s="72">
        <f>TechCrunch!AN10</f>
        <v>0.47826086956521741</v>
      </c>
      <c r="AN69" s="72">
        <f>TechCrunch!AO10</f>
        <v>0.66666666666666663</v>
      </c>
      <c r="AO69" s="72">
        <f>TechCrunch!AP10</f>
        <v>1</v>
      </c>
      <c r="AP69" s="72">
        <f>TechCrunch!AQ10</f>
        <v>0.36842105263157893</v>
      </c>
      <c r="AQ69" s="72">
        <f>TechCrunch!AR10</f>
        <v>0.31578947368421051</v>
      </c>
      <c r="AR69" s="72">
        <f>TechCrunch!AS10</f>
        <v>0.88888888888888884</v>
      </c>
      <c r="AS69" s="72">
        <f>TechCrunch!AT10</f>
        <v>0.3611111111111111</v>
      </c>
      <c r="AT69" s="72">
        <f>TechCrunch!AU10</f>
        <v>0.6</v>
      </c>
      <c r="AU69" s="72">
        <f>TechCrunch!AV10</f>
        <v>0.375</v>
      </c>
      <c r="AV69" s="72">
        <f>TechCrunch!AW10</f>
        <v>0.46666666666666667</v>
      </c>
      <c r="AW69" s="72">
        <f>TechCrunch!AX10</f>
        <v>0.5625</v>
      </c>
      <c r="AX69" s="72">
        <f>TechCrunch!AY10</f>
        <v>0.72727272727272729</v>
      </c>
      <c r="AY69" s="72">
        <f>TechCrunch!AZ10</f>
        <v>0.53846153846153844</v>
      </c>
      <c r="AZ69" s="72">
        <f>TechCrunch!BA10</f>
        <v>0.42105263157894735</v>
      </c>
    </row>
    <row r="70" spans="1:52" x14ac:dyDescent="0.15">
      <c r="A70" t="s">
        <v>390</v>
      </c>
      <c r="B70" s="72">
        <f>TechCrunch!C11</f>
        <v>0</v>
      </c>
      <c r="C70" s="72">
        <f>TechCrunch!D11</f>
        <v>0</v>
      </c>
      <c r="D70" s="72">
        <f>TechCrunch!E11</f>
        <v>0</v>
      </c>
      <c r="E70" s="72">
        <f>TechCrunch!F11</f>
        <v>0</v>
      </c>
      <c r="F70" s="72">
        <f>TechCrunch!G11</f>
        <v>0</v>
      </c>
      <c r="G70" s="72">
        <f>TechCrunch!H11</f>
        <v>0</v>
      </c>
      <c r="H70" s="72">
        <f>TechCrunch!I11</f>
        <v>0</v>
      </c>
      <c r="I70" s="72">
        <f>TechCrunch!J11</f>
        <v>0</v>
      </c>
      <c r="J70" s="72">
        <f>TechCrunch!K11</f>
        <v>0</v>
      </c>
      <c r="K70" s="72">
        <f>TechCrunch!L11</f>
        <v>0</v>
      </c>
      <c r="L70" s="72">
        <f>TechCrunch!M11</f>
        <v>0</v>
      </c>
      <c r="M70" s="72">
        <f>TechCrunch!N11</f>
        <v>0</v>
      </c>
      <c r="N70" s="72">
        <f>TechCrunch!O11</f>
        <v>0</v>
      </c>
      <c r="O70" s="72">
        <f>TechCrunch!P11</f>
        <v>0</v>
      </c>
      <c r="P70" s="72">
        <f>TechCrunch!Q11</f>
        <v>0</v>
      </c>
      <c r="Q70" s="72">
        <f>TechCrunch!R11</f>
        <v>0</v>
      </c>
      <c r="R70" s="72">
        <f>TechCrunch!S11</f>
        <v>0</v>
      </c>
      <c r="S70" s="72">
        <f>TechCrunch!T11</f>
        <v>0</v>
      </c>
      <c r="T70" s="72">
        <f>TechCrunch!U11</f>
        <v>0</v>
      </c>
      <c r="U70" s="72">
        <f>TechCrunch!V11</f>
        <v>0</v>
      </c>
      <c r="V70" s="72">
        <f>TechCrunch!W11</f>
        <v>0</v>
      </c>
      <c r="W70" s="72">
        <f>TechCrunch!X11</f>
        <v>0</v>
      </c>
      <c r="X70" s="72">
        <f>TechCrunch!Y11</f>
        <v>0</v>
      </c>
      <c r="Y70" s="72">
        <f>TechCrunch!Z11</f>
        <v>0</v>
      </c>
      <c r="Z70" s="72">
        <f>TechCrunch!AA11</f>
        <v>0</v>
      </c>
      <c r="AA70" s="72">
        <f>TechCrunch!AB11</f>
        <v>0</v>
      </c>
      <c r="AB70" s="72">
        <f>TechCrunch!AC11</f>
        <v>0</v>
      </c>
      <c r="AC70" s="72">
        <f>TechCrunch!AD11</f>
        <v>0</v>
      </c>
      <c r="AD70" s="72">
        <f>TechCrunch!AE11</f>
        <v>0</v>
      </c>
      <c r="AE70" s="72">
        <f>TechCrunch!AF11</f>
        <v>0</v>
      </c>
      <c r="AF70" s="72">
        <f>TechCrunch!AG11</f>
        <v>0</v>
      </c>
      <c r="AG70" s="72">
        <f>TechCrunch!AH11</f>
        <v>0</v>
      </c>
      <c r="AH70" s="72">
        <f>TechCrunch!AI11</f>
        <v>0</v>
      </c>
      <c r="AI70" s="72">
        <f>TechCrunch!AJ11</f>
        <v>0</v>
      </c>
      <c r="AJ70" s="72">
        <f>TechCrunch!AK11</f>
        <v>0</v>
      </c>
      <c r="AK70" s="72">
        <f>TechCrunch!AL11</f>
        <v>0</v>
      </c>
      <c r="AL70" s="72">
        <f>TechCrunch!AM11</f>
        <v>0</v>
      </c>
      <c r="AM70" s="72">
        <f>TechCrunch!AN11</f>
        <v>0</v>
      </c>
      <c r="AN70" s="72">
        <f>TechCrunch!AO11</f>
        <v>0</v>
      </c>
      <c r="AO70" s="72">
        <f>TechCrunch!AP11</f>
        <v>0</v>
      </c>
      <c r="AP70" s="72">
        <f>TechCrunch!AQ11</f>
        <v>0</v>
      </c>
      <c r="AQ70" s="72">
        <f>TechCrunch!AR11</f>
        <v>0.10526315789473684</v>
      </c>
      <c r="AR70" s="72">
        <f>TechCrunch!AS11</f>
        <v>0</v>
      </c>
      <c r="AS70" s="72">
        <f>TechCrunch!AT11</f>
        <v>0</v>
      </c>
      <c r="AT70" s="72">
        <f>TechCrunch!AU11</f>
        <v>0</v>
      </c>
      <c r="AU70" s="72">
        <f>TechCrunch!AV11</f>
        <v>0</v>
      </c>
      <c r="AV70" s="72">
        <f>TechCrunch!AW11</f>
        <v>0</v>
      </c>
      <c r="AW70" s="72">
        <f>TechCrunch!AX11</f>
        <v>0</v>
      </c>
      <c r="AX70" s="72">
        <f>TechCrunch!AY11</f>
        <v>0</v>
      </c>
      <c r="AY70" s="72">
        <f>TechCrunch!AZ11</f>
        <v>0</v>
      </c>
      <c r="AZ70" s="72">
        <f>TechCrunch!BA11</f>
        <v>0</v>
      </c>
    </row>
    <row r="72" spans="1:52" x14ac:dyDescent="0.15">
      <c r="A72" t="s">
        <v>1124</v>
      </c>
      <c r="B72" t="s">
        <v>1125</v>
      </c>
      <c r="C72" t="s">
        <v>1126</v>
      </c>
      <c r="D72" t="s">
        <v>1127</v>
      </c>
      <c r="E72" t="s">
        <v>1128</v>
      </c>
      <c r="F72" t="s">
        <v>1129</v>
      </c>
      <c r="G72" t="s">
        <v>1130</v>
      </c>
      <c r="H72" t="s">
        <v>1131</v>
      </c>
      <c r="I72" t="s">
        <v>1132</v>
      </c>
      <c r="J72" t="s">
        <v>1133</v>
      </c>
      <c r="K72" t="s">
        <v>1134</v>
      </c>
      <c r="L72" t="s">
        <v>1135</v>
      </c>
      <c r="M72" t="s">
        <v>1136</v>
      </c>
    </row>
    <row r="73" spans="1:52" x14ac:dyDescent="0.15">
      <c r="A73">
        <v>2017</v>
      </c>
      <c r="B73" s="209"/>
      <c r="C73" s="209"/>
      <c r="D73" s="209"/>
      <c r="E73" s="209"/>
      <c r="F73" s="209"/>
      <c r="G73" s="209"/>
      <c r="H73" s="209"/>
      <c r="I73" s="209"/>
      <c r="J73" s="209"/>
      <c r="K73" s="209"/>
      <c r="L73" s="209">
        <f>TechCrunch!C10</f>
        <v>0.28000000000000003</v>
      </c>
      <c r="M73" s="209">
        <f>TechCrunch!D10</f>
        <v>0.31428571428571428</v>
      </c>
    </row>
    <row r="74" spans="1:52" x14ac:dyDescent="0.15">
      <c r="A74">
        <v>2018</v>
      </c>
      <c r="B74" s="209">
        <f>TechCrunch!E10</f>
        <v>0.23076923076923078</v>
      </c>
      <c r="C74" s="209">
        <f>TechCrunch!F10</f>
        <v>0.46153846153846156</v>
      </c>
      <c r="D74" s="209">
        <f>TechCrunch!G10</f>
        <v>0.46666666666666667</v>
      </c>
      <c r="E74" s="209">
        <f>TechCrunch!H10</f>
        <v>0.5</v>
      </c>
      <c r="F74" s="209">
        <f>TechCrunch!I10</f>
        <v>0.55000000000000004</v>
      </c>
      <c r="G74" s="209">
        <f>TechCrunch!J10</f>
        <v>0.4</v>
      </c>
      <c r="H74" s="209">
        <f>TechCrunch!K10</f>
        <v>0.5</v>
      </c>
      <c r="I74" s="209">
        <f>TechCrunch!L10</f>
        <v>0.21052631578947367</v>
      </c>
      <c r="J74" s="209">
        <f>TechCrunch!M10</f>
        <v>6.4516129032258063E-2</v>
      </c>
      <c r="K74" s="209">
        <f>TechCrunch!N10</f>
        <v>4.3478260869565216E-2</v>
      </c>
      <c r="L74" s="209">
        <f>TechCrunch!O10</f>
        <v>8.0000000000000002E-3</v>
      </c>
      <c r="M74" s="209">
        <f>TechCrunch!P10</f>
        <v>6.5789473684210523E-3</v>
      </c>
    </row>
    <row r="75" spans="1:52" x14ac:dyDescent="0.15">
      <c r="A75">
        <v>2019</v>
      </c>
      <c r="B75" s="209">
        <f>TechCrunch!Q10</f>
        <v>0</v>
      </c>
      <c r="C75" s="209">
        <f>TechCrunch!R10</f>
        <v>1</v>
      </c>
      <c r="D75" s="209">
        <f>TechCrunch!S10</f>
        <v>0.54545454545454541</v>
      </c>
      <c r="E75" s="209">
        <f>TechCrunch!T10</f>
        <v>3.7037037037037035E-2</v>
      </c>
      <c r="F75" s="209">
        <f>TechCrunch!U10</f>
        <v>0.15</v>
      </c>
      <c r="G75" s="209">
        <f>TechCrunch!V10</f>
        <v>0.13043478260869565</v>
      </c>
      <c r="H75" s="209">
        <f>TechCrunch!W10</f>
        <v>0.16666666666666666</v>
      </c>
      <c r="I75" s="209">
        <f>TechCrunch!X10</f>
        <v>0.625</v>
      </c>
      <c r="J75" s="209">
        <f>TechCrunch!Y10</f>
        <v>0.19354838709677419</v>
      </c>
      <c r="K75" s="209">
        <f>TechCrunch!Z10</f>
        <v>0.10526315789473684</v>
      </c>
      <c r="L75" s="209">
        <f>TechCrunch!AA10</f>
        <v>0.7142857142857143</v>
      </c>
      <c r="M75" s="209">
        <f>TechCrunch!AB10</f>
        <v>0.23076923076923078</v>
      </c>
    </row>
    <row r="76" spans="1:52" x14ac:dyDescent="0.15">
      <c r="A76">
        <v>2020</v>
      </c>
      <c r="B76" s="209">
        <f>TechCrunch!AC10</f>
        <v>0.5</v>
      </c>
      <c r="C76" s="209">
        <f>TechCrunch!AD10</f>
        <v>1</v>
      </c>
      <c r="D76" s="209">
        <f>TechCrunch!AE10</f>
        <v>0.26666666666666666</v>
      </c>
      <c r="E76" s="209">
        <f>TechCrunch!AF10</f>
        <v>0.33333333333333331</v>
      </c>
      <c r="F76" s="209">
        <f>TechCrunch!AG10</f>
        <v>0.7</v>
      </c>
      <c r="G76" s="209">
        <f>TechCrunch!AH10</f>
        <v>0.6</v>
      </c>
      <c r="H76" s="209">
        <f>TechCrunch!AI10</f>
        <v>0.2</v>
      </c>
      <c r="I76" s="209">
        <f>TechCrunch!AJ10</f>
        <v>0.39130434782608697</v>
      </c>
      <c r="J76" s="209">
        <f>TechCrunch!AK10</f>
        <v>0.82352941176470584</v>
      </c>
      <c r="K76" s="209">
        <f>TechCrunch!AL10</f>
        <v>0.33333333333333331</v>
      </c>
      <c r="L76" s="209">
        <f>TechCrunch!AM10</f>
        <v>0.7</v>
      </c>
      <c r="M76" s="209">
        <f>TechCrunch!AN10</f>
        <v>0.47826086956521741</v>
      </c>
    </row>
    <row r="77" spans="1:52" x14ac:dyDescent="0.15">
      <c r="A77">
        <v>2021</v>
      </c>
      <c r="B77" s="209">
        <f>TechCrunch!AO10</f>
        <v>0.66666666666666663</v>
      </c>
      <c r="C77" s="209">
        <f>TechCrunch!AP10</f>
        <v>1</v>
      </c>
      <c r="D77" s="209">
        <f>TechCrunch!AQ10</f>
        <v>0.36842105263157893</v>
      </c>
      <c r="E77" s="209">
        <f>TechCrunch!AR10</f>
        <v>0.31578947368421051</v>
      </c>
      <c r="F77" s="209">
        <f>TechCrunch!AS10</f>
        <v>0.88888888888888884</v>
      </c>
      <c r="G77" s="209">
        <f>TechCrunch!AT10</f>
        <v>0.3611111111111111</v>
      </c>
      <c r="H77" s="209">
        <f>TechCrunch!AU10</f>
        <v>0.6</v>
      </c>
      <c r="I77" s="209">
        <f>TechCrunch!AV10</f>
        <v>0.375</v>
      </c>
      <c r="J77" s="209">
        <f>TechCrunch!AW10</f>
        <v>0.46666666666666667</v>
      </c>
      <c r="K77" s="209">
        <f>TechCrunch!AX10</f>
        <v>0.5625</v>
      </c>
      <c r="L77" s="209">
        <f>TechCrunch!AY10</f>
        <v>0.72727272727272729</v>
      </c>
      <c r="M77" s="209">
        <f>TechCrunch!AZ10</f>
        <v>0.53846153846153844</v>
      </c>
    </row>
    <row r="78" spans="1:52" x14ac:dyDescent="0.15">
      <c r="A78">
        <v>2022</v>
      </c>
      <c r="B78" s="209">
        <f>AZ69</f>
        <v>0.42105263157894735</v>
      </c>
      <c r="C78" s="209"/>
      <c r="D78" s="209"/>
      <c r="E78" s="209"/>
      <c r="F78" s="209"/>
      <c r="G78" s="209"/>
      <c r="H78" s="209"/>
      <c r="I78" s="209"/>
      <c r="J78" s="209"/>
      <c r="K78" s="209"/>
      <c r="L78" s="209"/>
      <c r="M78" s="209"/>
    </row>
    <row r="79" spans="1:52" x14ac:dyDescent="0.15">
      <c r="A79" t="s">
        <v>395</v>
      </c>
      <c r="B79" s="209">
        <f>AVERAGE(B73:B78)</f>
        <v>0.36369770580296895</v>
      </c>
      <c r="C79" s="209">
        <f t="shared" ref="C79:M79" si="15">AVERAGE(C73:C78)</f>
        <v>0.86538461538461542</v>
      </c>
      <c r="D79" s="209">
        <f t="shared" si="15"/>
        <v>0.41180223285486445</v>
      </c>
      <c r="E79" s="209">
        <f t="shared" si="15"/>
        <v>0.29653996101364521</v>
      </c>
      <c r="F79" s="209">
        <f t="shared" si="15"/>
        <v>0.57222222222222219</v>
      </c>
      <c r="G79" s="209">
        <f t="shared" si="15"/>
        <v>0.37288647342995174</v>
      </c>
      <c r="H79" s="209">
        <f t="shared" si="15"/>
        <v>0.3666666666666667</v>
      </c>
      <c r="I79" s="209">
        <f t="shared" si="15"/>
        <v>0.40045766590389015</v>
      </c>
      <c r="J79" s="209">
        <f t="shared" si="15"/>
        <v>0.38706514864010122</v>
      </c>
      <c r="K79" s="209">
        <f t="shared" si="15"/>
        <v>0.26114368802440885</v>
      </c>
      <c r="L79" s="209">
        <f t="shared" si="15"/>
        <v>0.48591168831168829</v>
      </c>
      <c r="M79" s="209">
        <f t="shared" si="15"/>
        <v>0.31367126009002433</v>
      </c>
    </row>
    <row r="81" spans="1:52" x14ac:dyDescent="0.15">
      <c r="A81" t="s">
        <v>746</v>
      </c>
      <c r="B81" t="str">
        <f>TechCrunch!C1</f>
        <v>2017/11</v>
      </c>
      <c r="C81" t="str">
        <f>TechCrunch!D1</f>
        <v>2017/12</v>
      </c>
      <c r="D81" t="str">
        <f>TechCrunch!E1</f>
        <v>2018/01</v>
      </c>
      <c r="E81" t="str">
        <f>TechCrunch!F1</f>
        <v>2018/02</v>
      </c>
      <c r="F81" t="str">
        <f>TechCrunch!G1</f>
        <v>2018/03</v>
      </c>
      <c r="G81" t="str">
        <f>TechCrunch!H1</f>
        <v>2018/04</v>
      </c>
      <c r="H81" t="str">
        <f>TechCrunch!I1</f>
        <v>2018/05</v>
      </c>
      <c r="I81" t="str">
        <f>TechCrunch!J1</f>
        <v>2018/06</v>
      </c>
      <c r="J81" t="str">
        <f>TechCrunch!K1</f>
        <v>2018/07</v>
      </c>
      <c r="K81" t="str">
        <f>TechCrunch!L1</f>
        <v>2018/08</v>
      </c>
      <c r="L81" t="str">
        <f>TechCrunch!M1</f>
        <v>2018/09</v>
      </c>
      <c r="M81" t="str">
        <f>TechCrunch!N1</f>
        <v>2018/10</v>
      </c>
      <c r="N81" t="str">
        <f>TechCrunch!O1</f>
        <v>2018/11</v>
      </c>
      <c r="O81" t="str">
        <f>TechCrunch!P1</f>
        <v>2018/12</v>
      </c>
      <c r="P81" t="str">
        <f>TechCrunch!Q1</f>
        <v>2019/01</v>
      </c>
      <c r="Q81" t="str">
        <f>TechCrunch!R1</f>
        <v>2019/02</v>
      </c>
      <c r="R81" t="str">
        <f>TechCrunch!S1</f>
        <v>2019/03</v>
      </c>
      <c r="S81" t="str">
        <f>TechCrunch!T1</f>
        <v>2019/04</v>
      </c>
      <c r="T81" t="str">
        <f>TechCrunch!U1</f>
        <v>2019/05</v>
      </c>
      <c r="U81" t="str">
        <f>TechCrunch!V1</f>
        <v>2019/06</v>
      </c>
      <c r="V81" t="str">
        <f>TechCrunch!W1</f>
        <v>2019/07</v>
      </c>
      <c r="W81" t="str">
        <f>TechCrunch!X1</f>
        <v>2019/08</v>
      </c>
      <c r="X81" t="str">
        <f>TechCrunch!Y1</f>
        <v>2019/09</v>
      </c>
      <c r="Y81" t="str">
        <f>TechCrunch!Z1</f>
        <v>2019/10</v>
      </c>
      <c r="Z81" t="str">
        <f>TechCrunch!AA1</f>
        <v>2019/11</v>
      </c>
      <c r="AA81" t="str">
        <f>TechCrunch!AB1</f>
        <v>2019/12</v>
      </c>
      <c r="AB81" t="str">
        <f>TechCrunch!AC1</f>
        <v>2020/01</v>
      </c>
      <c r="AC81" t="str">
        <f>TechCrunch!AD1</f>
        <v>2020/02</v>
      </c>
      <c r="AD81" t="str">
        <f>TechCrunch!AE1</f>
        <v>2020/03</v>
      </c>
      <c r="AE81" t="str">
        <f>TechCrunch!AF1</f>
        <v>2020/04</v>
      </c>
      <c r="AF81" t="str">
        <f>TechCrunch!AG1</f>
        <v>2020/05</v>
      </c>
      <c r="AG81" t="str">
        <f>TechCrunch!AH1</f>
        <v>2020/06</v>
      </c>
      <c r="AH81" t="str">
        <f>TechCrunch!AI1</f>
        <v>2020/07</v>
      </c>
      <c r="AI81" t="str">
        <f>TechCrunch!AJ1</f>
        <v>2020/08</v>
      </c>
      <c r="AJ81" t="str">
        <f>TechCrunch!AK1</f>
        <v>2020/09</v>
      </c>
      <c r="AK81" t="str">
        <f>TechCrunch!AL1</f>
        <v>2020/10</v>
      </c>
      <c r="AL81" t="str">
        <f>TechCrunch!AM1</f>
        <v>2020/11</v>
      </c>
      <c r="AM81" t="str">
        <f>TechCrunch!AN1</f>
        <v>2020/12</v>
      </c>
      <c r="AN81" t="str">
        <f>TechCrunch!AO1</f>
        <v>2021/01</v>
      </c>
      <c r="AO81" t="str">
        <f>TechCrunch!AP1</f>
        <v>2021/02</v>
      </c>
      <c r="AP81" t="str">
        <f>TechCrunch!AQ1</f>
        <v>2021/03</v>
      </c>
      <c r="AQ81" t="str">
        <f>TechCrunch!AR1</f>
        <v>2021/04</v>
      </c>
      <c r="AR81" t="str">
        <f>TechCrunch!AS1</f>
        <v>2021/05</v>
      </c>
      <c r="AS81" t="str">
        <f>TechCrunch!AT1</f>
        <v>2021/06</v>
      </c>
      <c r="AT81" t="str">
        <f>TechCrunch!AU1</f>
        <v>2021/07</v>
      </c>
      <c r="AU81" t="str">
        <f>TechCrunch!AV1</f>
        <v>2021/08</v>
      </c>
      <c r="AV81" t="str">
        <f>TechCrunch!AW1</f>
        <v>2021/09</v>
      </c>
      <c r="AW81" t="str">
        <f>TechCrunch!AX1</f>
        <v>2021/10</v>
      </c>
      <c r="AX81" t="str">
        <f>TechCrunch!AY1</f>
        <v>2021/11</v>
      </c>
      <c r="AY81" t="str">
        <f>TechCrunch!AZ1</f>
        <v>2021/12</v>
      </c>
      <c r="AZ81" t="str">
        <f>TechCrunch!BA1</f>
        <v>2022/01</v>
      </c>
    </row>
    <row r="82" spans="1:52" x14ac:dyDescent="0.15">
      <c r="A82" s="210" t="s">
        <v>1137</v>
      </c>
      <c r="B82" s="72">
        <f>TechCrunch!C12</f>
        <v>0.4</v>
      </c>
      <c r="C82" s="72">
        <f>TechCrunch!D12</f>
        <v>0.34285714285714286</v>
      </c>
      <c r="D82" s="72">
        <f>TechCrunch!E12</f>
        <v>0.46153846153846156</v>
      </c>
      <c r="E82" s="72">
        <f>TechCrunch!F12</f>
        <v>0.53846153846153844</v>
      </c>
      <c r="F82" s="72">
        <f>TechCrunch!G12</f>
        <v>0.33333333333333331</v>
      </c>
      <c r="G82" s="72">
        <f>TechCrunch!H12</f>
        <v>0.6428571428571429</v>
      </c>
      <c r="H82" s="72">
        <f>TechCrunch!I12</f>
        <v>0.65</v>
      </c>
      <c r="I82" s="72">
        <f>TechCrunch!J12</f>
        <v>0.36</v>
      </c>
      <c r="J82" s="72">
        <f>TechCrunch!K12</f>
        <v>0.38461538461538464</v>
      </c>
      <c r="K82" s="72">
        <f>TechCrunch!L12</f>
        <v>0.39130434782608697</v>
      </c>
      <c r="L82" s="72">
        <f>TechCrunch!M12</f>
        <v>0.45161290322580644</v>
      </c>
      <c r="M82" s="72">
        <f>TechCrunch!N12</f>
        <v>0.39130434782608697</v>
      </c>
      <c r="N82" s="72">
        <f>TechCrunch!O12</f>
        <v>0.376</v>
      </c>
      <c r="O82" s="72">
        <f>TechCrunch!P12</f>
        <v>0.36184210526315791</v>
      </c>
      <c r="P82" s="72">
        <f>TechCrunch!Q12</f>
        <v>0.36486486486486486</v>
      </c>
      <c r="Q82" s="72">
        <f>TechCrunch!R12</f>
        <v>0.36842105263157893</v>
      </c>
      <c r="R82" s="72">
        <f>TechCrunch!S12</f>
        <v>9.0909090909090912E-2</v>
      </c>
      <c r="S82" s="72">
        <f>TechCrunch!T12</f>
        <v>0.33333333333333331</v>
      </c>
      <c r="T82" s="72">
        <f>TechCrunch!U12</f>
        <v>0.2</v>
      </c>
      <c r="U82" s="72">
        <f>TechCrunch!V12</f>
        <v>0.82608695652173914</v>
      </c>
      <c r="V82" s="72">
        <f>TechCrunch!W12</f>
        <v>0.88888888888888884</v>
      </c>
      <c r="W82" s="72">
        <f>TechCrunch!X12</f>
        <v>0.5</v>
      </c>
      <c r="X82" s="72">
        <f>TechCrunch!Y12</f>
        <v>0.38709677419354838</v>
      </c>
      <c r="Y82" s="72">
        <f>TechCrunch!Z12</f>
        <v>0.21052631578947367</v>
      </c>
      <c r="Z82" s="72">
        <f>TechCrunch!AA12</f>
        <v>0</v>
      </c>
      <c r="AA82" s="72">
        <f>TechCrunch!AB12</f>
        <v>0.30769230769230771</v>
      </c>
      <c r="AB82" s="72">
        <f>TechCrunch!AC12</f>
        <v>0.3</v>
      </c>
      <c r="AC82" s="72">
        <f>TechCrunch!AD12</f>
        <v>0.25</v>
      </c>
      <c r="AD82" s="72">
        <f>TechCrunch!AE12</f>
        <v>0.33333333333333331</v>
      </c>
      <c r="AE82" s="72">
        <f>TechCrunch!AF12</f>
        <v>0.5</v>
      </c>
      <c r="AF82" s="72">
        <f>TechCrunch!AG12</f>
        <v>0</v>
      </c>
      <c r="AG82" s="72">
        <f>TechCrunch!AH12</f>
        <v>0.2</v>
      </c>
      <c r="AH82" s="72">
        <f>TechCrunch!AI12</f>
        <v>0.3</v>
      </c>
      <c r="AI82" s="72">
        <f>TechCrunch!AJ12</f>
        <v>0.2608695652173913</v>
      </c>
      <c r="AJ82" s="72">
        <f>TechCrunch!AK12</f>
        <v>0.11764705882352941</v>
      </c>
      <c r="AK82" s="72">
        <f>TechCrunch!AL12</f>
        <v>0.375</v>
      </c>
      <c r="AL82" s="72">
        <f>TechCrunch!AM12</f>
        <v>0.2</v>
      </c>
      <c r="AM82" s="72">
        <f>TechCrunch!AN12</f>
        <v>0.39130434782608697</v>
      </c>
      <c r="AN82" s="72">
        <f>TechCrunch!AO12</f>
        <v>0.44444444444444442</v>
      </c>
      <c r="AO82" s="72">
        <f>TechCrunch!AP12</f>
        <v>0.125</v>
      </c>
      <c r="AP82" s="72">
        <f>TechCrunch!AQ12</f>
        <v>0.21052631578947367</v>
      </c>
      <c r="AQ82" s="72">
        <f>TechCrunch!AR12</f>
        <v>0.36842105263157893</v>
      </c>
      <c r="AR82" s="72">
        <f>TechCrunch!AS12</f>
        <v>0</v>
      </c>
      <c r="AS82" s="72">
        <f>TechCrunch!AT12</f>
        <v>0.33333333333333331</v>
      </c>
      <c r="AT82" s="72">
        <f>TechCrunch!AU12</f>
        <v>0.2</v>
      </c>
      <c r="AU82" s="72">
        <f>TechCrunch!AV12</f>
        <v>0.625</v>
      </c>
      <c r="AV82" s="72">
        <f>TechCrunch!AW12</f>
        <v>0.33333333333333331</v>
      </c>
      <c r="AW82" s="72">
        <f>TechCrunch!AX12</f>
        <v>0.25</v>
      </c>
      <c r="AX82" s="72">
        <f>TechCrunch!AY12</f>
        <v>0.27272727272727271</v>
      </c>
      <c r="AY82" s="72">
        <f>TechCrunch!AZ12</f>
        <v>0.53846153846153844</v>
      </c>
      <c r="AZ82" s="72">
        <f>TechCrunch!BA12</f>
        <v>0.31578947368421051</v>
      </c>
    </row>
    <row r="83" spans="1:52" x14ac:dyDescent="0.15">
      <c r="A83" s="210" t="s">
        <v>1138</v>
      </c>
      <c r="B83" s="72">
        <f>TechCrunch!C13</f>
        <v>0.2</v>
      </c>
      <c r="C83" s="72">
        <f>TechCrunch!D13</f>
        <v>0.17142857142857143</v>
      </c>
      <c r="D83" s="72">
        <f>TechCrunch!E13</f>
        <v>7.6923076923076927E-2</v>
      </c>
      <c r="E83" s="72">
        <f>TechCrunch!F13</f>
        <v>0.30769230769230771</v>
      </c>
      <c r="F83" s="72">
        <f>TechCrunch!G13</f>
        <v>0.2</v>
      </c>
      <c r="G83" s="72">
        <f>TechCrunch!H13</f>
        <v>7.1428571428571425E-2</v>
      </c>
      <c r="H83" s="72">
        <f>TechCrunch!I13</f>
        <v>0.15</v>
      </c>
      <c r="I83" s="72">
        <f>TechCrunch!J13</f>
        <v>0.4</v>
      </c>
      <c r="J83" s="72">
        <f>TechCrunch!K13</f>
        <v>0.14285714285714285</v>
      </c>
      <c r="K83" s="72">
        <f>TechCrunch!L13</f>
        <v>9.5238095238095233E-2</v>
      </c>
      <c r="L83" s="72">
        <f>TechCrunch!M13</f>
        <v>1.4925373134328358E-2</v>
      </c>
      <c r="M83" s="72">
        <f>TechCrunch!N13</f>
        <v>1.0869565217391304E-2</v>
      </c>
      <c r="N83" s="72">
        <f>TechCrunch!O13</f>
        <v>0</v>
      </c>
      <c r="O83" s="72">
        <f>TechCrunch!P13</f>
        <v>1.3157894736842105E-2</v>
      </c>
      <c r="P83" s="72">
        <f>TechCrunch!Q13</f>
        <v>2.7027027027027029E-2</v>
      </c>
      <c r="Q83" s="72">
        <f>TechCrunch!R13</f>
        <v>0.36842105263157893</v>
      </c>
      <c r="R83" s="72">
        <f>TechCrunch!S13</f>
        <v>0.54545454545454541</v>
      </c>
      <c r="S83" s="72">
        <f>TechCrunch!T13</f>
        <v>3.7037037037037035E-2</v>
      </c>
      <c r="T83" s="72">
        <f>TechCrunch!U13</f>
        <v>0</v>
      </c>
      <c r="U83" s="72">
        <f>TechCrunch!V13</f>
        <v>8.6956521739130432E-2</v>
      </c>
      <c r="V83" s="72">
        <f>TechCrunch!W13</f>
        <v>5.5555555555555552E-2</v>
      </c>
      <c r="W83" s="72">
        <f>TechCrunch!X13</f>
        <v>0.5</v>
      </c>
      <c r="X83" s="72">
        <f>TechCrunch!Y13</f>
        <v>0.25806451612903225</v>
      </c>
      <c r="Y83" s="72">
        <f>TechCrunch!Z13</f>
        <v>0.36842105263157893</v>
      </c>
      <c r="Z83" s="72">
        <f>TechCrunch!AA13</f>
        <v>1</v>
      </c>
      <c r="AA83" s="72">
        <f>TechCrunch!AB13</f>
        <v>0.23076923076923078</v>
      </c>
      <c r="AB83" s="72">
        <f>TechCrunch!AC13</f>
        <v>0.1</v>
      </c>
      <c r="AC83" s="72">
        <f>TechCrunch!AD13</f>
        <v>0.25</v>
      </c>
      <c r="AD83" s="72">
        <f>TechCrunch!AE13</f>
        <v>0.2</v>
      </c>
      <c r="AE83" s="72">
        <f>TechCrunch!AF13</f>
        <v>0</v>
      </c>
      <c r="AF83" s="72">
        <f>TechCrunch!AG13</f>
        <v>0</v>
      </c>
      <c r="AG83" s="72">
        <f>TechCrunch!AH13</f>
        <v>0.1</v>
      </c>
      <c r="AH83" s="72">
        <f>TechCrunch!AI13</f>
        <v>0</v>
      </c>
      <c r="AI83" s="72">
        <f>TechCrunch!AJ13</f>
        <v>0.17391304347826086</v>
      </c>
      <c r="AJ83" s="72">
        <f>TechCrunch!AK13</f>
        <v>0.23529411764705882</v>
      </c>
      <c r="AK83" s="72">
        <f>TechCrunch!AL13</f>
        <v>0.16666666666666666</v>
      </c>
      <c r="AL83" s="72">
        <f>TechCrunch!AM13</f>
        <v>0.15</v>
      </c>
      <c r="AM83" s="72">
        <f>TechCrunch!AN13</f>
        <v>8.6956521739130432E-2</v>
      </c>
      <c r="AN83" s="72">
        <f>TechCrunch!AO13</f>
        <v>0.1111111111111111</v>
      </c>
      <c r="AO83" s="72">
        <f>TechCrunch!AP13</f>
        <v>6.25E-2</v>
      </c>
      <c r="AP83" s="72">
        <f>TechCrunch!AQ13</f>
        <v>0.21052631578947367</v>
      </c>
      <c r="AQ83" s="72">
        <f>TechCrunch!AR13</f>
        <v>5.2631578947368418E-2</v>
      </c>
      <c r="AR83" s="72">
        <f>TechCrunch!AS13</f>
        <v>0</v>
      </c>
      <c r="AS83" s="72">
        <f>TechCrunch!AT13</f>
        <v>0.30555555555555558</v>
      </c>
      <c r="AT83" s="72">
        <f>TechCrunch!AU13</f>
        <v>0.2</v>
      </c>
      <c r="AU83" s="72">
        <f>TechCrunch!AV13</f>
        <v>0.125</v>
      </c>
      <c r="AV83" s="72">
        <f>TechCrunch!AW13</f>
        <v>0</v>
      </c>
      <c r="AW83" s="72">
        <f>TechCrunch!AX13</f>
        <v>0.4375</v>
      </c>
      <c r="AX83" s="72">
        <f>TechCrunch!AY13</f>
        <v>0.45454545454545453</v>
      </c>
      <c r="AY83" s="72">
        <f>TechCrunch!AZ13</f>
        <v>7.6923076923076927E-2</v>
      </c>
      <c r="AZ83" s="72">
        <f>TechCrunch!BA13</f>
        <v>0.10526315789473684</v>
      </c>
    </row>
    <row r="84" spans="1:52" x14ac:dyDescent="0.15">
      <c r="A84" s="210" t="s">
        <v>1139</v>
      </c>
      <c r="B84" s="72">
        <f>TechCrunch!C14</f>
        <v>0.16</v>
      </c>
      <c r="C84" s="72">
        <f>TechCrunch!D14</f>
        <v>0.17142857142857143</v>
      </c>
      <c r="D84" s="72">
        <f>TechCrunch!E14</f>
        <v>0.15384615384615385</v>
      </c>
      <c r="E84" s="72">
        <f>TechCrunch!F14</f>
        <v>0</v>
      </c>
      <c r="F84" s="72">
        <f>TechCrunch!G14</f>
        <v>0.26666666666666666</v>
      </c>
      <c r="G84" s="72">
        <f>TechCrunch!H14</f>
        <v>7.1428571428571425E-2</v>
      </c>
      <c r="H84" s="72">
        <f>TechCrunch!I14</f>
        <v>0.05</v>
      </c>
      <c r="I84" s="72">
        <f>TechCrunch!J14</f>
        <v>0.12</v>
      </c>
      <c r="J84" s="72">
        <f>TechCrunch!K14</f>
        <v>3.5714285714285712E-2</v>
      </c>
      <c r="K84" s="72">
        <f>TechCrunch!L14</f>
        <v>7.6923076923076927E-2</v>
      </c>
      <c r="L84" s="72">
        <f>TechCrunch!M14</f>
        <v>0</v>
      </c>
      <c r="M84" s="72">
        <f>TechCrunch!N14</f>
        <v>2.1739130434782608E-2</v>
      </c>
      <c r="N84" s="72">
        <f>TechCrunch!O14</f>
        <v>0</v>
      </c>
      <c r="O84" s="72">
        <f>TechCrunch!P14</f>
        <v>1.9736842105263157E-2</v>
      </c>
      <c r="P84" s="72">
        <f>TechCrunch!Q14</f>
        <v>0</v>
      </c>
      <c r="Q84" s="72">
        <f>TechCrunch!R14</f>
        <v>0.21052631578947367</v>
      </c>
      <c r="R84" s="72">
        <f>TechCrunch!S14</f>
        <v>0.27272727272727271</v>
      </c>
      <c r="S84" s="72">
        <f>TechCrunch!T14</f>
        <v>3.7037037037037035E-2</v>
      </c>
      <c r="T84" s="72">
        <f>TechCrunch!U14</f>
        <v>0.15</v>
      </c>
      <c r="U84" s="72">
        <f>TechCrunch!V14</f>
        <v>0</v>
      </c>
      <c r="V84" s="72">
        <f>TechCrunch!W14</f>
        <v>0</v>
      </c>
      <c r="W84" s="72">
        <f>TechCrunch!X14</f>
        <v>0</v>
      </c>
      <c r="X84" s="72">
        <f>TechCrunch!Y14</f>
        <v>9.6774193548387094E-2</v>
      </c>
      <c r="Y84" s="72">
        <f>TechCrunch!Z14</f>
        <v>5.2631578947368418E-2</v>
      </c>
      <c r="Z84" s="72">
        <f>TechCrunch!AA14</f>
        <v>0</v>
      </c>
      <c r="AA84" s="72">
        <f>TechCrunch!AB14</f>
        <v>0.15384615384615385</v>
      </c>
      <c r="AB84" s="72">
        <f>TechCrunch!AC14</f>
        <v>0.2</v>
      </c>
      <c r="AC84" s="72">
        <f>TechCrunch!AD14</f>
        <v>0</v>
      </c>
      <c r="AD84" s="72">
        <f>TechCrunch!AE14</f>
        <v>0.1</v>
      </c>
      <c r="AE84" s="72">
        <f>TechCrunch!AF14</f>
        <v>0</v>
      </c>
      <c r="AF84" s="72">
        <f>TechCrunch!AG14</f>
        <v>0.4</v>
      </c>
      <c r="AG84" s="72">
        <f>TechCrunch!AH14</f>
        <v>0.3</v>
      </c>
      <c r="AH84" s="72">
        <f>TechCrunch!AI14</f>
        <v>0.1</v>
      </c>
      <c r="AI84" s="72">
        <f>TechCrunch!AJ14</f>
        <v>0.21739130434782608</v>
      </c>
      <c r="AJ84" s="72">
        <f>TechCrunch!AK14</f>
        <v>0.35294117647058826</v>
      </c>
      <c r="AK84" s="72">
        <f>TechCrunch!AL14</f>
        <v>0.16666666666666666</v>
      </c>
      <c r="AL84" s="72">
        <f>TechCrunch!AM14</f>
        <v>0.1</v>
      </c>
      <c r="AM84" s="72">
        <f>TechCrunch!AN14</f>
        <v>0.17391304347826086</v>
      </c>
      <c r="AN84" s="72">
        <f>TechCrunch!AO14</f>
        <v>0.16666666666666666</v>
      </c>
      <c r="AO84" s="72">
        <f>TechCrunch!AP14</f>
        <v>6.25E-2</v>
      </c>
      <c r="AP84" s="72">
        <f>TechCrunch!AQ14</f>
        <v>0.15789473684210525</v>
      </c>
      <c r="AQ84" s="72">
        <f>TechCrunch!AR14</f>
        <v>0.10526315789473684</v>
      </c>
      <c r="AR84" s="72">
        <f>TechCrunch!AS14</f>
        <v>0.55555555555555558</v>
      </c>
      <c r="AS84" s="72">
        <f>TechCrunch!AT14</f>
        <v>2.7777777777777776E-2</v>
      </c>
      <c r="AT84" s="72">
        <f>TechCrunch!AU14</f>
        <v>0.2</v>
      </c>
      <c r="AU84" s="72">
        <f>TechCrunch!AV14</f>
        <v>0</v>
      </c>
      <c r="AV84" s="72">
        <f>TechCrunch!AW14</f>
        <v>0.33333333333333331</v>
      </c>
      <c r="AW84" s="72">
        <f>TechCrunch!AX14</f>
        <v>6.25E-2</v>
      </c>
      <c r="AX84" s="72">
        <f>TechCrunch!AY14</f>
        <v>9.0909090909090912E-2</v>
      </c>
      <c r="AY84" s="72">
        <f>TechCrunch!AZ14</f>
        <v>0.23076923076923078</v>
      </c>
      <c r="AZ84" s="72">
        <f>TechCrunch!BA14</f>
        <v>5.2631578947368418E-2</v>
      </c>
    </row>
    <row r="85" spans="1:52" x14ac:dyDescent="0.15">
      <c r="A85" s="210" t="s">
        <v>1140</v>
      </c>
      <c r="B85" s="72">
        <f>TechCrunch!C15</f>
        <v>0.24</v>
      </c>
      <c r="C85" s="72">
        <f>TechCrunch!D15</f>
        <v>0.31428571428571428</v>
      </c>
      <c r="D85" s="72">
        <f>TechCrunch!E15</f>
        <v>0.30769230769230771</v>
      </c>
      <c r="E85" s="72">
        <f>TechCrunch!F15</f>
        <v>0.15384615384615385</v>
      </c>
      <c r="F85" s="72">
        <f>TechCrunch!G15</f>
        <v>0.2</v>
      </c>
      <c r="G85" s="72">
        <f>TechCrunch!H15</f>
        <v>0.21428571428571427</v>
      </c>
      <c r="H85" s="72">
        <f>TechCrunch!I15</f>
        <v>0.15</v>
      </c>
      <c r="I85" s="72">
        <f>TechCrunch!J15</f>
        <v>0.12</v>
      </c>
      <c r="J85" s="72">
        <f>TechCrunch!K15</f>
        <v>0.51851851851851849</v>
      </c>
      <c r="K85" s="72">
        <f>TechCrunch!L15</f>
        <v>0.30769230769230771</v>
      </c>
      <c r="L85" s="72">
        <f>TechCrunch!M15</f>
        <v>0.44927536231884058</v>
      </c>
      <c r="M85" s="72">
        <f>TechCrunch!N15</f>
        <v>0.45652173913043476</v>
      </c>
      <c r="N85" s="72">
        <f>TechCrunch!O15</f>
        <v>0.5</v>
      </c>
      <c r="O85" s="72">
        <f>TechCrunch!P15</f>
        <v>0.48684210526315791</v>
      </c>
      <c r="P85" s="72">
        <f>TechCrunch!Q15</f>
        <v>0.51351351351351349</v>
      </c>
      <c r="Q85" s="72">
        <f>TechCrunch!R15</f>
        <v>5.2631578947368418E-2</v>
      </c>
      <c r="R85" s="72">
        <f>TechCrunch!S15</f>
        <v>9.0909090909090912E-2</v>
      </c>
      <c r="S85" s="72">
        <f>TechCrunch!T15</f>
        <v>0.48148148148148145</v>
      </c>
      <c r="T85" s="72">
        <f>TechCrunch!U15</f>
        <v>0.65</v>
      </c>
      <c r="U85" s="72">
        <f>TechCrunch!V15</f>
        <v>8.6956521739130432E-2</v>
      </c>
      <c r="V85" s="72">
        <f>TechCrunch!W15</f>
        <v>5.5555555555555552E-2</v>
      </c>
      <c r="W85" s="72">
        <f>TechCrunch!X15</f>
        <v>0</v>
      </c>
      <c r="X85" s="72">
        <f>TechCrunch!Y15</f>
        <v>0.19354838709677419</v>
      </c>
      <c r="Y85" s="72">
        <f>TechCrunch!Z15</f>
        <v>0.36842105263157893</v>
      </c>
      <c r="Z85" s="72">
        <f>TechCrunch!AA15</f>
        <v>0</v>
      </c>
      <c r="AA85" s="72">
        <f>TechCrunch!AB15</f>
        <v>0.30769230769230771</v>
      </c>
      <c r="AB85" s="72">
        <f>TechCrunch!AC15</f>
        <v>0.4</v>
      </c>
      <c r="AC85" s="72">
        <f>TechCrunch!AD15</f>
        <v>0.5</v>
      </c>
      <c r="AD85" s="72">
        <f>TechCrunch!AE15</f>
        <v>0.33333333333333331</v>
      </c>
      <c r="AE85" s="72">
        <f>TechCrunch!AF15</f>
        <v>0.5</v>
      </c>
      <c r="AF85" s="72">
        <f>TechCrunch!AG15</f>
        <v>0.6</v>
      </c>
      <c r="AG85" s="72">
        <f>TechCrunch!AH15</f>
        <v>0.4</v>
      </c>
      <c r="AH85" s="72">
        <f>TechCrunch!AI15</f>
        <v>0.6</v>
      </c>
      <c r="AI85" s="72">
        <f>TechCrunch!AJ15</f>
        <v>0.34782608695652173</v>
      </c>
      <c r="AJ85" s="72">
        <f>TechCrunch!AK15</f>
        <v>0.29411764705882354</v>
      </c>
      <c r="AK85" s="72">
        <f>TechCrunch!AL15</f>
        <v>0.25</v>
      </c>
      <c r="AL85" s="72">
        <f>TechCrunch!AM15</f>
        <v>0.55000000000000004</v>
      </c>
      <c r="AM85" s="72">
        <f>TechCrunch!AN15</f>
        <v>0.34782608695652173</v>
      </c>
      <c r="AN85" s="72">
        <f>TechCrunch!AO15</f>
        <v>0.27777777777777779</v>
      </c>
      <c r="AO85" s="72">
        <f>TechCrunch!AP15</f>
        <v>0.75</v>
      </c>
      <c r="AP85" s="72">
        <f>TechCrunch!AQ15</f>
        <v>0.42105263157894735</v>
      </c>
      <c r="AQ85" s="72">
        <f>TechCrunch!AR15</f>
        <v>0.47368421052631576</v>
      </c>
      <c r="AR85" s="72">
        <f>TechCrunch!AS15</f>
        <v>0.44444444444444442</v>
      </c>
      <c r="AS85" s="72">
        <f>TechCrunch!AT15</f>
        <v>0.25</v>
      </c>
      <c r="AT85" s="72">
        <f>TechCrunch!AU15</f>
        <v>0.4</v>
      </c>
      <c r="AU85" s="72">
        <f>TechCrunch!AV15</f>
        <v>0.25</v>
      </c>
      <c r="AV85" s="72">
        <f>TechCrunch!AW15</f>
        <v>0.33333333333333331</v>
      </c>
      <c r="AW85" s="72">
        <f>TechCrunch!AX15</f>
        <v>0.25</v>
      </c>
      <c r="AX85" s="72">
        <f>TechCrunch!AY15</f>
        <v>0.18181818181818182</v>
      </c>
      <c r="AY85" s="72">
        <f>TechCrunch!AZ15</f>
        <v>0.15384615384615385</v>
      </c>
      <c r="AZ85" s="72">
        <f>TechCrunch!BA15</f>
        <v>0.47368421052631576</v>
      </c>
    </row>
    <row r="86" spans="1:52" x14ac:dyDescent="0.15">
      <c r="A86" s="210" t="s">
        <v>1141</v>
      </c>
      <c r="B86" s="72">
        <f>TechCrunch!C16</f>
        <v>0</v>
      </c>
      <c r="C86" s="72">
        <f>TechCrunch!D16</f>
        <v>0</v>
      </c>
      <c r="D86" s="72">
        <f>TechCrunch!E16</f>
        <v>0</v>
      </c>
      <c r="E86" s="72">
        <f>TechCrunch!F16</f>
        <v>0</v>
      </c>
      <c r="F86" s="72">
        <f>TechCrunch!G16</f>
        <v>0</v>
      </c>
      <c r="G86" s="72">
        <f>TechCrunch!H16</f>
        <v>0</v>
      </c>
      <c r="H86" s="72">
        <f>TechCrunch!I16</f>
        <v>0</v>
      </c>
      <c r="I86" s="72">
        <f>TechCrunch!J16</f>
        <v>0</v>
      </c>
      <c r="J86" s="72">
        <f>TechCrunch!K16</f>
        <v>0</v>
      </c>
      <c r="K86" s="72">
        <f>TechCrunch!L16</f>
        <v>0.11538461538461539</v>
      </c>
      <c r="L86" s="72">
        <f>TechCrunch!M16</f>
        <v>0.10810810810810811</v>
      </c>
      <c r="M86" s="72">
        <f>TechCrunch!N16</f>
        <v>0.11956521739130435</v>
      </c>
      <c r="N86" s="72">
        <f>TechCrunch!O16</f>
        <v>0.14173228346456693</v>
      </c>
      <c r="O86" s="72">
        <f>TechCrunch!P16</f>
        <v>0.11842105263157894</v>
      </c>
      <c r="P86" s="72">
        <f>TechCrunch!Q16</f>
        <v>9.45945945945946E-2</v>
      </c>
      <c r="Q86" s="72">
        <f>TechCrunch!R16</f>
        <v>0</v>
      </c>
      <c r="R86" s="72">
        <f>TechCrunch!S16</f>
        <v>0</v>
      </c>
      <c r="S86" s="72">
        <f>TechCrunch!T16</f>
        <v>0.1111111111111111</v>
      </c>
      <c r="T86" s="72">
        <f>TechCrunch!U16</f>
        <v>0</v>
      </c>
      <c r="U86" s="72">
        <f>TechCrunch!V16</f>
        <v>0</v>
      </c>
      <c r="V86" s="72">
        <f>TechCrunch!W16</f>
        <v>0</v>
      </c>
      <c r="W86" s="72">
        <f>TechCrunch!X16</f>
        <v>0</v>
      </c>
      <c r="X86" s="72">
        <f>TechCrunch!Y16</f>
        <v>6.4516129032258063E-2</v>
      </c>
      <c r="Y86" s="72">
        <f>TechCrunch!Z16</f>
        <v>0</v>
      </c>
      <c r="Z86" s="72">
        <f>TechCrunch!AA16</f>
        <v>0</v>
      </c>
      <c r="AA86" s="72">
        <f>TechCrunch!AB16</f>
        <v>0</v>
      </c>
      <c r="AB86" s="72">
        <f>TechCrunch!AC16</f>
        <v>0</v>
      </c>
      <c r="AC86" s="72">
        <f>TechCrunch!AD16</f>
        <v>0</v>
      </c>
      <c r="AD86" s="72">
        <f>TechCrunch!AE16</f>
        <v>3.3333333333333333E-2</v>
      </c>
      <c r="AE86" s="72">
        <f>TechCrunch!AF16</f>
        <v>0</v>
      </c>
      <c r="AF86" s="72">
        <f>TechCrunch!AG16</f>
        <v>0</v>
      </c>
      <c r="AG86" s="72">
        <f>TechCrunch!AH16</f>
        <v>0</v>
      </c>
      <c r="AH86" s="72">
        <f>TechCrunch!AI16</f>
        <v>0</v>
      </c>
      <c r="AI86" s="72">
        <f>TechCrunch!AJ16</f>
        <v>0</v>
      </c>
      <c r="AJ86" s="72">
        <f>TechCrunch!AK16</f>
        <v>0</v>
      </c>
      <c r="AK86" s="72">
        <f>TechCrunch!AL16</f>
        <v>4.1666666666666664E-2</v>
      </c>
      <c r="AL86" s="72">
        <f>TechCrunch!AM16</f>
        <v>0</v>
      </c>
      <c r="AM86" s="72">
        <f>TechCrunch!AN16</f>
        <v>0</v>
      </c>
      <c r="AN86" s="72">
        <f>TechCrunch!AO16</f>
        <v>0</v>
      </c>
      <c r="AO86" s="72">
        <f>TechCrunch!AP16</f>
        <v>0</v>
      </c>
      <c r="AP86" s="72">
        <f>TechCrunch!AQ16</f>
        <v>0</v>
      </c>
      <c r="AQ86" s="72">
        <f>TechCrunch!AR16</f>
        <v>0</v>
      </c>
      <c r="AR86" s="72">
        <f>TechCrunch!AS16</f>
        <v>0</v>
      </c>
      <c r="AS86" s="72">
        <f>TechCrunch!AT16</f>
        <v>8.3333333333333329E-2</v>
      </c>
      <c r="AT86" s="72">
        <f>TechCrunch!AU16</f>
        <v>0</v>
      </c>
      <c r="AU86" s="72">
        <f>TechCrunch!AV16</f>
        <v>0</v>
      </c>
      <c r="AV86" s="72">
        <f>TechCrunch!AW16</f>
        <v>0</v>
      </c>
      <c r="AW86" s="72">
        <f>TechCrunch!AX16</f>
        <v>0</v>
      </c>
      <c r="AX86" s="72">
        <f>TechCrunch!AY16</f>
        <v>0</v>
      </c>
      <c r="AY86" s="72">
        <f>TechCrunch!AZ16</f>
        <v>0</v>
      </c>
      <c r="AZ86" s="72">
        <f>TechCrunch!BA16</f>
        <v>5.2631578947368418E-2</v>
      </c>
    </row>
    <row r="88" spans="1:52" x14ac:dyDescent="0.15">
      <c r="A88" t="s">
        <v>1124</v>
      </c>
      <c r="B88" t="s">
        <v>1125</v>
      </c>
      <c r="C88" t="s">
        <v>1126</v>
      </c>
      <c r="D88" t="s">
        <v>1127</v>
      </c>
      <c r="E88" t="s">
        <v>1128</v>
      </c>
      <c r="F88" t="s">
        <v>1129</v>
      </c>
      <c r="G88" t="s">
        <v>1130</v>
      </c>
      <c r="H88" t="s">
        <v>1131</v>
      </c>
      <c r="I88" t="s">
        <v>1132</v>
      </c>
      <c r="J88" t="s">
        <v>1133</v>
      </c>
      <c r="K88" t="s">
        <v>1134</v>
      </c>
      <c r="L88" t="s">
        <v>1135</v>
      </c>
      <c r="M88" t="s">
        <v>1136</v>
      </c>
      <c r="Q88" t="s">
        <v>337</v>
      </c>
      <c r="R88" t="s">
        <v>395</v>
      </c>
    </row>
    <row r="89" spans="1:52" x14ac:dyDescent="0.15">
      <c r="A89" s="210" t="s">
        <v>1142</v>
      </c>
      <c r="L89" s="72">
        <f>TechCrunch!C15</f>
        <v>0.24</v>
      </c>
      <c r="M89" s="72">
        <f>TechCrunch!D15</f>
        <v>0.31428571428571428</v>
      </c>
      <c r="Q89" s="127">
        <f>TechCrunch!B12</f>
        <v>1</v>
      </c>
      <c r="R89" s="72">
        <f>TechCrunch!BW12</f>
        <v>0.34919092867126461</v>
      </c>
    </row>
    <row r="90" spans="1:52" x14ac:dyDescent="0.15">
      <c r="A90" s="210" t="s">
        <v>1143</v>
      </c>
      <c r="B90" s="209">
        <f>TechCrunch!E15</f>
        <v>0.30769230769230771</v>
      </c>
      <c r="C90" s="209">
        <f>TechCrunch!F15</f>
        <v>0.15384615384615385</v>
      </c>
      <c r="D90" s="209">
        <f>TechCrunch!G15</f>
        <v>0.2</v>
      </c>
      <c r="E90" s="209">
        <f>TechCrunch!H15</f>
        <v>0.21428571428571427</v>
      </c>
      <c r="F90" s="209">
        <f>TechCrunch!I15</f>
        <v>0.15</v>
      </c>
      <c r="G90" s="209">
        <f>TechCrunch!J15</f>
        <v>0.12</v>
      </c>
      <c r="H90" s="209">
        <f>TechCrunch!K15</f>
        <v>0.51851851851851849</v>
      </c>
      <c r="I90" s="209">
        <f>TechCrunch!L15</f>
        <v>0.30769230769230771</v>
      </c>
      <c r="J90" s="209">
        <f>TechCrunch!M15</f>
        <v>0.44927536231884058</v>
      </c>
      <c r="K90" s="209">
        <f>TechCrunch!N15</f>
        <v>0.45652173913043476</v>
      </c>
      <c r="L90" s="209">
        <f>TechCrunch!O15</f>
        <v>0.5</v>
      </c>
      <c r="M90" s="209">
        <f>TechCrunch!P15</f>
        <v>0.48684210526315791</v>
      </c>
      <c r="Q90" s="127">
        <f>TechCrunch!B13</f>
        <v>2</v>
      </c>
      <c r="R90" s="72">
        <f>TechCrunch!BW13</f>
        <v>0.17522772035154774</v>
      </c>
    </row>
    <row r="91" spans="1:52" x14ac:dyDescent="0.15">
      <c r="A91" s="210" t="s">
        <v>1144</v>
      </c>
      <c r="B91" s="209">
        <f>TechCrunch!Q15</f>
        <v>0.51351351351351349</v>
      </c>
      <c r="C91" s="209">
        <f>TechCrunch!R15</f>
        <v>5.2631578947368418E-2</v>
      </c>
      <c r="D91" s="209">
        <f>TechCrunch!S15</f>
        <v>9.0909090909090912E-2</v>
      </c>
      <c r="E91" s="209">
        <f>TechCrunch!T15</f>
        <v>0.48148148148148145</v>
      </c>
      <c r="F91" s="209">
        <f>TechCrunch!U15</f>
        <v>0.65</v>
      </c>
      <c r="G91" s="209">
        <f>TechCrunch!V15</f>
        <v>8.6956521739130432E-2</v>
      </c>
      <c r="H91" s="209">
        <f>TechCrunch!W15</f>
        <v>5.5555555555555552E-2</v>
      </c>
      <c r="I91" s="209">
        <f>TechCrunch!X15</f>
        <v>0</v>
      </c>
      <c r="J91" s="209">
        <f>TechCrunch!Y15</f>
        <v>0.19354838709677419</v>
      </c>
      <c r="K91" s="209">
        <f>TechCrunch!Z15</f>
        <v>0.36842105263157893</v>
      </c>
      <c r="L91" s="209">
        <f>TechCrunch!AA15</f>
        <v>0</v>
      </c>
      <c r="M91" s="209">
        <f>TechCrunch!AB15</f>
        <v>0.30769230769230771</v>
      </c>
      <c r="Q91" s="127">
        <f>TechCrunch!B14</f>
        <v>3</v>
      </c>
      <c r="R91" s="72">
        <f>TechCrunch!BW14</f>
        <v>0.1230929249039661</v>
      </c>
    </row>
    <row r="92" spans="1:52" x14ac:dyDescent="0.15">
      <c r="A92" s="210" t="s">
        <v>1145</v>
      </c>
      <c r="B92" s="209">
        <f>TechCrunch!AC15</f>
        <v>0.4</v>
      </c>
      <c r="C92" s="209">
        <f>TechCrunch!AD15</f>
        <v>0.5</v>
      </c>
      <c r="D92" s="209">
        <f>TechCrunch!AE15</f>
        <v>0.33333333333333331</v>
      </c>
      <c r="E92" s="209">
        <f>TechCrunch!AF15</f>
        <v>0.5</v>
      </c>
      <c r="F92" s="209">
        <f>TechCrunch!AG15</f>
        <v>0.6</v>
      </c>
      <c r="G92" s="209">
        <f>TechCrunch!AH15</f>
        <v>0.4</v>
      </c>
      <c r="H92" s="209">
        <f>TechCrunch!AI15</f>
        <v>0.6</v>
      </c>
      <c r="I92" s="209">
        <f>TechCrunch!AJ15</f>
        <v>0.34782608695652173</v>
      </c>
      <c r="J92" s="209">
        <f>TechCrunch!AK15</f>
        <v>0.29411764705882354</v>
      </c>
      <c r="K92" s="209">
        <f>TechCrunch!AL15</f>
        <v>0.25</v>
      </c>
      <c r="L92" s="209">
        <f>TechCrunch!AM15</f>
        <v>0.55000000000000004</v>
      </c>
      <c r="M92" s="209">
        <f>TechCrunch!AN15</f>
        <v>0.34782608695652173</v>
      </c>
      <c r="Q92" s="127">
        <f>TechCrunch!B15</f>
        <v>4</v>
      </c>
      <c r="R92" s="72">
        <f>TechCrunch!BW15</f>
        <v>0.33338065707365927</v>
      </c>
    </row>
    <row r="93" spans="1:52" x14ac:dyDescent="0.15">
      <c r="A93" s="210" t="s">
        <v>1146</v>
      </c>
      <c r="B93" s="209">
        <f>TechCrunch!AO15</f>
        <v>0.27777777777777779</v>
      </c>
      <c r="C93" s="209">
        <f>TechCrunch!AP15</f>
        <v>0.75</v>
      </c>
      <c r="D93" s="209">
        <f>TechCrunch!AQ15</f>
        <v>0.42105263157894735</v>
      </c>
      <c r="E93" s="209">
        <f>TechCrunch!AR15</f>
        <v>0.47368421052631576</v>
      </c>
      <c r="F93" s="209">
        <f>TechCrunch!AS15</f>
        <v>0.44444444444444442</v>
      </c>
      <c r="G93" s="209">
        <f>TechCrunch!AT15</f>
        <v>0.25</v>
      </c>
      <c r="H93" s="209">
        <f>TechCrunch!AU15</f>
        <v>0.4</v>
      </c>
      <c r="I93" s="209">
        <f>TechCrunch!AV15</f>
        <v>0.25</v>
      </c>
      <c r="J93" s="209">
        <f>TechCrunch!AW15</f>
        <v>0.33333333333333331</v>
      </c>
      <c r="K93" s="209">
        <f>TechCrunch!AX15</f>
        <v>0.25</v>
      </c>
      <c r="L93" s="209">
        <f>TechCrunch!AY15</f>
        <v>0.18181818181818182</v>
      </c>
      <c r="M93" s="209">
        <f>TechCrunch!AZ15</f>
        <v>0.15384615384615385</v>
      </c>
      <c r="Q93" s="127">
        <f>TechCrunch!B16</f>
        <v>5</v>
      </c>
      <c r="R93" s="72">
        <f>TechCrunch!BW16</f>
        <v>2.1262706352918413E-2</v>
      </c>
    </row>
    <row r="94" spans="1:52" x14ac:dyDescent="0.15">
      <c r="A94" s="210" t="s">
        <v>1218</v>
      </c>
      <c r="B94" s="209">
        <f>AZ85</f>
        <v>0.47368421052631576</v>
      </c>
      <c r="C94" s="209"/>
      <c r="D94" s="209"/>
      <c r="E94" s="209"/>
      <c r="F94" s="209"/>
      <c r="G94" s="209"/>
      <c r="H94" s="209"/>
      <c r="I94" s="209"/>
      <c r="J94" s="209"/>
      <c r="K94" s="209"/>
      <c r="L94" s="209"/>
      <c r="M94" s="209"/>
      <c r="Q94" s="127"/>
      <c r="R94" s="72"/>
    </row>
    <row r="95" spans="1:52" x14ac:dyDescent="0.15">
      <c r="A95" t="s">
        <v>395</v>
      </c>
      <c r="B95" s="209">
        <f>AVERAGE(B89:B94)</f>
        <v>0.39453356190198297</v>
      </c>
      <c r="C95" s="209">
        <f t="shared" ref="C95:M95" si="16">AVERAGE(C89:C94)</f>
        <v>0.36411943319838058</v>
      </c>
      <c r="D95" s="209">
        <f t="shared" si="16"/>
        <v>0.2613237639553429</v>
      </c>
      <c r="E95" s="209">
        <f t="shared" si="16"/>
        <v>0.41736285157337788</v>
      </c>
      <c r="F95" s="209">
        <f t="shared" si="16"/>
        <v>0.46111111111111108</v>
      </c>
      <c r="G95" s="209">
        <f t="shared" si="16"/>
        <v>0.2142391304347826</v>
      </c>
      <c r="H95" s="209">
        <f t="shared" si="16"/>
        <v>0.39351851851851849</v>
      </c>
      <c r="I95" s="209">
        <f t="shared" si="16"/>
        <v>0.22637959866220736</v>
      </c>
      <c r="J95" s="209">
        <f t="shared" si="16"/>
        <v>0.31756868245194292</v>
      </c>
      <c r="K95" s="209">
        <f t="shared" si="16"/>
        <v>0.33123569794050345</v>
      </c>
      <c r="L95" s="209">
        <f t="shared" si="16"/>
        <v>0.29436363636363638</v>
      </c>
      <c r="M95" s="209">
        <f t="shared" si="16"/>
        <v>0.32209847360877114</v>
      </c>
    </row>
    <row r="97" spans="1:52" x14ac:dyDescent="0.15">
      <c r="A97" t="s">
        <v>746</v>
      </c>
      <c r="B97" t="str">
        <f>TechCrunch!C1</f>
        <v>2017/11</v>
      </c>
      <c r="C97" t="str">
        <f>TechCrunch!D1</f>
        <v>2017/12</v>
      </c>
      <c r="D97" t="str">
        <f>TechCrunch!E1</f>
        <v>2018/01</v>
      </c>
      <c r="E97" t="str">
        <f>TechCrunch!F1</f>
        <v>2018/02</v>
      </c>
      <c r="F97" t="str">
        <f>TechCrunch!G1</f>
        <v>2018/03</v>
      </c>
      <c r="G97" t="str">
        <f>TechCrunch!H1</f>
        <v>2018/04</v>
      </c>
      <c r="H97" t="str">
        <f>TechCrunch!I1</f>
        <v>2018/05</v>
      </c>
      <c r="I97" t="str">
        <f>TechCrunch!J1</f>
        <v>2018/06</v>
      </c>
      <c r="J97" t="str">
        <f>TechCrunch!K1</f>
        <v>2018/07</v>
      </c>
      <c r="K97" t="str">
        <f>TechCrunch!L1</f>
        <v>2018/08</v>
      </c>
      <c r="L97" t="str">
        <f>TechCrunch!M1</f>
        <v>2018/09</v>
      </c>
      <c r="M97" t="str">
        <f>TechCrunch!N1</f>
        <v>2018/10</v>
      </c>
      <c r="N97" t="str">
        <f>TechCrunch!O1</f>
        <v>2018/11</v>
      </c>
      <c r="O97" t="str">
        <f>TechCrunch!P1</f>
        <v>2018/12</v>
      </c>
      <c r="P97" t="str">
        <f>TechCrunch!Q1</f>
        <v>2019/01</v>
      </c>
      <c r="Q97" t="str">
        <f>TechCrunch!R1</f>
        <v>2019/02</v>
      </c>
      <c r="R97" t="str">
        <f>TechCrunch!S1</f>
        <v>2019/03</v>
      </c>
      <c r="S97" t="str">
        <f>TechCrunch!T1</f>
        <v>2019/04</v>
      </c>
      <c r="T97" t="str">
        <f>TechCrunch!U1</f>
        <v>2019/05</v>
      </c>
      <c r="U97" t="str">
        <f>TechCrunch!V1</f>
        <v>2019/06</v>
      </c>
      <c r="V97" t="str">
        <f>TechCrunch!W1</f>
        <v>2019/07</v>
      </c>
      <c r="W97" t="str">
        <f>TechCrunch!X1</f>
        <v>2019/08</v>
      </c>
      <c r="X97" t="str">
        <f>TechCrunch!Y1</f>
        <v>2019/09</v>
      </c>
      <c r="Y97" t="str">
        <f>TechCrunch!Z1</f>
        <v>2019/10</v>
      </c>
      <c r="Z97" t="str">
        <f>TechCrunch!AA1</f>
        <v>2019/11</v>
      </c>
      <c r="AA97" t="str">
        <f>TechCrunch!AB1</f>
        <v>2019/12</v>
      </c>
      <c r="AB97" t="str">
        <f>TechCrunch!AC1</f>
        <v>2020/01</v>
      </c>
      <c r="AC97" t="str">
        <f>TechCrunch!AD1</f>
        <v>2020/02</v>
      </c>
      <c r="AD97" t="str">
        <f>TechCrunch!AE1</f>
        <v>2020/03</v>
      </c>
      <c r="AE97" t="str">
        <f>TechCrunch!AF1</f>
        <v>2020/04</v>
      </c>
      <c r="AF97" t="str">
        <f>TechCrunch!AG1</f>
        <v>2020/05</v>
      </c>
      <c r="AG97" t="str">
        <f>TechCrunch!AH1</f>
        <v>2020/06</v>
      </c>
      <c r="AH97" t="str">
        <f>TechCrunch!AI1</f>
        <v>2020/07</v>
      </c>
      <c r="AI97" t="str">
        <f>TechCrunch!AJ1</f>
        <v>2020/08</v>
      </c>
      <c r="AJ97" t="str">
        <f>TechCrunch!AK1</f>
        <v>2020/09</v>
      </c>
      <c r="AK97" t="str">
        <f>TechCrunch!AL1</f>
        <v>2020/10</v>
      </c>
      <c r="AL97" t="str">
        <f>TechCrunch!AM1</f>
        <v>2020/11</v>
      </c>
      <c r="AM97" t="str">
        <f>TechCrunch!AN1</f>
        <v>2020/12</v>
      </c>
      <c r="AN97" t="str">
        <f>TechCrunch!AO1</f>
        <v>2021/01</v>
      </c>
      <c r="AO97" t="str">
        <f>TechCrunch!AP1</f>
        <v>2021/02</v>
      </c>
      <c r="AP97" t="str">
        <f>TechCrunch!AQ1</f>
        <v>2021/03</v>
      </c>
      <c r="AQ97" t="str">
        <f>TechCrunch!AR1</f>
        <v>2021/04</v>
      </c>
      <c r="AR97" t="str">
        <f>TechCrunch!AS1</f>
        <v>2021/05</v>
      </c>
      <c r="AS97" t="str">
        <f>TechCrunch!AT1</f>
        <v>2021/06</v>
      </c>
      <c r="AT97" t="str">
        <f>TechCrunch!AU1</f>
        <v>2021/07</v>
      </c>
      <c r="AU97" t="str">
        <f>TechCrunch!AV1</f>
        <v>2021/08</v>
      </c>
      <c r="AV97" t="str">
        <f>TechCrunch!AW1</f>
        <v>2021/09</v>
      </c>
      <c r="AW97" t="str">
        <f>TechCrunch!AX1</f>
        <v>2021/10</v>
      </c>
      <c r="AX97" t="str">
        <f>TechCrunch!AY1</f>
        <v>2021/11</v>
      </c>
      <c r="AY97" t="str">
        <f>TechCrunch!AZ1</f>
        <v>2021/12</v>
      </c>
      <c r="AZ97" t="str">
        <f>TechCrunch!BA1</f>
        <v>2022/01</v>
      </c>
    </row>
    <row r="98" spans="1:52" x14ac:dyDescent="0.15">
      <c r="A98" t="s">
        <v>746</v>
      </c>
      <c r="B98" s="72"/>
      <c r="AJ98" s="72">
        <f>TechCrunch!AK7</f>
        <v>0.73283582089552235</v>
      </c>
      <c r="AK98" s="72">
        <f>TechCrunch!AL7</f>
        <v>0.61050724637681164</v>
      </c>
      <c r="AL98" s="72">
        <f>TechCrunch!AM7</f>
        <v>0.83198380566801611</v>
      </c>
      <c r="AM98" s="72">
        <f>TechCrunch!AN7</f>
        <v>0.68371212121212122</v>
      </c>
      <c r="AN98" s="72">
        <f>TechCrunch!AO7</f>
        <v>0.5492277992277993</v>
      </c>
      <c r="AO98" s="72">
        <f>TechCrunch!AP7</f>
        <v>0.81159420289855067</v>
      </c>
      <c r="AP98" s="72">
        <f>TechCrunch!AQ7</f>
        <v>0.6386651323360184</v>
      </c>
      <c r="AQ98" s="72">
        <f>TechCrunch!AR7</f>
        <v>0.68665377176015474</v>
      </c>
      <c r="AR98" s="72">
        <f>TechCrunch!AS7</f>
        <v>0.83116883116883122</v>
      </c>
      <c r="AS98" s="72">
        <f>TechCrunch!AT7</f>
        <v>0.69803921568627447</v>
      </c>
      <c r="AT98" s="72">
        <f>TechCrunch!AU7</f>
        <v>0.62352941176470589</v>
      </c>
      <c r="AU98" s="72">
        <f>TechCrunch!AV7</f>
        <v>0.81568627450980402</v>
      </c>
      <c r="AV98" s="72">
        <f>TechCrunch!AW7</f>
        <v>0.78278278278278279</v>
      </c>
      <c r="AW98" s="72">
        <f>TechCrunch!AX7</f>
        <v>0.65953654188948319</v>
      </c>
      <c r="AX98" s="72">
        <f>TechCrunch!AY7</f>
        <v>0.66271855611957131</v>
      </c>
      <c r="AY98" s="72">
        <f>TechCrunch!AZ7</f>
        <v>0.55214723926380371</v>
      </c>
      <c r="AZ98" s="72">
        <f>TechCrunch!BA7</f>
        <v>0.78251599147121542</v>
      </c>
    </row>
    <row r="99" spans="1:52" x14ac:dyDescent="0.15">
      <c r="A99" t="s">
        <v>769</v>
      </c>
      <c r="B99" s="72"/>
      <c r="AJ99" s="72">
        <f>TechCrunch!AK8</f>
        <v>0.24923857868020308</v>
      </c>
      <c r="AK99" s="72">
        <f>TechCrunch!AL8</f>
        <v>0.28510998307952617</v>
      </c>
      <c r="AL99" s="72">
        <f>TechCrunch!AM8</f>
        <v>0.32096837172979298</v>
      </c>
      <c r="AM99" s="72">
        <f>TechCrunch!AN8</f>
        <v>0.16658975542224269</v>
      </c>
      <c r="AN99" s="72">
        <f>TechCrunch!AO8</f>
        <v>0.20630891950688904</v>
      </c>
      <c r="AO99" s="72">
        <f>TechCrunch!AP8</f>
        <v>0.28426395939086291</v>
      </c>
      <c r="AP99" s="72">
        <f>TechCrunch!AQ8</f>
        <v>0.25611444393170285</v>
      </c>
      <c r="AQ99" s="72">
        <f>TechCrunch!AR8</f>
        <v>0.32764190124596215</v>
      </c>
      <c r="AR99" s="72">
        <f>TechCrunch!AS8</f>
        <v>0.23205221174764321</v>
      </c>
      <c r="AS99" s="72">
        <f>TechCrunch!AT8</f>
        <v>0.18071065989847718</v>
      </c>
      <c r="AT99" s="72">
        <f>TechCrunch!AU8</f>
        <v>5.3807106598984779E-2</v>
      </c>
      <c r="AU99" s="72">
        <f>TechCrunch!AV8</f>
        <v>0.21116751269035533</v>
      </c>
      <c r="AV99" s="72">
        <f>TechCrunch!AW8</f>
        <v>0.4410603496897913</v>
      </c>
      <c r="AW99" s="72">
        <f>TechCrunch!AX8</f>
        <v>0.62605752961082894</v>
      </c>
      <c r="AX99" s="72">
        <f>TechCrunch!AY8</f>
        <v>0.66271855611957131</v>
      </c>
      <c r="AY99" s="72">
        <f>TechCrunch!AZ8</f>
        <v>0.45685279187817257</v>
      </c>
      <c r="AZ99" s="72">
        <f>TechCrunch!BA8</f>
        <v>0.26613488034807836</v>
      </c>
    </row>
    <row r="101" spans="1:52" x14ac:dyDescent="0.15">
      <c r="A101" t="s">
        <v>1124</v>
      </c>
      <c r="B101" t="s">
        <v>1125</v>
      </c>
      <c r="C101" t="s">
        <v>1126</v>
      </c>
      <c r="D101" t="s">
        <v>1127</v>
      </c>
      <c r="E101" t="s">
        <v>1128</v>
      </c>
      <c r="F101" t="s">
        <v>1129</v>
      </c>
      <c r="G101" t="s">
        <v>1130</v>
      </c>
      <c r="H101" t="s">
        <v>1131</v>
      </c>
      <c r="I101" t="s">
        <v>1132</v>
      </c>
      <c r="J101" t="s">
        <v>1133</v>
      </c>
      <c r="K101" t="s">
        <v>1134</v>
      </c>
      <c r="L101" t="s">
        <v>1135</v>
      </c>
      <c r="M101" t="s">
        <v>1136</v>
      </c>
    </row>
    <row r="102" spans="1:52" x14ac:dyDescent="0.15">
      <c r="A102" t="s">
        <v>1169</v>
      </c>
      <c r="B102" s="209"/>
      <c r="C102" s="209"/>
      <c r="D102" s="209"/>
      <c r="E102" s="209"/>
      <c r="F102" s="209"/>
      <c r="G102" s="209"/>
      <c r="H102" s="209"/>
      <c r="I102" s="209"/>
      <c r="J102" s="209">
        <f>TechCrunch!AK7</f>
        <v>0.73283582089552235</v>
      </c>
      <c r="K102" s="209">
        <f>TechCrunch!AL7</f>
        <v>0.61050724637681164</v>
      </c>
      <c r="L102" s="209">
        <f>TechCrunch!AM7</f>
        <v>0.83198380566801611</v>
      </c>
      <c r="M102" s="209">
        <f>TechCrunch!AN7</f>
        <v>0.68371212121212122</v>
      </c>
    </row>
    <row r="103" spans="1:52" x14ac:dyDescent="0.15">
      <c r="A103" t="s">
        <v>1170</v>
      </c>
      <c r="B103" s="209">
        <f>TechCrunch!AO7</f>
        <v>0.5492277992277993</v>
      </c>
      <c r="C103" s="209">
        <f>TechCrunch!AP7</f>
        <v>0.81159420289855067</v>
      </c>
      <c r="D103" s="209">
        <f>TechCrunch!AQ7</f>
        <v>0.6386651323360184</v>
      </c>
      <c r="E103" s="209">
        <f>TechCrunch!AR7</f>
        <v>0.68665377176015474</v>
      </c>
      <c r="F103" s="209">
        <f>TechCrunch!AS7</f>
        <v>0.83116883116883122</v>
      </c>
      <c r="G103" s="209">
        <f>TechCrunch!AT7</f>
        <v>0.69803921568627447</v>
      </c>
      <c r="H103" s="209">
        <f>TechCrunch!AU7</f>
        <v>0.62352941176470589</v>
      </c>
      <c r="I103" s="209">
        <f>TechCrunch!AV7</f>
        <v>0.81568627450980402</v>
      </c>
      <c r="J103" s="209">
        <f>TechCrunch!AW7</f>
        <v>0.78278278278278279</v>
      </c>
      <c r="K103" s="209">
        <f>TechCrunch!AX7</f>
        <v>0.65953654188948319</v>
      </c>
      <c r="L103" s="209">
        <f>TechCrunch!AY7</f>
        <v>0.66271855611957131</v>
      </c>
      <c r="M103" s="209">
        <f>TechCrunch!AZ7</f>
        <v>0.55214723926380371</v>
      </c>
    </row>
    <row r="104" spans="1:52" x14ac:dyDescent="0.15">
      <c r="A104" t="s">
        <v>1219</v>
      </c>
      <c r="B104" s="209">
        <f>AZ98</f>
        <v>0.78251599147121542</v>
      </c>
      <c r="C104" s="209"/>
      <c r="D104" s="209"/>
      <c r="E104" s="209"/>
      <c r="F104" s="209"/>
      <c r="G104" s="209"/>
      <c r="H104" s="209"/>
      <c r="I104" s="209"/>
      <c r="J104" s="209"/>
      <c r="K104" s="209"/>
      <c r="L104" s="209"/>
      <c r="M104" s="209"/>
    </row>
    <row r="105" spans="1:52" x14ac:dyDescent="0.15">
      <c r="A105" t="s">
        <v>1168</v>
      </c>
      <c r="B105" s="209">
        <f>AVERAGE(B102:B104)</f>
        <v>0.6658718953495073</v>
      </c>
      <c r="C105" s="209">
        <f t="shared" ref="C105:M105" si="17">AVERAGE(C102:C104)</f>
        <v>0.81159420289855067</v>
      </c>
      <c r="D105" s="209">
        <f t="shared" si="17"/>
        <v>0.6386651323360184</v>
      </c>
      <c r="E105" s="209">
        <f t="shared" si="17"/>
        <v>0.68665377176015474</v>
      </c>
      <c r="F105" s="209">
        <f t="shared" si="17"/>
        <v>0.83116883116883122</v>
      </c>
      <c r="G105" s="209">
        <f t="shared" si="17"/>
        <v>0.69803921568627447</v>
      </c>
      <c r="H105" s="209">
        <f t="shared" si="17"/>
        <v>0.62352941176470589</v>
      </c>
      <c r="I105" s="209">
        <f t="shared" si="17"/>
        <v>0.81568627450980402</v>
      </c>
      <c r="J105" s="209">
        <f t="shared" si="17"/>
        <v>0.75780930183915252</v>
      </c>
      <c r="K105" s="209">
        <f t="shared" si="17"/>
        <v>0.63502189413314736</v>
      </c>
      <c r="L105" s="209">
        <f t="shared" si="17"/>
        <v>0.74735118089379371</v>
      </c>
      <c r="M105" s="209">
        <f t="shared" si="17"/>
        <v>0.61792968023796246</v>
      </c>
    </row>
    <row r="106" spans="1:52" x14ac:dyDescent="0.15">
      <c r="A106" t="s">
        <v>1171</v>
      </c>
      <c r="B106" s="209"/>
      <c r="C106" s="209"/>
      <c r="D106" s="209"/>
      <c r="E106" s="209"/>
      <c r="F106" s="209"/>
      <c r="G106" s="209"/>
      <c r="H106" s="209"/>
      <c r="I106" s="209"/>
      <c r="J106" s="209">
        <f>TechCrunch!AK8</f>
        <v>0.24923857868020308</v>
      </c>
      <c r="K106" s="209">
        <f>TechCrunch!AL8</f>
        <v>0.28510998307952617</v>
      </c>
      <c r="L106" s="209">
        <f>TechCrunch!AM8</f>
        <v>0.32096837172979298</v>
      </c>
      <c r="M106" s="209">
        <f>TechCrunch!AN8</f>
        <v>0.16658975542224269</v>
      </c>
    </row>
    <row r="107" spans="1:52" x14ac:dyDescent="0.15">
      <c r="A107" t="s">
        <v>1173</v>
      </c>
      <c r="B107" s="209">
        <f>TechCrunch!AO8</f>
        <v>0.20630891950688904</v>
      </c>
      <c r="C107" s="209">
        <f>TechCrunch!AP8</f>
        <v>0.28426395939086291</v>
      </c>
      <c r="D107" s="209">
        <f>TechCrunch!AQ8</f>
        <v>0.25611444393170285</v>
      </c>
      <c r="E107" s="209">
        <f>TechCrunch!AR8</f>
        <v>0.32764190124596215</v>
      </c>
      <c r="F107" s="209">
        <f>TechCrunch!AS8</f>
        <v>0.23205221174764321</v>
      </c>
      <c r="G107" s="209">
        <f>TechCrunch!AT8</f>
        <v>0.18071065989847718</v>
      </c>
      <c r="H107" s="209">
        <f>TechCrunch!AU8</f>
        <v>5.3807106598984779E-2</v>
      </c>
      <c r="I107" s="209">
        <f>TechCrunch!AV8</f>
        <v>0.21116751269035533</v>
      </c>
      <c r="J107" s="209">
        <f>TechCrunch!AW8</f>
        <v>0.4410603496897913</v>
      </c>
      <c r="K107" s="209">
        <f>TechCrunch!AX8</f>
        <v>0.62605752961082894</v>
      </c>
      <c r="L107" s="209">
        <f>TechCrunch!AY8</f>
        <v>0.66271855611957131</v>
      </c>
      <c r="M107" s="209">
        <f>TechCrunch!AZ8</f>
        <v>0.45685279187817257</v>
      </c>
    </row>
    <row r="108" spans="1:52" x14ac:dyDescent="0.15">
      <c r="A108" t="s">
        <v>1220</v>
      </c>
      <c r="B108" s="209">
        <f>AZ99</f>
        <v>0.26613488034807836</v>
      </c>
      <c r="C108" s="209"/>
      <c r="D108" s="209"/>
      <c r="E108" s="209"/>
      <c r="F108" s="209"/>
      <c r="G108" s="209"/>
      <c r="H108" s="209"/>
      <c r="I108" s="209"/>
      <c r="J108" s="209"/>
      <c r="K108" s="209"/>
      <c r="L108" s="209"/>
      <c r="M108" s="209"/>
    </row>
    <row r="109" spans="1:52" x14ac:dyDescent="0.15">
      <c r="A109" t="s">
        <v>1172</v>
      </c>
      <c r="B109" s="209">
        <f>AVERAGE(B106:B108)</f>
        <v>0.23622189992748371</v>
      </c>
      <c r="C109" s="209">
        <f t="shared" ref="C109:M109" si="18">AVERAGE(C106:C108)</f>
        <v>0.28426395939086291</v>
      </c>
      <c r="D109" s="209">
        <f t="shared" si="18"/>
        <v>0.25611444393170285</v>
      </c>
      <c r="E109" s="209">
        <f t="shared" si="18"/>
        <v>0.32764190124596215</v>
      </c>
      <c r="F109" s="209">
        <f t="shared" si="18"/>
        <v>0.23205221174764321</v>
      </c>
      <c r="G109" s="209">
        <f t="shared" si="18"/>
        <v>0.18071065989847718</v>
      </c>
      <c r="H109" s="209">
        <f t="shared" si="18"/>
        <v>5.3807106598984779E-2</v>
      </c>
      <c r="I109" s="209">
        <f t="shared" si="18"/>
        <v>0.21116751269035533</v>
      </c>
      <c r="J109" s="209">
        <f t="shared" si="18"/>
        <v>0.3451494641849972</v>
      </c>
      <c r="K109" s="209">
        <f t="shared" si="18"/>
        <v>0.45558375634517756</v>
      </c>
      <c r="L109" s="209">
        <f t="shared" si="18"/>
        <v>0.49184346392468214</v>
      </c>
      <c r="M109" s="209">
        <f t="shared" si="18"/>
        <v>0.31172127365020763</v>
      </c>
    </row>
    <row r="111" spans="1:52" x14ac:dyDescent="0.15">
      <c r="A111" t="s">
        <v>746</v>
      </c>
      <c r="B111" t="str">
        <f>TechCrunch!C1</f>
        <v>2017/11</v>
      </c>
      <c r="C111" t="str">
        <f>TechCrunch!D1</f>
        <v>2017/12</v>
      </c>
      <c r="D111" t="str">
        <f>TechCrunch!E1</f>
        <v>2018/01</v>
      </c>
      <c r="E111" t="str">
        <f>TechCrunch!F1</f>
        <v>2018/02</v>
      </c>
      <c r="F111" t="str">
        <f>TechCrunch!G1</f>
        <v>2018/03</v>
      </c>
      <c r="G111" t="str">
        <f>TechCrunch!H1</f>
        <v>2018/04</v>
      </c>
      <c r="H111" t="str">
        <f>TechCrunch!I1</f>
        <v>2018/05</v>
      </c>
      <c r="I111" t="str">
        <f>TechCrunch!J1</f>
        <v>2018/06</v>
      </c>
      <c r="J111" t="str">
        <f>TechCrunch!K1</f>
        <v>2018/07</v>
      </c>
      <c r="K111" t="str">
        <f>TechCrunch!L1</f>
        <v>2018/08</v>
      </c>
      <c r="L111" t="str">
        <f>TechCrunch!M1</f>
        <v>2018/09</v>
      </c>
      <c r="M111" t="str">
        <f>TechCrunch!N1</f>
        <v>2018/10</v>
      </c>
      <c r="N111" t="str">
        <f>TechCrunch!O1</f>
        <v>2018/11</v>
      </c>
      <c r="O111" t="str">
        <f>TechCrunch!P1</f>
        <v>2018/12</v>
      </c>
      <c r="P111" t="str">
        <f>TechCrunch!Q1</f>
        <v>2019/01</v>
      </c>
      <c r="Q111" t="str">
        <f>TechCrunch!R1</f>
        <v>2019/02</v>
      </c>
      <c r="R111" t="str">
        <f>TechCrunch!S1</f>
        <v>2019/03</v>
      </c>
      <c r="S111" t="str">
        <f>TechCrunch!T1</f>
        <v>2019/04</v>
      </c>
      <c r="T111" t="str">
        <f>TechCrunch!U1</f>
        <v>2019/05</v>
      </c>
      <c r="U111" t="str">
        <f>TechCrunch!V1</f>
        <v>2019/06</v>
      </c>
      <c r="V111" t="str">
        <f>TechCrunch!W1</f>
        <v>2019/07</v>
      </c>
      <c r="W111" t="str">
        <f>TechCrunch!X1</f>
        <v>2019/08</v>
      </c>
      <c r="X111" t="str">
        <f>TechCrunch!Y1</f>
        <v>2019/09</v>
      </c>
      <c r="Y111" t="str">
        <f>TechCrunch!Z1</f>
        <v>2019/10</v>
      </c>
      <c r="Z111" t="str">
        <f>TechCrunch!AA1</f>
        <v>2019/11</v>
      </c>
      <c r="AA111" t="str">
        <f>TechCrunch!AB1</f>
        <v>2019/12</v>
      </c>
      <c r="AB111" t="str">
        <f>TechCrunch!AC1</f>
        <v>2020/01</v>
      </c>
      <c r="AC111" t="str">
        <f>TechCrunch!AD1</f>
        <v>2020/02</v>
      </c>
      <c r="AD111" t="str">
        <f>TechCrunch!AE1</f>
        <v>2020/03</v>
      </c>
      <c r="AE111" t="str">
        <f>TechCrunch!AF1</f>
        <v>2020/04</v>
      </c>
      <c r="AF111" t="str">
        <f>TechCrunch!AG1</f>
        <v>2020/05</v>
      </c>
      <c r="AG111" t="str">
        <f>TechCrunch!AH1</f>
        <v>2020/06</v>
      </c>
      <c r="AH111" t="str">
        <f>TechCrunch!AI1</f>
        <v>2020/07</v>
      </c>
      <c r="AI111" t="str">
        <f>TechCrunch!AJ1</f>
        <v>2020/08</v>
      </c>
      <c r="AJ111" t="str">
        <f>TechCrunch!AK1</f>
        <v>2020/09</v>
      </c>
      <c r="AK111" t="str">
        <f>TechCrunch!AL1</f>
        <v>2020/10</v>
      </c>
      <c r="AL111" t="str">
        <f>TechCrunch!AM1</f>
        <v>2020/11</v>
      </c>
      <c r="AM111" t="str">
        <f>TechCrunch!AN1</f>
        <v>2020/12</v>
      </c>
      <c r="AN111" t="str">
        <f>TechCrunch!AO1</f>
        <v>2021/01</v>
      </c>
      <c r="AO111" t="str">
        <f>TechCrunch!AP1</f>
        <v>2021/02</v>
      </c>
      <c r="AP111" t="str">
        <f>TechCrunch!AQ1</f>
        <v>2021/03</v>
      </c>
      <c r="AQ111" t="str">
        <f>TechCrunch!AR1</f>
        <v>2021/04</v>
      </c>
      <c r="AR111" t="str">
        <f>TechCrunch!AS1</f>
        <v>2021/05</v>
      </c>
      <c r="AS111" t="str">
        <f>TechCrunch!AT1</f>
        <v>2021/06</v>
      </c>
      <c r="AT111" t="str">
        <f>TechCrunch!AU1</f>
        <v>2021/07</v>
      </c>
      <c r="AU111" t="str">
        <f>TechCrunch!AV1</f>
        <v>2021/08</v>
      </c>
      <c r="AV111" t="str">
        <f>TechCrunch!AW1</f>
        <v>2021/09</v>
      </c>
      <c r="AW111" t="str">
        <f>TechCrunch!AX1</f>
        <v>2021/10</v>
      </c>
      <c r="AX111" t="str">
        <f>TechCrunch!AY1</f>
        <v>2021/11</v>
      </c>
      <c r="AY111" t="str">
        <f>TechCrunch!AZ1</f>
        <v>2021/12</v>
      </c>
      <c r="AZ111" t="str">
        <f>TechCrunch!BA1</f>
        <v>2022/01</v>
      </c>
    </row>
    <row r="112" spans="1:52" x14ac:dyDescent="0.15">
      <c r="A112" t="s">
        <v>1088</v>
      </c>
      <c r="B112" s="25">
        <f>TechCrunch!C6</f>
        <v>2012</v>
      </c>
      <c r="C112" s="25">
        <f>TechCrunch!D6</f>
        <v>2013.5357142857142</v>
      </c>
      <c r="D112" s="25">
        <f>TechCrunch!E6</f>
        <v>2015.5833333333333</v>
      </c>
      <c r="E112" s="25">
        <f>TechCrunch!F6</f>
        <v>2016.3333333333333</v>
      </c>
      <c r="F112" s="25">
        <f>TechCrunch!G6</f>
        <v>2015.4</v>
      </c>
      <c r="G112" s="25">
        <f>TechCrunch!H6</f>
        <v>2013.7692307692307</v>
      </c>
      <c r="H112" s="25">
        <f>TechCrunch!I6</f>
        <v>2012.4705882352941</v>
      </c>
      <c r="I112" s="25">
        <f>TechCrunch!J6</f>
        <v>2013.2</v>
      </c>
      <c r="J112" s="25">
        <f>TechCrunch!K6</f>
        <v>2007</v>
      </c>
      <c r="K112" s="25">
        <f>TechCrunch!L6</f>
        <v>2011</v>
      </c>
      <c r="L112" s="25">
        <f>TechCrunch!M6</f>
        <v>2009.2</v>
      </c>
      <c r="M112" s="25">
        <f>TechCrunch!N6</f>
        <v>2015.4736842105262</v>
      </c>
      <c r="N112" s="25">
        <f>TechCrunch!O6</f>
        <v>2016.2083333333333</v>
      </c>
      <c r="O112" s="25">
        <f>TechCrunch!P6</f>
        <v>2017.3333333333333</v>
      </c>
      <c r="P112" s="25">
        <f>TechCrunch!Q6</f>
        <v>2017.2105263157894</v>
      </c>
      <c r="Q112" s="25">
        <f>TechCrunch!R6</f>
        <v>2015.6875</v>
      </c>
      <c r="R112" s="25">
        <f>TechCrunch!S6</f>
        <v>2017.6363636363637</v>
      </c>
      <c r="S112" s="25">
        <f>TechCrunch!T6</f>
        <v>2016.6</v>
      </c>
      <c r="T112" s="25">
        <f>TechCrunch!U6</f>
        <v>2011.4444444444443</v>
      </c>
      <c r="U112" s="25">
        <f>TechCrunch!V6</f>
        <v>2005.391304347826</v>
      </c>
      <c r="V112" s="25">
        <f>TechCrunch!W6</f>
        <v>2005.7222222222222</v>
      </c>
      <c r="W112" s="25">
        <f>TechCrunch!X6</f>
        <v>2004</v>
      </c>
      <c r="X112" s="25">
        <f>TechCrunch!Y6</f>
        <v>2008.125</v>
      </c>
      <c r="Y112" s="25">
        <f>TechCrunch!Z6</f>
        <v>2015.875</v>
      </c>
      <c r="Z112" s="25">
        <f>TechCrunch!AA6</f>
        <v>2010.8571428571429</v>
      </c>
      <c r="AA112" s="25">
        <f>TechCrunch!AB6</f>
        <v>2018.5</v>
      </c>
      <c r="AB112" s="25">
        <f>TechCrunch!AC6</f>
        <v>2015.375</v>
      </c>
      <c r="AC112" s="25">
        <f>TechCrunch!AD6</f>
        <v>2017.8181818181818</v>
      </c>
      <c r="AD112" s="25">
        <f>TechCrunch!AE6</f>
        <v>2015.0588235294117</v>
      </c>
      <c r="AE112" s="25">
        <f>TechCrunch!AF6</f>
        <v>2014</v>
      </c>
      <c r="AF112" s="25">
        <f>TechCrunch!AG6</f>
        <v>2018.2857142857142</v>
      </c>
      <c r="AG112" s="25">
        <f>TechCrunch!AH6</f>
        <v>2016.2222222222222</v>
      </c>
      <c r="AH112" s="25">
        <f>TechCrunch!AI6</f>
        <v>2015.8888888888889</v>
      </c>
      <c r="AI112" s="25">
        <f>TechCrunch!AJ6</f>
        <v>2005.8571428571429</v>
      </c>
      <c r="AJ112" s="25">
        <f>TechCrunch!AK6</f>
        <v>2008.6</v>
      </c>
      <c r="AK112" s="25">
        <f>TechCrunch!AL6</f>
        <v>2009.25</v>
      </c>
      <c r="AL112" s="25">
        <f>TechCrunch!AM6</f>
        <v>2017.5384615384614</v>
      </c>
      <c r="AM112" s="25">
        <f>TechCrunch!AN6</f>
        <v>2011.5454545454545</v>
      </c>
      <c r="AN112" s="25">
        <f>TechCrunch!AO6</f>
        <v>2013.6428571428571</v>
      </c>
      <c r="AO112" s="25">
        <f>TechCrunch!AP6</f>
        <v>2019.1111111111111</v>
      </c>
      <c r="AP112" s="25">
        <f>TechCrunch!AQ6</f>
        <v>2014</v>
      </c>
      <c r="AQ112" s="25">
        <f>TechCrunch!AR6</f>
        <v>2018</v>
      </c>
      <c r="AR112" s="25">
        <f>TechCrunch!AS6</f>
        <v>2017.8571428571429</v>
      </c>
      <c r="AS112" s="25">
        <f>TechCrunch!AT6</f>
        <v>2015</v>
      </c>
      <c r="AT112" s="25">
        <f>TechCrunch!AU6</f>
        <v>2019.4</v>
      </c>
      <c r="AU112" s="25">
        <f>TechCrunch!AV6</f>
        <v>2016.8</v>
      </c>
      <c r="AV112" s="25">
        <f>TechCrunch!AW6</f>
        <v>2018.6666666666667</v>
      </c>
      <c r="AW112" s="25">
        <f>TechCrunch!AX6</f>
        <v>2007.3333333333333</v>
      </c>
      <c r="AX112" s="25">
        <f>TechCrunch!AY6</f>
        <v>2016.7777777777778</v>
      </c>
      <c r="AY112" s="25">
        <f>TechCrunch!AZ6</f>
        <v>2018</v>
      </c>
      <c r="AZ112" s="25">
        <f>TechCrunch!BA6</f>
        <v>2016.1428571428571</v>
      </c>
    </row>
    <row r="113" spans="1:52" x14ac:dyDescent="0.15">
      <c r="A113" t="s">
        <v>395</v>
      </c>
      <c r="B113" s="25">
        <f>TechCrunch!$BW$6</f>
        <v>2013.9554645171593</v>
      </c>
      <c r="C113" s="25">
        <f>TechCrunch!$BW$6</f>
        <v>2013.9554645171593</v>
      </c>
      <c r="D113" s="25">
        <f>TechCrunch!$BW$6</f>
        <v>2013.9554645171593</v>
      </c>
      <c r="E113" s="25">
        <f>TechCrunch!$BW$6</f>
        <v>2013.9554645171593</v>
      </c>
      <c r="F113" s="25">
        <f>TechCrunch!$BW$6</f>
        <v>2013.9554645171593</v>
      </c>
      <c r="G113" s="25">
        <f>TechCrunch!$BW$6</f>
        <v>2013.9554645171593</v>
      </c>
      <c r="H113" s="25">
        <f>TechCrunch!$BW$6</f>
        <v>2013.9554645171593</v>
      </c>
      <c r="I113" s="25">
        <f>TechCrunch!$BW$6</f>
        <v>2013.9554645171593</v>
      </c>
      <c r="J113" s="25">
        <f>TechCrunch!$BW$6</f>
        <v>2013.9554645171593</v>
      </c>
      <c r="K113" s="25">
        <f>TechCrunch!$BW$6</f>
        <v>2013.9554645171593</v>
      </c>
      <c r="L113" s="25">
        <f>TechCrunch!$BW$6</f>
        <v>2013.9554645171593</v>
      </c>
      <c r="M113" s="25">
        <f>TechCrunch!$BW$6</f>
        <v>2013.9554645171593</v>
      </c>
      <c r="N113" s="25">
        <f>TechCrunch!$BW$6</f>
        <v>2013.9554645171593</v>
      </c>
      <c r="O113" s="25">
        <f>TechCrunch!$BW$6</f>
        <v>2013.9554645171593</v>
      </c>
      <c r="P113" s="25">
        <f>TechCrunch!$BW$6</f>
        <v>2013.9554645171593</v>
      </c>
      <c r="Q113" s="25">
        <f>TechCrunch!$BW$6</f>
        <v>2013.9554645171593</v>
      </c>
      <c r="R113" s="25">
        <f>TechCrunch!$BW$6</f>
        <v>2013.9554645171593</v>
      </c>
      <c r="S113" s="25">
        <f>TechCrunch!$BW$6</f>
        <v>2013.9554645171593</v>
      </c>
      <c r="T113" s="25">
        <f>TechCrunch!$BW$6</f>
        <v>2013.9554645171593</v>
      </c>
      <c r="U113" s="25">
        <f>TechCrunch!$BW$6</f>
        <v>2013.9554645171593</v>
      </c>
      <c r="V113" s="25">
        <f>TechCrunch!$BW$6</f>
        <v>2013.9554645171593</v>
      </c>
      <c r="W113" s="25">
        <f>TechCrunch!$BW$6</f>
        <v>2013.9554645171593</v>
      </c>
      <c r="X113" s="25">
        <f>TechCrunch!$BW$6</f>
        <v>2013.9554645171593</v>
      </c>
      <c r="Y113" s="25">
        <f>TechCrunch!$BW$6</f>
        <v>2013.9554645171593</v>
      </c>
      <c r="Z113" s="25">
        <f>TechCrunch!$BW$6</f>
        <v>2013.9554645171593</v>
      </c>
      <c r="AA113" s="25">
        <f>TechCrunch!$BW$6</f>
        <v>2013.9554645171593</v>
      </c>
      <c r="AB113" s="25">
        <f>TechCrunch!$BW$6</f>
        <v>2013.9554645171593</v>
      </c>
      <c r="AC113" s="25">
        <f>TechCrunch!$BW$6</f>
        <v>2013.9554645171593</v>
      </c>
      <c r="AD113" s="25">
        <f>TechCrunch!$BW$6</f>
        <v>2013.9554645171593</v>
      </c>
      <c r="AE113" s="25">
        <f>TechCrunch!$BW$6</f>
        <v>2013.9554645171593</v>
      </c>
      <c r="AF113" s="25">
        <f>TechCrunch!$BW$6</f>
        <v>2013.9554645171593</v>
      </c>
      <c r="AG113" s="25">
        <f>TechCrunch!$BW$6</f>
        <v>2013.9554645171593</v>
      </c>
      <c r="AH113" s="25">
        <f>TechCrunch!$BW$6</f>
        <v>2013.9554645171593</v>
      </c>
      <c r="AI113" s="25">
        <f>TechCrunch!$BW$6</f>
        <v>2013.9554645171593</v>
      </c>
      <c r="AJ113" s="25">
        <f>TechCrunch!$BW$6</f>
        <v>2013.9554645171593</v>
      </c>
      <c r="AK113" s="25">
        <f>TechCrunch!$BW$6</f>
        <v>2013.9554645171593</v>
      </c>
      <c r="AL113" s="25">
        <f>TechCrunch!$BW$6</f>
        <v>2013.9554645171593</v>
      </c>
      <c r="AM113" s="25">
        <f>TechCrunch!$BW$6</f>
        <v>2013.9554645171593</v>
      </c>
      <c r="AN113" s="25">
        <f>TechCrunch!$BW$6</f>
        <v>2013.9554645171593</v>
      </c>
      <c r="AO113" s="25">
        <f>TechCrunch!$BW$6</f>
        <v>2013.9554645171593</v>
      </c>
      <c r="AP113" s="25">
        <f>TechCrunch!$BW$6</f>
        <v>2013.9554645171593</v>
      </c>
      <c r="AQ113" s="25">
        <f>TechCrunch!$BW$6</f>
        <v>2013.9554645171593</v>
      </c>
      <c r="AR113" s="25">
        <f>TechCrunch!$BW$6</f>
        <v>2013.9554645171593</v>
      </c>
      <c r="AS113" s="25">
        <f>TechCrunch!$BW$6</f>
        <v>2013.9554645171593</v>
      </c>
      <c r="AT113" s="25">
        <f>TechCrunch!$BW$6</f>
        <v>2013.9554645171593</v>
      </c>
      <c r="AU113" s="25">
        <f>TechCrunch!$BW$6</f>
        <v>2013.9554645171593</v>
      </c>
      <c r="AV113" s="25">
        <f>TechCrunch!$BW$6</f>
        <v>2013.9554645171593</v>
      </c>
      <c r="AW113" s="25">
        <f>TechCrunch!$BW$6</f>
        <v>2013.9554645171593</v>
      </c>
      <c r="AX113" s="25">
        <f>TechCrunch!$BW$6</f>
        <v>2013.9554645171593</v>
      </c>
      <c r="AY113" s="25">
        <f>TechCrunch!$BW$6</f>
        <v>2013.9554645171593</v>
      </c>
      <c r="AZ113" s="25">
        <f>TechCrunch!$BW$6</f>
        <v>2013.9554645171593</v>
      </c>
    </row>
    <row r="115" spans="1:52" x14ac:dyDescent="0.15">
      <c r="A115" t="s">
        <v>1088</v>
      </c>
      <c r="B115" s="210" t="s">
        <v>1142</v>
      </c>
      <c r="C115" s="210" t="s">
        <v>1143</v>
      </c>
      <c r="D115" s="210" t="s">
        <v>1144</v>
      </c>
      <c r="E115" s="210" t="s">
        <v>1145</v>
      </c>
      <c r="F115" s="210" t="s">
        <v>1146</v>
      </c>
      <c r="G115" s="210" t="s">
        <v>1218</v>
      </c>
    </row>
    <row r="116" spans="1:52" x14ac:dyDescent="0.15">
      <c r="A116" t="s">
        <v>1088</v>
      </c>
      <c r="B116" s="25">
        <f>AVERAGE(B112:C112)</f>
        <v>2012.7678571428571</v>
      </c>
      <c r="C116" s="25">
        <f>AVERAGE(D112:O112)</f>
        <v>2013.5809863790319</v>
      </c>
      <c r="D116" s="25">
        <f>AVERAGE(P112:AA112)</f>
        <v>2012.2541253186491</v>
      </c>
      <c r="E116" s="25">
        <f>AVERAGE(AB112:AM112)</f>
        <v>2013.78665747379</v>
      </c>
      <c r="F116" s="25">
        <f>AVERAGE(AN112:AZ112)</f>
        <v>2016.2101343101344</v>
      </c>
      <c r="G116" s="25">
        <f>AVERAGE(AZ112:BK112)</f>
        <v>2016.1428571428571</v>
      </c>
    </row>
    <row r="117" spans="1:52" x14ac:dyDescent="0.15">
      <c r="A117" t="s">
        <v>395</v>
      </c>
      <c r="B117" s="25">
        <f>$B$113</f>
        <v>2013.9554645171593</v>
      </c>
      <c r="C117" s="25">
        <f t="shared" ref="C117:E117" si="19">$B$113</f>
        <v>2013.9554645171593</v>
      </c>
      <c r="D117" s="25">
        <f t="shared" si="19"/>
        <v>2013.9554645171593</v>
      </c>
      <c r="E117" s="25">
        <f t="shared" si="19"/>
        <v>2013.9554645171593</v>
      </c>
      <c r="F117" s="25">
        <f>$B$113</f>
        <v>2013.9554645171593</v>
      </c>
      <c r="G117" s="25">
        <f>$B$113</f>
        <v>2013.9554645171593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324F-A8E3-604D-BAC4-B91F6EA09870}">
  <dimension ref="A1:S231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230" sqref="A230:C230"/>
    </sheetView>
  </sheetViews>
  <sheetFormatPr baseColWidth="10" defaultColWidth="10.83203125" defaultRowHeight="13" x14ac:dyDescent="0.15"/>
  <cols>
    <col min="1" max="1" width="8.1640625" style="41" bestFit="1" customWidth="1"/>
    <col min="2" max="2" width="8.5" bestFit="1" customWidth="1"/>
    <col min="3" max="3" width="7.6640625" bestFit="1" customWidth="1"/>
    <col min="4" max="4" width="29.5" bestFit="1" customWidth="1"/>
    <col min="5" max="5" width="10.83203125" style="41"/>
  </cols>
  <sheetData>
    <row r="1" spans="1:19" x14ac:dyDescent="0.15">
      <c r="A1" s="300" t="s">
        <v>744</v>
      </c>
      <c r="B1" s="300" t="s">
        <v>745</v>
      </c>
      <c r="C1" s="300" t="s">
        <v>746</v>
      </c>
      <c r="D1" s="300" t="s">
        <v>633</v>
      </c>
      <c r="E1" s="302" t="s">
        <v>751</v>
      </c>
      <c r="F1" s="302"/>
      <c r="G1" s="302"/>
      <c r="H1" s="302"/>
    </row>
    <row r="2" spans="1:19" x14ac:dyDescent="0.15">
      <c r="A2" s="300"/>
      <c r="B2" s="300"/>
      <c r="C2" s="300"/>
      <c r="D2" s="300"/>
      <c r="E2" s="301" t="s">
        <v>1199</v>
      </c>
      <c r="F2" s="300" t="s">
        <v>342</v>
      </c>
      <c r="G2" s="300"/>
      <c r="H2" s="300"/>
    </row>
    <row r="3" spans="1:19" ht="28" x14ac:dyDescent="0.15">
      <c r="A3" s="300"/>
      <c r="B3" s="300"/>
      <c r="C3" s="300"/>
      <c r="D3" s="300"/>
      <c r="E3" s="301"/>
      <c r="F3" s="22" t="s">
        <v>322</v>
      </c>
      <c r="G3" s="22" t="s">
        <v>752</v>
      </c>
      <c r="H3" s="22" t="s">
        <v>343</v>
      </c>
    </row>
    <row r="4" spans="1:19" x14ac:dyDescent="0.15">
      <c r="A4" s="41">
        <v>44304</v>
      </c>
      <c r="B4" t="s">
        <v>747</v>
      </c>
      <c r="C4" s="86" t="s">
        <v>763</v>
      </c>
      <c r="D4" t="str">
        <f>'Data data'!C582</f>
        <v>Kiss Me More</v>
      </c>
    </row>
    <row r="5" spans="1:19" x14ac:dyDescent="0.15">
      <c r="A5" s="41">
        <v>44304</v>
      </c>
      <c r="B5" t="s">
        <v>747</v>
      </c>
      <c r="C5" s="86" t="s">
        <v>1362</v>
      </c>
      <c r="D5" s="86" t="s">
        <v>741</v>
      </c>
      <c r="S5" t="s">
        <v>747</v>
      </c>
    </row>
    <row r="6" spans="1:19" x14ac:dyDescent="0.15">
      <c r="A6" s="41">
        <v>44304</v>
      </c>
      <c r="B6" t="s">
        <v>747</v>
      </c>
      <c r="C6" s="86" t="s">
        <v>1362</v>
      </c>
      <c r="D6" t="str">
        <f>'Data data'!C590</f>
        <v>I Constantly Thank God for Esteban</v>
      </c>
      <c r="S6" t="s">
        <v>748</v>
      </c>
    </row>
    <row r="7" spans="1:19" x14ac:dyDescent="0.15">
      <c r="A7" s="41">
        <v>44312</v>
      </c>
      <c r="B7" t="s">
        <v>747</v>
      </c>
      <c r="C7" s="86" t="s">
        <v>1362</v>
      </c>
      <c r="D7" t="str">
        <f>'Data data'!C591</f>
        <v>the light is coming</v>
      </c>
    </row>
    <row r="8" spans="1:19" x14ac:dyDescent="0.15">
      <c r="A8" s="41">
        <v>44312</v>
      </c>
      <c r="B8" t="s">
        <v>747</v>
      </c>
      <c r="C8" s="86" t="s">
        <v>763</v>
      </c>
      <c r="D8" t="str">
        <f>'Data data'!C583</f>
        <v>Closer (Ode 2 U)</v>
      </c>
    </row>
    <row r="9" spans="1:19" x14ac:dyDescent="0.15">
      <c r="A9" s="41">
        <v>44314</v>
      </c>
      <c r="B9" t="s">
        <v>747</v>
      </c>
      <c r="C9" s="86" t="s">
        <v>763</v>
      </c>
      <c r="D9" t="str">
        <f>'Data data'!C584</f>
        <v>t r a n s p a r e n t s o u l</v>
      </c>
      <c r="I9" t="s">
        <v>754</v>
      </c>
    </row>
    <row r="10" spans="1:19" x14ac:dyDescent="0.15">
      <c r="A10" s="41">
        <v>44315</v>
      </c>
      <c r="B10" t="s">
        <v>747</v>
      </c>
      <c r="C10" s="86" t="s">
        <v>1362</v>
      </c>
      <c r="D10" t="str">
        <f>'Data data'!C594</f>
        <v>A Mistake</v>
      </c>
    </row>
    <row r="11" spans="1:19" x14ac:dyDescent="0.15">
      <c r="A11" s="41">
        <v>44315</v>
      </c>
      <c r="B11" t="s">
        <v>747</v>
      </c>
      <c r="C11" s="86" t="s">
        <v>1362</v>
      </c>
      <c r="D11" t="s">
        <v>757</v>
      </c>
    </row>
    <row r="12" spans="1:19" x14ac:dyDescent="0.15">
      <c r="A12" s="41">
        <v>44317</v>
      </c>
      <c r="B12" t="s">
        <v>747</v>
      </c>
      <c r="C12" s="86" t="s">
        <v>763</v>
      </c>
      <c r="D12" t="str">
        <f>'Data data'!C585</f>
        <v>Baby Boy</v>
      </c>
    </row>
    <row r="13" spans="1:19" x14ac:dyDescent="0.15">
      <c r="A13" s="41">
        <v>44317</v>
      </c>
      <c r="B13" t="s">
        <v>747</v>
      </c>
      <c r="C13" s="86" t="s">
        <v>763</v>
      </c>
      <c r="D13" t="str">
        <f>'Data data'!C586</f>
        <v>Overwhelmed</v>
      </c>
    </row>
    <row r="14" spans="1:19" x14ac:dyDescent="0.15">
      <c r="A14" s="41">
        <v>44322</v>
      </c>
      <c r="B14" t="s">
        <v>747</v>
      </c>
      <c r="C14" s="86" t="s">
        <v>763</v>
      </c>
      <c r="D14" t="str">
        <f>'Data data'!C587</f>
        <v>Rose in Harlem</v>
      </c>
    </row>
    <row r="15" spans="1:19" x14ac:dyDescent="0.15">
      <c r="A15" s="41">
        <v>44322</v>
      </c>
      <c r="B15" t="s">
        <v>747</v>
      </c>
      <c r="C15" s="86" t="s">
        <v>1362</v>
      </c>
      <c r="D15" t="s">
        <v>761</v>
      </c>
    </row>
    <row r="16" spans="1:19" x14ac:dyDescent="0.15">
      <c r="A16" s="41">
        <v>44329</v>
      </c>
      <c r="B16" t="s">
        <v>747</v>
      </c>
      <c r="C16" s="86" t="s">
        <v>1362</v>
      </c>
      <c r="D16" t="s">
        <v>770</v>
      </c>
    </row>
    <row r="17" spans="1:8" x14ac:dyDescent="0.15">
      <c r="A17" s="41">
        <v>44330</v>
      </c>
      <c r="B17" t="s">
        <v>747</v>
      </c>
      <c r="C17" s="86" t="s">
        <v>1362</v>
      </c>
      <c r="D17" t="s">
        <v>772</v>
      </c>
    </row>
    <row r="18" spans="1:8" x14ac:dyDescent="0.15">
      <c r="A18" s="41">
        <v>44342</v>
      </c>
      <c r="B18" t="s">
        <v>747</v>
      </c>
      <c r="C18" s="86" t="s">
        <v>1362</v>
      </c>
      <c r="D18" t="s">
        <v>953</v>
      </c>
    </row>
    <row r="19" spans="1:8" x14ac:dyDescent="0.15">
      <c r="A19" s="41">
        <v>44344</v>
      </c>
      <c r="B19" t="s">
        <v>747</v>
      </c>
      <c r="C19" s="86" t="s">
        <v>1362</v>
      </c>
      <c r="D19" t="s">
        <v>954</v>
      </c>
    </row>
    <row r="20" spans="1:8" x14ac:dyDescent="0.15">
      <c r="A20" s="41">
        <v>44344</v>
      </c>
      <c r="B20" t="s">
        <v>747</v>
      </c>
      <c r="C20" s="86" t="s">
        <v>1362</v>
      </c>
      <c r="D20" t="s">
        <v>958</v>
      </c>
    </row>
    <row r="21" spans="1:8" x14ac:dyDescent="0.15">
      <c r="A21" s="41">
        <v>44346</v>
      </c>
      <c r="B21" t="s">
        <v>747</v>
      </c>
      <c r="C21" s="86" t="s">
        <v>1362</v>
      </c>
      <c r="D21" t="s">
        <v>956</v>
      </c>
    </row>
    <row r="22" spans="1:8" x14ac:dyDescent="0.15">
      <c r="A22" s="41">
        <v>44346</v>
      </c>
      <c r="B22" t="s">
        <v>747</v>
      </c>
      <c r="C22" s="86" t="s">
        <v>1362</v>
      </c>
      <c r="D22" t="s">
        <v>957</v>
      </c>
    </row>
    <row r="23" spans="1:8" x14ac:dyDescent="0.15">
      <c r="A23" s="41">
        <v>44347</v>
      </c>
      <c r="B23" t="s">
        <v>747</v>
      </c>
      <c r="C23" s="86" t="s">
        <v>1362</v>
      </c>
      <c r="D23" t="s">
        <v>973</v>
      </c>
    </row>
    <row r="24" spans="1:8" x14ac:dyDescent="0.15">
      <c r="A24" s="41">
        <v>44348</v>
      </c>
      <c r="B24" t="s">
        <v>748</v>
      </c>
      <c r="C24" s="86" t="s">
        <v>1362</v>
      </c>
      <c r="D24" t="s">
        <v>741</v>
      </c>
      <c r="E24" s="41">
        <v>44348</v>
      </c>
      <c r="F24">
        <v>0</v>
      </c>
      <c r="G24">
        <v>1</v>
      </c>
      <c r="H24">
        <f>G24-F24</f>
        <v>1</v>
      </c>
    </row>
    <row r="25" spans="1:8" x14ac:dyDescent="0.15">
      <c r="A25" s="41">
        <v>44355</v>
      </c>
      <c r="B25" s="86" t="s">
        <v>747</v>
      </c>
      <c r="C25" s="86" t="s">
        <v>1362</v>
      </c>
      <c r="D25" s="86" t="s">
        <v>979</v>
      </c>
    </row>
    <row r="26" spans="1:8" x14ac:dyDescent="0.15">
      <c r="A26" s="41">
        <v>44359</v>
      </c>
      <c r="B26" s="86" t="s">
        <v>747</v>
      </c>
      <c r="C26" s="86" t="s">
        <v>1362</v>
      </c>
      <c r="D26" s="86" t="s">
        <v>980</v>
      </c>
    </row>
    <row r="27" spans="1:8" x14ac:dyDescent="0.15">
      <c r="A27" s="41">
        <v>44365</v>
      </c>
      <c r="B27" s="86" t="s">
        <v>747</v>
      </c>
      <c r="C27" s="86" t="s">
        <v>1363</v>
      </c>
      <c r="D27" s="86" t="s">
        <v>982</v>
      </c>
    </row>
    <row r="28" spans="1:8" x14ac:dyDescent="0.15">
      <c r="A28" s="41">
        <v>44375</v>
      </c>
      <c r="B28" s="86" t="s">
        <v>747</v>
      </c>
      <c r="C28" s="86" t="s">
        <v>1364</v>
      </c>
      <c r="D28" s="86" t="s">
        <v>984</v>
      </c>
    </row>
    <row r="29" spans="1:8" x14ac:dyDescent="0.15">
      <c r="A29" s="41">
        <v>44375</v>
      </c>
      <c r="B29" s="86" t="s">
        <v>747</v>
      </c>
      <c r="C29" s="86" t="s">
        <v>1364</v>
      </c>
      <c r="D29" s="86" t="s">
        <v>985</v>
      </c>
    </row>
    <row r="30" spans="1:8" x14ac:dyDescent="0.15">
      <c r="A30" s="41">
        <v>44375</v>
      </c>
      <c r="B30" s="86" t="s">
        <v>747</v>
      </c>
      <c r="C30" s="86" t="s">
        <v>1364</v>
      </c>
      <c r="D30" s="86" t="s">
        <v>986</v>
      </c>
    </row>
    <row r="31" spans="1:8" x14ac:dyDescent="0.15">
      <c r="A31" s="41">
        <v>44375</v>
      </c>
      <c r="B31" s="86" t="s">
        <v>747</v>
      </c>
      <c r="C31" s="86" t="s">
        <v>1364</v>
      </c>
      <c r="D31" s="86" t="s">
        <v>987</v>
      </c>
    </row>
    <row r="32" spans="1:8" x14ac:dyDescent="0.15">
      <c r="A32" s="41">
        <v>44393</v>
      </c>
      <c r="B32" s="86" t="s">
        <v>747</v>
      </c>
      <c r="C32" s="86" t="s">
        <v>1364</v>
      </c>
      <c r="D32" s="86" t="s">
        <v>988</v>
      </c>
    </row>
    <row r="33" spans="1:4" x14ac:dyDescent="0.15">
      <c r="A33" s="41">
        <v>44393</v>
      </c>
      <c r="B33" s="86" t="s">
        <v>747</v>
      </c>
      <c r="C33" s="86" t="s">
        <v>1363</v>
      </c>
      <c r="D33" s="86" t="s">
        <v>982</v>
      </c>
    </row>
    <row r="34" spans="1:4" x14ac:dyDescent="0.15">
      <c r="A34" s="41">
        <v>44393</v>
      </c>
      <c r="B34" s="86" t="s">
        <v>747</v>
      </c>
      <c r="C34" s="86" t="s">
        <v>1363</v>
      </c>
      <c r="D34" s="86" t="s">
        <v>989</v>
      </c>
    </row>
    <row r="35" spans="1:4" x14ac:dyDescent="0.15">
      <c r="A35" s="41">
        <v>44393</v>
      </c>
      <c r="B35" s="86" t="s">
        <v>747</v>
      </c>
      <c r="C35" s="86" t="s">
        <v>1363</v>
      </c>
      <c r="D35" s="86" t="s">
        <v>990</v>
      </c>
    </row>
    <row r="36" spans="1:4" x14ac:dyDescent="0.15">
      <c r="A36" s="41">
        <v>44416</v>
      </c>
      <c r="B36" s="86" t="s">
        <v>747</v>
      </c>
      <c r="C36" s="86" t="s">
        <v>1363</v>
      </c>
      <c r="D36" s="86" t="s">
        <v>992</v>
      </c>
    </row>
    <row r="37" spans="1:4" x14ac:dyDescent="0.15">
      <c r="A37" s="41">
        <v>44416</v>
      </c>
      <c r="B37" s="86" t="s">
        <v>747</v>
      </c>
      <c r="C37" s="86" t="s">
        <v>1363</v>
      </c>
      <c r="D37" s="86" t="s">
        <v>993</v>
      </c>
    </row>
    <row r="38" spans="1:4" x14ac:dyDescent="0.15">
      <c r="A38" s="41">
        <v>44421</v>
      </c>
      <c r="B38" s="86" t="s">
        <v>747</v>
      </c>
      <c r="C38" s="86" t="s">
        <v>1365</v>
      </c>
      <c r="D38" s="86" t="s">
        <v>1093</v>
      </c>
    </row>
    <row r="39" spans="1:4" x14ac:dyDescent="0.15">
      <c r="A39" s="41">
        <v>44421</v>
      </c>
      <c r="B39" s="86" t="s">
        <v>747</v>
      </c>
      <c r="C39" t="s">
        <v>1365</v>
      </c>
      <c r="D39" s="86" t="s">
        <v>1094</v>
      </c>
    </row>
    <row r="40" spans="1:4" x14ac:dyDescent="0.15">
      <c r="A40" s="41">
        <v>44424</v>
      </c>
      <c r="B40" s="86" t="s">
        <v>747</v>
      </c>
      <c r="C40" t="s">
        <v>1365</v>
      </c>
      <c r="D40" s="86" t="s">
        <v>1098</v>
      </c>
    </row>
    <row r="41" spans="1:4" x14ac:dyDescent="0.15">
      <c r="A41" s="41">
        <v>44437</v>
      </c>
      <c r="B41" s="86" t="s">
        <v>747</v>
      </c>
      <c r="C41" t="s">
        <v>1365</v>
      </c>
      <c r="D41" s="86" t="s">
        <v>1090</v>
      </c>
    </row>
    <row r="42" spans="1:4" x14ac:dyDescent="0.15">
      <c r="A42" s="41">
        <v>44437</v>
      </c>
      <c r="B42" s="86" t="s">
        <v>747</v>
      </c>
      <c r="C42" t="s">
        <v>1365</v>
      </c>
      <c r="D42" s="86" t="s">
        <v>1097</v>
      </c>
    </row>
    <row r="43" spans="1:4" x14ac:dyDescent="0.15">
      <c r="A43" s="41">
        <v>44443</v>
      </c>
      <c r="B43" t="s">
        <v>747</v>
      </c>
      <c r="C43" t="s">
        <v>1365</v>
      </c>
      <c r="D43" t="s">
        <v>1099</v>
      </c>
    </row>
    <row r="44" spans="1:4" x14ac:dyDescent="0.15">
      <c r="A44" s="41">
        <v>44444</v>
      </c>
      <c r="B44" t="s">
        <v>747</v>
      </c>
      <c r="C44" t="s">
        <v>1365</v>
      </c>
      <c r="D44" t="s">
        <v>312</v>
      </c>
    </row>
    <row r="45" spans="1:4" x14ac:dyDescent="0.15">
      <c r="A45" s="41">
        <v>44449</v>
      </c>
      <c r="B45" t="s">
        <v>747</v>
      </c>
      <c r="C45" t="s">
        <v>1365</v>
      </c>
      <c r="D45" t="s">
        <v>1100</v>
      </c>
    </row>
    <row r="46" spans="1:4" x14ac:dyDescent="0.15">
      <c r="A46" s="41">
        <v>44450</v>
      </c>
      <c r="B46" t="s">
        <v>747</v>
      </c>
      <c r="C46" t="s">
        <v>1365</v>
      </c>
      <c r="D46" t="s">
        <v>1101</v>
      </c>
    </row>
    <row r="47" spans="1:4" x14ac:dyDescent="0.15">
      <c r="A47" s="41">
        <v>44463</v>
      </c>
      <c r="B47" t="s">
        <v>747</v>
      </c>
      <c r="C47" t="s">
        <v>1374</v>
      </c>
      <c r="D47" t="s">
        <v>1105</v>
      </c>
    </row>
    <row r="48" spans="1:4" x14ac:dyDescent="0.15">
      <c r="A48" s="41">
        <v>44464</v>
      </c>
      <c r="B48" t="s">
        <v>747</v>
      </c>
      <c r="C48" t="s">
        <v>1374</v>
      </c>
      <c r="D48" t="s">
        <v>1106</v>
      </c>
    </row>
    <row r="49" spans="1:8" x14ac:dyDescent="0.15">
      <c r="A49" s="41">
        <v>44471</v>
      </c>
      <c r="B49" t="s">
        <v>747</v>
      </c>
      <c r="C49" t="s">
        <v>1374</v>
      </c>
      <c r="D49" t="s">
        <v>1108</v>
      </c>
    </row>
    <row r="50" spans="1:8" x14ac:dyDescent="0.15">
      <c r="A50" s="41">
        <v>44474</v>
      </c>
      <c r="B50" t="s">
        <v>747</v>
      </c>
      <c r="C50" t="s">
        <v>1374</v>
      </c>
      <c r="D50" t="s">
        <v>1109</v>
      </c>
    </row>
    <row r="51" spans="1:8" x14ac:dyDescent="0.15">
      <c r="A51" s="41">
        <v>44474</v>
      </c>
      <c r="B51" t="s">
        <v>747</v>
      </c>
      <c r="C51" t="s">
        <v>1374</v>
      </c>
      <c r="D51" t="s">
        <v>1110</v>
      </c>
    </row>
    <row r="52" spans="1:8" x14ac:dyDescent="0.15">
      <c r="A52" s="41">
        <v>44474</v>
      </c>
      <c r="B52" t="s">
        <v>747</v>
      </c>
      <c r="C52" t="s">
        <v>1374</v>
      </c>
      <c r="D52" t="s">
        <v>1111</v>
      </c>
    </row>
    <row r="53" spans="1:8" x14ac:dyDescent="0.15">
      <c r="A53" s="41">
        <v>44474</v>
      </c>
      <c r="B53" t="s">
        <v>747</v>
      </c>
      <c r="C53" t="s">
        <v>1374</v>
      </c>
      <c r="D53" t="s">
        <v>1112</v>
      </c>
    </row>
    <row r="54" spans="1:8" x14ac:dyDescent="0.15">
      <c r="A54" s="41">
        <v>44480</v>
      </c>
      <c r="B54" t="s">
        <v>748</v>
      </c>
      <c r="C54" t="s">
        <v>1374</v>
      </c>
      <c r="D54" t="s">
        <v>1112</v>
      </c>
      <c r="E54" s="41">
        <v>44480</v>
      </c>
      <c r="F54">
        <v>8</v>
      </c>
      <c r="G54">
        <v>25</v>
      </c>
      <c r="H54">
        <f>G54-F54</f>
        <v>17</v>
      </c>
    </row>
    <row r="55" spans="1:8" x14ac:dyDescent="0.15">
      <c r="A55" s="41">
        <v>44486</v>
      </c>
      <c r="B55" t="s">
        <v>747</v>
      </c>
      <c r="C55" t="s">
        <v>1374</v>
      </c>
      <c r="D55" t="s">
        <v>1113</v>
      </c>
    </row>
    <row r="56" spans="1:8" x14ac:dyDescent="0.15">
      <c r="A56" s="41">
        <v>44486</v>
      </c>
      <c r="B56" t="s">
        <v>747</v>
      </c>
      <c r="C56" t="s">
        <v>1374</v>
      </c>
      <c r="D56" t="s">
        <v>1114</v>
      </c>
    </row>
    <row r="57" spans="1:8" x14ac:dyDescent="0.15">
      <c r="A57" s="41">
        <v>44486</v>
      </c>
      <c r="B57" t="s">
        <v>747</v>
      </c>
      <c r="C57" t="s">
        <v>1374</v>
      </c>
      <c r="D57" t="s">
        <v>1115</v>
      </c>
    </row>
    <row r="58" spans="1:8" x14ac:dyDescent="0.15">
      <c r="A58" s="41">
        <v>44497</v>
      </c>
      <c r="B58" t="s">
        <v>747</v>
      </c>
      <c r="C58" t="s">
        <v>1375</v>
      </c>
      <c r="D58" t="s">
        <v>1166</v>
      </c>
    </row>
    <row r="59" spans="1:8" x14ac:dyDescent="0.15">
      <c r="A59" s="41">
        <v>44497</v>
      </c>
      <c r="B59" t="s">
        <v>747</v>
      </c>
      <c r="C59" t="s">
        <v>1375</v>
      </c>
      <c r="D59" t="s">
        <v>1167</v>
      </c>
    </row>
    <row r="60" spans="1:8" x14ac:dyDescent="0.15">
      <c r="A60" s="41">
        <v>44501</v>
      </c>
      <c r="B60" t="s">
        <v>747</v>
      </c>
      <c r="C60" t="s">
        <v>1375</v>
      </c>
      <c r="D60" t="s">
        <v>1175</v>
      </c>
    </row>
    <row r="61" spans="1:8" x14ac:dyDescent="0.15">
      <c r="A61" s="41">
        <v>44501</v>
      </c>
      <c r="B61" t="s">
        <v>747</v>
      </c>
      <c r="C61" t="s">
        <v>1375</v>
      </c>
      <c r="D61" t="s">
        <v>1176</v>
      </c>
    </row>
    <row r="62" spans="1:8" x14ac:dyDescent="0.15">
      <c r="A62" s="41">
        <v>44501</v>
      </c>
      <c r="B62" t="s">
        <v>747</v>
      </c>
      <c r="C62" t="s">
        <v>1375</v>
      </c>
      <c r="D62" t="s">
        <v>1178</v>
      </c>
    </row>
    <row r="63" spans="1:8" x14ac:dyDescent="0.15">
      <c r="A63" s="41">
        <v>44505</v>
      </c>
      <c r="B63" t="s">
        <v>747</v>
      </c>
      <c r="C63" t="s">
        <v>1375</v>
      </c>
      <c r="D63" t="s">
        <v>1180</v>
      </c>
    </row>
    <row r="64" spans="1:8" x14ac:dyDescent="0.15">
      <c r="A64" s="41">
        <v>44511</v>
      </c>
      <c r="B64" t="s">
        <v>747</v>
      </c>
      <c r="C64" t="s">
        <v>1375</v>
      </c>
      <c r="D64" t="s">
        <v>1181</v>
      </c>
    </row>
    <row r="65" spans="1:8" x14ac:dyDescent="0.15">
      <c r="A65" s="41">
        <v>44512</v>
      </c>
      <c r="B65" t="s">
        <v>747</v>
      </c>
      <c r="C65" t="s">
        <v>1375</v>
      </c>
      <c r="D65" t="s">
        <v>1182</v>
      </c>
    </row>
    <row r="66" spans="1:8" x14ac:dyDescent="0.15">
      <c r="A66" s="41">
        <v>44520</v>
      </c>
      <c r="B66" t="s">
        <v>747</v>
      </c>
      <c r="C66" t="s">
        <v>1376</v>
      </c>
      <c r="D66" t="s">
        <v>1184</v>
      </c>
    </row>
    <row r="67" spans="1:8" x14ac:dyDescent="0.15">
      <c r="A67" s="41">
        <v>44521</v>
      </c>
      <c r="B67" t="s">
        <v>747</v>
      </c>
      <c r="C67" t="s">
        <v>1375</v>
      </c>
      <c r="D67" t="s">
        <v>1184</v>
      </c>
    </row>
    <row r="68" spans="1:8" x14ac:dyDescent="0.15">
      <c r="A68" s="41">
        <v>44531</v>
      </c>
      <c r="B68" t="s">
        <v>748</v>
      </c>
      <c r="C68" t="s">
        <v>1376</v>
      </c>
      <c r="D68" t="s">
        <v>1184</v>
      </c>
      <c r="E68" s="41">
        <v>44531</v>
      </c>
      <c r="F68">
        <v>81</v>
      </c>
      <c r="G68">
        <v>81</v>
      </c>
      <c r="H68">
        <f>G68-F68</f>
        <v>0</v>
      </c>
    </row>
    <row r="69" spans="1:8" x14ac:dyDescent="0.15">
      <c r="A69" s="41">
        <v>44532</v>
      </c>
      <c r="B69" t="s">
        <v>747</v>
      </c>
      <c r="C69" t="s">
        <v>1376</v>
      </c>
      <c r="D69" t="s">
        <v>119</v>
      </c>
    </row>
    <row r="70" spans="1:8" x14ac:dyDescent="0.15">
      <c r="A70" s="41">
        <v>44532</v>
      </c>
      <c r="B70" s="86" t="s">
        <v>747</v>
      </c>
      <c r="C70" s="86" t="s">
        <v>1376</v>
      </c>
      <c r="D70" s="86" t="s">
        <v>1185</v>
      </c>
    </row>
    <row r="71" spans="1:8" x14ac:dyDescent="0.15">
      <c r="A71" s="41">
        <v>44532</v>
      </c>
      <c r="B71" s="86" t="s">
        <v>747</v>
      </c>
      <c r="C71" s="86" t="s">
        <v>1376</v>
      </c>
      <c r="D71" s="86" t="s">
        <v>1186</v>
      </c>
    </row>
    <row r="72" spans="1:8" x14ac:dyDescent="0.15">
      <c r="A72" s="41">
        <v>44534</v>
      </c>
      <c r="B72" s="86" t="s">
        <v>747</v>
      </c>
      <c r="C72" s="86" t="s">
        <v>1376</v>
      </c>
      <c r="D72" s="86" t="s">
        <v>1187</v>
      </c>
    </row>
    <row r="73" spans="1:8" x14ac:dyDescent="0.15">
      <c r="A73" s="41">
        <v>44534</v>
      </c>
      <c r="B73" s="86" t="s">
        <v>747</v>
      </c>
      <c r="C73" s="86" t="s">
        <v>1376</v>
      </c>
      <c r="D73" s="86" t="s">
        <v>1188</v>
      </c>
    </row>
    <row r="74" spans="1:8" x14ac:dyDescent="0.15">
      <c r="A74" s="41">
        <v>44535</v>
      </c>
      <c r="B74" s="86" t="s">
        <v>747</v>
      </c>
      <c r="C74" s="86" t="s">
        <v>1376</v>
      </c>
      <c r="D74" s="86" t="s">
        <v>1189</v>
      </c>
    </row>
    <row r="75" spans="1:8" x14ac:dyDescent="0.15">
      <c r="A75" s="41">
        <v>44535</v>
      </c>
      <c r="B75" s="86" t="s">
        <v>747</v>
      </c>
      <c r="C75" s="86" t="s">
        <v>1376</v>
      </c>
      <c r="D75" s="86" t="s">
        <v>1190</v>
      </c>
    </row>
    <row r="76" spans="1:8" x14ac:dyDescent="0.15">
      <c r="A76" s="41">
        <v>44550</v>
      </c>
      <c r="B76" s="86" t="s">
        <v>747</v>
      </c>
      <c r="C76" s="86" t="s">
        <v>1377</v>
      </c>
      <c r="D76" s="86" t="s">
        <v>1192</v>
      </c>
    </row>
    <row r="77" spans="1:8" x14ac:dyDescent="0.15">
      <c r="A77" s="41">
        <v>44557</v>
      </c>
      <c r="B77" s="86" t="s">
        <v>747</v>
      </c>
      <c r="C77" s="86" t="s">
        <v>1377</v>
      </c>
      <c r="D77" s="86" t="s">
        <v>1193</v>
      </c>
    </row>
    <row r="78" spans="1:8" x14ac:dyDescent="0.15">
      <c r="A78" s="41">
        <v>44557</v>
      </c>
      <c r="B78" s="86" t="s">
        <v>747</v>
      </c>
      <c r="C78" s="86" t="s">
        <v>1377</v>
      </c>
      <c r="D78" s="86" t="s">
        <v>1194</v>
      </c>
    </row>
    <row r="79" spans="1:8" x14ac:dyDescent="0.15">
      <c r="A79" s="41">
        <v>44561</v>
      </c>
      <c r="B79" s="86" t="s">
        <v>747</v>
      </c>
      <c r="C79" s="86" t="s">
        <v>1377</v>
      </c>
      <c r="D79" s="86" t="s">
        <v>1195</v>
      </c>
    </row>
    <row r="80" spans="1:8" x14ac:dyDescent="0.15">
      <c r="A80" s="41">
        <v>44563</v>
      </c>
      <c r="B80" s="86" t="s">
        <v>747</v>
      </c>
      <c r="C80" s="86" t="s">
        <v>1377</v>
      </c>
      <c r="D80" s="86" t="s">
        <v>1196</v>
      </c>
    </row>
    <row r="81" spans="1:7" x14ac:dyDescent="0.15">
      <c r="A81" s="41">
        <v>44574</v>
      </c>
      <c r="B81" s="86" t="s">
        <v>747</v>
      </c>
      <c r="C81" s="86" t="s">
        <v>1377</v>
      </c>
      <c r="D81" s="86" t="s">
        <v>1197</v>
      </c>
    </row>
    <row r="82" spans="1:7" x14ac:dyDescent="0.15">
      <c r="A82" s="41">
        <v>44574</v>
      </c>
      <c r="B82" s="86" t="s">
        <v>747</v>
      </c>
      <c r="C82" s="86" t="s">
        <v>1377</v>
      </c>
      <c r="D82" s="86" t="s">
        <v>1198</v>
      </c>
    </row>
    <row r="83" spans="1:7" x14ac:dyDescent="0.15">
      <c r="A83" s="41">
        <v>44578</v>
      </c>
      <c r="B83" s="86" t="s">
        <v>748</v>
      </c>
      <c r="C83" t="s">
        <v>1377</v>
      </c>
      <c r="D83" s="86" t="s">
        <v>1194</v>
      </c>
      <c r="E83" s="41">
        <v>44575</v>
      </c>
      <c r="F83">
        <v>0</v>
      </c>
      <c r="G83">
        <v>10</v>
      </c>
    </row>
    <row r="84" spans="1:7" x14ac:dyDescent="0.15">
      <c r="A84" s="41">
        <v>44591</v>
      </c>
      <c r="B84" s="86" t="s">
        <v>747</v>
      </c>
      <c r="C84" t="s">
        <v>1378</v>
      </c>
      <c r="D84" s="86" t="s">
        <v>1201</v>
      </c>
    </row>
    <row r="85" spans="1:7" x14ac:dyDescent="0.15">
      <c r="A85" s="41">
        <v>44591</v>
      </c>
      <c r="B85" s="86" t="s">
        <v>747</v>
      </c>
      <c r="C85" t="s">
        <v>1378</v>
      </c>
      <c r="D85" s="86" t="s">
        <v>1202</v>
      </c>
    </row>
    <row r="86" spans="1:7" x14ac:dyDescent="0.15">
      <c r="A86" s="41">
        <v>44591</v>
      </c>
      <c r="B86" s="86" t="s">
        <v>747</v>
      </c>
      <c r="C86" t="s">
        <v>1378</v>
      </c>
      <c r="D86" s="86" t="s">
        <v>1203</v>
      </c>
    </row>
    <row r="87" spans="1:7" x14ac:dyDescent="0.15">
      <c r="A87" s="41">
        <v>44594</v>
      </c>
      <c r="B87" s="86" t="s">
        <v>747</v>
      </c>
      <c r="C87" t="s">
        <v>1378</v>
      </c>
      <c r="D87" s="86" t="s">
        <v>1227</v>
      </c>
    </row>
    <row r="88" spans="1:7" x14ac:dyDescent="0.15">
      <c r="A88" s="41">
        <v>44598</v>
      </c>
      <c r="B88" s="86" t="s">
        <v>747</v>
      </c>
      <c r="C88" t="s">
        <v>1378</v>
      </c>
      <c r="D88" s="86" t="s">
        <v>1228</v>
      </c>
    </row>
    <row r="89" spans="1:7" x14ac:dyDescent="0.15">
      <c r="A89" s="41">
        <v>44603</v>
      </c>
      <c r="B89" s="86" t="s">
        <v>747</v>
      </c>
      <c r="C89" t="s">
        <v>1379</v>
      </c>
      <c r="D89" s="86" t="s">
        <v>1230</v>
      </c>
    </row>
    <row r="90" spans="1:7" x14ac:dyDescent="0.15">
      <c r="A90" s="41">
        <v>44605</v>
      </c>
      <c r="B90" s="86" t="s">
        <v>747</v>
      </c>
      <c r="C90" t="s">
        <v>1378</v>
      </c>
      <c r="D90" s="86" t="s">
        <v>1231</v>
      </c>
    </row>
    <row r="91" spans="1:7" x14ac:dyDescent="0.15">
      <c r="A91" s="41">
        <v>44618</v>
      </c>
      <c r="B91" s="86" t="s">
        <v>747</v>
      </c>
      <c r="C91" t="s">
        <v>1379</v>
      </c>
      <c r="D91" s="86" t="s">
        <v>1232</v>
      </c>
    </row>
    <row r="92" spans="1:7" x14ac:dyDescent="0.15">
      <c r="A92" s="41">
        <v>44621</v>
      </c>
      <c r="B92" s="86" t="s">
        <v>747</v>
      </c>
      <c r="C92" t="s">
        <v>1379</v>
      </c>
      <c r="D92" s="86" t="s">
        <v>1233</v>
      </c>
    </row>
    <row r="93" spans="1:7" x14ac:dyDescent="0.15">
      <c r="A93" s="41">
        <v>44622</v>
      </c>
      <c r="B93" s="86" t="s">
        <v>747</v>
      </c>
      <c r="C93" t="s">
        <v>1379</v>
      </c>
      <c r="D93" s="86" t="s">
        <v>1234</v>
      </c>
    </row>
    <row r="94" spans="1:7" x14ac:dyDescent="0.15">
      <c r="A94" s="41">
        <v>44628</v>
      </c>
      <c r="B94" t="s">
        <v>747</v>
      </c>
      <c r="C94" t="s">
        <v>1379</v>
      </c>
      <c r="D94" t="s">
        <v>1235</v>
      </c>
    </row>
    <row r="95" spans="1:7" x14ac:dyDescent="0.15">
      <c r="A95" s="41">
        <v>44645</v>
      </c>
      <c r="B95" t="s">
        <v>747</v>
      </c>
      <c r="C95" t="s">
        <v>1380</v>
      </c>
      <c r="D95" t="s">
        <v>1236</v>
      </c>
    </row>
    <row r="96" spans="1:7" x14ac:dyDescent="0.15">
      <c r="A96" s="41">
        <v>44648</v>
      </c>
      <c r="B96" t="s">
        <v>747</v>
      </c>
      <c r="C96" t="s">
        <v>1380</v>
      </c>
      <c r="D96" t="s">
        <v>1238</v>
      </c>
    </row>
    <row r="97" spans="1:4" x14ac:dyDescent="0.15">
      <c r="A97" s="41">
        <v>44648</v>
      </c>
      <c r="B97" t="s">
        <v>747</v>
      </c>
      <c r="C97" t="s">
        <v>1380</v>
      </c>
      <c r="D97" t="s">
        <v>1239</v>
      </c>
    </row>
    <row r="98" spans="1:4" x14ac:dyDescent="0.15">
      <c r="A98" s="41">
        <v>44652</v>
      </c>
      <c r="B98" t="s">
        <v>747</v>
      </c>
      <c r="C98" t="s">
        <v>1380</v>
      </c>
      <c r="D98" t="s">
        <v>1240</v>
      </c>
    </row>
    <row r="99" spans="1:4" x14ac:dyDescent="0.15">
      <c r="A99" s="41">
        <v>44680</v>
      </c>
      <c r="B99" t="s">
        <v>747</v>
      </c>
      <c r="C99" t="s">
        <v>1381</v>
      </c>
      <c r="D99" t="s">
        <v>1241</v>
      </c>
    </row>
    <row r="100" spans="1:4" x14ac:dyDescent="0.15">
      <c r="A100" s="41">
        <v>44680</v>
      </c>
      <c r="B100" t="s">
        <v>747</v>
      </c>
      <c r="C100" t="s">
        <v>1381</v>
      </c>
      <c r="D100" t="s">
        <v>1242</v>
      </c>
    </row>
    <row r="101" spans="1:4" x14ac:dyDescent="0.15">
      <c r="A101" s="41">
        <v>44699</v>
      </c>
      <c r="B101" t="s">
        <v>747</v>
      </c>
      <c r="C101" t="s">
        <v>1382</v>
      </c>
      <c r="D101" t="s">
        <v>1245</v>
      </c>
    </row>
    <row r="102" spans="1:4" x14ac:dyDescent="0.15">
      <c r="A102" s="41">
        <v>44699</v>
      </c>
      <c r="B102" t="s">
        <v>747</v>
      </c>
      <c r="C102" t="s">
        <v>1381</v>
      </c>
      <c r="D102" t="s">
        <v>1246</v>
      </c>
    </row>
    <row r="103" spans="1:4" x14ac:dyDescent="0.15">
      <c r="A103" s="41">
        <v>44699</v>
      </c>
      <c r="B103" t="s">
        <v>747</v>
      </c>
      <c r="C103" t="s">
        <v>1381</v>
      </c>
      <c r="D103" t="s">
        <v>1247</v>
      </c>
    </row>
    <row r="104" spans="1:4" x14ac:dyDescent="0.15">
      <c r="A104" s="41">
        <v>44699</v>
      </c>
      <c r="B104" t="s">
        <v>747</v>
      </c>
      <c r="C104" t="s">
        <v>1381</v>
      </c>
      <c r="D104" t="s">
        <v>1248</v>
      </c>
    </row>
    <row r="105" spans="1:4" x14ac:dyDescent="0.15">
      <c r="A105" s="41">
        <v>44712</v>
      </c>
      <c r="B105" t="s">
        <v>747</v>
      </c>
      <c r="C105" t="s">
        <v>1382</v>
      </c>
      <c r="D105" t="s">
        <v>1249</v>
      </c>
    </row>
    <row r="106" spans="1:4" x14ac:dyDescent="0.15">
      <c r="A106" s="41">
        <v>44718</v>
      </c>
      <c r="B106" t="s">
        <v>747</v>
      </c>
      <c r="C106" t="s">
        <v>1382</v>
      </c>
      <c r="D106" t="s">
        <v>1250</v>
      </c>
    </row>
    <row r="107" spans="1:4" x14ac:dyDescent="0.15">
      <c r="A107" s="41">
        <v>44718</v>
      </c>
      <c r="B107" t="s">
        <v>747</v>
      </c>
      <c r="C107" t="s">
        <v>1382</v>
      </c>
      <c r="D107" t="s">
        <v>1251</v>
      </c>
    </row>
    <row r="108" spans="1:4" x14ac:dyDescent="0.15">
      <c r="A108" s="41">
        <v>44718</v>
      </c>
      <c r="B108" t="s">
        <v>747</v>
      </c>
      <c r="C108" t="s">
        <v>1382</v>
      </c>
      <c r="D108" t="s">
        <v>1252</v>
      </c>
    </row>
    <row r="109" spans="1:4" x14ac:dyDescent="0.15">
      <c r="A109" s="41">
        <v>44718</v>
      </c>
      <c r="B109" t="s">
        <v>747</v>
      </c>
      <c r="C109" t="s">
        <v>1382</v>
      </c>
      <c r="D109" t="s">
        <v>1253</v>
      </c>
    </row>
    <row r="110" spans="1:4" x14ac:dyDescent="0.15">
      <c r="A110" s="41">
        <v>44718</v>
      </c>
      <c r="B110" t="s">
        <v>747</v>
      </c>
      <c r="C110" t="s">
        <v>1382</v>
      </c>
      <c r="D110" t="s">
        <v>1254</v>
      </c>
    </row>
    <row r="111" spans="1:4" x14ac:dyDescent="0.15">
      <c r="A111" s="41">
        <v>44718</v>
      </c>
      <c r="B111" t="s">
        <v>747</v>
      </c>
      <c r="C111" t="s">
        <v>1382</v>
      </c>
      <c r="D111" t="s">
        <v>1255</v>
      </c>
    </row>
    <row r="112" spans="1:4" x14ac:dyDescent="0.15">
      <c r="A112" s="41">
        <v>44718</v>
      </c>
      <c r="B112" t="s">
        <v>747</v>
      </c>
      <c r="C112" t="s">
        <v>1382</v>
      </c>
      <c r="D112" t="s">
        <v>1256</v>
      </c>
    </row>
    <row r="113" spans="1:4" x14ac:dyDescent="0.15">
      <c r="A113" s="41">
        <v>44718</v>
      </c>
      <c r="B113" t="s">
        <v>747</v>
      </c>
      <c r="C113" t="s">
        <v>1382</v>
      </c>
      <c r="D113" t="s">
        <v>1257</v>
      </c>
    </row>
    <row r="114" spans="1:4" x14ac:dyDescent="0.15">
      <c r="A114" s="41">
        <v>44738</v>
      </c>
      <c r="B114" t="s">
        <v>747</v>
      </c>
      <c r="C114" t="s">
        <v>1265</v>
      </c>
      <c r="D114" t="s">
        <v>1258</v>
      </c>
    </row>
    <row r="115" spans="1:4" x14ac:dyDescent="0.15">
      <c r="A115" s="41">
        <v>44746</v>
      </c>
      <c r="B115" t="s">
        <v>747</v>
      </c>
      <c r="C115" t="s">
        <v>1265</v>
      </c>
      <c r="D115" t="s">
        <v>1260</v>
      </c>
    </row>
    <row r="116" spans="1:4" x14ac:dyDescent="0.15">
      <c r="A116" s="41">
        <v>44785</v>
      </c>
      <c r="B116" t="s">
        <v>747</v>
      </c>
      <c r="C116" t="s">
        <v>1383</v>
      </c>
      <c r="D116" t="s">
        <v>1262</v>
      </c>
    </row>
    <row r="117" spans="1:4" x14ac:dyDescent="0.15">
      <c r="A117" s="41">
        <v>44785</v>
      </c>
      <c r="B117" t="s">
        <v>747</v>
      </c>
      <c r="C117" t="s">
        <v>1383</v>
      </c>
      <c r="D117" t="s">
        <v>1263</v>
      </c>
    </row>
    <row r="118" spans="1:4" x14ac:dyDescent="0.15">
      <c r="A118" s="41">
        <v>44785</v>
      </c>
      <c r="B118" t="s">
        <v>747</v>
      </c>
      <c r="C118" t="s">
        <v>1383</v>
      </c>
      <c r="D118" t="s">
        <v>1264</v>
      </c>
    </row>
    <row r="119" spans="1:4" x14ac:dyDescent="0.15">
      <c r="A119" s="41">
        <v>44802</v>
      </c>
      <c r="B119" t="s">
        <v>747</v>
      </c>
      <c r="C119" t="s">
        <v>1269</v>
      </c>
      <c r="D119" t="s">
        <v>1266</v>
      </c>
    </row>
    <row r="120" spans="1:4" x14ac:dyDescent="0.15">
      <c r="A120" s="41">
        <v>44803</v>
      </c>
      <c r="B120" t="s">
        <v>747</v>
      </c>
      <c r="C120" t="s">
        <v>1269</v>
      </c>
      <c r="D120" t="s">
        <v>1267</v>
      </c>
    </row>
    <row r="121" spans="1:4" x14ac:dyDescent="0.15">
      <c r="A121" s="41">
        <v>44806</v>
      </c>
      <c r="B121" t="s">
        <v>747</v>
      </c>
      <c r="C121" t="s">
        <v>1269</v>
      </c>
      <c r="D121" t="s">
        <v>1268</v>
      </c>
    </row>
    <row r="122" spans="1:4" x14ac:dyDescent="0.15">
      <c r="A122" s="41">
        <v>44806</v>
      </c>
      <c r="B122" t="s">
        <v>747</v>
      </c>
      <c r="C122" t="s">
        <v>1269</v>
      </c>
      <c r="D122" t="s">
        <v>1270</v>
      </c>
    </row>
    <row r="123" spans="1:4" x14ac:dyDescent="0.15">
      <c r="A123" s="41">
        <v>44813</v>
      </c>
      <c r="B123" t="s">
        <v>747</v>
      </c>
      <c r="C123" t="s">
        <v>1269</v>
      </c>
      <c r="D123" t="s">
        <v>1271</v>
      </c>
    </row>
    <row r="124" spans="1:4" x14ac:dyDescent="0.15">
      <c r="A124" s="41">
        <v>44813</v>
      </c>
      <c r="B124" t="s">
        <v>747</v>
      </c>
      <c r="C124" t="s">
        <v>1269</v>
      </c>
      <c r="D124" t="s">
        <v>1272</v>
      </c>
    </row>
    <row r="125" spans="1:4" x14ac:dyDescent="0.15">
      <c r="A125" s="41">
        <v>44813</v>
      </c>
      <c r="B125" t="s">
        <v>747</v>
      </c>
      <c r="C125" t="s">
        <v>1269</v>
      </c>
      <c r="D125" t="s">
        <v>1273</v>
      </c>
    </row>
    <row r="126" spans="1:4" x14ac:dyDescent="0.15">
      <c r="A126" s="41">
        <v>44813</v>
      </c>
      <c r="B126" t="s">
        <v>747</v>
      </c>
      <c r="C126" t="s">
        <v>1269</v>
      </c>
      <c r="D126" t="s">
        <v>1274</v>
      </c>
    </row>
    <row r="127" spans="1:4" x14ac:dyDescent="0.15">
      <c r="A127" s="41">
        <v>44813</v>
      </c>
      <c r="B127" t="s">
        <v>747</v>
      </c>
      <c r="C127" t="s">
        <v>1269</v>
      </c>
      <c r="D127" t="s">
        <v>1275</v>
      </c>
    </row>
    <row r="128" spans="1:4" x14ac:dyDescent="0.15">
      <c r="A128" s="41">
        <v>44813</v>
      </c>
      <c r="B128" t="s">
        <v>747</v>
      </c>
      <c r="C128" t="s">
        <v>1269</v>
      </c>
      <c r="D128" t="s">
        <v>1276</v>
      </c>
    </row>
    <row r="129" spans="1:7" x14ac:dyDescent="0.15">
      <c r="A129" s="41">
        <v>44845</v>
      </c>
      <c r="B129" t="s">
        <v>747</v>
      </c>
      <c r="C129" t="s">
        <v>1280</v>
      </c>
      <c r="D129" t="s">
        <v>1278</v>
      </c>
    </row>
    <row r="130" spans="1:7" x14ac:dyDescent="0.15">
      <c r="A130" s="41">
        <v>44845</v>
      </c>
      <c r="B130" t="s">
        <v>747</v>
      </c>
      <c r="C130" t="s">
        <v>1280</v>
      </c>
      <c r="D130" t="s">
        <v>1279</v>
      </c>
    </row>
    <row r="131" spans="1:7" x14ac:dyDescent="0.15">
      <c r="A131" s="41">
        <v>44854</v>
      </c>
      <c r="B131" t="s">
        <v>747</v>
      </c>
      <c r="C131" t="s">
        <v>1280</v>
      </c>
      <c r="D131" t="s">
        <v>1281</v>
      </c>
    </row>
    <row r="132" spans="1:7" x14ac:dyDescent="0.15">
      <c r="A132" s="41">
        <v>44855</v>
      </c>
      <c r="B132" t="s">
        <v>747</v>
      </c>
      <c r="C132" t="s">
        <v>1280</v>
      </c>
      <c r="D132" t="s">
        <v>1282</v>
      </c>
    </row>
    <row r="133" spans="1:7" x14ac:dyDescent="0.15">
      <c r="A133" s="41">
        <v>44859</v>
      </c>
      <c r="B133" t="s">
        <v>747</v>
      </c>
      <c r="C133" t="s">
        <v>1286</v>
      </c>
      <c r="D133" t="s">
        <v>1284</v>
      </c>
    </row>
    <row r="134" spans="1:7" x14ac:dyDescent="0.15">
      <c r="A134" s="41">
        <v>44864</v>
      </c>
      <c r="B134" t="s">
        <v>747</v>
      </c>
      <c r="C134" t="s">
        <v>1286</v>
      </c>
      <c r="D134" t="s">
        <v>1283</v>
      </c>
    </row>
    <row r="135" spans="1:7" x14ac:dyDescent="0.15">
      <c r="A135" s="41">
        <v>44872</v>
      </c>
      <c r="B135" t="s">
        <v>747</v>
      </c>
      <c r="C135" t="s">
        <v>1286</v>
      </c>
      <c r="D135" t="s">
        <v>1285</v>
      </c>
    </row>
    <row r="136" spans="1:7" x14ac:dyDescent="0.15">
      <c r="A136" s="41">
        <v>44894</v>
      </c>
      <c r="B136" t="s">
        <v>747</v>
      </c>
      <c r="C136" t="s">
        <v>1287</v>
      </c>
      <c r="D136" t="s">
        <v>1288</v>
      </c>
    </row>
    <row r="137" spans="1:7" x14ac:dyDescent="0.15">
      <c r="A137" s="41">
        <v>44899</v>
      </c>
      <c r="B137" t="s">
        <v>747</v>
      </c>
      <c r="C137" t="s">
        <v>1287</v>
      </c>
      <c r="D137" t="s">
        <v>1289</v>
      </c>
    </row>
    <row r="138" spans="1:7" x14ac:dyDescent="0.15">
      <c r="A138" s="41">
        <v>44899</v>
      </c>
      <c r="B138" t="s">
        <v>747</v>
      </c>
      <c r="C138" t="s">
        <v>1287</v>
      </c>
      <c r="D138" t="s">
        <v>1290</v>
      </c>
    </row>
    <row r="139" spans="1:7" x14ac:dyDescent="0.15">
      <c r="A139" s="41">
        <v>44900</v>
      </c>
      <c r="B139" t="s">
        <v>748</v>
      </c>
      <c r="C139" t="s">
        <v>1287</v>
      </c>
      <c r="D139" t="s">
        <v>1289</v>
      </c>
      <c r="E139" s="41">
        <v>44899</v>
      </c>
      <c r="F139">
        <v>0</v>
      </c>
      <c r="G139">
        <v>1</v>
      </c>
    </row>
    <row r="140" spans="1:7" x14ac:dyDescent="0.15">
      <c r="A140" s="41">
        <v>44902</v>
      </c>
      <c r="B140" t="s">
        <v>747</v>
      </c>
      <c r="C140" t="s">
        <v>1287</v>
      </c>
      <c r="D140" t="s">
        <v>1291</v>
      </c>
    </row>
    <row r="141" spans="1:7" x14ac:dyDescent="0.15">
      <c r="A141" s="41">
        <v>44906</v>
      </c>
      <c r="B141" t="s">
        <v>747</v>
      </c>
      <c r="C141" t="s">
        <v>1287</v>
      </c>
      <c r="D141" t="s">
        <v>1292</v>
      </c>
    </row>
    <row r="142" spans="1:7" x14ac:dyDescent="0.15">
      <c r="A142" s="41">
        <v>44923</v>
      </c>
      <c r="B142" t="s">
        <v>748</v>
      </c>
      <c r="C142" t="s">
        <v>1287</v>
      </c>
      <c r="D142" t="s">
        <v>1292</v>
      </c>
      <c r="E142" s="41">
        <v>44922</v>
      </c>
      <c r="F142">
        <v>0</v>
      </c>
      <c r="G142">
        <v>12</v>
      </c>
    </row>
    <row r="143" spans="1:7" x14ac:dyDescent="0.15">
      <c r="A143" s="41">
        <v>44943</v>
      </c>
      <c r="B143" t="s">
        <v>747</v>
      </c>
      <c r="C143" t="s">
        <v>1293</v>
      </c>
      <c r="D143" t="s">
        <v>1294</v>
      </c>
    </row>
    <row r="144" spans="1:7" x14ac:dyDescent="0.15">
      <c r="A144" s="41">
        <v>44943</v>
      </c>
      <c r="B144" t="s">
        <v>747</v>
      </c>
      <c r="C144" t="s">
        <v>1293</v>
      </c>
      <c r="D144" t="s">
        <v>1295</v>
      </c>
    </row>
    <row r="145" spans="1:7" x14ac:dyDescent="0.15">
      <c r="A145" s="41">
        <v>44943</v>
      </c>
      <c r="B145" t="s">
        <v>747</v>
      </c>
      <c r="C145" t="s">
        <v>1293</v>
      </c>
      <c r="D145" t="s">
        <v>1296</v>
      </c>
    </row>
    <row r="146" spans="1:7" x14ac:dyDescent="0.15">
      <c r="A146" s="41">
        <v>44943</v>
      </c>
      <c r="B146" t="s">
        <v>747</v>
      </c>
      <c r="C146" t="s">
        <v>1293</v>
      </c>
      <c r="D146" t="s">
        <v>1297</v>
      </c>
    </row>
    <row r="147" spans="1:7" x14ac:dyDescent="0.15">
      <c r="A147" s="41">
        <v>44944</v>
      </c>
      <c r="B147" t="s">
        <v>747</v>
      </c>
      <c r="C147" t="s">
        <v>1298</v>
      </c>
      <c r="D147" t="s">
        <v>1301</v>
      </c>
    </row>
    <row r="148" spans="1:7" x14ac:dyDescent="0.15">
      <c r="A148" s="41">
        <v>44950</v>
      </c>
      <c r="B148" t="s">
        <v>747</v>
      </c>
      <c r="C148" t="s">
        <v>1298</v>
      </c>
      <c r="D148" t="s">
        <v>1299</v>
      </c>
    </row>
    <row r="149" spans="1:7" x14ac:dyDescent="0.15">
      <c r="A149" s="41">
        <v>44954</v>
      </c>
      <c r="B149" t="s">
        <v>747</v>
      </c>
      <c r="C149" t="s">
        <v>1298</v>
      </c>
      <c r="D149" t="s">
        <v>1300</v>
      </c>
    </row>
    <row r="150" spans="1:7" x14ac:dyDescent="0.15">
      <c r="A150" s="41">
        <v>44957</v>
      </c>
      <c r="B150" t="s">
        <v>747</v>
      </c>
      <c r="C150" t="s">
        <v>1298</v>
      </c>
      <c r="D150" t="s">
        <v>1309</v>
      </c>
    </row>
    <row r="151" spans="1:7" x14ac:dyDescent="0.15">
      <c r="A151" s="41">
        <v>44957</v>
      </c>
      <c r="B151" t="s">
        <v>747</v>
      </c>
      <c r="C151" t="s">
        <v>1298</v>
      </c>
      <c r="D151" t="s">
        <v>1308</v>
      </c>
    </row>
    <row r="152" spans="1:7" x14ac:dyDescent="0.15">
      <c r="A152" s="41">
        <v>44957</v>
      </c>
      <c r="B152" t="s">
        <v>747</v>
      </c>
      <c r="C152" t="s">
        <v>1298</v>
      </c>
      <c r="D152" t="s">
        <v>1307</v>
      </c>
    </row>
    <row r="153" spans="1:7" x14ac:dyDescent="0.15">
      <c r="A153" s="41">
        <v>44957</v>
      </c>
      <c r="B153" t="s">
        <v>747</v>
      </c>
      <c r="C153" t="s">
        <v>1298</v>
      </c>
      <c r="D153" t="s">
        <v>1311</v>
      </c>
    </row>
    <row r="154" spans="1:7" x14ac:dyDescent="0.15">
      <c r="A154" s="41">
        <v>44957</v>
      </c>
      <c r="B154" t="s">
        <v>747</v>
      </c>
      <c r="C154" t="s">
        <v>1298</v>
      </c>
      <c r="D154" t="s">
        <v>1310</v>
      </c>
    </row>
    <row r="155" spans="1:7" x14ac:dyDescent="0.15">
      <c r="A155" s="41">
        <v>44958</v>
      </c>
      <c r="B155" t="s">
        <v>748</v>
      </c>
      <c r="C155" t="s">
        <v>1298</v>
      </c>
      <c r="D155" t="s">
        <v>1300</v>
      </c>
      <c r="E155" s="41">
        <v>44958</v>
      </c>
      <c r="F155">
        <v>0</v>
      </c>
      <c r="G155">
        <v>0</v>
      </c>
    </row>
    <row r="156" spans="1:7" x14ac:dyDescent="0.15">
      <c r="A156" s="41">
        <v>44965</v>
      </c>
      <c r="B156" t="s">
        <v>747</v>
      </c>
      <c r="C156" t="s">
        <v>1298</v>
      </c>
      <c r="D156" t="s">
        <v>1312</v>
      </c>
    </row>
    <row r="157" spans="1:7" x14ac:dyDescent="0.15">
      <c r="A157" s="41">
        <v>44965</v>
      </c>
      <c r="B157" t="s">
        <v>747</v>
      </c>
      <c r="C157" t="s">
        <v>1298</v>
      </c>
      <c r="D157" t="s">
        <v>1313</v>
      </c>
    </row>
    <row r="158" spans="1:7" x14ac:dyDescent="0.15">
      <c r="A158" s="41">
        <v>44965</v>
      </c>
      <c r="B158" t="s">
        <v>747</v>
      </c>
      <c r="C158" t="s">
        <v>1298</v>
      </c>
      <c r="D158" t="s">
        <v>1314</v>
      </c>
    </row>
    <row r="159" spans="1:7" x14ac:dyDescent="0.15">
      <c r="A159" s="41">
        <v>44965</v>
      </c>
      <c r="B159" t="s">
        <v>747</v>
      </c>
      <c r="C159" t="s">
        <v>1298</v>
      </c>
      <c r="D159" t="s">
        <v>1315</v>
      </c>
    </row>
    <row r="160" spans="1:7" x14ac:dyDescent="0.15">
      <c r="A160" s="41">
        <v>44965</v>
      </c>
      <c r="B160" t="s">
        <v>747</v>
      </c>
      <c r="C160" t="s">
        <v>1325</v>
      </c>
      <c r="D160" t="s">
        <v>1317</v>
      </c>
    </row>
    <row r="161" spans="1:4" x14ac:dyDescent="0.15">
      <c r="A161" s="41">
        <v>44973</v>
      </c>
      <c r="B161" t="s">
        <v>747</v>
      </c>
      <c r="C161" t="s">
        <v>1325</v>
      </c>
      <c r="D161" t="s">
        <v>1318</v>
      </c>
    </row>
    <row r="162" spans="1:4" x14ac:dyDescent="0.15">
      <c r="A162" s="41">
        <v>44986</v>
      </c>
      <c r="B162" t="s">
        <v>747</v>
      </c>
      <c r="C162" t="s">
        <v>1325</v>
      </c>
      <c r="D162" t="s">
        <v>1319</v>
      </c>
    </row>
    <row r="163" spans="1:4" x14ac:dyDescent="0.15">
      <c r="A163" s="41">
        <v>44988</v>
      </c>
      <c r="B163" t="s">
        <v>747</v>
      </c>
      <c r="C163" t="s">
        <v>1325</v>
      </c>
      <c r="D163" t="s">
        <v>1320</v>
      </c>
    </row>
    <row r="164" spans="1:4" x14ac:dyDescent="0.15">
      <c r="A164" s="41">
        <v>44988</v>
      </c>
      <c r="B164" t="s">
        <v>747</v>
      </c>
      <c r="C164" t="s">
        <v>1325</v>
      </c>
      <c r="D164" t="s">
        <v>1321</v>
      </c>
    </row>
    <row r="165" spans="1:4" x14ac:dyDescent="0.15">
      <c r="A165" s="41">
        <v>44988</v>
      </c>
      <c r="B165" t="s">
        <v>747</v>
      </c>
      <c r="C165" t="s">
        <v>1325</v>
      </c>
      <c r="D165" t="s">
        <v>1322</v>
      </c>
    </row>
    <row r="166" spans="1:4" x14ac:dyDescent="0.15">
      <c r="A166" s="41">
        <v>44988</v>
      </c>
      <c r="B166" t="s">
        <v>747</v>
      </c>
      <c r="C166" t="s">
        <v>1325</v>
      </c>
      <c r="D166" t="s">
        <v>1323</v>
      </c>
    </row>
    <row r="167" spans="1:4" x14ac:dyDescent="0.15">
      <c r="A167" s="41">
        <v>44988</v>
      </c>
      <c r="B167" t="s">
        <v>747</v>
      </c>
      <c r="C167" t="s">
        <v>1325</v>
      </c>
      <c r="D167" t="s">
        <v>1324</v>
      </c>
    </row>
    <row r="168" spans="1:4" x14ac:dyDescent="0.15">
      <c r="A168" s="41">
        <v>45011</v>
      </c>
      <c r="B168" t="s">
        <v>747</v>
      </c>
      <c r="C168" t="s">
        <v>1328</v>
      </c>
      <c r="D168" t="s">
        <v>1329</v>
      </c>
    </row>
    <row r="169" spans="1:4" x14ac:dyDescent="0.15">
      <c r="A169" s="41">
        <v>45011</v>
      </c>
      <c r="B169" t="s">
        <v>747</v>
      </c>
      <c r="C169" t="s">
        <v>1328</v>
      </c>
      <c r="D169" t="s">
        <v>1330</v>
      </c>
    </row>
    <row r="170" spans="1:4" x14ac:dyDescent="0.15">
      <c r="A170" s="41">
        <v>45013</v>
      </c>
      <c r="B170" t="s">
        <v>747</v>
      </c>
      <c r="C170" t="s">
        <v>1328</v>
      </c>
      <c r="D170" t="s">
        <v>1331</v>
      </c>
    </row>
    <row r="171" spans="1:4" x14ac:dyDescent="0.15">
      <c r="A171" s="41">
        <v>45017</v>
      </c>
      <c r="B171" t="s">
        <v>747</v>
      </c>
      <c r="C171" t="s">
        <v>1328</v>
      </c>
      <c r="D171" t="s">
        <v>1333</v>
      </c>
    </row>
    <row r="172" spans="1:4" x14ac:dyDescent="0.15">
      <c r="A172" s="41">
        <v>45017</v>
      </c>
      <c r="B172" t="s">
        <v>747</v>
      </c>
      <c r="C172" t="s">
        <v>1328</v>
      </c>
      <c r="D172" t="s">
        <v>1334</v>
      </c>
    </row>
    <row r="173" spans="1:4" x14ac:dyDescent="0.15">
      <c r="A173" s="41">
        <v>45017</v>
      </c>
      <c r="B173" t="s">
        <v>747</v>
      </c>
      <c r="C173" t="s">
        <v>1328</v>
      </c>
      <c r="D173" t="s">
        <v>1335</v>
      </c>
    </row>
    <row r="174" spans="1:4" x14ac:dyDescent="0.15">
      <c r="A174" s="41">
        <v>45026</v>
      </c>
      <c r="B174" t="s">
        <v>747</v>
      </c>
      <c r="C174" t="s">
        <v>1328</v>
      </c>
      <c r="D174" t="s">
        <v>1336</v>
      </c>
    </row>
    <row r="175" spans="1:4" x14ac:dyDescent="0.15">
      <c r="A175" s="41">
        <v>45026</v>
      </c>
      <c r="B175" t="s">
        <v>747</v>
      </c>
      <c r="C175" t="s">
        <v>1328</v>
      </c>
      <c r="D175" t="s">
        <v>1337</v>
      </c>
    </row>
    <row r="176" spans="1:4" x14ac:dyDescent="0.15">
      <c r="A176" s="41">
        <v>45026</v>
      </c>
      <c r="B176" t="s">
        <v>747</v>
      </c>
      <c r="C176" t="s">
        <v>1328</v>
      </c>
      <c r="D176" t="s">
        <v>1338</v>
      </c>
    </row>
    <row r="177" spans="1:7" x14ac:dyDescent="0.15">
      <c r="A177" s="41">
        <v>45029</v>
      </c>
      <c r="B177" t="s">
        <v>747</v>
      </c>
      <c r="C177" t="s">
        <v>1339</v>
      </c>
      <c r="D177" t="s">
        <v>1340</v>
      </c>
    </row>
    <row r="178" spans="1:7" x14ac:dyDescent="0.15">
      <c r="A178" s="41">
        <v>45039</v>
      </c>
      <c r="B178" t="s">
        <v>747</v>
      </c>
      <c r="C178" t="s">
        <v>1343</v>
      </c>
      <c r="D178" t="s">
        <v>1344</v>
      </c>
    </row>
    <row r="179" spans="1:7" x14ac:dyDescent="0.15">
      <c r="A179" s="41">
        <v>45050</v>
      </c>
      <c r="B179" t="s">
        <v>747</v>
      </c>
      <c r="C179" t="s">
        <v>1343</v>
      </c>
      <c r="D179" t="s">
        <v>1345</v>
      </c>
    </row>
    <row r="180" spans="1:7" x14ac:dyDescent="0.15">
      <c r="A180" s="41">
        <v>45069</v>
      </c>
      <c r="B180" t="s">
        <v>747</v>
      </c>
      <c r="C180" t="s">
        <v>1339</v>
      </c>
      <c r="D180" t="s">
        <v>1341</v>
      </c>
    </row>
    <row r="181" spans="1:7" x14ac:dyDescent="0.15">
      <c r="A181" s="41">
        <v>45069</v>
      </c>
      <c r="B181" t="s">
        <v>747</v>
      </c>
      <c r="C181" t="s">
        <v>1339</v>
      </c>
      <c r="D181" t="s">
        <v>1342</v>
      </c>
    </row>
    <row r="182" spans="1:7" x14ac:dyDescent="0.15">
      <c r="A182" s="41">
        <v>45069</v>
      </c>
      <c r="B182" t="s">
        <v>747</v>
      </c>
      <c r="C182" t="s">
        <v>1339</v>
      </c>
      <c r="D182" s="86" t="s">
        <v>1346</v>
      </c>
    </row>
    <row r="183" spans="1:7" x14ac:dyDescent="0.15">
      <c r="A183" s="41">
        <v>45069</v>
      </c>
      <c r="B183" t="s">
        <v>747</v>
      </c>
      <c r="C183" t="s">
        <v>1339</v>
      </c>
      <c r="D183" s="86" t="s">
        <v>1347</v>
      </c>
    </row>
    <row r="184" spans="1:7" x14ac:dyDescent="0.15">
      <c r="A184" s="41">
        <v>45069</v>
      </c>
      <c r="B184" s="86" t="s">
        <v>748</v>
      </c>
      <c r="C184" s="86" t="s">
        <v>1339</v>
      </c>
      <c r="D184" s="86" t="s">
        <v>1342</v>
      </c>
      <c r="E184" s="41">
        <v>45069</v>
      </c>
      <c r="F184">
        <v>2</v>
      </c>
      <c r="G184">
        <v>4</v>
      </c>
    </row>
    <row r="185" spans="1:7" x14ac:dyDescent="0.15">
      <c r="A185" s="41">
        <v>45078</v>
      </c>
      <c r="B185" s="86" t="s">
        <v>747</v>
      </c>
      <c r="C185" s="86" t="s">
        <v>1343</v>
      </c>
      <c r="D185" s="86" t="s">
        <v>1350</v>
      </c>
    </row>
    <row r="186" spans="1:7" x14ac:dyDescent="0.15">
      <c r="A186" s="41">
        <v>45078</v>
      </c>
      <c r="B186" s="86" t="s">
        <v>747</v>
      </c>
      <c r="C186" s="86" t="s">
        <v>1343</v>
      </c>
      <c r="D186" s="86" t="s">
        <v>1351</v>
      </c>
    </row>
    <row r="187" spans="1:7" x14ac:dyDescent="0.15">
      <c r="A187" s="41">
        <v>45078</v>
      </c>
      <c r="B187" s="86" t="s">
        <v>747</v>
      </c>
      <c r="C187" s="86" t="s">
        <v>1343</v>
      </c>
      <c r="D187" s="86" t="s">
        <v>1352</v>
      </c>
    </row>
    <row r="188" spans="1:7" x14ac:dyDescent="0.15">
      <c r="A188" s="41">
        <v>45085</v>
      </c>
      <c r="B188" s="86" t="s">
        <v>747</v>
      </c>
      <c r="C188" s="86" t="s">
        <v>1343</v>
      </c>
      <c r="D188" s="86" t="s">
        <v>1353</v>
      </c>
    </row>
    <row r="189" spans="1:7" x14ac:dyDescent="0.15">
      <c r="A189" s="41">
        <v>45085</v>
      </c>
      <c r="B189" s="86" t="s">
        <v>747</v>
      </c>
      <c r="C189" s="86" t="s">
        <v>1343</v>
      </c>
      <c r="D189" s="86" t="s">
        <v>1354</v>
      </c>
    </row>
    <row r="190" spans="1:7" x14ac:dyDescent="0.15">
      <c r="A190" s="41">
        <v>45085</v>
      </c>
      <c r="B190" s="86" t="s">
        <v>747</v>
      </c>
      <c r="C190" s="86" t="s">
        <v>1343</v>
      </c>
      <c r="D190" s="86" t="s">
        <v>1355</v>
      </c>
    </row>
    <row r="191" spans="1:7" x14ac:dyDescent="0.15">
      <c r="A191" s="41">
        <v>45093</v>
      </c>
      <c r="B191" s="86" t="s">
        <v>747</v>
      </c>
      <c r="C191" s="86" t="s">
        <v>1343</v>
      </c>
      <c r="D191" s="86" t="s">
        <v>1356</v>
      </c>
    </row>
    <row r="192" spans="1:7" x14ac:dyDescent="0.15">
      <c r="A192" s="41">
        <v>45099</v>
      </c>
      <c r="B192" s="86" t="s">
        <v>747</v>
      </c>
      <c r="C192" s="86" t="s">
        <v>1361</v>
      </c>
      <c r="D192" s="86" t="s">
        <v>1359</v>
      </c>
    </row>
    <row r="193" spans="1:4" x14ac:dyDescent="0.15">
      <c r="A193" s="242">
        <v>45107</v>
      </c>
      <c r="B193" s="86" t="s">
        <v>747</v>
      </c>
      <c r="C193" s="86" t="s">
        <v>1361</v>
      </c>
      <c r="D193" s="86" t="s">
        <v>1358</v>
      </c>
    </row>
    <row r="194" spans="1:4" x14ac:dyDescent="0.15">
      <c r="A194" s="242">
        <v>45107</v>
      </c>
      <c r="B194" s="86" t="s">
        <v>747</v>
      </c>
      <c r="C194" s="86" t="s">
        <v>1361</v>
      </c>
      <c r="D194" s="86" t="s">
        <v>1360</v>
      </c>
    </row>
    <row r="195" spans="1:4" x14ac:dyDescent="0.15">
      <c r="A195" s="41">
        <v>45121</v>
      </c>
      <c r="B195" s="86" t="s">
        <v>747</v>
      </c>
      <c r="C195" s="86" t="s">
        <v>1361</v>
      </c>
      <c r="D195" s="86" t="s">
        <v>1366</v>
      </c>
    </row>
    <row r="196" spans="1:4" x14ac:dyDescent="0.15">
      <c r="A196" s="41">
        <v>45139</v>
      </c>
      <c r="B196" s="86" t="s">
        <v>747</v>
      </c>
      <c r="C196" s="86" t="s">
        <v>1367</v>
      </c>
      <c r="D196" s="86" t="s">
        <v>1368</v>
      </c>
    </row>
    <row r="197" spans="1:4" x14ac:dyDescent="0.15">
      <c r="A197" s="41">
        <v>45139</v>
      </c>
      <c r="B197" s="86" t="s">
        <v>747</v>
      </c>
      <c r="C197" s="86" t="s">
        <v>1369</v>
      </c>
      <c r="D197" s="86" t="s">
        <v>1370</v>
      </c>
    </row>
    <row r="198" spans="1:4" x14ac:dyDescent="0.15">
      <c r="A198" s="41">
        <v>45139</v>
      </c>
      <c r="B198" s="86" t="s">
        <v>747</v>
      </c>
      <c r="C198" s="86" t="s">
        <v>1367</v>
      </c>
      <c r="D198" s="86" t="s">
        <v>1371</v>
      </c>
    </row>
    <row r="199" spans="1:4" x14ac:dyDescent="0.15">
      <c r="A199" s="41">
        <v>45139</v>
      </c>
      <c r="B199" s="86" t="s">
        <v>747</v>
      </c>
      <c r="C199" s="86" t="s">
        <v>1367</v>
      </c>
      <c r="D199" s="86" t="s">
        <v>1372</v>
      </c>
    </row>
    <row r="200" spans="1:4" x14ac:dyDescent="0.15">
      <c r="A200" s="41">
        <v>45139</v>
      </c>
      <c r="B200" s="86" t="s">
        <v>747</v>
      </c>
      <c r="C200" s="86" t="s">
        <v>1367</v>
      </c>
      <c r="D200" s="86" t="s">
        <v>1373</v>
      </c>
    </row>
    <row r="201" spans="1:4" x14ac:dyDescent="0.15">
      <c r="A201" s="41">
        <v>45144</v>
      </c>
      <c r="B201" s="86" t="s">
        <v>747</v>
      </c>
      <c r="C201" s="86" t="s">
        <v>1367</v>
      </c>
      <c r="D201" s="86" t="s">
        <v>1384</v>
      </c>
    </row>
    <row r="202" spans="1:4" x14ac:dyDescent="0.15">
      <c r="A202" s="41">
        <v>45144</v>
      </c>
      <c r="B202" s="86" t="s">
        <v>747</v>
      </c>
      <c r="C202" s="86" t="s">
        <v>1367</v>
      </c>
      <c r="D202" s="86" t="s">
        <v>1385</v>
      </c>
    </row>
    <row r="203" spans="1:4" x14ac:dyDescent="0.15">
      <c r="A203" s="41">
        <v>45154</v>
      </c>
      <c r="B203" s="86" t="s">
        <v>747</v>
      </c>
      <c r="C203" s="86" t="s">
        <v>1369</v>
      </c>
      <c r="D203" s="86" t="s">
        <v>1386</v>
      </c>
    </row>
    <row r="204" spans="1:4" x14ac:dyDescent="0.15">
      <c r="A204" s="41">
        <v>45154</v>
      </c>
      <c r="B204" s="86" t="s">
        <v>747</v>
      </c>
      <c r="C204" s="86" t="s">
        <v>1369</v>
      </c>
      <c r="D204" s="86" t="s">
        <v>1387</v>
      </c>
    </row>
    <row r="205" spans="1:4" x14ac:dyDescent="0.15">
      <c r="A205" s="41">
        <v>45161</v>
      </c>
      <c r="B205" s="86" t="s">
        <v>747</v>
      </c>
      <c r="C205" s="86" t="s">
        <v>1369</v>
      </c>
      <c r="D205" s="86" t="s">
        <v>1388</v>
      </c>
    </row>
    <row r="206" spans="1:4" x14ac:dyDescent="0.15">
      <c r="A206" s="41">
        <v>45165</v>
      </c>
      <c r="B206" s="86" t="s">
        <v>747</v>
      </c>
      <c r="C206" s="86" t="s">
        <v>1369</v>
      </c>
      <c r="D206" s="86" t="s">
        <v>1389</v>
      </c>
    </row>
    <row r="207" spans="1:4" x14ac:dyDescent="0.15">
      <c r="A207" s="41">
        <v>45178</v>
      </c>
      <c r="B207" s="86" t="s">
        <v>747</v>
      </c>
      <c r="C207" s="86" t="s">
        <v>1369</v>
      </c>
      <c r="D207" s="86" t="s">
        <v>1392</v>
      </c>
    </row>
    <row r="208" spans="1:4" x14ac:dyDescent="0.15">
      <c r="A208" s="41">
        <v>45180</v>
      </c>
      <c r="B208" s="86" t="s">
        <v>747</v>
      </c>
      <c r="C208" s="86" t="s">
        <v>1369</v>
      </c>
      <c r="D208" s="86" t="s">
        <v>1391</v>
      </c>
    </row>
    <row r="209" spans="1:4" x14ac:dyDescent="0.15">
      <c r="A209" s="41">
        <v>45180</v>
      </c>
      <c r="B209" s="86" t="s">
        <v>747</v>
      </c>
      <c r="C209" s="86" t="s">
        <v>1369</v>
      </c>
      <c r="D209" s="86" t="s">
        <v>1393</v>
      </c>
    </row>
    <row r="210" spans="1:4" x14ac:dyDescent="0.15">
      <c r="A210" s="41">
        <v>45180</v>
      </c>
      <c r="B210" s="86" t="s">
        <v>747</v>
      </c>
      <c r="C210" s="86" t="s">
        <v>1369</v>
      </c>
      <c r="D210" s="86" t="s">
        <v>1390</v>
      </c>
    </row>
    <row r="211" spans="1:4" x14ac:dyDescent="0.15">
      <c r="A211" s="41">
        <v>45185</v>
      </c>
      <c r="B211" s="86" t="s">
        <v>747</v>
      </c>
      <c r="C211" s="86" t="s">
        <v>1394</v>
      </c>
      <c r="D211" s="86" t="s">
        <v>1395</v>
      </c>
    </row>
    <row r="212" spans="1:4" x14ac:dyDescent="0.15">
      <c r="A212" s="41">
        <v>45194</v>
      </c>
      <c r="B212" s="86" t="s">
        <v>747</v>
      </c>
      <c r="C212" s="86" t="s">
        <v>1394</v>
      </c>
      <c r="D212" s="86" t="s">
        <v>1396</v>
      </c>
    </row>
    <row r="213" spans="1:4" x14ac:dyDescent="0.15">
      <c r="A213" s="41">
        <v>45200</v>
      </c>
      <c r="B213" s="86" t="s">
        <v>747</v>
      </c>
      <c r="C213" s="86" t="s">
        <v>1394</v>
      </c>
      <c r="D213" s="86" t="s">
        <v>1397</v>
      </c>
    </row>
    <row r="214" spans="1:4" x14ac:dyDescent="0.15">
      <c r="A214" s="41">
        <v>45200</v>
      </c>
      <c r="B214" s="86" t="s">
        <v>747</v>
      </c>
      <c r="C214" s="86" t="s">
        <v>1394</v>
      </c>
      <c r="D214" s="86" t="s">
        <v>1398</v>
      </c>
    </row>
    <row r="215" spans="1:4" x14ac:dyDescent="0.15">
      <c r="A215" s="41">
        <v>45200</v>
      </c>
      <c r="B215" s="86" t="s">
        <v>747</v>
      </c>
      <c r="C215" s="86" t="s">
        <v>1394</v>
      </c>
      <c r="D215" s="86" t="s">
        <v>1399</v>
      </c>
    </row>
    <row r="216" spans="1:4" x14ac:dyDescent="0.15">
      <c r="A216" s="41">
        <v>45210</v>
      </c>
      <c r="B216" s="86" t="s">
        <v>747</v>
      </c>
      <c r="C216" s="86" t="s">
        <v>1402</v>
      </c>
      <c r="D216" s="86" t="s">
        <v>1403</v>
      </c>
    </row>
    <row r="217" spans="1:4" x14ac:dyDescent="0.15">
      <c r="A217" s="41">
        <v>45210</v>
      </c>
      <c r="B217" s="86" t="s">
        <v>747</v>
      </c>
      <c r="C217" s="86" t="s">
        <v>1404</v>
      </c>
      <c r="D217" s="86" t="s">
        <v>1405</v>
      </c>
    </row>
    <row r="218" spans="1:4" x14ac:dyDescent="0.15">
      <c r="A218" s="41">
        <v>45215</v>
      </c>
      <c r="B218" s="86" t="s">
        <v>747</v>
      </c>
      <c r="C218" s="86" t="s">
        <v>1402</v>
      </c>
      <c r="D218" s="86" t="s">
        <v>1406</v>
      </c>
    </row>
    <row r="219" spans="1:4" x14ac:dyDescent="0.15">
      <c r="A219" s="41">
        <v>45220</v>
      </c>
      <c r="B219" s="86" t="s">
        <v>747</v>
      </c>
      <c r="C219" s="86" t="s">
        <v>1402</v>
      </c>
      <c r="D219" s="86" t="s">
        <v>1407</v>
      </c>
    </row>
    <row r="220" spans="1:4" x14ac:dyDescent="0.15">
      <c r="A220" s="41">
        <v>45231</v>
      </c>
      <c r="B220" t="s">
        <v>747</v>
      </c>
      <c r="C220" s="86" t="s">
        <v>1402</v>
      </c>
      <c r="D220" s="86" t="s">
        <v>1409</v>
      </c>
    </row>
    <row r="221" spans="1:4" x14ac:dyDescent="0.15">
      <c r="A221" s="41">
        <v>45231</v>
      </c>
      <c r="B221" t="s">
        <v>747</v>
      </c>
      <c r="C221" s="86" t="s">
        <v>1402</v>
      </c>
      <c r="D221" s="86" t="s">
        <v>1411</v>
      </c>
    </row>
    <row r="222" spans="1:4" x14ac:dyDescent="0.15">
      <c r="A222" s="41">
        <v>45231</v>
      </c>
      <c r="B222" t="s">
        <v>747</v>
      </c>
      <c r="C222" s="86" t="s">
        <v>1402</v>
      </c>
      <c r="D222" s="86" t="s">
        <v>1412</v>
      </c>
    </row>
    <row r="223" spans="1:4" x14ac:dyDescent="0.15">
      <c r="A223" s="41">
        <v>45231</v>
      </c>
      <c r="B223" t="s">
        <v>747</v>
      </c>
      <c r="C223" s="86" t="s">
        <v>1402</v>
      </c>
      <c r="D223" s="86" t="s">
        <v>1413</v>
      </c>
    </row>
    <row r="224" spans="1:4" x14ac:dyDescent="0.15">
      <c r="A224" s="41">
        <v>45231</v>
      </c>
      <c r="B224" t="s">
        <v>747</v>
      </c>
      <c r="C224" s="86" t="s">
        <v>1402</v>
      </c>
      <c r="D224" s="86" t="s">
        <v>1414</v>
      </c>
    </row>
    <row r="225" spans="1:7" x14ac:dyDescent="0.15">
      <c r="A225" s="41">
        <v>45231</v>
      </c>
      <c r="B225" t="s">
        <v>748</v>
      </c>
      <c r="C225" s="86" t="s">
        <v>1402</v>
      </c>
      <c r="D225" s="86" t="s">
        <v>1413</v>
      </c>
      <c r="E225" s="41">
        <v>45231</v>
      </c>
      <c r="F225">
        <v>0</v>
      </c>
      <c r="G225">
        <v>0</v>
      </c>
    </row>
    <row r="226" spans="1:7" x14ac:dyDescent="0.15">
      <c r="A226" s="41">
        <v>45236</v>
      </c>
      <c r="B226" t="s">
        <v>747</v>
      </c>
      <c r="C226" s="86" t="s">
        <v>1404</v>
      </c>
      <c r="D226" s="86" t="s">
        <v>1415</v>
      </c>
    </row>
    <row r="227" spans="1:7" x14ac:dyDescent="0.15">
      <c r="A227" s="41">
        <v>45261</v>
      </c>
      <c r="B227" t="s">
        <v>747</v>
      </c>
      <c r="C227" s="86" t="s">
        <v>1404</v>
      </c>
      <c r="D227" s="86" t="s">
        <v>1416</v>
      </c>
    </row>
    <row r="228" spans="1:7" x14ac:dyDescent="0.15">
      <c r="A228" s="41">
        <v>45266</v>
      </c>
      <c r="B228" t="s">
        <v>747</v>
      </c>
      <c r="C228" s="86" t="s">
        <v>1404</v>
      </c>
      <c r="D228" s="86" t="s">
        <v>1418</v>
      </c>
    </row>
    <row r="229" spans="1:7" x14ac:dyDescent="0.15">
      <c r="A229" s="41">
        <v>45267</v>
      </c>
      <c r="B229" t="s">
        <v>747</v>
      </c>
      <c r="C229" s="86" t="s">
        <v>1404</v>
      </c>
      <c r="D229" s="86" t="s">
        <v>1419</v>
      </c>
    </row>
    <row r="230" spans="1:7" x14ac:dyDescent="0.15">
      <c r="A230" s="242" t="s">
        <v>1422</v>
      </c>
      <c r="B230" t="s">
        <v>747</v>
      </c>
      <c r="C230" s="86" t="s">
        <v>1404</v>
      </c>
      <c r="D230" s="86" t="s">
        <v>1420</v>
      </c>
    </row>
    <row r="231" spans="1:7" x14ac:dyDescent="0.15">
      <c r="A231" s="41">
        <v>45288</v>
      </c>
      <c r="B231" t="s">
        <v>748</v>
      </c>
      <c r="C231" s="86" t="s">
        <v>1404</v>
      </c>
      <c r="D231" s="86" t="s">
        <v>1418</v>
      </c>
    </row>
  </sheetData>
  <mergeCells count="7">
    <mergeCell ref="F2:H2"/>
    <mergeCell ref="E2:E3"/>
    <mergeCell ref="E1:H1"/>
    <mergeCell ref="A1:A3"/>
    <mergeCell ref="B1:B3"/>
    <mergeCell ref="C1:C3"/>
    <mergeCell ref="D1:D3"/>
  </mergeCells>
  <phoneticPr fontId="12" type="noConversion"/>
  <dataValidations count="1">
    <dataValidation type="list" allowBlank="1" showInputMessage="1" showErrorMessage="1" sqref="B4:B19 B21:B1048576" xr:uid="{223A6CA9-28EB-BE4B-B4EA-B2B284CBFC18}">
      <formula1>$S$5:$S$6</formula1>
    </dataValidation>
  </dataValidation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DD9C-8AC5-EC46-8989-A2E2A2F317F3}">
  <dimension ref="A1:C33"/>
  <sheetViews>
    <sheetView workbookViewId="0">
      <selection activeCell="A34" sqref="A34"/>
    </sheetView>
  </sheetViews>
  <sheetFormatPr baseColWidth="10" defaultColWidth="10.83203125" defaultRowHeight="13" x14ac:dyDescent="0.15"/>
  <sheetData>
    <row r="1" spans="1:3" x14ac:dyDescent="0.15">
      <c r="B1" t="s">
        <v>766</v>
      </c>
    </row>
    <row r="2" spans="1:3" x14ac:dyDescent="0.15">
      <c r="A2" t="s">
        <v>767</v>
      </c>
      <c r="B2" s="20">
        <f>MAX(B3:B50)</f>
        <v>197</v>
      </c>
    </row>
    <row r="3" spans="1:3" x14ac:dyDescent="0.15">
      <c r="A3" t="str">
        <f>'Data data'!A480</f>
        <v>2020/09</v>
      </c>
      <c r="B3">
        <f>MAX('Data data'!K480:K489)</f>
        <v>67</v>
      </c>
    </row>
    <row r="4" spans="1:3" x14ac:dyDescent="0.15">
      <c r="A4" t="str">
        <f>'Data data'!A490</f>
        <v>2020/10</v>
      </c>
      <c r="B4">
        <f>MAX('Data data'!K490:K501)</f>
        <v>92</v>
      </c>
      <c r="C4" s="20"/>
    </row>
    <row r="5" spans="1:3" x14ac:dyDescent="0.15">
      <c r="A5" t="str">
        <f>'Data data'!A502</f>
        <v>2020/11</v>
      </c>
      <c r="B5">
        <f>MAX('Data data'!K502:K514)</f>
        <v>76</v>
      </c>
      <c r="C5" s="20"/>
    </row>
    <row r="6" spans="1:3" x14ac:dyDescent="0.15">
      <c r="A6" t="str">
        <f>'Data data'!A515</f>
        <v>2020/12</v>
      </c>
      <c r="B6">
        <f>MAX('Data data'!K515:K536)</f>
        <v>48</v>
      </c>
      <c r="C6" s="20"/>
    </row>
    <row r="7" spans="1:3" x14ac:dyDescent="0.15">
      <c r="A7" t="str">
        <f>'Data data'!A537</f>
        <v>2021/01</v>
      </c>
      <c r="B7">
        <f>MAX('Data data'!K537:K550)</f>
        <v>74</v>
      </c>
      <c r="C7" s="20"/>
    </row>
    <row r="8" spans="1:3" x14ac:dyDescent="0.15">
      <c r="A8" t="str">
        <f>'Data data'!A551</f>
        <v>2021/02</v>
      </c>
      <c r="B8">
        <f>MAX('Data data'!K551:K559)</f>
        <v>69</v>
      </c>
      <c r="C8" s="20"/>
    </row>
    <row r="9" spans="1:3" x14ac:dyDescent="0.15">
      <c r="A9" t="str">
        <f>'Data data'!A560</f>
        <v>2021/03</v>
      </c>
      <c r="B9">
        <f>MAX('Data data'!K560:K570)</f>
        <v>79</v>
      </c>
      <c r="C9" s="20"/>
    </row>
    <row r="10" spans="1:3" x14ac:dyDescent="0.15">
      <c r="A10" t="str">
        <f>'Data data'!A571</f>
        <v>2021/04</v>
      </c>
      <c r="B10">
        <f>MAX('Data data'!K571:K581)</f>
        <v>94</v>
      </c>
      <c r="C10" s="20"/>
    </row>
    <row r="11" spans="1:3" x14ac:dyDescent="0.15">
      <c r="A11" t="str">
        <f>'Data data'!A582</f>
        <v>2021/05</v>
      </c>
      <c r="B11">
        <f>MAX('Data data'!K582:K588)</f>
        <v>55</v>
      </c>
      <c r="C11" s="20"/>
    </row>
    <row r="12" spans="1:3" x14ac:dyDescent="0.15">
      <c r="A12" t="str">
        <f>'Data data'!A589</f>
        <v>2021/06</v>
      </c>
      <c r="B12">
        <f>MAX('Data data'!K589:K603)</f>
        <v>51</v>
      </c>
      <c r="C12" s="20"/>
    </row>
    <row r="13" spans="1:3" x14ac:dyDescent="0.15">
      <c r="A13" t="s">
        <v>983</v>
      </c>
      <c r="B13">
        <f>MAX('Data data'!K604:K608)</f>
        <v>17</v>
      </c>
    </row>
    <row r="14" spans="1:3" x14ac:dyDescent="0.15">
      <c r="A14" t="s">
        <v>981</v>
      </c>
      <c r="B14">
        <f>MAX('Data data'!K609:K613)</f>
        <v>51</v>
      </c>
    </row>
    <row r="15" spans="1:3" x14ac:dyDescent="0.15">
      <c r="A15" t="s">
        <v>1092</v>
      </c>
      <c r="B15">
        <f>MAX('Data data'!K614:K622)</f>
        <v>111</v>
      </c>
    </row>
    <row r="16" spans="1:3" x14ac:dyDescent="0.15">
      <c r="A16" t="s">
        <v>1104</v>
      </c>
      <c r="B16">
        <f>MAX('Data data'!K623:K631)</f>
        <v>187</v>
      </c>
    </row>
    <row r="17" spans="1:2" x14ac:dyDescent="0.15">
      <c r="A17" t="s">
        <v>1165</v>
      </c>
      <c r="B17">
        <f>MAX('Data data'!K632:K640)</f>
        <v>197</v>
      </c>
    </row>
    <row r="18" spans="1:2" x14ac:dyDescent="0.15">
      <c r="A18" t="s">
        <v>1183</v>
      </c>
      <c r="B18">
        <f>MAX('Data data'!K641:K647)</f>
        <v>163</v>
      </c>
    </row>
    <row r="19" spans="1:2" x14ac:dyDescent="0.15">
      <c r="A19" s="210" t="s">
        <v>1191</v>
      </c>
      <c r="B19">
        <f>MAX('Data data'!K648:K654)</f>
        <v>67</v>
      </c>
    </row>
    <row r="20" spans="1:2" x14ac:dyDescent="0.15">
      <c r="A20" t="s">
        <v>1200</v>
      </c>
      <c r="B20">
        <f>MAX('Data data'!K655:K660)</f>
        <v>132</v>
      </c>
    </row>
    <row r="21" spans="1:2" x14ac:dyDescent="0.15">
      <c r="A21" t="s">
        <v>1229</v>
      </c>
      <c r="B21">
        <f>MAX('Data data'!K661:K664)</f>
        <v>95</v>
      </c>
    </row>
    <row r="22" spans="1:2" x14ac:dyDescent="0.15">
      <c r="A22" t="s">
        <v>1237</v>
      </c>
      <c r="B22">
        <f>MAX('Data data'!K666:K669)</f>
        <v>85</v>
      </c>
    </row>
    <row r="23" spans="1:2" x14ac:dyDescent="0.15">
      <c r="A23" t="s">
        <v>1243</v>
      </c>
      <c r="B23">
        <f>MAX('Data data'!K670:K674)</f>
        <v>28</v>
      </c>
    </row>
    <row r="24" spans="1:2" x14ac:dyDescent="0.15">
      <c r="A24" t="s">
        <v>1244</v>
      </c>
      <c r="B24">
        <f>MAX('Data data'!K675:K684)</f>
        <v>165</v>
      </c>
    </row>
    <row r="25" spans="1:2" x14ac:dyDescent="0.15">
      <c r="A25" t="s">
        <v>1259</v>
      </c>
      <c r="B25">
        <f>MAX('Data data'!K685:K686)</f>
        <v>51</v>
      </c>
    </row>
    <row r="26" spans="1:2" x14ac:dyDescent="0.15">
      <c r="A26" t="s">
        <v>1261</v>
      </c>
      <c r="B26">
        <f>MAX('Data data'!K687:K689)</f>
        <v>50</v>
      </c>
    </row>
    <row r="27" spans="1:2" x14ac:dyDescent="0.15">
      <c r="A27" t="s">
        <v>1302</v>
      </c>
      <c r="B27">
        <f>MAX('Data data'!K690:K699)</f>
        <v>67</v>
      </c>
    </row>
    <row r="28" spans="1:2" x14ac:dyDescent="0.15">
      <c r="A28" t="s">
        <v>1303</v>
      </c>
      <c r="B28">
        <f>MAX('Data data'!K700:K704)</f>
        <v>66</v>
      </c>
    </row>
    <row r="29" spans="1:2" x14ac:dyDescent="0.15">
      <c r="A29" t="s">
        <v>1304</v>
      </c>
      <c r="B29">
        <f>MAX('Data data'!K705:K707)</f>
        <v>52</v>
      </c>
    </row>
    <row r="30" spans="1:2" x14ac:dyDescent="0.15">
      <c r="A30" t="s">
        <v>1305</v>
      </c>
      <c r="B30">
        <f>MAX('Data data'!K708:K710)</f>
        <v>28</v>
      </c>
    </row>
    <row r="31" spans="1:2" x14ac:dyDescent="0.15">
      <c r="A31" t="s">
        <v>1306</v>
      </c>
      <c r="B31">
        <f>MAX('Data data'!K711:K714)</f>
        <v>51</v>
      </c>
    </row>
    <row r="32" spans="1:2" x14ac:dyDescent="0.15">
      <c r="A32" t="s">
        <v>1316</v>
      </c>
      <c r="B32">
        <f>MAX('Data data'!K715:K725)</f>
        <v>44</v>
      </c>
    </row>
    <row r="33" spans="1:2" x14ac:dyDescent="0.15">
      <c r="A33" t="s">
        <v>1326</v>
      </c>
      <c r="B33">
        <f>MAX('Data data'!K726:K733)</f>
        <v>77</v>
      </c>
    </row>
  </sheetData>
  <phoneticPr fontId="1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D16A-921F-2D44-9DE3-E17F99EAB083}">
  <dimension ref="A1:V1"/>
  <sheetViews>
    <sheetView zoomScaleNormal="100" workbookViewId="0">
      <selection activeCell="A198" sqref="A198"/>
    </sheetView>
  </sheetViews>
  <sheetFormatPr baseColWidth="10" defaultColWidth="0" defaultRowHeight="13" customHeight="1" x14ac:dyDescent="0.15"/>
  <cols>
    <col min="1" max="22" width="10.83203125" customWidth="1"/>
    <col min="23" max="16384" width="10.83203125" hidden="1"/>
  </cols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0B91-BF64-FC46-AC54-24DAF498DCCF}">
  <dimension ref="A1:V1"/>
  <sheetViews>
    <sheetView workbookViewId="0">
      <selection activeCell="B173" sqref="B173"/>
    </sheetView>
  </sheetViews>
  <sheetFormatPr baseColWidth="10" defaultColWidth="0" defaultRowHeight="13" customHeight="1" x14ac:dyDescent="0.15"/>
  <cols>
    <col min="1" max="22" width="10.83203125" customWidth="1"/>
    <col min="23" max="16384" width="10.83203125" hidden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68A4-C122-8442-AE96-7E6046CDEE26}">
  <dimension ref="A1:V56"/>
  <sheetViews>
    <sheetView workbookViewId="0">
      <selection activeCell="M53" sqref="M53"/>
    </sheetView>
  </sheetViews>
  <sheetFormatPr baseColWidth="10" defaultColWidth="0" defaultRowHeight="13" zeroHeight="1" x14ac:dyDescent="0.15"/>
  <cols>
    <col min="1" max="22" width="10.83203125" customWidth="1"/>
    <col min="23" max="16384" width="10.83203125" hidden="1"/>
  </cols>
  <sheetData>
    <row r="1" x14ac:dyDescent="0.15"/>
    <row r="2" x14ac:dyDescent="0.15"/>
    <row r="3" x14ac:dyDescent="0.15"/>
    <row r="4" x14ac:dyDescent="0.15"/>
    <row r="5" x14ac:dyDescent="0.15"/>
    <row r="6" x14ac:dyDescent="0.15"/>
    <row r="7" x14ac:dyDescent="0.15"/>
    <row r="8" x14ac:dyDescent="0.15"/>
    <row r="9" x14ac:dyDescent="0.15"/>
    <row r="10" x14ac:dyDescent="0.15"/>
    <row r="11" x14ac:dyDescent="0.15"/>
    <row r="12" x14ac:dyDescent="0.15"/>
    <row r="13" x14ac:dyDescent="0.15"/>
    <row r="14" x14ac:dyDescent="0.15"/>
    <row r="15" x14ac:dyDescent="0.15"/>
    <row r="16" x14ac:dyDescent="0.15"/>
    <row r="17" x14ac:dyDescent="0.15"/>
    <row r="18" x14ac:dyDescent="0.15"/>
    <row r="19" x14ac:dyDescent="0.15"/>
    <row r="20" x14ac:dyDescent="0.15"/>
    <row r="21" x14ac:dyDescent="0.15"/>
    <row r="22" x14ac:dyDescent="0.15"/>
    <row r="23" x14ac:dyDescent="0.15"/>
    <row r="24" x14ac:dyDescent="0.15"/>
    <row r="25" x14ac:dyDescent="0.15"/>
    <row r="26" x14ac:dyDescent="0.15"/>
    <row r="27" x14ac:dyDescent="0.15"/>
    <row r="28" x14ac:dyDescent="0.15"/>
    <row r="29" x14ac:dyDescent="0.15"/>
    <row r="30" x14ac:dyDescent="0.15"/>
    <row r="31" x14ac:dyDescent="0.15"/>
    <row r="32" x14ac:dyDescent="0.15"/>
    <row r="33" x14ac:dyDescent="0.15"/>
    <row r="34" x14ac:dyDescent="0.15"/>
    <row r="35" x14ac:dyDescent="0.15"/>
    <row r="36" x14ac:dyDescent="0.15"/>
    <row r="37" x14ac:dyDescent="0.15"/>
    <row r="38" x14ac:dyDescent="0.15"/>
    <row r="39" x14ac:dyDescent="0.15"/>
    <row r="40" x14ac:dyDescent="0.15"/>
    <row r="41" x14ac:dyDescent="0.15"/>
    <row r="42" x14ac:dyDescent="0.15"/>
    <row r="43" x14ac:dyDescent="0.15"/>
    <row r="44" x14ac:dyDescent="0.15"/>
    <row r="45" x14ac:dyDescent="0.15"/>
    <row r="46" x14ac:dyDescent="0.15"/>
    <row r="47" x14ac:dyDescent="0.15"/>
    <row r="48" x14ac:dyDescent="0.15"/>
    <row r="49" x14ac:dyDescent="0.15"/>
    <row r="50" x14ac:dyDescent="0.15"/>
    <row r="51" x14ac:dyDescent="0.15"/>
    <row r="52" x14ac:dyDescent="0.15"/>
    <row r="53" x14ac:dyDescent="0.15"/>
    <row r="54" x14ac:dyDescent="0.15"/>
    <row r="55" x14ac:dyDescent="0.15"/>
    <row r="56" x14ac:dyDescent="0.15"/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CA80-9D44-5442-9432-35B74BC7B8DC}">
  <dimension ref="A1:V1"/>
  <sheetViews>
    <sheetView zoomScale="110" zoomScaleNormal="110" workbookViewId="0">
      <selection activeCell="J144" sqref="J144"/>
    </sheetView>
  </sheetViews>
  <sheetFormatPr baseColWidth="10" defaultColWidth="0" defaultRowHeight="13" x14ac:dyDescent="0.15"/>
  <cols>
    <col min="1" max="22" width="10.83203125" customWidth="1"/>
    <col min="23" max="16384" width="10.83203125" hidden="1"/>
  </cols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061F-6A77-6745-AFEB-EA962E3ECD7D}">
  <dimension ref="A1:V1"/>
  <sheetViews>
    <sheetView workbookViewId="0">
      <selection activeCell="M116" sqref="M116"/>
    </sheetView>
  </sheetViews>
  <sheetFormatPr baseColWidth="10" defaultColWidth="0" defaultRowHeight="13" x14ac:dyDescent="0.15"/>
  <cols>
    <col min="1" max="22" width="10.83203125" customWidth="1"/>
    <col min="23" max="16384" width="10.83203125" hidden="1"/>
  </cols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291E-F276-C24E-9511-AAACF8E801AF}">
  <dimension ref="A1:V1"/>
  <sheetViews>
    <sheetView zoomScaleNormal="100" workbookViewId="0">
      <selection activeCell="A170" sqref="A170"/>
    </sheetView>
  </sheetViews>
  <sheetFormatPr baseColWidth="10" defaultColWidth="0" defaultRowHeight="13" x14ac:dyDescent="0.15"/>
  <cols>
    <col min="1" max="22" width="10.83203125" customWidth="1"/>
    <col min="23" max="16384" width="10.83203125" hidden="1"/>
  </cols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6C8B-1EB0-714B-ADD8-0A19685AC1FB}">
  <dimension ref="A1:V1"/>
  <sheetViews>
    <sheetView zoomScaleNormal="100" workbookViewId="0">
      <selection activeCell="V172" sqref="V172"/>
    </sheetView>
  </sheetViews>
  <sheetFormatPr baseColWidth="10" defaultColWidth="0" defaultRowHeight="13" x14ac:dyDescent="0.15"/>
  <cols>
    <col min="1" max="22" width="10.83203125" customWidth="1"/>
    <col min="23" max="16384" width="10.83203125" hidden="1"/>
  </cols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2DA1-E4A3-8946-AEAF-9BF84954954D}">
  <dimension ref="B1:E1291"/>
  <sheetViews>
    <sheetView workbookViewId="0">
      <selection activeCell="D47" sqref="D47"/>
    </sheetView>
  </sheetViews>
  <sheetFormatPr baseColWidth="10" defaultColWidth="10.83203125" defaultRowHeight="13" x14ac:dyDescent="0.15"/>
  <sheetData>
    <row r="1" spans="2:5" x14ac:dyDescent="0.15">
      <c r="D1" t="s">
        <v>683</v>
      </c>
      <c r="E1">
        <f>'Data data'!K537</f>
        <v>74</v>
      </c>
    </row>
    <row r="2" spans="2:5" x14ac:dyDescent="0.15">
      <c r="B2" s="52" t="s">
        <v>735</v>
      </c>
      <c r="E2">
        <f>'Data data'!K538</f>
        <v>45</v>
      </c>
    </row>
    <row r="3" spans="2:5" x14ac:dyDescent="0.15">
      <c r="B3" s="46" t="s">
        <v>684</v>
      </c>
      <c r="E3">
        <f>'Data data'!K539</f>
        <v>51</v>
      </c>
    </row>
    <row r="4" spans="2:5" x14ac:dyDescent="0.15">
      <c r="B4" s="53" t="s">
        <v>685</v>
      </c>
      <c r="E4">
        <f>'Data data'!K540</f>
        <v>51</v>
      </c>
    </row>
    <row r="5" spans="2:5" x14ac:dyDescent="0.15">
      <c r="B5" s="45" t="s">
        <v>656</v>
      </c>
      <c r="E5">
        <f>'Data data'!K541</f>
        <v>48</v>
      </c>
    </row>
    <row r="6" spans="2:5" x14ac:dyDescent="0.15">
      <c r="B6" s="47" t="s">
        <v>657</v>
      </c>
      <c r="E6">
        <f>'Data data'!K542</f>
        <v>44</v>
      </c>
    </row>
    <row r="7" spans="2:5" x14ac:dyDescent="0.15">
      <c r="B7" s="50" t="s">
        <v>658</v>
      </c>
      <c r="E7">
        <f>'Data data'!K543</f>
        <v>28</v>
      </c>
    </row>
    <row r="8" spans="2:5" x14ac:dyDescent="0.15">
      <c r="B8" s="49" t="s">
        <v>659</v>
      </c>
      <c r="E8">
        <f>'Data data'!K544</f>
        <v>26</v>
      </c>
    </row>
    <row r="9" spans="2:5" x14ac:dyDescent="0.15">
      <c r="B9" s="48" t="s">
        <v>660</v>
      </c>
      <c r="E9">
        <f>'Data data'!K545</f>
        <v>23</v>
      </c>
    </row>
    <row r="10" spans="2:5" x14ac:dyDescent="0.15">
      <c r="B10" s="51" t="s">
        <v>661</v>
      </c>
      <c r="E10">
        <f>'Data data'!K546</f>
        <v>15</v>
      </c>
    </row>
    <row r="11" spans="2:5" x14ac:dyDescent="0.15">
      <c r="E11">
        <f>'Data data'!K547</f>
        <v>41</v>
      </c>
    </row>
    <row r="12" spans="2:5" x14ac:dyDescent="0.15">
      <c r="E12">
        <f>'Data data'!K548</f>
        <v>41</v>
      </c>
    </row>
    <row r="13" spans="2:5" x14ac:dyDescent="0.15">
      <c r="E13">
        <f>'Data data'!K549</f>
        <v>35</v>
      </c>
    </row>
    <row r="14" spans="2:5" x14ac:dyDescent="0.15">
      <c r="E14">
        <f>'Data data'!K550</f>
        <v>47</v>
      </c>
    </row>
    <row r="15" spans="2:5" x14ac:dyDescent="0.15">
      <c r="D15" t="s">
        <v>696</v>
      </c>
      <c r="E15">
        <f>'Data data'!K551</f>
        <v>69</v>
      </c>
    </row>
    <row r="16" spans="2:5" x14ac:dyDescent="0.15">
      <c r="E16">
        <f>'Data data'!K552</f>
        <v>67</v>
      </c>
    </row>
    <row r="17" spans="4:5" x14ac:dyDescent="0.15">
      <c r="E17">
        <f>'Data data'!K553</f>
        <v>65</v>
      </c>
    </row>
    <row r="18" spans="4:5" x14ac:dyDescent="0.15">
      <c r="E18">
        <f>'Data data'!K554</f>
        <v>59</v>
      </c>
    </row>
    <row r="19" spans="4:5" x14ac:dyDescent="0.15">
      <c r="E19">
        <f>'Data data'!K555</f>
        <v>53</v>
      </c>
    </row>
    <row r="20" spans="4:5" x14ac:dyDescent="0.15">
      <c r="E20">
        <f>'Data data'!K556</f>
        <v>44</v>
      </c>
    </row>
    <row r="21" spans="4:5" x14ac:dyDescent="0.15">
      <c r="E21">
        <f>'Data data'!K557</f>
        <v>54</v>
      </c>
    </row>
    <row r="22" spans="4:5" x14ac:dyDescent="0.15">
      <c r="E22">
        <f>'Data data'!K558</f>
        <v>49</v>
      </c>
    </row>
    <row r="23" spans="4:5" x14ac:dyDescent="0.15">
      <c r="E23">
        <f>'Data data'!K559</f>
        <v>44</v>
      </c>
    </row>
    <row r="24" spans="4:5" x14ac:dyDescent="0.15">
      <c r="D24" t="s">
        <v>701</v>
      </c>
      <c r="E24">
        <f>'Data data'!K560</f>
        <v>74</v>
      </c>
    </row>
    <row r="25" spans="4:5" x14ac:dyDescent="0.15">
      <c r="E25">
        <f>'Data data'!K561</f>
        <v>79</v>
      </c>
    </row>
    <row r="26" spans="4:5" x14ac:dyDescent="0.15">
      <c r="E26">
        <f>'Data data'!K562</f>
        <v>68</v>
      </c>
    </row>
    <row r="27" spans="4:5" x14ac:dyDescent="0.15">
      <c r="E27">
        <f>'Data data'!K563</f>
        <v>55</v>
      </c>
    </row>
    <row r="28" spans="4:5" x14ac:dyDescent="0.15">
      <c r="E28">
        <f>'Data data'!K564</f>
        <v>49</v>
      </c>
    </row>
    <row r="29" spans="4:5" x14ac:dyDescent="0.15">
      <c r="E29">
        <f>'Data data'!K565</f>
        <v>48</v>
      </c>
    </row>
    <row r="30" spans="4:5" x14ac:dyDescent="0.15">
      <c r="E30">
        <f>'Data data'!K566</f>
        <v>55</v>
      </c>
    </row>
    <row r="31" spans="4:5" x14ac:dyDescent="0.15">
      <c r="E31">
        <f>'Data data'!K567</f>
        <v>33</v>
      </c>
    </row>
    <row r="32" spans="4:5" x14ac:dyDescent="0.15">
      <c r="E32">
        <f>'Data data'!K568</f>
        <v>24</v>
      </c>
    </row>
    <row r="33" spans="4:5" x14ac:dyDescent="0.15">
      <c r="E33">
        <f>'Data data'!K569</f>
        <v>37</v>
      </c>
    </row>
    <row r="34" spans="4:5" x14ac:dyDescent="0.15">
      <c r="E34">
        <f>'Data data'!K570</f>
        <v>33</v>
      </c>
    </row>
    <row r="35" spans="4:5" x14ac:dyDescent="0.15">
      <c r="D35" t="s">
        <v>729</v>
      </c>
      <c r="E35">
        <f>'Data data'!K571</f>
        <v>94</v>
      </c>
    </row>
    <row r="36" spans="4:5" x14ac:dyDescent="0.15">
      <c r="E36">
        <f>'Data data'!K572</f>
        <v>72</v>
      </c>
    </row>
    <row r="37" spans="4:5" x14ac:dyDescent="0.15">
      <c r="E37">
        <f>'Data data'!K573</f>
        <v>78</v>
      </c>
    </row>
    <row r="38" spans="4:5" x14ac:dyDescent="0.15">
      <c r="E38">
        <f>'Data data'!K574</f>
        <v>70</v>
      </c>
    </row>
    <row r="39" spans="4:5" x14ac:dyDescent="0.15">
      <c r="E39">
        <f>'Data data'!K575</f>
        <v>72</v>
      </c>
    </row>
    <row r="40" spans="4:5" x14ac:dyDescent="0.15">
      <c r="E40">
        <f>'Data data'!K576</f>
        <v>71</v>
      </c>
    </row>
    <row r="41" spans="4:5" x14ac:dyDescent="0.15">
      <c r="E41">
        <f>'Data data'!K577</f>
        <v>69</v>
      </c>
    </row>
    <row r="42" spans="4:5" x14ac:dyDescent="0.15">
      <c r="E42">
        <f>'Data data'!K578</f>
        <v>55</v>
      </c>
    </row>
    <row r="43" spans="4:5" x14ac:dyDescent="0.15">
      <c r="E43">
        <f>'Data data'!K579</f>
        <v>46</v>
      </c>
    </row>
    <row r="44" spans="4:5" x14ac:dyDescent="0.15">
      <c r="E44">
        <f>'Data data'!K580</f>
        <v>47</v>
      </c>
    </row>
    <row r="45" spans="4:5" x14ac:dyDescent="0.15">
      <c r="E45">
        <f>'Data data'!K581</f>
        <v>36</v>
      </c>
    </row>
    <row r="46" spans="4:5" x14ac:dyDescent="0.15">
      <c r="D46" t="s">
        <v>763</v>
      </c>
      <c r="E46">
        <f>'Data data'!K582</f>
        <v>44</v>
      </c>
    </row>
    <row r="47" spans="4:5" x14ac:dyDescent="0.15">
      <c r="E47">
        <f>'Data data'!K583</f>
        <v>55</v>
      </c>
    </row>
    <row r="48" spans="4:5" x14ac:dyDescent="0.15">
      <c r="E48">
        <f>'Data data'!K584</f>
        <v>50</v>
      </c>
    </row>
    <row r="49" spans="5:5" x14ac:dyDescent="0.15">
      <c r="E49">
        <f>'Data data'!K585</f>
        <v>42</v>
      </c>
    </row>
    <row r="50" spans="5:5" x14ac:dyDescent="0.15">
      <c r="E50">
        <f>'Data data'!K586</f>
        <v>53</v>
      </c>
    </row>
    <row r="51" spans="5:5" x14ac:dyDescent="0.15">
      <c r="E51">
        <f>'Data data'!K587</f>
        <v>41</v>
      </c>
    </row>
    <row r="52" spans="5:5" x14ac:dyDescent="0.15">
      <c r="E52">
        <f>'Data data'!K588</f>
        <v>35</v>
      </c>
    </row>
    <row r="53" spans="5:5" x14ac:dyDescent="0.15">
      <c r="E53" t="e">
        <f>'Data data'!#REF!</f>
        <v>#REF!</v>
      </c>
    </row>
    <row r="54" spans="5:5" x14ac:dyDescent="0.15">
      <c r="E54" t="e">
        <f>'Data data'!#REF!</f>
        <v>#REF!</v>
      </c>
    </row>
    <row r="55" spans="5:5" x14ac:dyDescent="0.15">
      <c r="E55" t="e">
        <f>'Data data'!#REF!</f>
        <v>#REF!</v>
      </c>
    </row>
    <row r="56" spans="5:5" x14ac:dyDescent="0.15">
      <c r="E56" t="e">
        <f>'Data data'!#REF!</f>
        <v>#REF!</v>
      </c>
    </row>
    <row r="57" spans="5:5" x14ac:dyDescent="0.15">
      <c r="E57" t="e">
        <f>'Data data'!#REF!</f>
        <v>#REF!</v>
      </c>
    </row>
    <row r="58" spans="5:5" x14ac:dyDescent="0.15">
      <c r="E58" t="e">
        <f>'Data data'!#REF!</f>
        <v>#REF!</v>
      </c>
    </row>
    <row r="59" spans="5:5" x14ac:dyDescent="0.15">
      <c r="E59" t="e">
        <f>'Data data'!#REF!</f>
        <v>#REF!</v>
      </c>
    </row>
    <row r="60" spans="5:5" x14ac:dyDescent="0.15">
      <c r="E60">
        <f>'Data data'!K590</f>
        <v>37</v>
      </c>
    </row>
    <row r="61" spans="5:5" x14ac:dyDescent="0.15">
      <c r="E61">
        <f>'Data data'!K591</f>
        <v>27</v>
      </c>
    </row>
    <row r="62" spans="5:5" x14ac:dyDescent="0.15">
      <c r="E62">
        <f>'Data data'!K594</f>
        <v>42</v>
      </c>
    </row>
    <row r="63" spans="5:5" x14ac:dyDescent="0.15">
      <c r="E63">
        <f>'Data data'!K595</f>
        <v>38</v>
      </c>
    </row>
    <row r="64" spans="5:5" x14ac:dyDescent="0.15">
      <c r="E64">
        <f>'Data data'!K598</f>
        <v>46</v>
      </c>
    </row>
    <row r="65" spans="5:5" x14ac:dyDescent="0.15">
      <c r="E65">
        <f>'Data data'!K599</f>
        <v>32</v>
      </c>
    </row>
    <row r="66" spans="5:5" x14ac:dyDescent="0.15">
      <c r="E66">
        <f>'Data data'!K600</f>
        <v>24</v>
      </c>
    </row>
    <row r="67" spans="5:5" x14ac:dyDescent="0.15">
      <c r="E67" t="e">
        <f>'Data data'!#REF!</f>
        <v>#REF!</v>
      </c>
    </row>
    <row r="68" spans="5:5" x14ac:dyDescent="0.15">
      <c r="E68" t="e">
        <f>'Data data'!#REF!</f>
        <v>#REF!</v>
      </c>
    </row>
    <row r="69" spans="5:5" x14ac:dyDescent="0.15">
      <c r="E69">
        <f>'Data data'!K601</f>
        <v>33</v>
      </c>
    </row>
    <row r="70" spans="5:5" x14ac:dyDescent="0.15">
      <c r="E70">
        <f>'Data data'!K605</f>
        <v>9</v>
      </c>
    </row>
    <row r="71" spans="5:5" x14ac:dyDescent="0.15">
      <c r="E71">
        <f>'Data data'!K606</f>
        <v>10</v>
      </c>
    </row>
    <row r="72" spans="5:5" x14ac:dyDescent="0.15">
      <c r="E72">
        <f>'Data data'!K607</f>
        <v>17</v>
      </c>
    </row>
    <row r="73" spans="5:5" x14ac:dyDescent="0.15">
      <c r="E73">
        <f>'Data data'!K608</f>
        <v>5</v>
      </c>
    </row>
    <row r="74" spans="5:5" x14ac:dyDescent="0.15">
      <c r="E74">
        <f>'Data data'!K609</f>
        <v>46</v>
      </c>
    </row>
    <row r="75" spans="5:5" x14ac:dyDescent="0.15">
      <c r="E75">
        <f>'Data data'!K610</f>
        <v>51</v>
      </c>
    </row>
    <row r="76" spans="5:5" x14ac:dyDescent="0.15">
      <c r="E76">
        <f>'Data data'!K611</f>
        <v>41</v>
      </c>
    </row>
    <row r="77" spans="5:5" x14ac:dyDescent="0.15">
      <c r="E77">
        <f>'Data data'!K612</f>
        <v>36</v>
      </c>
    </row>
    <row r="78" spans="5:5" x14ac:dyDescent="0.15">
      <c r="E78">
        <f>'Data data'!K613</f>
        <v>34</v>
      </c>
    </row>
    <row r="79" spans="5:5" x14ac:dyDescent="0.15">
      <c r="E79">
        <f>'Data data'!K614</f>
        <v>111</v>
      </c>
    </row>
    <row r="80" spans="5:5" x14ac:dyDescent="0.15">
      <c r="E80">
        <f>'Data data'!K615</f>
        <v>107</v>
      </c>
    </row>
    <row r="81" spans="5:5" x14ac:dyDescent="0.15">
      <c r="E81">
        <f>'Data data'!K616</f>
        <v>84</v>
      </c>
    </row>
    <row r="82" spans="5:5" x14ac:dyDescent="0.15">
      <c r="E82">
        <f>'Data data'!K617</f>
        <v>94</v>
      </c>
    </row>
    <row r="83" spans="5:5" x14ac:dyDescent="0.15">
      <c r="E83">
        <f>'Data data'!K618</f>
        <v>91</v>
      </c>
    </row>
    <row r="84" spans="5:5" x14ac:dyDescent="0.15">
      <c r="E84">
        <f>'Data data'!K619</f>
        <v>78</v>
      </c>
    </row>
    <row r="85" spans="5:5" x14ac:dyDescent="0.15">
      <c r="E85">
        <f>'Data data'!K620</f>
        <v>77</v>
      </c>
    </row>
    <row r="86" spans="5:5" x14ac:dyDescent="0.15">
      <c r="E86">
        <f>'Data data'!K621</f>
        <v>55</v>
      </c>
    </row>
    <row r="87" spans="5:5" x14ac:dyDescent="0.15">
      <c r="E87">
        <f>'Data data'!K622</f>
        <v>85</v>
      </c>
    </row>
    <row r="88" spans="5:5" x14ac:dyDescent="0.15">
      <c r="E88">
        <f>'Data data'!K623</f>
        <v>187</v>
      </c>
    </row>
    <row r="89" spans="5:5" x14ac:dyDescent="0.15">
      <c r="E89">
        <f>'Data data'!K624</f>
        <v>146</v>
      </c>
    </row>
    <row r="90" spans="5:5" x14ac:dyDescent="0.15">
      <c r="E90">
        <f>'Data data'!K626</f>
        <v>162</v>
      </c>
    </row>
    <row r="91" spans="5:5" x14ac:dyDescent="0.15">
      <c r="E91">
        <f>'Data data'!K628</f>
        <v>126</v>
      </c>
    </row>
    <row r="92" spans="5:5" x14ac:dyDescent="0.15">
      <c r="E92">
        <f>'Data data'!K625</f>
        <v>83</v>
      </c>
    </row>
    <row r="93" spans="5:5" x14ac:dyDescent="0.15">
      <c r="E93" t="e">
        <f>'Data data'!#REF!</f>
        <v>#REF!</v>
      </c>
    </row>
    <row r="94" spans="5:5" x14ac:dyDescent="0.15">
      <c r="E94" t="e">
        <f>'Data data'!#REF!</f>
        <v>#REF!</v>
      </c>
    </row>
    <row r="95" spans="5:5" x14ac:dyDescent="0.15">
      <c r="E95">
        <f>'Data data'!K629</f>
        <v>98</v>
      </c>
    </row>
    <row r="96" spans="5:5" x14ac:dyDescent="0.15">
      <c r="E96">
        <f>'Data data'!K630</f>
        <v>90</v>
      </c>
    </row>
    <row r="97" spans="5:5" x14ac:dyDescent="0.15">
      <c r="E97">
        <f>'Data data'!K631</f>
        <v>90</v>
      </c>
    </row>
    <row r="98" spans="5:5" x14ac:dyDescent="0.15">
      <c r="E98">
        <f>'Data data'!K632</f>
        <v>197</v>
      </c>
    </row>
    <row r="99" spans="5:5" x14ac:dyDescent="0.15">
      <c r="E99">
        <f>'Data data'!K633</f>
        <v>160</v>
      </c>
    </row>
    <row r="100" spans="5:5" x14ac:dyDescent="0.15">
      <c r="E100">
        <f>'Data data'!K634</f>
        <v>152</v>
      </c>
    </row>
    <row r="101" spans="5:5" x14ac:dyDescent="0.15">
      <c r="E101">
        <f>'Data data'!K635</f>
        <v>127</v>
      </c>
    </row>
    <row r="102" spans="5:5" x14ac:dyDescent="0.15">
      <c r="E102">
        <f>'Data data'!K636</f>
        <v>144</v>
      </c>
    </row>
    <row r="103" spans="5:5" x14ac:dyDescent="0.15">
      <c r="E103">
        <f>'Data data'!K637</f>
        <v>135</v>
      </c>
    </row>
    <row r="104" spans="5:5" x14ac:dyDescent="0.15">
      <c r="E104">
        <f>'Data data'!K638</f>
        <v>85</v>
      </c>
    </row>
    <row r="105" spans="5:5" x14ac:dyDescent="0.15">
      <c r="E105">
        <f>'Data data'!K639</f>
        <v>96</v>
      </c>
    </row>
    <row r="106" spans="5:5" x14ac:dyDescent="0.15">
      <c r="E106">
        <f>'Data data'!K640</f>
        <v>79</v>
      </c>
    </row>
    <row r="107" spans="5:5" x14ac:dyDescent="0.15">
      <c r="E107">
        <f>'Data data'!K641</f>
        <v>91</v>
      </c>
    </row>
    <row r="108" spans="5:5" x14ac:dyDescent="0.15">
      <c r="E108">
        <f>'Data data'!K642</f>
        <v>85</v>
      </c>
    </row>
    <row r="109" spans="5:5" x14ac:dyDescent="0.15">
      <c r="E109">
        <f>'Data data'!K643</f>
        <v>89</v>
      </c>
    </row>
    <row r="110" spans="5:5" x14ac:dyDescent="0.15">
      <c r="E110">
        <f>'Data data'!K644</f>
        <v>83</v>
      </c>
    </row>
    <row r="111" spans="5:5" x14ac:dyDescent="0.15">
      <c r="E111">
        <f>'Data data'!K645</f>
        <v>163</v>
      </c>
    </row>
    <row r="112" spans="5:5" x14ac:dyDescent="0.15">
      <c r="E112">
        <f>'Data data'!K646</f>
        <v>58</v>
      </c>
    </row>
    <row r="113" spans="5:5" x14ac:dyDescent="0.15">
      <c r="E113" t="e">
        <f>'Data data'!#REF!</f>
        <v>#REF!</v>
      </c>
    </row>
    <row r="114" spans="5:5" x14ac:dyDescent="0.15">
      <c r="E114" t="e">
        <f>'Data data'!#REF!</f>
        <v>#REF!</v>
      </c>
    </row>
    <row r="115" spans="5:5" x14ac:dyDescent="0.15">
      <c r="E115" t="e">
        <f>'Data data'!#REF!</f>
        <v>#REF!</v>
      </c>
    </row>
    <row r="116" spans="5:5" x14ac:dyDescent="0.15">
      <c r="E116" t="e">
        <f>'Data data'!#REF!</f>
        <v>#REF!</v>
      </c>
    </row>
    <row r="117" spans="5:5" x14ac:dyDescent="0.15">
      <c r="E117" t="e">
        <f>'Data data'!#REF!</f>
        <v>#REF!</v>
      </c>
    </row>
    <row r="118" spans="5:5" x14ac:dyDescent="0.15">
      <c r="E118" t="e">
        <f>'Data data'!#REF!</f>
        <v>#REF!</v>
      </c>
    </row>
    <row r="119" spans="5:5" x14ac:dyDescent="0.15">
      <c r="E119" t="e">
        <f>'Data data'!#REF!</f>
        <v>#REF!</v>
      </c>
    </row>
    <row r="120" spans="5:5" x14ac:dyDescent="0.15">
      <c r="E120" t="e">
        <f>'Data data'!#REF!</f>
        <v>#REF!</v>
      </c>
    </row>
    <row r="121" spans="5:5" x14ac:dyDescent="0.15">
      <c r="E121" t="e">
        <f>'Data data'!#REF!</f>
        <v>#REF!</v>
      </c>
    </row>
    <row r="122" spans="5:5" x14ac:dyDescent="0.15">
      <c r="E122" t="e">
        <f>'Data data'!#REF!</f>
        <v>#REF!</v>
      </c>
    </row>
    <row r="123" spans="5:5" x14ac:dyDescent="0.15">
      <c r="E123" t="e">
        <f>'Data data'!#REF!</f>
        <v>#REF!</v>
      </c>
    </row>
    <row r="124" spans="5:5" x14ac:dyDescent="0.15">
      <c r="E124" t="e">
        <f>'Data data'!#REF!</f>
        <v>#REF!</v>
      </c>
    </row>
    <row r="125" spans="5:5" x14ac:dyDescent="0.15">
      <c r="E125" t="e">
        <f>'Data data'!#REF!</f>
        <v>#REF!</v>
      </c>
    </row>
    <row r="126" spans="5:5" x14ac:dyDescent="0.15">
      <c r="E126" t="e">
        <f>'Data data'!#REF!</f>
        <v>#REF!</v>
      </c>
    </row>
    <row r="127" spans="5:5" x14ac:dyDescent="0.15">
      <c r="E127" t="e">
        <f>'Data data'!#REF!</f>
        <v>#REF!</v>
      </c>
    </row>
    <row r="128" spans="5:5" x14ac:dyDescent="0.15">
      <c r="E128" t="e">
        <f>'Data data'!#REF!</f>
        <v>#REF!</v>
      </c>
    </row>
    <row r="129" spans="5:5" x14ac:dyDescent="0.15">
      <c r="E129" t="e">
        <f>'Data data'!#REF!</f>
        <v>#REF!</v>
      </c>
    </row>
    <row r="130" spans="5:5" x14ac:dyDescent="0.15">
      <c r="E130">
        <f>'Data data'!K647</f>
        <v>61</v>
      </c>
    </row>
    <row r="131" spans="5:5" x14ac:dyDescent="0.15">
      <c r="E131">
        <f>'Data data'!K648</f>
        <v>55</v>
      </c>
    </row>
    <row r="132" spans="5:5" x14ac:dyDescent="0.15">
      <c r="E132">
        <f>'Data data'!K649</f>
        <v>45</v>
      </c>
    </row>
    <row r="133" spans="5:5" x14ac:dyDescent="0.15">
      <c r="E133">
        <f>'Data data'!K650</f>
        <v>52</v>
      </c>
    </row>
    <row r="134" spans="5:5" x14ac:dyDescent="0.15">
      <c r="E134" t="e">
        <f>'Data data'!#REF!</f>
        <v>#REF!</v>
      </c>
    </row>
    <row r="135" spans="5:5" x14ac:dyDescent="0.15">
      <c r="E135">
        <f>'Data data'!K651</f>
        <v>67</v>
      </c>
    </row>
    <row r="136" spans="5:5" x14ac:dyDescent="0.15">
      <c r="E136">
        <f>'Data data'!K652</f>
        <v>54</v>
      </c>
    </row>
    <row r="137" spans="5:5" x14ac:dyDescent="0.15">
      <c r="E137">
        <f>'Data data'!K653</f>
        <v>51</v>
      </c>
    </row>
    <row r="138" spans="5:5" x14ac:dyDescent="0.15">
      <c r="E138">
        <f>'Data data'!K654</f>
        <v>43</v>
      </c>
    </row>
    <row r="139" spans="5:5" x14ac:dyDescent="0.15">
      <c r="E139">
        <f>'Data data'!K656</f>
        <v>132</v>
      </c>
    </row>
    <row r="140" spans="5:5" x14ac:dyDescent="0.15">
      <c r="E140">
        <f>'Data data'!K657</f>
        <v>123</v>
      </c>
    </row>
    <row r="141" spans="5:5" x14ac:dyDescent="0.15">
      <c r="E141">
        <f>'Data data'!K658</f>
        <v>115</v>
      </c>
    </row>
    <row r="142" spans="5:5" x14ac:dyDescent="0.15">
      <c r="E142">
        <f>'Data data'!K659</f>
        <v>80</v>
      </c>
    </row>
    <row r="143" spans="5:5" x14ac:dyDescent="0.15">
      <c r="E143">
        <f>'Data data'!K660</f>
        <v>74</v>
      </c>
    </row>
    <row r="144" spans="5:5" x14ac:dyDescent="0.15">
      <c r="E144" t="e">
        <f>'Data data'!#REF!</f>
        <v>#REF!</v>
      </c>
    </row>
    <row r="145" spans="5:5" x14ac:dyDescent="0.15">
      <c r="E145">
        <f>'Data data'!K661</f>
        <v>90</v>
      </c>
    </row>
    <row r="146" spans="5:5" x14ac:dyDescent="0.15">
      <c r="E146">
        <f>'Data data'!K662</f>
        <v>89</v>
      </c>
    </row>
    <row r="147" spans="5:5" x14ac:dyDescent="0.15">
      <c r="E147">
        <f>'Data data'!K663</f>
        <v>95</v>
      </c>
    </row>
    <row r="148" spans="5:5" x14ac:dyDescent="0.15">
      <c r="E148">
        <f>'Data data'!K664</f>
        <v>89</v>
      </c>
    </row>
    <row r="149" spans="5:5" x14ac:dyDescent="0.15">
      <c r="E149">
        <f>'Data data'!K665</f>
        <v>65</v>
      </c>
    </row>
    <row r="150" spans="5:5" x14ac:dyDescent="0.15">
      <c r="E150">
        <f>'Data data'!K666</f>
        <v>73</v>
      </c>
    </row>
    <row r="151" spans="5:5" x14ac:dyDescent="0.15">
      <c r="E151">
        <f>'Data data'!K667</f>
        <v>74</v>
      </c>
    </row>
    <row r="152" spans="5:5" x14ac:dyDescent="0.15">
      <c r="E152">
        <f>'Data data'!K668</f>
        <v>64</v>
      </c>
    </row>
    <row r="153" spans="5:5" x14ac:dyDescent="0.15">
      <c r="E153">
        <f>'Data data'!K669</f>
        <v>85</v>
      </c>
    </row>
    <row r="154" spans="5:5" x14ac:dyDescent="0.15">
      <c r="E154">
        <f>'Data data'!K670</f>
        <v>28</v>
      </c>
    </row>
    <row r="155" spans="5:5" x14ac:dyDescent="0.15">
      <c r="E155">
        <f>'Data data'!K671</f>
        <v>22</v>
      </c>
    </row>
    <row r="156" spans="5:5" x14ac:dyDescent="0.15">
      <c r="E156">
        <f>'Data data'!K672</f>
        <v>24</v>
      </c>
    </row>
    <row r="157" spans="5:5" x14ac:dyDescent="0.15">
      <c r="E157">
        <f>'Data data'!K673</f>
        <v>20</v>
      </c>
    </row>
    <row r="158" spans="5:5" x14ac:dyDescent="0.15">
      <c r="E158">
        <f>'Data data'!K674</f>
        <v>22</v>
      </c>
    </row>
    <row r="159" spans="5:5" x14ac:dyDescent="0.15">
      <c r="E159">
        <f>'Data data'!K675</f>
        <v>165</v>
      </c>
    </row>
    <row r="160" spans="5:5" x14ac:dyDescent="0.15">
      <c r="E160">
        <f>'Data data'!K676</f>
        <v>159</v>
      </c>
    </row>
    <row r="161" spans="5:5" x14ac:dyDescent="0.15">
      <c r="E161">
        <f>'Data data'!K677</f>
        <v>114</v>
      </c>
    </row>
    <row r="162" spans="5:5" x14ac:dyDescent="0.15">
      <c r="E162">
        <f>'Data data'!K678</f>
        <v>115</v>
      </c>
    </row>
    <row r="163" spans="5:5" x14ac:dyDescent="0.15">
      <c r="E163">
        <f>'Data data'!K679</f>
        <v>110</v>
      </c>
    </row>
    <row r="164" spans="5:5" x14ac:dyDescent="0.15">
      <c r="E164">
        <f>'Data data'!K680</f>
        <v>109</v>
      </c>
    </row>
    <row r="165" spans="5:5" x14ac:dyDescent="0.15">
      <c r="E165">
        <f>'Data data'!K681</f>
        <v>104</v>
      </c>
    </row>
    <row r="166" spans="5:5" x14ac:dyDescent="0.15">
      <c r="E166">
        <f>'Data data'!K682</f>
        <v>96</v>
      </c>
    </row>
    <row r="167" spans="5:5" x14ac:dyDescent="0.15">
      <c r="E167">
        <f>'Data data'!K683</f>
        <v>113</v>
      </c>
    </row>
    <row r="168" spans="5:5" x14ac:dyDescent="0.15">
      <c r="E168">
        <f>'Data data'!K684</f>
        <v>128</v>
      </c>
    </row>
    <row r="169" spans="5:5" x14ac:dyDescent="0.15">
      <c r="E169">
        <f>'Data data'!K685</f>
        <v>51</v>
      </c>
    </row>
    <row r="170" spans="5:5" x14ac:dyDescent="0.15">
      <c r="E170">
        <f>'Data data'!K686</f>
        <v>50</v>
      </c>
    </row>
    <row r="171" spans="5:5" x14ac:dyDescent="0.15">
      <c r="E171">
        <f>'Data data'!K687</f>
        <v>48</v>
      </c>
    </row>
    <row r="172" spans="5:5" x14ac:dyDescent="0.15">
      <c r="E172">
        <f>'Data data'!K688</f>
        <v>50</v>
      </c>
    </row>
    <row r="173" spans="5:5" x14ac:dyDescent="0.15">
      <c r="E173">
        <f>'Data data'!K689</f>
        <v>47</v>
      </c>
    </row>
    <row r="174" spans="5:5" x14ac:dyDescent="0.15">
      <c r="E174">
        <f>'Data data'!K690</f>
        <v>64</v>
      </c>
    </row>
    <row r="175" spans="5:5" x14ac:dyDescent="0.15">
      <c r="E175">
        <f>'Data data'!K691</f>
        <v>61</v>
      </c>
    </row>
    <row r="176" spans="5:5" x14ac:dyDescent="0.15">
      <c r="E176">
        <f>'Data data'!K692</f>
        <v>67</v>
      </c>
    </row>
    <row r="177" spans="5:5" x14ac:dyDescent="0.15">
      <c r="E177">
        <f>'Data data'!K693</f>
        <v>59</v>
      </c>
    </row>
    <row r="178" spans="5:5" x14ac:dyDescent="0.15">
      <c r="E178">
        <f>'Data data'!K694</f>
        <v>38</v>
      </c>
    </row>
    <row r="179" spans="5:5" x14ac:dyDescent="0.15">
      <c r="E179">
        <f>'Data data'!K695</f>
        <v>32</v>
      </c>
    </row>
    <row r="180" spans="5:5" x14ac:dyDescent="0.15">
      <c r="E180">
        <f>'Data data'!K696</f>
        <v>33</v>
      </c>
    </row>
    <row r="181" spans="5:5" x14ac:dyDescent="0.15">
      <c r="E181">
        <f>'Data data'!K697</f>
        <v>34</v>
      </c>
    </row>
    <row r="182" spans="5:5" x14ac:dyDescent="0.15">
      <c r="E182">
        <f>'Data data'!K698</f>
        <v>42</v>
      </c>
    </row>
    <row r="183" spans="5:5" x14ac:dyDescent="0.15">
      <c r="E183">
        <f>'Data data'!K699</f>
        <v>37</v>
      </c>
    </row>
    <row r="184" spans="5:5" x14ac:dyDescent="0.15">
      <c r="E184">
        <f>'Data data'!K700</f>
        <v>66</v>
      </c>
    </row>
    <row r="185" spans="5:5" x14ac:dyDescent="0.15">
      <c r="E185">
        <f>'Data data'!K701</f>
        <v>54</v>
      </c>
    </row>
    <row r="186" spans="5:5" x14ac:dyDescent="0.15">
      <c r="E186">
        <f>'Data data'!K702</f>
        <v>49</v>
      </c>
    </row>
    <row r="187" spans="5:5" x14ac:dyDescent="0.15">
      <c r="E187">
        <f>'Data data'!K703</f>
        <v>40</v>
      </c>
    </row>
    <row r="188" spans="5:5" x14ac:dyDescent="0.15">
      <c r="E188">
        <f>'Data data'!K704</f>
        <v>40</v>
      </c>
    </row>
    <row r="189" spans="5:5" x14ac:dyDescent="0.15">
      <c r="E189">
        <f>'Data data'!K705</f>
        <v>42</v>
      </c>
    </row>
    <row r="190" spans="5:5" x14ac:dyDescent="0.15">
      <c r="E190">
        <f>'Data data'!K706</f>
        <v>51</v>
      </c>
    </row>
    <row r="191" spans="5:5" x14ac:dyDescent="0.15">
      <c r="E191">
        <f>'Data data'!K707</f>
        <v>52</v>
      </c>
    </row>
    <row r="192" spans="5:5" x14ac:dyDescent="0.15">
      <c r="E192">
        <f>'Data data'!K708</f>
        <v>28</v>
      </c>
    </row>
    <row r="193" spans="5:5" x14ac:dyDescent="0.15">
      <c r="E193">
        <f>'Data data'!K709</f>
        <v>24</v>
      </c>
    </row>
    <row r="194" spans="5:5" x14ac:dyDescent="0.15">
      <c r="E194">
        <f>'Data data'!K710</f>
        <v>16</v>
      </c>
    </row>
    <row r="195" spans="5:5" x14ac:dyDescent="0.15">
      <c r="E195">
        <f>'Data data'!K714</f>
        <v>48</v>
      </c>
    </row>
    <row r="196" spans="5:5" x14ac:dyDescent="0.15">
      <c r="E196">
        <f>'Data data'!K713</f>
        <v>49</v>
      </c>
    </row>
    <row r="197" spans="5:5" x14ac:dyDescent="0.15">
      <c r="E197">
        <f>'Data data'!K711</f>
        <v>51</v>
      </c>
    </row>
    <row r="198" spans="5:5" x14ac:dyDescent="0.15">
      <c r="E198">
        <f>'Data data'!K712</f>
        <v>48</v>
      </c>
    </row>
    <row r="199" spans="5:5" x14ac:dyDescent="0.15">
      <c r="E199">
        <f>'Data data'!K715</f>
        <v>36</v>
      </c>
    </row>
    <row r="200" spans="5:5" x14ac:dyDescent="0.15">
      <c r="E200">
        <f>'Data data'!K716</f>
        <v>32</v>
      </c>
    </row>
    <row r="201" spans="5:5" x14ac:dyDescent="0.15">
      <c r="E201">
        <f>'Data data'!K717</f>
        <v>44</v>
      </c>
    </row>
    <row r="202" spans="5:5" x14ac:dyDescent="0.15">
      <c r="E202">
        <f>'Data data'!K719</f>
        <v>42</v>
      </c>
    </row>
    <row r="203" spans="5:5" x14ac:dyDescent="0.15">
      <c r="E203">
        <f>'Data data'!K720</f>
        <v>40</v>
      </c>
    </row>
    <row r="204" spans="5:5" x14ac:dyDescent="0.15">
      <c r="E204">
        <f>'Data data'!K722</f>
        <v>31</v>
      </c>
    </row>
    <row r="205" spans="5:5" x14ac:dyDescent="0.15">
      <c r="E205">
        <f>'Data data'!K723</f>
        <v>22</v>
      </c>
    </row>
    <row r="206" spans="5:5" x14ac:dyDescent="0.15">
      <c r="E206">
        <f>'Data data'!K724</f>
        <v>33</v>
      </c>
    </row>
    <row r="207" spans="5:5" x14ac:dyDescent="0.15">
      <c r="E207">
        <f>'Data data'!K725</f>
        <v>32</v>
      </c>
    </row>
    <row r="208" spans="5:5" x14ac:dyDescent="0.15">
      <c r="E208">
        <f>'Data data'!K726</f>
        <v>77</v>
      </c>
    </row>
    <row r="209" spans="5:5" x14ac:dyDescent="0.15">
      <c r="E209">
        <f>'Data data'!K727</f>
        <v>77</v>
      </c>
    </row>
    <row r="210" spans="5:5" x14ac:dyDescent="0.15">
      <c r="E210">
        <f>'Data data'!K733</f>
        <v>73</v>
      </c>
    </row>
    <row r="211" spans="5:5" x14ac:dyDescent="0.15">
      <c r="E211">
        <f>'Data data'!K732</f>
        <v>56</v>
      </c>
    </row>
    <row r="212" spans="5:5" x14ac:dyDescent="0.15">
      <c r="E212">
        <f>'Data data'!K729</f>
        <v>50</v>
      </c>
    </row>
    <row r="213" spans="5:5" x14ac:dyDescent="0.15">
      <c r="E213">
        <f>'Data data'!K728</f>
        <v>59</v>
      </c>
    </row>
    <row r="214" spans="5:5" x14ac:dyDescent="0.15">
      <c r="E214">
        <f>'Data data'!K731</f>
        <v>49</v>
      </c>
    </row>
    <row r="215" spans="5:5" x14ac:dyDescent="0.15">
      <c r="E215">
        <f>'Data data'!K730</f>
        <v>47</v>
      </c>
    </row>
    <row r="216" spans="5:5" x14ac:dyDescent="0.15">
      <c r="E216">
        <f>'Data data'!K734</f>
        <v>86</v>
      </c>
    </row>
    <row r="217" spans="5:5" x14ac:dyDescent="0.15">
      <c r="E217">
        <f>'Data data'!K735</f>
        <v>75</v>
      </c>
    </row>
    <row r="218" spans="5:5" x14ac:dyDescent="0.15">
      <c r="E218">
        <f>'Data data'!K738</f>
        <v>66</v>
      </c>
    </row>
    <row r="219" spans="5:5" x14ac:dyDescent="0.15">
      <c r="E219">
        <f>'Data data'!K739</f>
        <v>84</v>
      </c>
    </row>
    <row r="220" spans="5:5" x14ac:dyDescent="0.15">
      <c r="E220">
        <f>'Data data'!K740</f>
        <v>46</v>
      </c>
    </row>
    <row r="221" spans="5:5" x14ac:dyDescent="0.15">
      <c r="E221">
        <f>'Data data'!K741</f>
        <v>46</v>
      </c>
    </row>
    <row r="222" spans="5:5" x14ac:dyDescent="0.15">
      <c r="E222">
        <f>'Data data'!K742</f>
        <v>47</v>
      </c>
    </row>
    <row r="223" spans="5:5" x14ac:dyDescent="0.15">
      <c r="E223">
        <f>'Data data'!K743</f>
        <v>28</v>
      </c>
    </row>
    <row r="224" spans="5:5" x14ac:dyDescent="0.15">
      <c r="E224" t="e">
        <f>'Data data'!#REF!</f>
        <v>#REF!</v>
      </c>
    </row>
    <row r="225" spans="5:5" x14ac:dyDescent="0.15">
      <c r="E225">
        <f>'Data data'!K744</f>
        <v>27</v>
      </c>
    </row>
    <row r="226" spans="5:5" x14ac:dyDescent="0.15">
      <c r="E226">
        <f>'Data data'!K745</f>
        <v>26</v>
      </c>
    </row>
    <row r="227" spans="5:5" x14ac:dyDescent="0.15">
      <c r="E227">
        <f>'Data data'!K746</f>
        <v>24</v>
      </c>
    </row>
    <row r="228" spans="5:5" x14ac:dyDescent="0.15">
      <c r="E228">
        <f>'Data data'!K747</f>
        <v>64</v>
      </c>
    </row>
    <row r="229" spans="5:5" x14ac:dyDescent="0.15">
      <c r="E229">
        <f>'Data data'!K750</f>
        <v>65</v>
      </c>
    </row>
    <row r="230" spans="5:5" x14ac:dyDescent="0.15">
      <c r="E230">
        <f>'Data data'!K751</f>
        <v>61</v>
      </c>
    </row>
    <row r="231" spans="5:5" x14ac:dyDescent="0.15">
      <c r="E231">
        <f>'Data data'!K752</f>
        <v>59</v>
      </c>
    </row>
    <row r="232" spans="5:5" x14ac:dyDescent="0.15">
      <c r="E232">
        <f>'Data data'!K753</f>
        <v>58</v>
      </c>
    </row>
    <row r="233" spans="5:5" x14ac:dyDescent="0.15">
      <c r="E233">
        <f>'Data data'!K754</f>
        <v>33</v>
      </c>
    </row>
    <row r="234" spans="5:5" x14ac:dyDescent="0.15">
      <c r="E234">
        <f>'Data data'!K755</f>
        <v>29</v>
      </c>
    </row>
    <row r="235" spans="5:5" x14ac:dyDescent="0.15">
      <c r="E235">
        <f>'Data data'!K756</f>
        <v>49</v>
      </c>
    </row>
    <row r="236" spans="5:5" x14ac:dyDescent="0.15">
      <c r="E236">
        <f>'Data data'!K757</f>
        <v>41</v>
      </c>
    </row>
    <row r="237" spans="5:5" x14ac:dyDescent="0.15">
      <c r="E237">
        <f>'Data data'!K758</f>
        <v>38</v>
      </c>
    </row>
    <row r="238" spans="5:5" x14ac:dyDescent="0.15">
      <c r="E238">
        <f>'Data data'!K759</f>
        <v>27</v>
      </c>
    </row>
    <row r="239" spans="5:5" x14ac:dyDescent="0.15">
      <c r="E239">
        <f>'Data data'!K760</f>
        <v>51</v>
      </c>
    </row>
    <row r="240" spans="5:5" x14ac:dyDescent="0.15">
      <c r="E240">
        <f>'Data data'!K761</f>
        <v>43</v>
      </c>
    </row>
    <row r="241" spans="5:5" x14ac:dyDescent="0.15">
      <c r="E241">
        <f>'Data data'!K762</f>
        <v>52</v>
      </c>
    </row>
    <row r="242" spans="5:5" x14ac:dyDescent="0.15">
      <c r="E242">
        <f>'Data data'!K763</f>
        <v>49</v>
      </c>
    </row>
    <row r="243" spans="5:5" x14ac:dyDescent="0.15">
      <c r="E243">
        <f>'Data data'!K764</f>
        <v>41</v>
      </c>
    </row>
    <row r="244" spans="5:5" x14ac:dyDescent="0.15">
      <c r="E244">
        <f>'Data data'!K765</f>
        <v>38</v>
      </c>
    </row>
    <row r="245" spans="5:5" x14ac:dyDescent="0.15">
      <c r="E245">
        <f>'Data data'!K766</f>
        <v>45</v>
      </c>
    </row>
    <row r="246" spans="5:5" x14ac:dyDescent="0.15">
      <c r="E246">
        <f>'Data data'!K767</f>
        <v>51</v>
      </c>
    </row>
    <row r="247" spans="5:5" x14ac:dyDescent="0.15">
      <c r="E247">
        <f>'Data data'!K768</f>
        <v>52</v>
      </c>
    </row>
    <row r="248" spans="5:5" x14ac:dyDescent="0.15">
      <c r="E248">
        <f>'Data data'!K770</f>
        <v>50</v>
      </c>
    </row>
    <row r="249" spans="5:5" x14ac:dyDescent="0.15">
      <c r="E249">
        <f>'Data data'!K771</f>
        <v>49</v>
      </c>
    </row>
    <row r="250" spans="5:5" x14ac:dyDescent="0.15">
      <c r="E250">
        <f>'Data data'!K772</f>
        <v>31</v>
      </c>
    </row>
    <row r="251" spans="5:5" x14ac:dyDescent="0.15">
      <c r="E251">
        <f>'Data data'!K773</f>
        <v>31</v>
      </c>
    </row>
    <row r="252" spans="5:5" x14ac:dyDescent="0.15">
      <c r="E252">
        <f>'Data data'!K774</f>
        <v>28</v>
      </c>
    </row>
    <row r="253" spans="5:5" x14ac:dyDescent="0.15">
      <c r="E253">
        <f>'Data data'!K775</f>
        <v>57</v>
      </c>
    </row>
    <row r="254" spans="5:5" x14ac:dyDescent="0.15">
      <c r="E254">
        <f>'Data data'!K776</f>
        <v>54</v>
      </c>
    </row>
    <row r="255" spans="5:5" x14ac:dyDescent="0.15">
      <c r="E255">
        <f>'Data data'!K777</f>
        <v>54</v>
      </c>
    </row>
    <row r="256" spans="5:5" x14ac:dyDescent="0.15">
      <c r="E256">
        <f>'Data data'!K778</f>
        <v>47</v>
      </c>
    </row>
    <row r="257" spans="5:5" x14ac:dyDescent="0.15">
      <c r="E257">
        <f>'Data data'!K779</f>
        <v>40</v>
      </c>
    </row>
    <row r="258" spans="5:5" x14ac:dyDescent="0.15">
      <c r="E258">
        <f>'Data data'!K780</f>
        <v>0</v>
      </c>
    </row>
    <row r="259" spans="5:5" x14ac:dyDescent="0.15">
      <c r="E259">
        <f>'Data data'!K781</f>
        <v>0</v>
      </c>
    </row>
    <row r="260" spans="5:5" x14ac:dyDescent="0.15">
      <c r="E260">
        <f>'Data data'!K782</f>
        <v>0</v>
      </c>
    </row>
    <row r="261" spans="5:5" x14ac:dyDescent="0.15">
      <c r="E261">
        <f>'Data data'!K783</f>
        <v>0</v>
      </c>
    </row>
    <row r="262" spans="5:5" x14ac:dyDescent="0.15">
      <c r="E262">
        <f>'Data data'!K784</f>
        <v>0</v>
      </c>
    </row>
    <row r="263" spans="5:5" x14ac:dyDescent="0.15">
      <c r="E263">
        <f>'Data data'!K785</f>
        <v>0</v>
      </c>
    </row>
    <row r="264" spans="5:5" x14ac:dyDescent="0.15">
      <c r="E264">
        <f>'Data data'!K786</f>
        <v>0</v>
      </c>
    </row>
    <row r="265" spans="5:5" x14ac:dyDescent="0.15">
      <c r="E265">
        <f>'Data data'!K787</f>
        <v>0</v>
      </c>
    </row>
    <row r="266" spans="5:5" x14ac:dyDescent="0.15">
      <c r="E266">
        <f>'Data data'!K788</f>
        <v>0</v>
      </c>
    </row>
    <row r="267" spans="5:5" x14ac:dyDescent="0.15">
      <c r="E267">
        <f>'Data data'!K789</f>
        <v>0</v>
      </c>
    </row>
    <row r="268" spans="5:5" x14ac:dyDescent="0.15">
      <c r="E268">
        <f>'Data data'!K791</f>
        <v>0</v>
      </c>
    </row>
    <row r="269" spans="5:5" x14ac:dyDescent="0.15">
      <c r="E269">
        <f>'Data data'!K792</f>
        <v>0</v>
      </c>
    </row>
    <row r="270" spans="5:5" x14ac:dyDescent="0.15">
      <c r="E270">
        <f>'Data data'!K793</f>
        <v>0</v>
      </c>
    </row>
    <row r="271" spans="5:5" x14ac:dyDescent="0.15">
      <c r="E271">
        <f>'Data data'!K794</f>
        <v>0</v>
      </c>
    </row>
    <row r="272" spans="5:5" x14ac:dyDescent="0.15">
      <c r="E272">
        <f>'Data data'!K795</f>
        <v>0</v>
      </c>
    </row>
    <row r="273" spans="5:5" x14ac:dyDescent="0.15">
      <c r="E273">
        <f>'Data data'!K796</f>
        <v>0</v>
      </c>
    </row>
    <row r="274" spans="5:5" x14ac:dyDescent="0.15">
      <c r="E274">
        <f>'Data data'!K797</f>
        <v>0</v>
      </c>
    </row>
    <row r="275" spans="5:5" x14ac:dyDescent="0.15">
      <c r="E275">
        <f>'Data data'!K798</f>
        <v>0</v>
      </c>
    </row>
    <row r="276" spans="5:5" x14ac:dyDescent="0.15">
      <c r="E276">
        <f>'Data data'!K799</f>
        <v>0</v>
      </c>
    </row>
    <row r="277" spans="5:5" x14ac:dyDescent="0.15">
      <c r="E277">
        <f>'Data data'!K800</f>
        <v>0</v>
      </c>
    </row>
    <row r="278" spans="5:5" x14ac:dyDescent="0.15">
      <c r="E278">
        <f>'Data data'!K801</f>
        <v>0</v>
      </c>
    </row>
    <row r="279" spans="5:5" x14ac:dyDescent="0.15">
      <c r="E279">
        <f>'Data data'!K802</f>
        <v>0</v>
      </c>
    </row>
    <row r="280" spans="5:5" x14ac:dyDescent="0.15">
      <c r="E280">
        <f>'Data data'!K803</f>
        <v>0</v>
      </c>
    </row>
    <row r="281" spans="5:5" x14ac:dyDescent="0.15">
      <c r="E281">
        <f>'Data data'!K804</f>
        <v>0</v>
      </c>
    </row>
    <row r="282" spans="5:5" x14ac:dyDescent="0.15">
      <c r="E282">
        <f>'Data data'!K805</f>
        <v>0</v>
      </c>
    </row>
    <row r="283" spans="5:5" x14ac:dyDescent="0.15">
      <c r="E283">
        <f>'Data data'!K806</f>
        <v>0</v>
      </c>
    </row>
    <row r="284" spans="5:5" x14ac:dyDescent="0.15">
      <c r="E284">
        <f>'Data data'!K807</f>
        <v>0</v>
      </c>
    </row>
    <row r="285" spans="5:5" x14ac:dyDescent="0.15">
      <c r="E285">
        <f>'Data data'!K808</f>
        <v>0</v>
      </c>
    </row>
    <row r="286" spans="5:5" x14ac:dyDescent="0.15">
      <c r="E286">
        <f>'Data data'!K809</f>
        <v>0</v>
      </c>
    </row>
    <row r="287" spans="5:5" x14ac:dyDescent="0.15">
      <c r="E287">
        <f>'Data data'!K810</f>
        <v>0</v>
      </c>
    </row>
    <row r="288" spans="5:5" x14ac:dyDescent="0.15">
      <c r="E288">
        <f>'Data data'!K811</f>
        <v>0</v>
      </c>
    </row>
    <row r="289" spans="5:5" x14ac:dyDescent="0.15">
      <c r="E289">
        <f>'Data data'!K812</f>
        <v>0</v>
      </c>
    </row>
    <row r="290" spans="5:5" x14ac:dyDescent="0.15">
      <c r="E290">
        <f>'Data data'!K813</f>
        <v>0</v>
      </c>
    </row>
    <row r="291" spans="5:5" x14ac:dyDescent="0.15">
      <c r="E291">
        <f>'Data data'!K814</f>
        <v>0</v>
      </c>
    </row>
    <row r="292" spans="5:5" x14ac:dyDescent="0.15">
      <c r="E292">
        <f>'Data data'!K815</f>
        <v>0</v>
      </c>
    </row>
    <row r="293" spans="5:5" x14ac:dyDescent="0.15">
      <c r="E293">
        <f>'Data data'!K816</f>
        <v>0</v>
      </c>
    </row>
    <row r="294" spans="5:5" x14ac:dyDescent="0.15">
      <c r="E294">
        <f>'Data data'!K817</f>
        <v>0</v>
      </c>
    </row>
    <row r="295" spans="5:5" x14ac:dyDescent="0.15">
      <c r="E295">
        <f>'Data data'!K818</f>
        <v>0</v>
      </c>
    </row>
    <row r="296" spans="5:5" x14ac:dyDescent="0.15">
      <c r="E296">
        <f>'Data data'!K819</f>
        <v>0</v>
      </c>
    </row>
    <row r="297" spans="5:5" x14ac:dyDescent="0.15">
      <c r="E297">
        <f>'Data data'!K820</f>
        <v>0</v>
      </c>
    </row>
    <row r="298" spans="5:5" x14ac:dyDescent="0.15">
      <c r="E298">
        <f>'Data data'!K821</f>
        <v>0</v>
      </c>
    </row>
    <row r="299" spans="5:5" x14ac:dyDescent="0.15">
      <c r="E299">
        <f>'Data data'!K822</f>
        <v>0</v>
      </c>
    </row>
    <row r="300" spans="5:5" x14ac:dyDescent="0.15">
      <c r="E300">
        <f>'Data data'!K823</f>
        <v>0</v>
      </c>
    </row>
    <row r="301" spans="5:5" x14ac:dyDescent="0.15">
      <c r="E301">
        <f>'Data data'!K824</f>
        <v>0</v>
      </c>
    </row>
    <row r="302" spans="5:5" x14ac:dyDescent="0.15">
      <c r="E302">
        <f>'Data data'!K825</f>
        <v>0</v>
      </c>
    </row>
    <row r="303" spans="5:5" x14ac:dyDescent="0.15">
      <c r="E303">
        <f>'Data data'!K826</f>
        <v>0</v>
      </c>
    </row>
    <row r="304" spans="5:5" x14ac:dyDescent="0.15">
      <c r="E304">
        <f>'Data data'!K827</f>
        <v>0</v>
      </c>
    </row>
    <row r="305" spans="5:5" x14ac:dyDescent="0.15">
      <c r="E305">
        <f>'Data data'!K828</f>
        <v>0</v>
      </c>
    </row>
    <row r="306" spans="5:5" x14ac:dyDescent="0.15">
      <c r="E306">
        <f>'Data data'!K829</f>
        <v>0</v>
      </c>
    </row>
    <row r="307" spans="5:5" x14ac:dyDescent="0.15">
      <c r="E307">
        <f>'Data data'!K830</f>
        <v>0</v>
      </c>
    </row>
    <row r="308" spans="5:5" x14ac:dyDescent="0.15">
      <c r="E308">
        <f>'Data data'!K831</f>
        <v>0</v>
      </c>
    </row>
    <row r="309" spans="5:5" x14ac:dyDescent="0.15">
      <c r="E309">
        <f>'Data data'!K832</f>
        <v>0</v>
      </c>
    </row>
    <row r="310" spans="5:5" x14ac:dyDescent="0.15">
      <c r="E310">
        <f>'Data data'!K833</f>
        <v>0</v>
      </c>
    </row>
    <row r="311" spans="5:5" x14ac:dyDescent="0.15">
      <c r="E311">
        <f>'Data data'!K834</f>
        <v>0</v>
      </c>
    </row>
    <row r="312" spans="5:5" x14ac:dyDescent="0.15">
      <c r="E312">
        <f>'Data data'!K835</f>
        <v>0</v>
      </c>
    </row>
    <row r="313" spans="5:5" x14ac:dyDescent="0.15">
      <c r="E313">
        <f>'Data data'!K836</f>
        <v>0</v>
      </c>
    </row>
    <row r="314" spans="5:5" x14ac:dyDescent="0.15">
      <c r="E314">
        <f>'Data data'!K837</f>
        <v>0</v>
      </c>
    </row>
    <row r="315" spans="5:5" x14ac:dyDescent="0.15">
      <c r="E315">
        <f>'Data data'!K838</f>
        <v>0</v>
      </c>
    </row>
    <row r="316" spans="5:5" x14ac:dyDescent="0.15">
      <c r="E316">
        <f>'Data data'!K839</f>
        <v>0</v>
      </c>
    </row>
    <row r="317" spans="5:5" x14ac:dyDescent="0.15">
      <c r="E317">
        <f>'Data data'!K840</f>
        <v>0</v>
      </c>
    </row>
    <row r="318" spans="5:5" x14ac:dyDescent="0.15">
      <c r="E318">
        <f>'Data data'!K841</f>
        <v>0</v>
      </c>
    </row>
    <row r="319" spans="5:5" x14ac:dyDescent="0.15">
      <c r="E319">
        <f>'Data data'!K842</f>
        <v>0</v>
      </c>
    </row>
    <row r="320" spans="5:5" x14ac:dyDescent="0.15">
      <c r="E320">
        <f>'Data data'!K843</f>
        <v>0</v>
      </c>
    </row>
    <row r="321" spans="5:5" x14ac:dyDescent="0.15">
      <c r="E321">
        <f>'Data data'!K844</f>
        <v>0</v>
      </c>
    </row>
    <row r="322" spans="5:5" x14ac:dyDescent="0.15">
      <c r="E322">
        <f>'Data data'!K845</f>
        <v>0</v>
      </c>
    </row>
    <row r="323" spans="5:5" x14ac:dyDescent="0.15">
      <c r="E323">
        <f>'Data data'!K846</f>
        <v>0</v>
      </c>
    </row>
    <row r="324" spans="5:5" x14ac:dyDescent="0.15">
      <c r="E324">
        <f>'Data data'!K847</f>
        <v>0</v>
      </c>
    </row>
    <row r="325" spans="5:5" x14ac:dyDescent="0.15">
      <c r="E325">
        <f>'Data data'!K848</f>
        <v>0</v>
      </c>
    </row>
    <row r="326" spans="5:5" x14ac:dyDescent="0.15">
      <c r="E326">
        <f>'Data data'!K849</f>
        <v>0</v>
      </c>
    </row>
    <row r="327" spans="5:5" x14ac:dyDescent="0.15">
      <c r="E327">
        <f>'Data data'!K850</f>
        <v>0</v>
      </c>
    </row>
    <row r="328" spans="5:5" x14ac:dyDescent="0.15">
      <c r="E328">
        <f>'Data data'!K851</f>
        <v>0</v>
      </c>
    </row>
    <row r="329" spans="5:5" x14ac:dyDescent="0.15">
      <c r="E329">
        <f>'Data data'!K852</f>
        <v>0</v>
      </c>
    </row>
    <row r="330" spans="5:5" x14ac:dyDescent="0.15">
      <c r="E330">
        <f>'Data data'!K853</f>
        <v>0</v>
      </c>
    </row>
    <row r="331" spans="5:5" x14ac:dyDescent="0.15">
      <c r="E331">
        <f>'Data data'!K854</f>
        <v>0</v>
      </c>
    </row>
    <row r="332" spans="5:5" x14ac:dyDescent="0.15">
      <c r="E332">
        <f>'Data data'!K855</f>
        <v>0</v>
      </c>
    </row>
    <row r="333" spans="5:5" x14ac:dyDescent="0.15">
      <c r="E333">
        <f>'Data data'!K856</f>
        <v>0</v>
      </c>
    </row>
    <row r="334" spans="5:5" x14ac:dyDescent="0.15">
      <c r="E334">
        <f>'Data data'!K857</f>
        <v>0</v>
      </c>
    </row>
    <row r="335" spans="5:5" x14ac:dyDescent="0.15">
      <c r="E335">
        <f>'Data data'!K858</f>
        <v>0</v>
      </c>
    </row>
    <row r="336" spans="5:5" x14ac:dyDescent="0.15">
      <c r="E336">
        <f>'Data data'!K859</f>
        <v>0</v>
      </c>
    </row>
    <row r="337" spans="5:5" x14ac:dyDescent="0.15">
      <c r="E337">
        <f>'Data data'!K860</f>
        <v>0</v>
      </c>
    </row>
    <row r="338" spans="5:5" x14ac:dyDescent="0.15">
      <c r="E338">
        <f>'Data data'!K861</f>
        <v>0</v>
      </c>
    </row>
    <row r="339" spans="5:5" x14ac:dyDescent="0.15">
      <c r="E339">
        <f>'Data data'!K862</f>
        <v>0</v>
      </c>
    </row>
    <row r="340" spans="5:5" x14ac:dyDescent="0.15">
      <c r="E340">
        <f>'Data data'!K863</f>
        <v>0</v>
      </c>
    </row>
    <row r="341" spans="5:5" x14ac:dyDescent="0.15">
      <c r="E341">
        <f>'Data data'!K864</f>
        <v>0</v>
      </c>
    </row>
    <row r="342" spans="5:5" x14ac:dyDescent="0.15">
      <c r="E342">
        <f>'Data data'!K865</f>
        <v>0</v>
      </c>
    </row>
    <row r="343" spans="5:5" x14ac:dyDescent="0.15">
      <c r="E343">
        <f>'Data data'!K866</f>
        <v>0</v>
      </c>
    </row>
    <row r="344" spans="5:5" x14ac:dyDescent="0.15">
      <c r="E344">
        <f>'Data data'!K867</f>
        <v>0</v>
      </c>
    </row>
    <row r="345" spans="5:5" x14ac:dyDescent="0.15">
      <c r="E345">
        <f>'Data data'!K868</f>
        <v>0</v>
      </c>
    </row>
    <row r="346" spans="5:5" x14ac:dyDescent="0.15">
      <c r="E346">
        <f>'Data data'!K869</f>
        <v>0</v>
      </c>
    </row>
    <row r="347" spans="5:5" x14ac:dyDescent="0.15">
      <c r="E347">
        <f>'Data data'!K870</f>
        <v>0</v>
      </c>
    </row>
    <row r="348" spans="5:5" x14ac:dyDescent="0.15">
      <c r="E348">
        <f>'Data data'!K871</f>
        <v>0</v>
      </c>
    </row>
    <row r="349" spans="5:5" x14ac:dyDescent="0.15">
      <c r="E349">
        <f>'Data data'!K872</f>
        <v>0</v>
      </c>
    </row>
    <row r="350" spans="5:5" x14ac:dyDescent="0.15">
      <c r="E350">
        <f>'Data data'!K873</f>
        <v>0</v>
      </c>
    </row>
    <row r="351" spans="5:5" x14ac:dyDescent="0.15">
      <c r="E351">
        <f>'Data data'!K874</f>
        <v>0</v>
      </c>
    </row>
    <row r="352" spans="5:5" x14ac:dyDescent="0.15">
      <c r="E352">
        <f>'Data data'!K875</f>
        <v>0</v>
      </c>
    </row>
    <row r="353" spans="5:5" x14ac:dyDescent="0.15">
      <c r="E353">
        <f>'Data data'!K876</f>
        <v>0</v>
      </c>
    </row>
    <row r="354" spans="5:5" x14ac:dyDescent="0.15">
      <c r="E354">
        <f>'Data data'!K877</f>
        <v>0</v>
      </c>
    </row>
    <row r="355" spans="5:5" x14ac:dyDescent="0.15">
      <c r="E355">
        <f>'Data data'!K878</f>
        <v>0</v>
      </c>
    </row>
    <row r="356" spans="5:5" x14ac:dyDescent="0.15">
      <c r="E356">
        <f>'Data data'!K879</f>
        <v>0</v>
      </c>
    </row>
    <row r="357" spans="5:5" x14ac:dyDescent="0.15">
      <c r="E357">
        <f>'Data data'!K880</f>
        <v>0</v>
      </c>
    </row>
    <row r="358" spans="5:5" x14ac:dyDescent="0.15">
      <c r="E358">
        <f>'Data data'!K881</f>
        <v>0</v>
      </c>
    </row>
    <row r="359" spans="5:5" x14ac:dyDescent="0.15">
      <c r="E359">
        <f>'Data data'!K882</f>
        <v>0</v>
      </c>
    </row>
    <row r="360" spans="5:5" x14ac:dyDescent="0.15">
      <c r="E360">
        <f>'Data data'!K883</f>
        <v>0</v>
      </c>
    </row>
    <row r="361" spans="5:5" x14ac:dyDescent="0.15">
      <c r="E361">
        <f>'Data data'!K884</f>
        <v>0</v>
      </c>
    </row>
    <row r="362" spans="5:5" x14ac:dyDescent="0.15">
      <c r="E362">
        <f>'Data data'!K885</f>
        <v>0</v>
      </c>
    </row>
    <row r="363" spans="5:5" x14ac:dyDescent="0.15">
      <c r="E363">
        <f>'Data data'!K886</f>
        <v>0</v>
      </c>
    </row>
    <row r="364" spans="5:5" x14ac:dyDescent="0.15">
      <c r="E364">
        <f>'Data data'!K887</f>
        <v>0</v>
      </c>
    </row>
    <row r="365" spans="5:5" x14ac:dyDescent="0.15">
      <c r="E365">
        <f>'Data data'!K888</f>
        <v>0</v>
      </c>
    </row>
    <row r="366" spans="5:5" x14ac:dyDescent="0.15">
      <c r="E366">
        <f>'Data data'!K889</f>
        <v>0</v>
      </c>
    </row>
    <row r="367" spans="5:5" x14ac:dyDescent="0.15">
      <c r="E367">
        <f>'Data data'!K890</f>
        <v>0</v>
      </c>
    </row>
    <row r="368" spans="5:5" x14ac:dyDescent="0.15">
      <c r="E368">
        <f>'Data data'!K891</f>
        <v>0</v>
      </c>
    </row>
    <row r="369" spans="5:5" x14ac:dyDescent="0.15">
      <c r="E369">
        <f>'Data data'!K892</f>
        <v>0</v>
      </c>
    </row>
    <row r="370" spans="5:5" x14ac:dyDescent="0.15">
      <c r="E370">
        <f>'Data data'!K893</f>
        <v>0</v>
      </c>
    </row>
    <row r="371" spans="5:5" x14ac:dyDescent="0.15">
      <c r="E371">
        <f>'Data data'!K894</f>
        <v>0</v>
      </c>
    </row>
    <row r="372" spans="5:5" x14ac:dyDescent="0.15">
      <c r="E372">
        <f>'Data data'!K895</f>
        <v>0</v>
      </c>
    </row>
    <row r="373" spans="5:5" x14ac:dyDescent="0.15">
      <c r="E373">
        <f>'Data data'!K896</f>
        <v>0</v>
      </c>
    </row>
    <row r="374" spans="5:5" x14ac:dyDescent="0.15">
      <c r="E374">
        <f>'Data data'!K897</f>
        <v>0</v>
      </c>
    </row>
    <row r="375" spans="5:5" x14ac:dyDescent="0.15">
      <c r="E375">
        <f>'Data data'!K898</f>
        <v>0</v>
      </c>
    </row>
    <row r="376" spans="5:5" x14ac:dyDescent="0.15">
      <c r="E376">
        <f>'Data data'!K899</f>
        <v>0</v>
      </c>
    </row>
    <row r="377" spans="5:5" x14ac:dyDescent="0.15">
      <c r="E377">
        <f>'Data data'!K900</f>
        <v>0</v>
      </c>
    </row>
    <row r="378" spans="5:5" x14ac:dyDescent="0.15">
      <c r="E378">
        <f>'Data data'!K901</f>
        <v>0</v>
      </c>
    </row>
    <row r="379" spans="5:5" x14ac:dyDescent="0.15">
      <c r="E379">
        <f>'Data data'!K902</f>
        <v>0</v>
      </c>
    </row>
    <row r="380" spans="5:5" x14ac:dyDescent="0.15">
      <c r="E380">
        <f>'Data data'!K903</f>
        <v>0</v>
      </c>
    </row>
    <row r="381" spans="5:5" x14ac:dyDescent="0.15">
      <c r="E381">
        <f>'Data data'!K904</f>
        <v>0</v>
      </c>
    </row>
    <row r="382" spans="5:5" x14ac:dyDescent="0.15">
      <c r="E382">
        <f>'Data data'!K905</f>
        <v>0</v>
      </c>
    </row>
    <row r="383" spans="5:5" x14ac:dyDescent="0.15">
      <c r="E383">
        <f>'Data data'!K906</f>
        <v>0</v>
      </c>
    </row>
    <row r="384" spans="5:5" x14ac:dyDescent="0.15">
      <c r="E384">
        <f>'Data data'!K907</f>
        <v>0</v>
      </c>
    </row>
    <row r="385" spans="5:5" x14ac:dyDescent="0.15">
      <c r="E385">
        <f>'Data data'!K908</f>
        <v>0</v>
      </c>
    </row>
    <row r="386" spans="5:5" x14ac:dyDescent="0.15">
      <c r="E386">
        <f>'Data data'!K909</f>
        <v>0</v>
      </c>
    </row>
    <row r="387" spans="5:5" x14ac:dyDescent="0.15">
      <c r="E387">
        <f>'Data data'!K910</f>
        <v>0</v>
      </c>
    </row>
    <row r="388" spans="5:5" x14ac:dyDescent="0.15">
      <c r="E388">
        <f>'Data data'!K911</f>
        <v>0</v>
      </c>
    </row>
    <row r="389" spans="5:5" x14ac:dyDescent="0.15">
      <c r="E389">
        <f>'Data data'!K912</f>
        <v>0</v>
      </c>
    </row>
    <row r="390" spans="5:5" x14ac:dyDescent="0.15">
      <c r="E390">
        <f>'Data data'!K913</f>
        <v>0</v>
      </c>
    </row>
    <row r="391" spans="5:5" x14ac:dyDescent="0.15">
      <c r="E391">
        <f>'Data data'!K914</f>
        <v>0</v>
      </c>
    </row>
    <row r="392" spans="5:5" x14ac:dyDescent="0.15">
      <c r="E392">
        <f>'Data data'!K915</f>
        <v>0</v>
      </c>
    </row>
    <row r="393" spans="5:5" x14ac:dyDescent="0.15">
      <c r="E393">
        <f>'Data data'!K916</f>
        <v>0</v>
      </c>
    </row>
    <row r="394" spans="5:5" x14ac:dyDescent="0.15">
      <c r="E394">
        <f>'Data data'!K917</f>
        <v>0</v>
      </c>
    </row>
    <row r="395" spans="5:5" x14ac:dyDescent="0.15">
      <c r="E395">
        <f>'Data data'!K918</f>
        <v>0</v>
      </c>
    </row>
    <row r="396" spans="5:5" x14ac:dyDescent="0.15">
      <c r="E396">
        <f>'Data data'!K919</f>
        <v>0</v>
      </c>
    </row>
    <row r="397" spans="5:5" x14ac:dyDescent="0.15">
      <c r="E397">
        <f>'Data data'!K920</f>
        <v>0</v>
      </c>
    </row>
    <row r="398" spans="5:5" x14ac:dyDescent="0.15">
      <c r="E398">
        <f>'Data data'!K921</f>
        <v>0</v>
      </c>
    </row>
    <row r="399" spans="5:5" x14ac:dyDescent="0.15">
      <c r="E399">
        <f>'Data data'!K922</f>
        <v>0</v>
      </c>
    </row>
    <row r="400" spans="5:5" x14ac:dyDescent="0.15">
      <c r="E400">
        <f>'Data data'!K923</f>
        <v>0</v>
      </c>
    </row>
    <row r="401" spans="5:5" x14ac:dyDescent="0.15">
      <c r="E401">
        <f>'Data data'!K924</f>
        <v>0</v>
      </c>
    </row>
    <row r="402" spans="5:5" x14ac:dyDescent="0.15">
      <c r="E402">
        <f>'Data data'!K925</f>
        <v>0</v>
      </c>
    </row>
    <row r="403" spans="5:5" x14ac:dyDescent="0.15">
      <c r="E403">
        <f>'Data data'!K926</f>
        <v>0</v>
      </c>
    </row>
    <row r="404" spans="5:5" x14ac:dyDescent="0.15">
      <c r="E404">
        <f>'Data data'!K927</f>
        <v>0</v>
      </c>
    </row>
    <row r="405" spans="5:5" x14ac:dyDescent="0.15">
      <c r="E405">
        <f>'Data data'!K928</f>
        <v>0</v>
      </c>
    </row>
    <row r="406" spans="5:5" x14ac:dyDescent="0.15">
      <c r="E406">
        <f>'Data data'!K929</f>
        <v>0</v>
      </c>
    </row>
    <row r="407" spans="5:5" x14ac:dyDescent="0.15">
      <c r="E407">
        <f>'Data data'!K930</f>
        <v>0</v>
      </c>
    </row>
    <row r="408" spans="5:5" x14ac:dyDescent="0.15">
      <c r="E408">
        <f>'Data data'!K931</f>
        <v>0</v>
      </c>
    </row>
    <row r="409" spans="5:5" x14ac:dyDescent="0.15">
      <c r="E409">
        <f>'Data data'!K932</f>
        <v>0</v>
      </c>
    </row>
    <row r="410" spans="5:5" x14ac:dyDescent="0.15">
      <c r="E410">
        <f>'Data data'!K933</f>
        <v>0</v>
      </c>
    </row>
    <row r="411" spans="5:5" x14ac:dyDescent="0.15">
      <c r="E411">
        <f>'Data data'!K934</f>
        <v>0</v>
      </c>
    </row>
    <row r="412" spans="5:5" x14ac:dyDescent="0.15">
      <c r="E412">
        <f>'Data data'!K935</f>
        <v>0</v>
      </c>
    </row>
    <row r="413" spans="5:5" x14ac:dyDescent="0.15">
      <c r="E413">
        <f>'Data data'!K936</f>
        <v>0</v>
      </c>
    </row>
    <row r="414" spans="5:5" x14ac:dyDescent="0.15">
      <c r="E414">
        <f>'Data data'!K937</f>
        <v>0</v>
      </c>
    </row>
    <row r="415" spans="5:5" x14ac:dyDescent="0.15">
      <c r="E415">
        <f>'Data data'!K938</f>
        <v>0</v>
      </c>
    </row>
    <row r="416" spans="5:5" x14ac:dyDescent="0.15">
      <c r="E416">
        <f>'Data data'!K939</f>
        <v>0</v>
      </c>
    </row>
    <row r="417" spans="5:5" x14ac:dyDescent="0.15">
      <c r="E417">
        <f>'Data data'!K940</f>
        <v>0</v>
      </c>
    </row>
    <row r="418" spans="5:5" x14ac:dyDescent="0.15">
      <c r="E418">
        <f>'Data data'!K941</f>
        <v>0</v>
      </c>
    </row>
    <row r="419" spans="5:5" x14ac:dyDescent="0.15">
      <c r="E419">
        <f>'Data data'!K942</f>
        <v>0</v>
      </c>
    </row>
    <row r="420" spans="5:5" x14ac:dyDescent="0.15">
      <c r="E420">
        <f>'Data data'!K943</f>
        <v>0</v>
      </c>
    </row>
    <row r="421" spans="5:5" x14ac:dyDescent="0.15">
      <c r="E421">
        <f>'Data data'!K944</f>
        <v>0</v>
      </c>
    </row>
    <row r="422" spans="5:5" x14ac:dyDescent="0.15">
      <c r="E422">
        <f>'Data data'!K945</f>
        <v>0</v>
      </c>
    </row>
    <row r="423" spans="5:5" x14ac:dyDescent="0.15">
      <c r="E423">
        <f>'Data data'!K946</f>
        <v>0</v>
      </c>
    </row>
    <row r="424" spans="5:5" x14ac:dyDescent="0.15">
      <c r="E424">
        <f>'Data data'!K947</f>
        <v>0</v>
      </c>
    </row>
    <row r="425" spans="5:5" x14ac:dyDescent="0.15">
      <c r="E425">
        <f>'Data data'!K948</f>
        <v>0</v>
      </c>
    </row>
    <row r="426" spans="5:5" x14ac:dyDescent="0.15">
      <c r="E426">
        <f>'Data data'!K949</f>
        <v>0</v>
      </c>
    </row>
    <row r="427" spans="5:5" x14ac:dyDescent="0.15">
      <c r="E427">
        <f>'Data data'!K950</f>
        <v>0</v>
      </c>
    </row>
    <row r="428" spans="5:5" x14ac:dyDescent="0.15">
      <c r="E428">
        <f>'Data data'!K951</f>
        <v>0</v>
      </c>
    </row>
    <row r="429" spans="5:5" x14ac:dyDescent="0.15">
      <c r="E429">
        <f>'Data data'!K952</f>
        <v>0</v>
      </c>
    </row>
    <row r="430" spans="5:5" x14ac:dyDescent="0.15">
      <c r="E430">
        <f>'Data data'!K953</f>
        <v>0</v>
      </c>
    </row>
    <row r="431" spans="5:5" x14ac:dyDescent="0.15">
      <c r="E431">
        <f>'Data data'!K954</f>
        <v>0</v>
      </c>
    </row>
    <row r="432" spans="5:5" x14ac:dyDescent="0.15">
      <c r="E432">
        <f>'Data data'!K955</f>
        <v>0</v>
      </c>
    </row>
    <row r="433" spans="5:5" x14ac:dyDescent="0.15">
      <c r="E433">
        <f>'Data data'!K956</f>
        <v>0</v>
      </c>
    </row>
    <row r="434" spans="5:5" x14ac:dyDescent="0.15">
      <c r="E434">
        <f>'Data data'!K957</f>
        <v>0</v>
      </c>
    </row>
    <row r="435" spans="5:5" x14ac:dyDescent="0.15">
      <c r="E435">
        <f>'Data data'!K958</f>
        <v>0</v>
      </c>
    </row>
    <row r="436" spans="5:5" x14ac:dyDescent="0.15">
      <c r="E436">
        <f>'Data data'!K959</f>
        <v>0</v>
      </c>
    </row>
    <row r="437" spans="5:5" x14ac:dyDescent="0.15">
      <c r="E437">
        <f>'Data data'!K960</f>
        <v>0</v>
      </c>
    </row>
    <row r="438" spans="5:5" x14ac:dyDescent="0.15">
      <c r="E438">
        <f>'Data data'!K961</f>
        <v>0</v>
      </c>
    </row>
    <row r="439" spans="5:5" x14ac:dyDescent="0.15">
      <c r="E439">
        <f>'Data data'!K962</f>
        <v>0</v>
      </c>
    </row>
    <row r="440" spans="5:5" x14ac:dyDescent="0.15">
      <c r="E440">
        <f>'Data data'!K963</f>
        <v>0</v>
      </c>
    </row>
    <row r="441" spans="5:5" x14ac:dyDescent="0.15">
      <c r="E441">
        <f>'Data data'!K964</f>
        <v>0</v>
      </c>
    </row>
    <row r="442" spans="5:5" x14ac:dyDescent="0.15">
      <c r="E442">
        <f>'Data data'!K965</f>
        <v>0</v>
      </c>
    </row>
    <row r="443" spans="5:5" x14ac:dyDescent="0.15">
      <c r="E443">
        <f>'Data data'!K966</f>
        <v>0</v>
      </c>
    </row>
    <row r="444" spans="5:5" x14ac:dyDescent="0.15">
      <c r="E444">
        <f>'Data data'!K967</f>
        <v>0</v>
      </c>
    </row>
    <row r="445" spans="5:5" x14ac:dyDescent="0.15">
      <c r="E445">
        <f>'Data data'!K968</f>
        <v>0</v>
      </c>
    </row>
    <row r="446" spans="5:5" x14ac:dyDescent="0.15">
      <c r="E446">
        <f>'Data data'!K969</f>
        <v>0</v>
      </c>
    </row>
    <row r="447" spans="5:5" x14ac:dyDescent="0.15">
      <c r="E447">
        <f>'Data data'!K970</f>
        <v>0</v>
      </c>
    </row>
    <row r="448" spans="5:5" x14ac:dyDescent="0.15">
      <c r="E448">
        <f>'Data data'!K971</f>
        <v>0</v>
      </c>
    </row>
    <row r="449" spans="5:5" x14ac:dyDescent="0.15">
      <c r="E449">
        <f>'Data data'!K972</f>
        <v>0</v>
      </c>
    </row>
    <row r="450" spans="5:5" x14ac:dyDescent="0.15">
      <c r="E450">
        <f>'Data data'!K973</f>
        <v>0</v>
      </c>
    </row>
    <row r="451" spans="5:5" x14ac:dyDescent="0.15">
      <c r="E451">
        <f>'Data data'!K974</f>
        <v>0</v>
      </c>
    </row>
    <row r="452" spans="5:5" x14ac:dyDescent="0.15">
      <c r="E452">
        <f>'Data data'!K975</f>
        <v>0</v>
      </c>
    </row>
    <row r="453" spans="5:5" x14ac:dyDescent="0.15">
      <c r="E453">
        <f>'Data data'!K976</f>
        <v>0</v>
      </c>
    </row>
    <row r="454" spans="5:5" x14ac:dyDescent="0.15">
      <c r="E454">
        <f>'Data data'!K977</f>
        <v>0</v>
      </c>
    </row>
    <row r="455" spans="5:5" x14ac:dyDescent="0.15">
      <c r="E455">
        <f>'Data data'!K978</f>
        <v>0</v>
      </c>
    </row>
    <row r="456" spans="5:5" x14ac:dyDescent="0.15">
      <c r="E456">
        <f>'Data data'!K979</f>
        <v>0</v>
      </c>
    </row>
    <row r="457" spans="5:5" x14ac:dyDescent="0.15">
      <c r="E457">
        <f>'Data data'!K980</f>
        <v>0</v>
      </c>
    </row>
    <row r="458" spans="5:5" x14ac:dyDescent="0.15">
      <c r="E458">
        <f>'Data data'!K981</f>
        <v>0</v>
      </c>
    </row>
    <row r="459" spans="5:5" x14ac:dyDescent="0.15">
      <c r="E459">
        <f>'Data data'!K982</f>
        <v>0</v>
      </c>
    </row>
    <row r="460" spans="5:5" x14ac:dyDescent="0.15">
      <c r="E460">
        <f>'Data data'!K983</f>
        <v>0</v>
      </c>
    </row>
    <row r="461" spans="5:5" x14ac:dyDescent="0.15">
      <c r="E461">
        <f>'Data data'!K984</f>
        <v>0</v>
      </c>
    </row>
    <row r="462" spans="5:5" x14ac:dyDescent="0.15">
      <c r="E462">
        <f>'Data data'!K985</f>
        <v>0</v>
      </c>
    </row>
    <row r="463" spans="5:5" x14ac:dyDescent="0.15">
      <c r="E463">
        <f>'Data data'!K986</f>
        <v>0</v>
      </c>
    </row>
    <row r="464" spans="5:5" x14ac:dyDescent="0.15">
      <c r="E464">
        <f>'Data data'!K987</f>
        <v>0</v>
      </c>
    </row>
    <row r="465" spans="5:5" x14ac:dyDescent="0.15">
      <c r="E465">
        <f>'Data data'!K988</f>
        <v>0</v>
      </c>
    </row>
    <row r="466" spans="5:5" x14ac:dyDescent="0.15">
      <c r="E466">
        <f>'Data data'!K989</f>
        <v>0</v>
      </c>
    </row>
    <row r="467" spans="5:5" x14ac:dyDescent="0.15">
      <c r="E467">
        <f>'Data data'!K990</f>
        <v>0</v>
      </c>
    </row>
    <row r="468" spans="5:5" x14ac:dyDescent="0.15">
      <c r="E468">
        <f>'Data data'!K991</f>
        <v>0</v>
      </c>
    </row>
    <row r="469" spans="5:5" x14ac:dyDescent="0.15">
      <c r="E469">
        <f>'Data data'!K992</f>
        <v>0</v>
      </c>
    </row>
    <row r="470" spans="5:5" x14ac:dyDescent="0.15">
      <c r="E470">
        <f>'Data data'!K993</f>
        <v>0</v>
      </c>
    </row>
    <row r="471" spans="5:5" x14ac:dyDescent="0.15">
      <c r="E471">
        <f>'Data data'!K994</f>
        <v>0</v>
      </c>
    </row>
    <row r="472" spans="5:5" x14ac:dyDescent="0.15">
      <c r="E472">
        <f>'Data data'!K995</f>
        <v>0</v>
      </c>
    </row>
    <row r="473" spans="5:5" x14ac:dyDescent="0.15">
      <c r="E473">
        <f>'Data data'!K996</f>
        <v>0</v>
      </c>
    </row>
    <row r="474" spans="5:5" x14ac:dyDescent="0.15">
      <c r="E474">
        <f>'Data data'!K997</f>
        <v>0</v>
      </c>
    </row>
    <row r="475" spans="5:5" x14ac:dyDescent="0.15">
      <c r="E475">
        <f>'Data data'!K998</f>
        <v>0</v>
      </c>
    </row>
    <row r="476" spans="5:5" x14ac:dyDescent="0.15">
      <c r="E476">
        <f>'Data data'!K999</f>
        <v>0</v>
      </c>
    </row>
    <row r="477" spans="5:5" x14ac:dyDescent="0.15">
      <c r="E477">
        <f>'Data data'!K1000</f>
        <v>0</v>
      </c>
    </row>
    <row r="478" spans="5:5" x14ac:dyDescent="0.15">
      <c r="E478">
        <f>'Data data'!K1001</f>
        <v>0</v>
      </c>
    </row>
    <row r="479" spans="5:5" x14ac:dyDescent="0.15">
      <c r="E479">
        <f>'Data data'!K1002</f>
        <v>0</v>
      </c>
    </row>
    <row r="480" spans="5:5" x14ac:dyDescent="0.15">
      <c r="E480">
        <f>'Data data'!K1003</f>
        <v>0</v>
      </c>
    </row>
    <row r="481" spans="5:5" x14ac:dyDescent="0.15">
      <c r="E481">
        <f>'Data data'!K1004</f>
        <v>0</v>
      </c>
    </row>
    <row r="482" spans="5:5" x14ac:dyDescent="0.15">
      <c r="E482">
        <f>'Data data'!K1005</f>
        <v>0</v>
      </c>
    </row>
    <row r="483" spans="5:5" x14ac:dyDescent="0.15">
      <c r="E483">
        <f>'Data data'!K1006</f>
        <v>0</v>
      </c>
    </row>
    <row r="484" spans="5:5" x14ac:dyDescent="0.15">
      <c r="E484">
        <f>'Data data'!K1007</f>
        <v>0</v>
      </c>
    </row>
    <row r="485" spans="5:5" x14ac:dyDescent="0.15">
      <c r="E485">
        <f>'Data data'!K1008</f>
        <v>0</v>
      </c>
    </row>
    <row r="486" spans="5:5" x14ac:dyDescent="0.15">
      <c r="E486">
        <f>'Data data'!K1009</f>
        <v>0</v>
      </c>
    </row>
    <row r="487" spans="5:5" x14ac:dyDescent="0.15">
      <c r="E487">
        <f>'Data data'!K1010</f>
        <v>0</v>
      </c>
    </row>
    <row r="488" spans="5:5" x14ac:dyDescent="0.15">
      <c r="E488">
        <f>'Data data'!K1011</f>
        <v>0</v>
      </c>
    </row>
    <row r="489" spans="5:5" x14ac:dyDescent="0.15">
      <c r="E489">
        <f>'Data data'!K1012</f>
        <v>0</v>
      </c>
    </row>
    <row r="490" spans="5:5" x14ac:dyDescent="0.15">
      <c r="E490">
        <f>'Data data'!K1013</f>
        <v>0</v>
      </c>
    </row>
    <row r="491" spans="5:5" x14ac:dyDescent="0.15">
      <c r="E491">
        <f>'Data data'!K1014</f>
        <v>0</v>
      </c>
    </row>
    <row r="492" spans="5:5" x14ac:dyDescent="0.15">
      <c r="E492">
        <f>'Data data'!K1015</f>
        <v>0</v>
      </c>
    </row>
    <row r="493" spans="5:5" x14ac:dyDescent="0.15">
      <c r="E493">
        <f>'Data data'!K1016</f>
        <v>0</v>
      </c>
    </row>
    <row r="494" spans="5:5" x14ac:dyDescent="0.15">
      <c r="E494">
        <f>'Data data'!K1017</f>
        <v>0</v>
      </c>
    </row>
    <row r="495" spans="5:5" x14ac:dyDescent="0.15">
      <c r="E495">
        <f>'Data data'!K1018</f>
        <v>0</v>
      </c>
    </row>
    <row r="496" spans="5:5" x14ac:dyDescent="0.15">
      <c r="E496">
        <f>'Data data'!K1019</f>
        <v>0</v>
      </c>
    </row>
    <row r="497" spans="5:5" x14ac:dyDescent="0.15">
      <c r="E497">
        <f>'Data data'!K1020</f>
        <v>0</v>
      </c>
    </row>
    <row r="498" spans="5:5" x14ac:dyDescent="0.15">
      <c r="E498">
        <f>'Data data'!K1021</f>
        <v>0</v>
      </c>
    </row>
    <row r="499" spans="5:5" x14ac:dyDescent="0.15">
      <c r="E499">
        <f>'Data data'!K1022</f>
        <v>0</v>
      </c>
    </row>
    <row r="500" spans="5:5" x14ac:dyDescent="0.15">
      <c r="E500">
        <f>'Data data'!K1023</f>
        <v>0</v>
      </c>
    </row>
    <row r="501" spans="5:5" x14ac:dyDescent="0.15">
      <c r="E501">
        <f>'Data data'!K1024</f>
        <v>0</v>
      </c>
    </row>
    <row r="502" spans="5:5" x14ac:dyDescent="0.15">
      <c r="E502">
        <f>'Data data'!K1025</f>
        <v>0</v>
      </c>
    </row>
    <row r="503" spans="5:5" x14ac:dyDescent="0.15">
      <c r="E503">
        <f>'Data data'!K1026</f>
        <v>0</v>
      </c>
    </row>
    <row r="504" spans="5:5" x14ac:dyDescent="0.15">
      <c r="E504">
        <f>'Data data'!K1027</f>
        <v>0</v>
      </c>
    </row>
    <row r="505" spans="5:5" x14ac:dyDescent="0.15">
      <c r="E505">
        <f>'Data data'!K1028</f>
        <v>0</v>
      </c>
    </row>
    <row r="506" spans="5:5" x14ac:dyDescent="0.15">
      <c r="E506">
        <f>'Data data'!K1029</f>
        <v>0</v>
      </c>
    </row>
    <row r="507" spans="5:5" x14ac:dyDescent="0.15">
      <c r="E507">
        <f>'Data data'!K1030</f>
        <v>0</v>
      </c>
    </row>
    <row r="508" spans="5:5" x14ac:dyDescent="0.15">
      <c r="E508">
        <f>'Data data'!K1031</f>
        <v>0</v>
      </c>
    </row>
    <row r="509" spans="5:5" x14ac:dyDescent="0.15">
      <c r="E509">
        <f>'Data data'!K1032</f>
        <v>0</v>
      </c>
    </row>
    <row r="510" spans="5:5" x14ac:dyDescent="0.15">
      <c r="E510">
        <f>'Data data'!K1033</f>
        <v>0</v>
      </c>
    </row>
    <row r="511" spans="5:5" x14ac:dyDescent="0.15">
      <c r="E511">
        <f>'Data data'!K1034</f>
        <v>0</v>
      </c>
    </row>
    <row r="512" spans="5:5" x14ac:dyDescent="0.15">
      <c r="E512">
        <f>'Data data'!K1035</f>
        <v>0</v>
      </c>
    </row>
    <row r="513" spans="5:5" x14ac:dyDescent="0.15">
      <c r="E513">
        <f>'Data data'!K1036</f>
        <v>0</v>
      </c>
    </row>
    <row r="514" spans="5:5" x14ac:dyDescent="0.15">
      <c r="E514">
        <f>'Data data'!K1037</f>
        <v>0</v>
      </c>
    </row>
    <row r="515" spans="5:5" x14ac:dyDescent="0.15">
      <c r="E515">
        <f>'Data data'!K1038</f>
        <v>0</v>
      </c>
    </row>
    <row r="516" spans="5:5" x14ac:dyDescent="0.15">
      <c r="E516">
        <f>'Data data'!K1039</f>
        <v>0</v>
      </c>
    </row>
    <row r="517" spans="5:5" x14ac:dyDescent="0.15">
      <c r="E517">
        <f>'Data data'!K1040</f>
        <v>0</v>
      </c>
    </row>
    <row r="518" spans="5:5" x14ac:dyDescent="0.15">
      <c r="E518">
        <f>'Data data'!K1041</f>
        <v>0</v>
      </c>
    </row>
    <row r="519" spans="5:5" x14ac:dyDescent="0.15">
      <c r="E519">
        <f>'Data data'!K1042</f>
        <v>0</v>
      </c>
    </row>
    <row r="520" spans="5:5" x14ac:dyDescent="0.15">
      <c r="E520">
        <f>'Data data'!K1043</f>
        <v>0</v>
      </c>
    </row>
    <row r="521" spans="5:5" x14ac:dyDescent="0.15">
      <c r="E521">
        <f>'Data data'!K1044</f>
        <v>0</v>
      </c>
    </row>
    <row r="522" spans="5:5" x14ac:dyDescent="0.15">
      <c r="E522">
        <f>'Data data'!K1045</f>
        <v>0</v>
      </c>
    </row>
    <row r="523" spans="5:5" x14ac:dyDescent="0.15">
      <c r="E523">
        <f>'Data data'!K1046</f>
        <v>0</v>
      </c>
    </row>
    <row r="524" spans="5:5" x14ac:dyDescent="0.15">
      <c r="E524">
        <f>'Data data'!K1047</f>
        <v>0</v>
      </c>
    </row>
    <row r="525" spans="5:5" x14ac:dyDescent="0.15">
      <c r="E525">
        <f>'Data data'!K1048</f>
        <v>0</v>
      </c>
    </row>
    <row r="526" spans="5:5" x14ac:dyDescent="0.15">
      <c r="E526">
        <f>'Data data'!K1049</f>
        <v>0</v>
      </c>
    </row>
    <row r="527" spans="5:5" x14ac:dyDescent="0.15">
      <c r="E527">
        <f>'Data data'!K1050</f>
        <v>0</v>
      </c>
    </row>
    <row r="528" spans="5:5" x14ac:dyDescent="0.15">
      <c r="E528">
        <f>'Data data'!K1051</f>
        <v>0</v>
      </c>
    </row>
    <row r="529" spans="5:5" x14ac:dyDescent="0.15">
      <c r="E529">
        <f>'Data data'!K1052</f>
        <v>0</v>
      </c>
    </row>
    <row r="530" spans="5:5" x14ac:dyDescent="0.15">
      <c r="E530">
        <f>'Data data'!K1053</f>
        <v>0</v>
      </c>
    </row>
    <row r="531" spans="5:5" x14ac:dyDescent="0.15">
      <c r="E531">
        <f>'Data data'!K1054</f>
        <v>0</v>
      </c>
    </row>
    <row r="532" spans="5:5" x14ac:dyDescent="0.15">
      <c r="E532">
        <f>'Data data'!K1055</f>
        <v>0</v>
      </c>
    </row>
    <row r="533" spans="5:5" x14ac:dyDescent="0.15">
      <c r="E533">
        <f>'Data data'!K1056</f>
        <v>0</v>
      </c>
    </row>
    <row r="534" spans="5:5" x14ac:dyDescent="0.15">
      <c r="E534">
        <f>'Data data'!K1057</f>
        <v>0</v>
      </c>
    </row>
    <row r="535" spans="5:5" x14ac:dyDescent="0.15">
      <c r="E535">
        <f>'Data data'!K1058</f>
        <v>0</v>
      </c>
    </row>
    <row r="536" spans="5:5" x14ac:dyDescent="0.15">
      <c r="E536">
        <f>'Data data'!K1059</f>
        <v>0</v>
      </c>
    </row>
    <row r="537" spans="5:5" x14ac:dyDescent="0.15">
      <c r="E537">
        <f>'Data data'!K1060</f>
        <v>0</v>
      </c>
    </row>
    <row r="538" spans="5:5" x14ac:dyDescent="0.15">
      <c r="E538">
        <f>'Data data'!K1061</f>
        <v>0</v>
      </c>
    </row>
    <row r="539" spans="5:5" x14ac:dyDescent="0.15">
      <c r="E539">
        <f>'Data data'!K1062</f>
        <v>0</v>
      </c>
    </row>
    <row r="540" spans="5:5" x14ac:dyDescent="0.15">
      <c r="E540">
        <f>'Data data'!K1063</f>
        <v>0</v>
      </c>
    </row>
    <row r="541" spans="5:5" x14ac:dyDescent="0.15">
      <c r="E541">
        <f>'Data data'!K1064</f>
        <v>0</v>
      </c>
    </row>
    <row r="542" spans="5:5" x14ac:dyDescent="0.15">
      <c r="E542">
        <f>'Data data'!K1065</f>
        <v>0</v>
      </c>
    </row>
    <row r="543" spans="5:5" x14ac:dyDescent="0.15">
      <c r="E543">
        <f>'Data data'!K1066</f>
        <v>0</v>
      </c>
    </row>
    <row r="544" spans="5:5" x14ac:dyDescent="0.15">
      <c r="E544">
        <f>'Data data'!K1067</f>
        <v>0</v>
      </c>
    </row>
    <row r="545" spans="5:5" x14ac:dyDescent="0.15">
      <c r="E545">
        <f>'Data data'!K1068</f>
        <v>0</v>
      </c>
    </row>
    <row r="546" spans="5:5" x14ac:dyDescent="0.15">
      <c r="E546">
        <f>'Data data'!K1069</f>
        <v>0</v>
      </c>
    </row>
    <row r="547" spans="5:5" x14ac:dyDescent="0.15">
      <c r="E547">
        <f>'Data data'!K1070</f>
        <v>0</v>
      </c>
    </row>
    <row r="548" spans="5:5" x14ac:dyDescent="0.15">
      <c r="E548">
        <f>'Data data'!K1071</f>
        <v>0</v>
      </c>
    </row>
    <row r="549" spans="5:5" x14ac:dyDescent="0.15">
      <c r="E549">
        <f>'Data data'!K1072</f>
        <v>0</v>
      </c>
    </row>
    <row r="550" spans="5:5" x14ac:dyDescent="0.15">
      <c r="E550">
        <f>'Data data'!K1073</f>
        <v>0</v>
      </c>
    </row>
    <row r="551" spans="5:5" x14ac:dyDescent="0.15">
      <c r="E551">
        <f>'Data data'!K1074</f>
        <v>0</v>
      </c>
    </row>
    <row r="552" spans="5:5" x14ac:dyDescent="0.15">
      <c r="E552">
        <f>'Data data'!K1075</f>
        <v>0</v>
      </c>
    </row>
    <row r="553" spans="5:5" x14ac:dyDescent="0.15">
      <c r="E553">
        <f>'Data data'!K1076</f>
        <v>0</v>
      </c>
    </row>
    <row r="554" spans="5:5" x14ac:dyDescent="0.15">
      <c r="E554">
        <f>'Data data'!K1077</f>
        <v>0</v>
      </c>
    </row>
    <row r="555" spans="5:5" x14ac:dyDescent="0.15">
      <c r="E555">
        <f>'Data data'!K1078</f>
        <v>0</v>
      </c>
    </row>
    <row r="556" spans="5:5" x14ac:dyDescent="0.15">
      <c r="E556">
        <f>'Data data'!K1079</f>
        <v>0</v>
      </c>
    </row>
    <row r="557" spans="5:5" x14ac:dyDescent="0.15">
      <c r="E557">
        <f>'Data data'!K1080</f>
        <v>0</v>
      </c>
    </row>
    <row r="558" spans="5:5" x14ac:dyDescent="0.15">
      <c r="E558">
        <f>'Data data'!K1081</f>
        <v>0</v>
      </c>
    </row>
    <row r="559" spans="5:5" x14ac:dyDescent="0.15">
      <c r="E559">
        <f>'Data data'!K1082</f>
        <v>0</v>
      </c>
    </row>
    <row r="560" spans="5:5" x14ac:dyDescent="0.15">
      <c r="E560">
        <f>'Data data'!K1083</f>
        <v>0</v>
      </c>
    </row>
    <row r="561" spans="5:5" x14ac:dyDescent="0.15">
      <c r="E561">
        <f>'Data data'!K1084</f>
        <v>0</v>
      </c>
    </row>
    <row r="562" spans="5:5" x14ac:dyDescent="0.15">
      <c r="E562">
        <f>'Data data'!K1085</f>
        <v>0</v>
      </c>
    </row>
    <row r="563" spans="5:5" x14ac:dyDescent="0.15">
      <c r="E563">
        <f>'Data data'!K1086</f>
        <v>0</v>
      </c>
    </row>
    <row r="564" spans="5:5" x14ac:dyDescent="0.15">
      <c r="E564">
        <f>'Data data'!K1087</f>
        <v>0</v>
      </c>
    </row>
    <row r="565" spans="5:5" x14ac:dyDescent="0.15">
      <c r="E565">
        <f>'Data data'!K1088</f>
        <v>0</v>
      </c>
    </row>
    <row r="566" spans="5:5" x14ac:dyDescent="0.15">
      <c r="E566">
        <f>'Data data'!K1089</f>
        <v>0</v>
      </c>
    </row>
    <row r="567" spans="5:5" x14ac:dyDescent="0.15">
      <c r="E567">
        <f>'Data data'!K1090</f>
        <v>0</v>
      </c>
    </row>
    <row r="568" spans="5:5" x14ac:dyDescent="0.15">
      <c r="E568">
        <f>'Data data'!K1091</f>
        <v>0</v>
      </c>
    </row>
    <row r="569" spans="5:5" x14ac:dyDescent="0.15">
      <c r="E569">
        <f>'Data data'!K1092</f>
        <v>0</v>
      </c>
    </row>
    <row r="570" spans="5:5" x14ac:dyDescent="0.15">
      <c r="E570">
        <f>'Data data'!K1093</f>
        <v>0</v>
      </c>
    </row>
    <row r="571" spans="5:5" x14ac:dyDescent="0.15">
      <c r="E571">
        <f>'Data data'!K1094</f>
        <v>0</v>
      </c>
    </row>
    <row r="572" spans="5:5" x14ac:dyDescent="0.15">
      <c r="E572">
        <f>'Data data'!K1095</f>
        <v>0</v>
      </c>
    </row>
    <row r="573" spans="5:5" x14ac:dyDescent="0.15">
      <c r="E573">
        <f>'Data data'!K1096</f>
        <v>0</v>
      </c>
    </row>
    <row r="574" spans="5:5" x14ac:dyDescent="0.15">
      <c r="E574">
        <f>'Data data'!K1097</f>
        <v>0</v>
      </c>
    </row>
    <row r="575" spans="5:5" x14ac:dyDescent="0.15">
      <c r="E575">
        <f>'Data data'!K1098</f>
        <v>0</v>
      </c>
    </row>
    <row r="576" spans="5:5" x14ac:dyDescent="0.15">
      <c r="E576">
        <f>'Data data'!K1099</f>
        <v>0</v>
      </c>
    </row>
    <row r="577" spans="5:5" x14ac:dyDescent="0.15">
      <c r="E577">
        <f>'Data data'!K1100</f>
        <v>0</v>
      </c>
    </row>
    <row r="578" spans="5:5" x14ac:dyDescent="0.15">
      <c r="E578">
        <f>'Data data'!K1101</f>
        <v>0</v>
      </c>
    </row>
    <row r="579" spans="5:5" x14ac:dyDescent="0.15">
      <c r="E579">
        <f>'Data data'!K1102</f>
        <v>0</v>
      </c>
    </row>
    <row r="580" spans="5:5" x14ac:dyDescent="0.15">
      <c r="E580">
        <f>'Data data'!K1103</f>
        <v>0</v>
      </c>
    </row>
    <row r="581" spans="5:5" x14ac:dyDescent="0.15">
      <c r="E581">
        <f>'Data data'!K1104</f>
        <v>0</v>
      </c>
    </row>
    <row r="582" spans="5:5" x14ac:dyDescent="0.15">
      <c r="E582">
        <f>'Data data'!K1105</f>
        <v>0</v>
      </c>
    </row>
    <row r="583" spans="5:5" x14ac:dyDescent="0.15">
      <c r="E583">
        <f>'Data data'!K1106</f>
        <v>0</v>
      </c>
    </row>
    <row r="584" spans="5:5" x14ac:dyDescent="0.15">
      <c r="E584">
        <f>'Data data'!K1107</f>
        <v>0</v>
      </c>
    </row>
    <row r="585" spans="5:5" x14ac:dyDescent="0.15">
      <c r="E585">
        <f>'Data data'!K1108</f>
        <v>0</v>
      </c>
    </row>
    <row r="586" spans="5:5" x14ac:dyDescent="0.15">
      <c r="E586">
        <f>'Data data'!K1109</f>
        <v>0</v>
      </c>
    </row>
    <row r="587" spans="5:5" x14ac:dyDescent="0.15">
      <c r="E587">
        <f>'Data data'!K1110</f>
        <v>0</v>
      </c>
    </row>
    <row r="588" spans="5:5" x14ac:dyDescent="0.15">
      <c r="E588">
        <f>'Data data'!K1111</f>
        <v>0</v>
      </c>
    </row>
    <row r="589" spans="5:5" x14ac:dyDescent="0.15">
      <c r="E589">
        <f>'Data data'!K1112</f>
        <v>0</v>
      </c>
    </row>
    <row r="590" spans="5:5" x14ac:dyDescent="0.15">
      <c r="E590">
        <f>'Data data'!K1113</f>
        <v>0</v>
      </c>
    </row>
    <row r="591" spans="5:5" x14ac:dyDescent="0.15">
      <c r="E591">
        <f>'Data data'!K1114</f>
        <v>0</v>
      </c>
    </row>
    <row r="592" spans="5:5" x14ac:dyDescent="0.15">
      <c r="E592">
        <f>'Data data'!K1115</f>
        <v>0</v>
      </c>
    </row>
    <row r="593" spans="5:5" x14ac:dyDescent="0.15">
      <c r="E593">
        <f>'Data data'!K1116</f>
        <v>0</v>
      </c>
    </row>
    <row r="594" spans="5:5" x14ac:dyDescent="0.15">
      <c r="E594">
        <f>'Data data'!K1117</f>
        <v>0</v>
      </c>
    </row>
    <row r="595" spans="5:5" x14ac:dyDescent="0.15">
      <c r="E595">
        <f>'Data data'!K1118</f>
        <v>0</v>
      </c>
    </row>
    <row r="596" spans="5:5" x14ac:dyDescent="0.15">
      <c r="E596">
        <f>'Data data'!K1119</f>
        <v>0</v>
      </c>
    </row>
    <row r="597" spans="5:5" x14ac:dyDescent="0.15">
      <c r="E597">
        <f>'Data data'!K1120</f>
        <v>0</v>
      </c>
    </row>
    <row r="598" spans="5:5" x14ac:dyDescent="0.15">
      <c r="E598">
        <f>'Data data'!K1121</f>
        <v>0</v>
      </c>
    </row>
    <row r="599" spans="5:5" x14ac:dyDescent="0.15">
      <c r="E599">
        <f>'Data data'!K1122</f>
        <v>0</v>
      </c>
    </row>
    <row r="600" spans="5:5" x14ac:dyDescent="0.15">
      <c r="E600">
        <f>'Data data'!K1123</f>
        <v>0</v>
      </c>
    </row>
    <row r="601" spans="5:5" x14ac:dyDescent="0.15">
      <c r="E601">
        <f>'Data data'!K1124</f>
        <v>0</v>
      </c>
    </row>
    <row r="602" spans="5:5" x14ac:dyDescent="0.15">
      <c r="E602">
        <f>'Data data'!K1125</f>
        <v>0</v>
      </c>
    </row>
    <row r="603" spans="5:5" x14ac:dyDescent="0.15">
      <c r="E603">
        <f>'Data data'!K1126</f>
        <v>0</v>
      </c>
    </row>
    <row r="604" spans="5:5" x14ac:dyDescent="0.15">
      <c r="E604">
        <f>'Data data'!K1127</f>
        <v>0</v>
      </c>
    </row>
    <row r="605" spans="5:5" x14ac:dyDescent="0.15">
      <c r="E605">
        <f>'Data data'!K1128</f>
        <v>0</v>
      </c>
    </row>
    <row r="606" spans="5:5" x14ac:dyDescent="0.15">
      <c r="E606">
        <f>'Data data'!K1129</f>
        <v>0</v>
      </c>
    </row>
    <row r="607" spans="5:5" x14ac:dyDescent="0.15">
      <c r="E607">
        <f>'Data data'!K1130</f>
        <v>0</v>
      </c>
    </row>
    <row r="608" spans="5:5" x14ac:dyDescent="0.15">
      <c r="E608">
        <f>'Data data'!K1131</f>
        <v>0</v>
      </c>
    </row>
    <row r="609" spans="5:5" x14ac:dyDescent="0.15">
      <c r="E609">
        <f>'Data data'!K1132</f>
        <v>0</v>
      </c>
    </row>
    <row r="610" spans="5:5" x14ac:dyDescent="0.15">
      <c r="E610">
        <f>'Data data'!K1133</f>
        <v>0</v>
      </c>
    </row>
    <row r="611" spans="5:5" x14ac:dyDescent="0.15">
      <c r="E611">
        <f>'Data data'!K1134</f>
        <v>0</v>
      </c>
    </row>
    <row r="612" spans="5:5" x14ac:dyDescent="0.15">
      <c r="E612">
        <f>'Data data'!K1135</f>
        <v>0</v>
      </c>
    </row>
    <row r="613" spans="5:5" x14ac:dyDescent="0.15">
      <c r="E613">
        <f>'Data data'!K1136</f>
        <v>0</v>
      </c>
    </row>
    <row r="614" spans="5:5" x14ac:dyDescent="0.15">
      <c r="E614">
        <f>'Data data'!K1137</f>
        <v>0</v>
      </c>
    </row>
    <row r="615" spans="5:5" x14ac:dyDescent="0.15">
      <c r="E615">
        <f>'Data data'!K1138</f>
        <v>0</v>
      </c>
    </row>
    <row r="616" spans="5:5" x14ac:dyDescent="0.15">
      <c r="E616">
        <f>'Data data'!K1139</f>
        <v>0</v>
      </c>
    </row>
    <row r="617" spans="5:5" x14ac:dyDescent="0.15">
      <c r="E617">
        <f>'Data data'!K1140</f>
        <v>0</v>
      </c>
    </row>
    <row r="618" spans="5:5" x14ac:dyDescent="0.15">
      <c r="E618">
        <f>'Data data'!K1141</f>
        <v>0</v>
      </c>
    </row>
    <row r="619" spans="5:5" x14ac:dyDescent="0.15">
      <c r="E619">
        <f>'Data data'!K1142</f>
        <v>0</v>
      </c>
    </row>
    <row r="620" spans="5:5" x14ac:dyDescent="0.15">
      <c r="E620">
        <f>'Data data'!K1143</f>
        <v>0</v>
      </c>
    </row>
    <row r="621" spans="5:5" x14ac:dyDescent="0.15">
      <c r="E621">
        <f>'Data data'!K1144</f>
        <v>0</v>
      </c>
    </row>
    <row r="622" spans="5:5" x14ac:dyDescent="0.15">
      <c r="E622">
        <f>'Data data'!K1145</f>
        <v>0</v>
      </c>
    </row>
    <row r="623" spans="5:5" x14ac:dyDescent="0.15">
      <c r="E623">
        <f>'Data data'!K1146</f>
        <v>0</v>
      </c>
    </row>
    <row r="624" spans="5:5" x14ac:dyDescent="0.15">
      <c r="E624">
        <f>'Data data'!K1147</f>
        <v>0</v>
      </c>
    </row>
    <row r="625" spans="5:5" x14ac:dyDescent="0.15">
      <c r="E625">
        <f>'Data data'!K1148</f>
        <v>0</v>
      </c>
    </row>
    <row r="626" spans="5:5" x14ac:dyDescent="0.15">
      <c r="E626">
        <f>'Data data'!K1149</f>
        <v>0</v>
      </c>
    </row>
    <row r="627" spans="5:5" x14ac:dyDescent="0.15">
      <c r="E627">
        <f>'Data data'!K1150</f>
        <v>0</v>
      </c>
    </row>
    <row r="628" spans="5:5" x14ac:dyDescent="0.15">
      <c r="E628">
        <f>'Data data'!K1151</f>
        <v>0</v>
      </c>
    </row>
    <row r="629" spans="5:5" x14ac:dyDescent="0.15">
      <c r="E629">
        <f>'Data data'!K1152</f>
        <v>0</v>
      </c>
    </row>
    <row r="630" spans="5:5" x14ac:dyDescent="0.15">
      <c r="E630">
        <f>'Data data'!K1153</f>
        <v>0</v>
      </c>
    </row>
    <row r="631" spans="5:5" x14ac:dyDescent="0.15">
      <c r="E631">
        <f>'Data data'!K1154</f>
        <v>0</v>
      </c>
    </row>
    <row r="632" spans="5:5" x14ac:dyDescent="0.15">
      <c r="E632">
        <f>'Data data'!K1155</f>
        <v>0</v>
      </c>
    </row>
    <row r="633" spans="5:5" x14ac:dyDescent="0.15">
      <c r="E633">
        <f>'Data data'!K1156</f>
        <v>0</v>
      </c>
    </row>
    <row r="634" spans="5:5" x14ac:dyDescent="0.15">
      <c r="E634">
        <f>'Data data'!K1157</f>
        <v>0</v>
      </c>
    </row>
    <row r="635" spans="5:5" x14ac:dyDescent="0.15">
      <c r="E635">
        <f>'Data data'!K1158</f>
        <v>0</v>
      </c>
    </row>
    <row r="636" spans="5:5" x14ac:dyDescent="0.15">
      <c r="E636">
        <f>'Data data'!K1159</f>
        <v>0</v>
      </c>
    </row>
    <row r="637" spans="5:5" x14ac:dyDescent="0.15">
      <c r="E637">
        <f>'Data data'!K1160</f>
        <v>0</v>
      </c>
    </row>
    <row r="638" spans="5:5" x14ac:dyDescent="0.15">
      <c r="E638">
        <f>'Data data'!K1161</f>
        <v>0</v>
      </c>
    </row>
    <row r="639" spans="5:5" x14ac:dyDescent="0.15">
      <c r="E639">
        <f>'Data data'!K1162</f>
        <v>0</v>
      </c>
    </row>
    <row r="640" spans="5:5" x14ac:dyDescent="0.15">
      <c r="E640">
        <f>'Data data'!K1163</f>
        <v>0</v>
      </c>
    </row>
    <row r="641" spans="5:5" x14ac:dyDescent="0.15">
      <c r="E641">
        <f>'Data data'!K1164</f>
        <v>0</v>
      </c>
    </row>
    <row r="642" spans="5:5" x14ac:dyDescent="0.15">
      <c r="E642">
        <f>'Data data'!K1165</f>
        <v>0</v>
      </c>
    </row>
    <row r="643" spans="5:5" x14ac:dyDescent="0.15">
      <c r="E643">
        <f>'Data data'!K1166</f>
        <v>0</v>
      </c>
    </row>
    <row r="644" spans="5:5" x14ac:dyDescent="0.15">
      <c r="E644">
        <f>'Data data'!K1167</f>
        <v>0</v>
      </c>
    </row>
    <row r="645" spans="5:5" x14ac:dyDescent="0.15">
      <c r="E645">
        <f>'Data data'!K1168</f>
        <v>0</v>
      </c>
    </row>
    <row r="646" spans="5:5" x14ac:dyDescent="0.15">
      <c r="E646">
        <f>'Data data'!K1169</f>
        <v>0</v>
      </c>
    </row>
    <row r="647" spans="5:5" x14ac:dyDescent="0.15">
      <c r="E647">
        <f>'Data data'!K1170</f>
        <v>0</v>
      </c>
    </row>
    <row r="648" spans="5:5" x14ac:dyDescent="0.15">
      <c r="E648">
        <f>'Data data'!K1171</f>
        <v>0</v>
      </c>
    </row>
    <row r="649" spans="5:5" x14ac:dyDescent="0.15">
      <c r="E649">
        <f>'Data data'!K1172</f>
        <v>0</v>
      </c>
    </row>
    <row r="650" spans="5:5" x14ac:dyDescent="0.15">
      <c r="E650">
        <f>'Data data'!K1173</f>
        <v>0</v>
      </c>
    </row>
    <row r="651" spans="5:5" x14ac:dyDescent="0.15">
      <c r="E651">
        <f>'Data data'!K1174</f>
        <v>0</v>
      </c>
    </row>
    <row r="652" spans="5:5" x14ac:dyDescent="0.15">
      <c r="E652">
        <f>'Data data'!K1175</f>
        <v>0</v>
      </c>
    </row>
    <row r="653" spans="5:5" x14ac:dyDescent="0.15">
      <c r="E653">
        <f>'Data data'!K1176</f>
        <v>0</v>
      </c>
    </row>
    <row r="654" spans="5:5" x14ac:dyDescent="0.15">
      <c r="E654">
        <f>'Data data'!K1177</f>
        <v>0</v>
      </c>
    </row>
    <row r="655" spans="5:5" x14ac:dyDescent="0.15">
      <c r="E655">
        <f>'Data data'!K1178</f>
        <v>0</v>
      </c>
    </row>
    <row r="656" spans="5:5" x14ac:dyDescent="0.15">
      <c r="E656">
        <f>'Data data'!K1179</f>
        <v>0</v>
      </c>
    </row>
    <row r="657" spans="5:5" x14ac:dyDescent="0.15">
      <c r="E657">
        <f>'Data data'!K1180</f>
        <v>0</v>
      </c>
    </row>
    <row r="658" spans="5:5" x14ac:dyDescent="0.15">
      <c r="E658">
        <f>'Data data'!K1181</f>
        <v>0</v>
      </c>
    </row>
    <row r="659" spans="5:5" x14ac:dyDescent="0.15">
      <c r="E659">
        <f>'Data data'!K1182</f>
        <v>0</v>
      </c>
    </row>
    <row r="660" spans="5:5" x14ac:dyDescent="0.15">
      <c r="E660">
        <f>'Data data'!K1183</f>
        <v>0</v>
      </c>
    </row>
    <row r="661" spans="5:5" x14ac:dyDescent="0.15">
      <c r="E661">
        <f>'Data data'!K1184</f>
        <v>0</v>
      </c>
    </row>
    <row r="662" spans="5:5" x14ac:dyDescent="0.15">
      <c r="E662">
        <f>'Data data'!K1185</f>
        <v>0</v>
      </c>
    </row>
    <row r="663" spans="5:5" x14ac:dyDescent="0.15">
      <c r="E663">
        <f>'Data data'!K1186</f>
        <v>0</v>
      </c>
    </row>
    <row r="664" spans="5:5" x14ac:dyDescent="0.15">
      <c r="E664">
        <f>'Data data'!K1187</f>
        <v>0</v>
      </c>
    </row>
    <row r="665" spans="5:5" x14ac:dyDescent="0.15">
      <c r="E665">
        <f>'Data data'!K1188</f>
        <v>0</v>
      </c>
    </row>
    <row r="666" spans="5:5" x14ac:dyDescent="0.15">
      <c r="E666">
        <f>'Data data'!K1189</f>
        <v>0</v>
      </c>
    </row>
    <row r="667" spans="5:5" x14ac:dyDescent="0.15">
      <c r="E667">
        <f>'Data data'!K1190</f>
        <v>0</v>
      </c>
    </row>
    <row r="668" spans="5:5" x14ac:dyDescent="0.15">
      <c r="E668">
        <f>'Data data'!K1191</f>
        <v>0</v>
      </c>
    </row>
    <row r="669" spans="5:5" x14ac:dyDescent="0.15">
      <c r="E669">
        <f>'Data data'!K1192</f>
        <v>0</v>
      </c>
    </row>
    <row r="670" spans="5:5" x14ac:dyDescent="0.15">
      <c r="E670">
        <f>'Data data'!K1193</f>
        <v>0</v>
      </c>
    </row>
    <row r="671" spans="5:5" x14ac:dyDescent="0.15">
      <c r="E671">
        <f>'Data data'!K1194</f>
        <v>0</v>
      </c>
    </row>
    <row r="672" spans="5:5" x14ac:dyDescent="0.15">
      <c r="E672">
        <f>'Data data'!K1195</f>
        <v>0</v>
      </c>
    </row>
    <row r="673" spans="5:5" x14ac:dyDescent="0.15">
      <c r="E673">
        <f>'Data data'!K1196</f>
        <v>0</v>
      </c>
    </row>
    <row r="674" spans="5:5" x14ac:dyDescent="0.15">
      <c r="E674">
        <f>'Data data'!K1197</f>
        <v>0</v>
      </c>
    </row>
    <row r="675" spans="5:5" x14ac:dyDescent="0.15">
      <c r="E675">
        <f>'Data data'!K1198</f>
        <v>0</v>
      </c>
    </row>
    <row r="676" spans="5:5" x14ac:dyDescent="0.15">
      <c r="E676">
        <f>'Data data'!K1199</f>
        <v>0</v>
      </c>
    </row>
    <row r="677" spans="5:5" x14ac:dyDescent="0.15">
      <c r="E677">
        <f>'Data data'!K1200</f>
        <v>0</v>
      </c>
    </row>
    <row r="678" spans="5:5" x14ac:dyDescent="0.15">
      <c r="E678">
        <f>'Data data'!K1201</f>
        <v>0</v>
      </c>
    </row>
    <row r="679" spans="5:5" x14ac:dyDescent="0.15">
      <c r="E679">
        <f>'Data data'!K1202</f>
        <v>0</v>
      </c>
    </row>
    <row r="680" spans="5:5" x14ac:dyDescent="0.15">
      <c r="E680">
        <f>'Data data'!K1203</f>
        <v>0</v>
      </c>
    </row>
    <row r="681" spans="5:5" x14ac:dyDescent="0.15">
      <c r="E681">
        <f>'Data data'!K1204</f>
        <v>0</v>
      </c>
    </row>
    <row r="682" spans="5:5" x14ac:dyDescent="0.15">
      <c r="E682">
        <f>'Data data'!K1205</f>
        <v>0</v>
      </c>
    </row>
    <row r="683" spans="5:5" x14ac:dyDescent="0.15">
      <c r="E683">
        <f>'Data data'!K1206</f>
        <v>0</v>
      </c>
    </row>
    <row r="684" spans="5:5" x14ac:dyDescent="0.15">
      <c r="E684">
        <f>'Data data'!K1207</f>
        <v>0</v>
      </c>
    </row>
    <row r="685" spans="5:5" x14ac:dyDescent="0.15">
      <c r="E685">
        <f>'Data data'!K1208</f>
        <v>0</v>
      </c>
    </row>
    <row r="686" spans="5:5" x14ac:dyDescent="0.15">
      <c r="E686">
        <f>'Data data'!K1209</f>
        <v>0</v>
      </c>
    </row>
    <row r="687" spans="5:5" x14ac:dyDescent="0.15">
      <c r="E687">
        <f>'Data data'!K1210</f>
        <v>0</v>
      </c>
    </row>
    <row r="688" spans="5:5" x14ac:dyDescent="0.15">
      <c r="E688">
        <f>'Data data'!K1211</f>
        <v>0</v>
      </c>
    </row>
    <row r="689" spans="5:5" x14ac:dyDescent="0.15">
      <c r="E689">
        <f>'Data data'!K1212</f>
        <v>0</v>
      </c>
    </row>
    <row r="690" spans="5:5" x14ac:dyDescent="0.15">
      <c r="E690">
        <f>'Data data'!K1213</f>
        <v>0</v>
      </c>
    </row>
    <row r="691" spans="5:5" x14ac:dyDescent="0.15">
      <c r="E691">
        <f>'Data data'!K1214</f>
        <v>0</v>
      </c>
    </row>
    <row r="692" spans="5:5" x14ac:dyDescent="0.15">
      <c r="E692">
        <f>'Data data'!K1215</f>
        <v>0</v>
      </c>
    </row>
    <row r="693" spans="5:5" x14ac:dyDescent="0.15">
      <c r="E693">
        <f>'Data data'!K1216</f>
        <v>0</v>
      </c>
    </row>
    <row r="694" spans="5:5" x14ac:dyDescent="0.15">
      <c r="E694">
        <f>'Data data'!K1217</f>
        <v>0</v>
      </c>
    </row>
    <row r="695" spans="5:5" x14ac:dyDescent="0.15">
      <c r="E695">
        <f>'Data data'!K1218</f>
        <v>0</v>
      </c>
    </row>
    <row r="696" spans="5:5" x14ac:dyDescent="0.15">
      <c r="E696">
        <f>'Data data'!K1219</f>
        <v>0</v>
      </c>
    </row>
    <row r="697" spans="5:5" x14ac:dyDescent="0.15">
      <c r="E697">
        <f>'Data data'!K1220</f>
        <v>0</v>
      </c>
    </row>
    <row r="698" spans="5:5" x14ac:dyDescent="0.15">
      <c r="E698">
        <f>'Data data'!K1221</f>
        <v>0</v>
      </c>
    </row>
    <row r="699" spans="5:5" x14ac:dyDescent="0.15">
      <c r="E699">
        <f>'Data data'!K1222</f>
        <v>0</v>
      </c>
    </row>
    <row r="700" spans="5:5" x14ac:dyDescent="0.15">
      <c r="E700">
        <f>'Data data'!K1223</f>
        <v>0</v>
      </c>
    </row>
    <row r="701" spans="5:5" x14ac:dyDescent="0.15">
      <c r="E701">
        <f>'Data data'!K1224</f>
        <v>0</v>
      </c>
    </row>
    <row r="702" spans="5:5" x14ac:dyDescent="0.15">
      <c r="E702">
        <f>'Data data'!K1225</f>
        <v>0</v>
      </c>
    </row>
    <row r="703" spans="5:5" x14ac:dyDescent="0.15">
      <c r="E703">
        <f>'Data data'!K1226</f>
        <v>0</v>
      </c>
    </row>
    <row r="704" spans="5:5" x14ac:dyDescent="0.15">
      <c r="E704">
        <f>'Data data'!K1227</f>
        <v>0</v>
      </c>
    </row>
    <row r="705" spans="5:5" x14ac:dyDescent="0.15">
      <c r="E705">
        <f>'Data data'!K1228</f>
        <v>0</v>
      </c>
    </row>
    <row r="706" spans="5:5" x14ac:dyDescent="0.15">
      <c r="E706">
        <f>'Data data'!K1229</f>
        <v>0</v>
      </c>
    </row>
    <row r="707" spans="5:5" x14ac:dyDescent="0.15">
      <c r="E707">
        <f>'Data data'!K1230</f>
        <v>0</v>
      </c>
    </row>
    <row r="708" spans="5:5" x14ac:dyDescent="0.15">
      <c r="E708">
        <f>'Data data'!K1231</f>
        <v>0</v>
      </c>
    </row>
    <row r="709" spans="5:5" x14ac:dyDescent="0.15">
      <c r="E709">
        <f>'Data data'!K1232</f>
        <v>0</v>
      </c>
    </row>
    <row r="710" spans="5:5" x14ac:dyDescent="0.15">
      <c r="E710">
        <f>'Data data'!K1233</f>
        <v>0</v>
      </c>
    </row>
    <row r="711" spans="5:5" x14ac:dyDescent="0.15">
      <c r="E711">
        <f>'Data data'!K1234</f>
        <v>0</v>
      </c>
    </row>
    <row r="712" spans="5:5" x14ac:dyDescent="0.15">
      <c r="E712">
        <f>'Data data'!K1235</f>
        <v>0</v>
      </c>
    </row>
    <row r="713" spans="5:5" x14ac:dyDescent="0.15">
      <c r="E713">
        <f>'Data data'!K1236</f>
        <v>0</v>
      </c>
    </row>
    <row r="714" spans="5:5" x14ac:dyDescent="0.15">
      <c r="E714">
        <f>'Data data'!K1237</f>
        <v>0</v>
      </c>
    </row>
    <row r="715" spans="5:5" x14ac:dyDescent="0.15">
      <c r="E715">
        <f>'Data data'!K1238</f>
        <v>0</v>
      </c>
    </row>
    <row r="716" spans="5:5" x14ac:dyDescent="0.15">
      <c r="E716">
        <f>'Data data'!K1239</f>
        <v>0</v>
      </c>
    </row>
    <row r="717" spans="5:5" x14ac:dyDescent="0.15">
      <c r="E717">
        <f>'Data data'!K1240</f>
        <v>0</v>
      </c>
    </row>
    <row r="718" spans="5:5" x14ac:dyDescent="0.15">
      <c r="E718">
        <f>'Data data'!K1241</f>
        <v>0</v>
      </c>
    </row>
    <row r="719" spans="5:5" x14ac:dyDescent="0.15">
      <c r="E719">
        <f>'Data data'!K1242</f>
        <v>0</v>
      </c>
    </row>
    <row r="720" spans="5:5" x14ac:dyDescent="0.15">
      <c r="E720">
        <f>'Data data'!K1243</f>
        <v>0</v>
      </c>
    </row>
    <row r="721" spans="5:5" x14ac:dyDescent="0.15">
      <c r="E721">
        <f>'Data data'!K1244</f>
        <v>0</v>
      </c>
    </row>
    <row r="722" spans="5:5" x14ac:dyDescent="0.15">
      <c r="E722">
        <f>'Data data'!K1245</f>
        <v>0</v>
      </c>
    </row>
    <row r="723" spans="5:5" x14ac:dyDescent="0.15">
      <c r="E723">
        <f>'Data data'!K1246</f>
        <v>0</v>
      </c>
    </row>
    <row r="724" spans="5:5" x14ac:dyDescent="0.15">
      <c r="E724">
        <f>'Data data'!K1247</f>
        <v>0</v>
      </c>
    </row>
    <row r="725" spans="5:5" x14ac:dyDescent="0.15">
      <c r="E725">
        <f>'Data data'!K1248</f>
        <v>0</v>
      </c>
    </row>
    <row r="726" spans="5:5" x14ac:dyDescent="0.15">
      <c r="E726">
        <f>'Data data'!K1249</f>
        <v>0</v>
      </c>
    </row>
    <row r="727" spans="5:5" x14ac:dyDescent="0.15">
      <c r="E727">
        <f>'Data data'!K1250</f>
        <v>0</v>
      </c>
    </row>
    <row r="728" spans="5:5" x14ac:dyDescent="0.15">
      <c r="E728">
        <f>'Data data'!K1251</f>
        <v>0</v>
      </c>
    </row>
    <row r="729" spans="5:5" x14ac:dyDescent="0.15">
      <c r="E729">
        <f>'Data data'!K1252</f>
        <v>0</v>
      </c>
    </row>
    <row r="730" spans="5:5" x14ac:dyDescent="0.15">
      <c r="E730">
        <f>'Data data'!K1253</f>
        <v>0</v>
      </c>
    </row>
    <row r="731" spans="5:5" x14ac:dyDescent="0.15">
      <c r="E731">
        <f>'Data data'!K1254</f>
        <v>0</v>
      </c>
    </row>
    <row r="732" spans="5:5" x14ac:dyDescent="0.15">
      <c r="E732">
        <f>'Data data'!K1255</f>
        <v>0</v>
      </c>
    </row>
    <row r="733" spans="5:5" x14ac:dyDescent="0.15">
      <c r="E733">
        <f>'Data data'!K1256</f>
        <v>0</v>
      </c>
    </row>
    <row r="734" spans="5:5" x14ac:dyDescent="0.15">
      <c r="E734">
        <f>'Data data'!K1257</f>
        <v>0</v>
      </c>
    </row>
    <row r="735" spans="5:5" x14ac:dyDescent="0.15">
      <c r="E735">
        <f>'Data data'!K1258</f>
        <v>0</v>
      </c>
    </row>
    <row r="736" spans="5:5" x14ac:dyDescent="0.15">
      <c r="E736">
        <f>'Data data'!K1259</f>
        <v>0</v>
      </c>
    </row>
    <row r="737" spans="5:5" x14ac:dyDescent="0.15">
      <c r="E737">
        <f>'Data data'!K1260</f>
        <v>0</v>
      </c>
    </row>
    <row r="738" spans="5:5" x14ac:dyDescent="0.15">
      <c r="E738">
        <f>'Data data'!K1261</f>
        <v>0</v>
      </c>
    </row>
    <row r="739" spans="5:5" x14ac:dyDescent="0.15">
      <c r="E739">
        <f>'Data data'!K1262</f>
        <v>0</v>
      </c>
    </row>
    <row r="740" spans="5:5" x14ac:dyDescent="0.15">
      <c r="E740">
        <f>'Data data'!K1263</f>
        <v>0</v>
      </c>
    </row>
    <row r="741" spans="5:5" x14ac:dyDescent="0.15">
      <c r="E741">
        <f>'Data data'!K1264</f>
        <v>0</v>
      </c>
    </row>
    <row r="742" spans="5:5" x14ac:dyDescent="0.15">
      <c r="E742">
        <f>'Data data'!K1265</f>
        <v>0</v>
      </c>
    </row>
    <row r="743" spans="5:5" x14ac:dyDescent="0.15">
      <c r="E743">
        <f>'Data data'!K1266</f>
        <v>0</v>
      </c>
    </row>
    <row r="744" spans="5:5" x14ac:dyDescent="0.15">
      <c r="E744">
        <f>'Data data'!K1267</f>
        <v>0</v>
      </c>
    </row>
    <row r="745" spans="5:5" x14ac:dyDescent="0.15">
      <c r="E745">
        <f>'Data data'!K1268</f>
        <v>0</v>
      </c>
    </row>
    <row r="746" spans="5:5" x14ac:dyDescent="0.15">
      <c r="E746">
        <f>'Data data'!K1269</f>
        <v>0</v>
      </c>
    </row>
    <row r="747" spans="5:5" x14ac:dyDescent="0.15">
      <c r="E747">
        <f>'Data data'!K1270</f>
        <v>0</v>
      </c>
    </row>
    <row r="748" spans="5:5" x14ac:dyDescent="0.15">
      <c r="E748">
        <f>'Data data'!K1271</f>
        <v>0</v>
      </c>
    </row>
    <row r="749" spans="5:5" x14ac:dyDescent="0.15">
      <c r="E749">
        <f>'Data data'!K1272</f>
        <v>0</v>
      </c>
    </row>
    <row r="750" spans="5:5" x14ac:dyDescent="0.15">
      <c r="E750">
        <f>'Data data'!K1273</f>
        <v>0</v>
      </c>
    </row>
    <row r="751" spans="5:5" x14ac:dyDescent="0.15">
      <c r="E751">
        <f>'Data data'!K1274</f>
        <v>0</v>
      </c>
    </row>
    <row r="752" spans="5:5" x14ac:dyDescent="0.15">
      <c r="E752">
        <f>'Data data'!K1275</f>
        <v>0</v>
      </c>
    </row>
    <row r="753" spans="5:5" x14ac:dyDescent="0.15">
      <c r="E753">
        <f>'Data data'!K1276</f>
        <v>0</v>
      </c>
    </row>
    <row r="754" spans="5:5" x14ac:dyDescent="0.15">
      <c r="E754">
        <f>'Data data'!K1277</f>
        <v>0</v>
      </c>
    </row>
    <row r="755" spans="5:5" x14ac:dyDescent="0.15">
      <c r="E755">
        <f>'Data data'!K1278</f>
        <v>0</v>
      </c>
    </row>
    <row r="756" spans="5:5" x14ac:dyDescent="0.15">
      <c r="E756">
        <f>'Data data'!K1279</f>
        <v>0</v>
      </c>
    </row>
    <row r="757" spans="5:5" x14ac:dyDescent="0.15">
      <c r="E757">
        <f>'Data data'!K1280</f>
        <v>0</v>
      </c>
    </row>
    <row r="758" spans="5:5" x14ac:dyDescent="0.15">
      <c r="E758">
        <f>'Data data'!K1281</f>
        <v>0</v>
      </c>
    </row>
    <row r="759" spans="5:5" x14ac:dyDescent="0.15">
      <c r="E759">
        <f>'Data data'!K1282</f>
        <v>0</v>
      </c>
    </row>
    <row r="760" spans="5:5" x14ac:dyDescent="0.15">
      <c r="E760">
        <f>'Data data'!K1283</f>
        <v>0</v>
      </c>
    </row>
    <row r="761" spans="5:5" x14ac:dyDescent="0.15">
      <c r="E761">
        <f>'Data data'!K1284</f>
        <v>0</v>
      </c>
    </row>
    <row r="762" spans="5:5" x14ac:dyDescent="0.15">
      <c r="E762">
        <f>'Data data'!K1285</f>
        <v>0</v>
      </c>
    </row>
    <row r="763" spans="5:5" x14ac:dyDescent="0.15">
      <c r="E763">
        <f>'Data data'!K1286</f>
        <v>0</v>
      </c>
    </row>
    <row r="764" spans="5:5" x14ac:dyDescent="0.15">
      <c r="E764">
        <f>'Data data'!K1287</f>
        <v>0</v>
      </c>
    </row>
    <row r="765" spans="5:5" x14ac:dyDescent="0.15">
      <c r="E765">
        <f>'Data data'!K1288</f>
        <v>0</v>
      </c>
    </row>
    <row r="766" spans="5:5" x14ac:dyDescent="0.15">
      <c r="E766">
        <f>'Data data'!K1289</f>
        <v>0</v>
      </c>
    </row>
    <row r="767" spans="5:5" x14ac:dyDescent="0.15">
      <c r="E767">
        <f>'Data data'!K1290</f>
        <v>0</v>
      </c>
    </row>
    <row r="768" spans="5:5" x14ac:dyDescent="0.15">
      <c r="E768">
        <f>'Data data'!K1291</f>
        <v>0</v>
      </c>
    </row>
    <row r="769" spans="5:5" x14ac:dyDescent="0.15">
      <c r="E769">
        <f>'Data data'!K1292</f>
        <v>0</v>
      </c>
    </row>
    <row r="770" spans="5:5" x14ac:dyDescent="0.15">
      <c r="E770">
        <f>'Data data'!K1293</f>
        <v>0</v>
      </c>
    </row>
    <row r="771" spans="5:5" x14ac:dyDescent="0.15">
      <c r="E771">
        <f>'Data data'!K1294</f>
        <v>0</v>
      </c>
    </row>
    <row r="772" spans="5:5" x14ac:dyDescent="0.15">
      <c r="E772">
        <f>'Data data'!K1295</f>
        <v>0</v>
      </c>
    </row>
    <row r="773" spans="5:5" x14ac:dyDescent="0.15">
      <c r="E773">
        <f>'Data data'!K1296</f>
        <v>0</v>
      </c>
    </row>
    <row r="774" spans="5:5" x14ac:dyDescent="0.15">
      <c r="E774">
        <f>'Data data'!K1297</f>
        <v>0</v>
      </c>
    </row>
    <row r="775" spans="5:5" x14ac:dyDescent="0.15">
      <c r="E775">
        <f>'Data data'!K1298</f>
        <v>0</v>
      </c>
    </row>
    <row r="776" spans="5:5" x14ac:dyDescent="0.15">
      <c r="E776">
        <f>'Data data'!K1299</f>
        <v>0</v>
      </c>
    </row>
    <row r="777" spans="5:5" x14ac:dyDescent="0.15">
      <c r="E777">
        <f>'Data data'!K1300</f>
        <v>0</v>
      </c>
    </row>
    <row r="778" spans="5:5" x14ac:dyDescent="0.15">
      <c r="E778">
        <f>'Data data'!K1301</f>
        <v>0</v>
      </c>
    </row>
    <row r="779" spans="5:5" x14ac:dyDescent="0.15">
      <c r="E779">
        <f>'Data data'!K1302</f>
        <v>0</v>
      </c>
    </row>
    <row r="780" spans="5:5" x14ac:dyDescent="0.15">
      <c r="E780">
        <f>'Data data'!K1303</f>
        <v>0</v>
      </c>
    </row>
    <row r="781" spans="5:5" x14ac:dyDescent="0.15">
      <c r="E781">
        <f>'Data data'!K1304</f>
        <v>0</v>
      </c>
    </row>
    <row r="782" spans="5:5" x14ac:dyDescent="0.15">
      <c r="E782">
        <f>'Data data'!K1305</f>
        <v>0</v>
      </c>
    </row>
    <row r="783" spans="5:5" x14ac:dyDescent="0.15">
      <c r="E783">
        <f>'Data data'!K1306</f>
        <v>0</v>
      </c>
    </row>
    <row r="784" spans="5:5" x14ac:dyDescent="0.15">
      <c r="E784">
        <f>'Data data'!K1307</f>
        <v>0</v>
      </c>
    </row>
    <row r="785" spans="5:5" x14ac:dyDescent="0.15">
      <c r="E785">
        <f>'Data data'!K1308</f>
        <v>0</v>
      </c>
    </row>
    <row r="786" spans="5:5" x14ac:dyDescent="0.15">
      <c r="E786">
        <f>'Data data'!K1309</f>
        <v>0</v>
      </c>
    </row>
    <row r="787" spans="5:5" x14ac:dyDescent="0.15">
      <c r="E787">
        <f>'Data data'!K1310</f>
        <v>0</v>
      </c>
    </row>
    <row r="788" spans="5:5" x14ac:dyDescent="0.15">
      <c r="E788">
        <f>'Data data'!K1311</f>
        <v>0</v>
      </c>
    </row>
    <row r="789" spans="5:5" x14ac:dyDescent="0.15">
      <c r="E789">
        <f>'Data data'!K1312</f>
        <v>0</v>
      </c>
    </row>
    <row r="790" spans="5:5" x14ac:dyDescent="0.15">
      <c r="E790">
        <f>'Data data'!K1313</f>
        <v>0</v>
      </c>
    </row>
    <row r="791" spans="5:5" x14ac:dyDescent="0.15">
      <c r="E791">
        <f>'Data data'!K1314</f>
        <v>0</v>
      </c>
    </row>
    <row r="792" spans="5:5" x14ac:dyDescent="0.15">
      <c r="E792">
        <f>'Data data'!K1315</f>
        <v>0</v>
      </c>
    </row>
    <row r="793" spans="5:5" x14ac:dyDescent="0.15">
      <c r="E793">
        <f>'Data data'!K1316</f>
        <v>0</v>
      </c>
    </row>
    <row r="794" spans="5:5" x14ac:dyDescent="0.15">
      <c r="E794">
        <f>'Data data'!K1317</f>
        <v>0</v>
      </c>
    </row>
    <row r="795" spans="5:5" x14ac:dyDescent="0.15">
      <c r="E795">
        <f>'Data data'!K1318</f>
        <v>0</v>
      </c>
    </row>
    <row r="796" spans="5:5" x14ac:dyDescent="0.15">
      <c r="E796">
        <f>'Data data'!K1319</f>
        <v>0</v>
      </c>
    </row>
    <row r="797" spans="5:5" x14ac:dyDescent="0.15">
      <c r="E797">
        <f>'Data data'!K1320</f>
        <v>0</v>
      </c>
    </row>
    <row r="798" spans="5:5" x14ac:dyDescent="0.15">
      <c r="E798">
        <f>'Data data'!K1321</f>
        <v>0</v>
      </c>
    </row>
    <row r="799" spans="5:5" x14ac:dyDescent="0.15">
      <c r="E799">
        <f>'Data data'!K1322</f>
        <v>0</v>
      </c>
    </row>
    <row r="800" spans="5:5" x14ac:dyDescent="0.15">
      <c r="E800">
        <f>'Data data'!K1323</f>
        <v>0</v>
      </c>
    </row>
    <row r="801" spans="5:5" x14ac:dyDescent="0.15">
      <c r="E801">
        <f>'Data data'!K1324</f>
        <v>0</v>
      </c>
    </row>
    <row r="802" spans="5:5" x14ac:dyDescent="0.15">
      <c r="E802">
        <f>'Data data'!K1325</f>
        <v>0</v>
      </c>
    </row>
    <row r="803" spans="5:5" x14ac:dyDescent="0.15">
      <c r="E803">
        <f>'Data data'!K1326</f>
        <v>0</v>
      </c>
    </row>
    <row r="804" spans="5:5" x14ac:dyDescent="0.15">
      <c r="E804">
        <f>'Data data'!K1327</f>
        <v>0</v>
      </c>
    </row>
    <row r="805" spans="5:5" x14ac:dyDescent="0.15">
      <c r="E805">
        <f>'Data data'!K1328</f>
        <v>0</v>
      </c>
    </row>
    <row r="806" spans="5:5" x14ac:dyDescent="0.15">
      <c r="E806">
        <f>'Data data'!K1329</f>
        <v>0</v>
      </c>
    </row>
    <row r="807" spans="5:5" x14ac:dyDescent="0.15">
      <c r="E807">
        <f>'Data data'!K1330</f>
        <v>0</v>
      </c>
    </row>
    <row r="808" spans="5:5" x14ac:dyDescent="0.15">
      <c r="E808">
        <f>'Data data'!K1331</f>
        <v>0</v>
      </c>
    </row>
    <row r="809" spans="5:5" x14ac:dyDescent="0.15">
      <c r="E809">
        <f>'Data data'!K1332</f>
        <v>0</v>
      </c>
    </row>
    <row r="810" spans="5:5" x14ac:dyDescent="0.15">
      <c r="E810">
        <f>'Data data'!K1333</f>
        <v>0</v>
      </c>
    </row>
    <row r="811" spans="5:5" x14ac:dyDescent="0.15">
      <c r="E811">
        <f>'Data data'!K1334</f>
        <v>0</v>
      </c>
    </row>
    <row r="812" spans="5:5" x14ac:dyDescent="0.15">
      <c r="E812">
        <f>'Data data'!K1335</f>
        <v>0</v>
      </c>
    </row>
    <row r="813" spans="5:5" x14ac:dyDescent="0.15">
      <c r="E813">
        <f>'Data data'!K1336</f>
        <v>0</v>
      </c>
    </row>
    <row r="814" spans="5:5" x14ac:dyDescent="0.15">
      <c r="E814">
        <f>'Data data'!K1337</f>
        <v>0</v>
      </c>
    </row>
    <row r="815" spans="5:5" x14ac:dyDescent="0.15">
      <c r="E815">
        <f>'Data data'!K1338</f>
        <v>0</v>
      </c>
    </row>
    <row r="816" spans="5:5" x14ac:dyDescent="0.15">
      <c r="E816">
        <f>'Data data'!K1339</f>
        <v>0</v>
      </c>
    </row>
    <row r="817" spans="5:5" x14ac:dyDescent="0.15">
      <c r="E817">
        <f>'Data data'!K1340</f>
        <v>0</v>
      </c>
    </row>
    <row r="818" spans="5:5" x14ac:dyDescent="0.15">
      <c r="E818">
        <f>'Data data'!K1341</f>
        <v>0</v>
      </c>
    </row>
    <row r="819" spans="5:5" x14ac:dyDescent="0.15">
      <c r="E819">
        <f>'Data data'!K1342</f>
        <v>0</v>
      </c>
    </row>
    <row r="820" spans="5:5" x14ac:dyDescent="0.15">
      <c r="E820">
        <f>'Data data'!K1343</f>
        <v>0</v>
      </c>
    </row>
    <row r="821" spans="5:5" x14ac:dyDescent="0.15">
      <c r="E821">
        <f>'Data data'!K1344</f>
        <v>0</v>
      </c>
    </row>
    <row r="822" spans="5:5" x14ac:dyDescent="0.15">
      <c r="E822">
        <f>'Data data'!K1345</f>
        <v>0</v>
      </c>
    </row>
    <row r="823" spans="5:5" x14ac:dyDescent="0.15">
      <c r="E823">
        <f>'Data data'!K1346</f>
        <v>0</v>
      </c>
    </row>
    <row r="824" spans="5:5" x14ac:dyDescent="0.15">
      <c r="E824">
        <f>'Data data'!K1347</f>
        <v>0</v>
      </c>
    </row>
    <row r="825" spans="5:5" x14ac:dyDescent="0.15">
      <c r="E825">
        <f>'Data data'!K1348</f>
        <v>0</v>
      </c>
    </row>
    <row r="826" spans="5:5" x14ac:dyDescent="0.15">
      <c r="E826">
        <f>'Data data'!K1349</f>
        <v>0</v>
      </c>
    </row>
    <row r="827" spans="5:5" x14ac:dyDescent="0.15">
      <c r="E827">
        <f>'Data data'!K1350</f>
        <v>0</v>
      </c>
    </row>
    <row r="828" spans="5:5" x14ac:dyDescent="0.15">
      <c r="E828">
        <f>'Data data'!K1351</f>
        <v>0</v>
      </c>
    </row>
    <row r="829" spans="5:5" x14ac:dyDescent="0.15">
      <c r="E829">
        <f>'Data data'!K1352</f>
        <v>0</v>
      </c>
    </row>
    <row r="830" spans="5:5" x14ac:dyDescent="0.15">
      <c r="E830">
        <f>'Data data'!K1353</f>
        <v>0</v>
      </c>
    </row>
    <row r="831" spans="5:5" x14ac:dyDescent="0.15">
      <c r="E831">
        <f>'Data data'!K1354</f>
        <v>0</v>
      </c>
    </row>
    <row r="832" spans="5:5" x14ac:dyDescent="0.15">
      <c r="E832">
        <f>'Data data'!K1355</f>
        <v>0</v>
      </c>
    </row>
    <row r="833" spans="5:5" x14ac:dyDescent="0.15">
      <c r="E833">
        <f>'Data data'!K1356</f>
        <v>0</v>
      </c>
    </row>
    <row r="834" spans="5:5" x14ac:dyDescent="0.15">
      <c r="E834">
        <f>'Data data'!K1357</f>
        <v>0</v>
      </c>
    </row>
    <row r="835" spans="5:5" x14ac:dyDescent="0.15">
      <c r="E835">
        <f>'Data data'!K1358</f>
        <v>0</v>
      </c>
    </row>
    <row r="836" spans="5:5" x14ac:dyDescent="0.15">
      <c r="E836">
        <f>'Data data'!K1359</f>
        <v>0</v>
      </c>
    </row>
    <row r="837" spans="5:5" x14ac:dyDescent="0.15">
      <c r="E837">
        <f>'Data data'!K1360</f>
        <v>0</v>
      </c>
    </row>
    <row r="838" spans="5:5" x14ac:dyDescent="0.15">
      <c r="E838">
        <f>'Data data'!K1361</f>
        <v>0</v>
      </c>
    </row>
    <row r="839" spans="5:5" x14ac:dyDescent="0.15">
      <c r="E839">
        <f>'Data data'!K1362</f>
        <v>0</v>
      </c>
    </row>
    <row r="840" spans="5:5" x14ac:dyDescent="0.15">
      <c r="E840">
        <f>'Data data'!K1363</f>
        <v>0</v>
      </c>
    </row>
    <row r="841" spans="5:5" x14ac:dyDescent="0.15">
      <c r="E841">
        <f>'Data data'!K1364</f>
        <v>0</v>
      </c>
    </row>
    <row r="842" spans="5:5" x14ac:dyDescent="0.15">
      <c r="E842">
        <f>'Data data'!K1365</f>
        <v>0</v>
      </c>
    </row>
    <row r="843" spans="5:5" x14ac:dyDescent="0.15">
      <c r="E843">
        <f>'Data data'!K1366</f>
        <v>0</v>
      </c>
    </row>
    <row r="844" spans="5:5" x14ac:dyDescent="0.15">
      <c r="E844">
        <f>'Data data'!K1367</f>
        <v>0</v>
      </c>
    </row>
    <row r="845" spans="5:5" x14ac:dyDescent="0.15">
      <c r="E845">
        <f>'Data data'!K1368</f>
        <v>0</v>
      </c>
    </row>
    <row r="846" spans="5:5" x14ac:dyDescent="0.15">
      <c r="E846">
        <f>'Data data'!K1369</f>
        <v>0</v>
      </c>
    </row>
    <row r="847" spans="5:5" x14ac:dyDescent="0.15">
      <c r="E847">
        <f>'Data data'!K1370</f>
        <v>0</v>
      </c>
    </row>
    <row r="848" spans="5:5" x14ac:dyDescent="0.15">
      <c r="E848">
        <f>'Data data'!K1371</f>
        <v>0</v>
      </c>
    </row>
    <row r="849" spans="5:5" x14ac:dyDescent="0.15">
      <c r="E849">
        <f>'Data data'!K1372</f>
        <v>0</v>
      </c>
    </row>
    <row r="850" spans="5:5" x14ac:dyDescent="0.15">
      <c r="E850">
        <f>'Data data'!K1373</f>
        <v>0</v>
      </c>
    </row>
    <row r="851" spans="5:5" x14ac:dyDescent="0.15">
      <c r="E851">
        <f>'Data data'!K1374</f>
        <v>0</v>
      </c>
    </row>
    <row r="852" spans="5:5" x14ac:dyDescent="0.15">
      <c r="E852">
        <f>'Data data'!K1375</f>
        <v>0</v>
      </c>
    </row>
    <row r="853" spans="5:5" x14ac:dyDescent="0.15">
      <c r="E853">
        <f>'Data data'!K1376</f>
        <v>0</v>
      </c>
    </row>
    <row r="854" spans="5:5" x14ac:dyDescent="0.15">
      <c r="E854">
        <f>'Data data'!K1377</f>
        <v>0</v>
      </c>
    </row>
    <row r="855" spans="5:5" x14ac:dyDescent="0.15">
      <c r="E855">
        <f>'Data data'!K1378</f>
        <v>0</v>
      </c>
    </row>
    <row r="856" spans="5:5" x14ac:dyDescent="0.15">
      <c r="E856">
        <f>'Data data'!K1379</f>
        <v>0</v>
      </c>
    </row>
    <row r="857" spans="5:5" x14ac:dyDescent="0.15">
      <c r="E857">
        <f>'Data data'!K1380</f>
        <v>0</v>
      </c>
    </row>
    <row r="858" spans="5:5" x14ac:dyDescent="0.15">
      <c r="E858">
        <f>'Data data'!K1381</f>
        <v>0</v>
      </c>
    </row>
    <row r="859" spans="5:5" x14ac:dyDescent="0.15">
      <c r="E859">
        <f>'Data data'!K1382</f>
        <v>0</v>
      </c>
    </row>
    <row r="860" spans="5:5" x14ac:dyDescent="0.15">
      <c r="E860">
        <f>'Data data'!K1383</f>
        <v>0</v>
      </c>
    </row>
    <row r="861" spans="5:5" x14ac:dyDescent="0.15">
      <c r="E861">
        <f>'Data data'!K1384</f>
        <v>0</v>
      </c>
    </row>
    <row r="862" spans="5:5" x14ac:dyDescent="0.15">
      <c r="E862">
        <f>'Data data'!K1385</f>
        <v>0</v>
      </c>
    </row>
    <row r="863" spans="5:5" x14ac:dyDescent="0.15">
      <c r="E863">
        <f>'Data data'!K1386</f>
        <v>0</v>
      </c>
    </row>
    <row r="864" spans="5:5" x14ac:dyDescent="0.15">
      <c r="E864">
        <f>'Data data'!K1387</f>
        <v>0</v>
      </c>
    </row>
    <row r="865" spans="5:5" x14ac:dyDescent="0.15">
      <c r="E865">
        <f>'Data data'!K1388</f>
        <v>0</v>
      </c>
    </row>
    <row r="866" spans="5:5" x14ac:dyDescent="0.15">
      <c r="E866">
        <f>'Data data'!K1389</f>
        <v>0</v>
      </c>
    </row>
    <row r="867" spans="5:5" x14ac:dyDescent="0.15">
      <c r="E867">
        <f>'Data data'!K1390</f>
        <v>0</v>
      </c>
    </row>
    <row r="868" spans="5:5" x14ac:dyDescent="0.15">
      <c r="E868">
        <f>'Data data'!K1391</f>
        <v>0</v>
      </c>
    </row>
    <row r="869" spans="5:5" x14ac:dyDescent="0.15">
      <c r="E869">
        <f>'Data data'!K1392</f>
        <v>0</v>
      </c>
    </row>
    <row r="870" spans="5:5" x14ac:dyDescent="0.15">
      <c r="E870">
        <f>'Data data'!K1393</f>
        <v>0</v>
      </c>
    </row>
    <row r="871" spans="5:5" x14ac:dyDescent="0.15">
      <c r="E871">
        <f>'Data data'!K1394</f>
        <v>0</v>
      </c>
    </row>
    <row r="872" spans="5:5" x14ac:dyDescent="0.15">
      <c r="E872">
        <f>'Data data'!K1395</f>
        <v>0</v>
      </c>
    </row>
    <row r="873" spans="5:5" x14ac:dyDescent="0.15">
      <c r="E873">
        <f>'Data data'!K1396</f>
        <v>0</v>
      </c>
    </row>
    <row r="874" spans="5:5" x14ac:dyDescent="0.15">
      <c r="E874">
        <f>'Data data'!K1397</f>
        <v>0</v>
      </c>
    </row>
    <row r="875" spans="5:5" x14ac:dyDescent="0.15">
      <c r="E875">
        <f>'Data data'!K1398</f>
        <v>0</v>
      </c>
    </row>
    <row r="876" spans="5:5" x14ac:dyDescent="0.15">
      <c r="E876">
        <f>'Data data'!K1399</f>
        <v>0</v>
      </c>
    </row>
    <row r="877" spans="5:5" x14ac:dyDescent="0.15">
      <c r="E877">
        <f>'Data data'!K1400</f>
        <v>0</v>
      </c>
    </row>
    <row r="878" spans="5:5" x14ac:dyDescent="0.15">
      <c r="E878">
        <f>'Data data'!K1401</f>
        <v>0</v>
      </c>
    </row>
    <row r="879" spans="5:5" x14ac:dyDescent="0.15">
      <c r="E879">
        <f>'Data data'!K1402</f>
        <v>0</v>
      </c>
    </row>
    <row r="880" spans="5:5" x14ac:dyDescent="0.15">
      <c r="E880">
        <f>'Data data'!K1403</f>
        <v>0</v>
      </c>
    </row>
    <row r="881" spans="5:5" x14ac:dyDescent="0.15">
      <c r="E881">
        <f>'Data data'!K1404</f>
        <v>0</v>
      </c>
    </row>
    <row r="882" spans="5:5" x14ac:dyDescent="0.15">
      <c r="E882">
        <f>'Data data'!K1405</f>
        <v>0</v>
      </c>
    </row>
    <row r="883" spans="5:5" x14ac:dyDescent="0.15">
      <c r="E883">
        <f>'Data data'!K1406</f>
        <v>0</v>
      </c>
    </row>
    <row r="884" spans="5:5" x14ac:dyDescent="0.15">
      <c r="E884">
        <f>'Data data'!K1407</f>
        <v>0</v>
      </c>
    </row>
    <row r="885" spans="5:5" x14ac:dyDescent="0.15">
      <c r="E885">
        <f>'Data data'!K1408</f>
        <v>0</v>
      </c>
    </row>
    <row r="886" spans="5:5" x14ac:dyDescent="0.15">
      <c r="E886">
        <f>'Data data'!K1409</f>
        <v>0</v>
      </c>
    </row>
    <row r="887" spans="5:5" x14ac:dyDescent="0.15">
      <c r="E887">
        <f>'Data data'!K1410</f>
        <v>0</v>
      </c>
    </row>
    <row r="888" spans="5:5" x14ac:dyDescent="0.15">
      <c r="E888">
        <f>'Data data'!K1411</f>
        <v>0</v>
      </c>
    </row>
    <row r="889" spans="5:5" x14ac:dyDescent="0.15">
      <c r="E889">
        <f>'Data data'!K1412</f>
        <v>0</v>
      </c>
    </row>
    <row r="890" spans="5:5" x14ac:dyDescent="0.15">
      <c r="E890">
        <f>'Data data'!K1413</f>
        <v>0</v>
      </c>
    </row>
    <row r="891" spans="5:5" x14ac:dyDescent="0.15">
      <c r="E891">
        <f>'Data data'!K1414</f>
        <v>0</v>
      </c>
    </row>
    <row r="892" spans="5:5" x14ac:dyDescent="0.15">
      <c r="E892">
        <f>'Data data'!K1415</f>
        <v>0</v>
      </c>
    </row>
    <row r="893" spans="5:5" x14ac:dyDescent="0.15">
      <c r="E893">
        <f>'Data data'!K1416</f>
        <v>0</v>
      </c>
    </row>
    <row r="894" spans="5:5" x14ac:dyDescent="0.15">
      <c r="E894">
        <f>'Data data'!K1417</f>
        <v>0</v>
      </c>
    </row>
    <row r="895" spans="5:5" x14ac:dyDescent="0.15">
      <c r="E895">
        <f>'Data data'!K1418</f>
        <v>0</v>
      </c>
    </row>
    <row r="896" spans="5:5" x14ac:dyDescent="0.15">
      <c r="E896">
        <f>'Data data'!K1419</f>
        <v>0</v>
      </c>
    </row>
    <row r="897" spans="5:5" x14ac:dyDescent="0.15">
      <c r="E897">
        <f>'Data data'!K1420</f>
        <v>0</v>
      </c>
    </row>
    <row r="898" spans="5:5" x14ac:dyDescent="0.15">
      <c r="E898">
        <f>'Data data'!K1421</f>
        <v>0</v>
      </c>
    </row>
    <row r="899" spans="5:5" x14ac:dyDescent="0.15">
      <c r="E899">
        <f>'Data data'!K1422</f>
        <v>0</v>
      </c>
    </row>
    <row r="900" spans="5:5" x14ac:dyDescent="0.15">
      <c r="E900">
        <f>'Data data'!K1423</f>
        <v>0</v>
      </c>
    </row>
    <row r="901" spans="5:5" x14ac:dyDescent="0.15">
      <c r="E901">
        <f>'Data data'!K1424</f>
        <v>0</v>
      </c>
    </row>
    <row r="902" spans="5:5" x14ac:dyDescent="0.15">
      <c r="E902">
        <f>'Data data'!K1425</f>
        <v>0</v>
      </c>
    </row>
    <row r="903" spans="5:5" x14ac:dyDescent="0.15">
      <c r="E903">
        <f>'Data data'!K1426</f>
        <v>0</v>
      </c>
    </row>
    <row r="904" spans="5:5" x14ac:dyDescent="0.15">
      <c r="E904">
        <f>'Data data'!K1427</f>
        <v>0</v>
      </c>
    </row>
    <row r="905" spans="5:5" x14ac:dyDescent="0.15">
      <c r="E905">
        <f>'Data data'!K1428</f>
        <v>0</v>
      </c>
    </row>
    <row r="906" spans="5:5" x14ac:dyDescent="0.15">
      <c r="E906">
        <f>'Data data'!K1429</f>
        <v>0</v>
      </c>
    </row>
    <row r="907" spans="5:5" x14ac:dyDescent="0.15">
      <c r="E907">
        <f>'Data data'!K1430</f>
        <v>0</v>
      </c>
    </row>
    <row r="908" spans="5:5" x14ac:dyDescent="0.15">
      <c r="E908">
        <f>'Data data'!K1431</f>
        <v>0</v>
      </c>
    </row>
    <row r="909" spans="5:5" x14ac:dyDescent="0.15">
      <c r="E909">
        <f>'Data data'!K1432</f>
        <v>0</v>
      </c>
    </row>
    <row r="910" spans="5:5" x14ac:dyDescent="0.15">
      <c r="E910">
        <f>'Data data'!K1433</f>
        <v>0</v>
      </c>
    </row>
    <row r="911" spans="5:5" x14ac:dyDescent="0.15">
      <c r="E911">
        <f>'Data data'!K1434</f>
        <v>0</v>
      </c>
    </row>
    <row r="912" spans="5:5" x14ac:dyDescent="0.15">
      <c r="E912">
        <f>'Data data'!K1435</f>
        <v>0</v>
      </c>
    </row>
    <row r="913" spans="5:5" x14ac:dyDescent="0.15">
      <c r="E913">
        <f>'Data data'!K1436</f>
        <v>0</v>
      </c>
    </row>
    <row r="914" spans="5:5" x14ac:dyDescent="0.15">
      <c r="E914">
        <f>'Data data'!K1437</f>
        <v>0</v>
      </c>
    </row>
    <row r="915" spans="5:5" x14ac:dyDescent="0.15">
      <c r="E915">
        <f>'Data data'!K1438</f>
        <v>0</v>
      </c>
    </row>
    <row r="916" spans="5:5" x14ac:dyDescent="0.15">
      <c r="E916">
        <f>'Data data'!K1439</f>
        <v>0</v>
      </c>
    </row>
    <row r="917" spans="5:5" x14ac:dyDescent="0.15">
      <c r="E917">
        <f>'Data data'!K1440</f>
        <v>0</v>
      </c>
    </row>
    <row r="918" spans="5:5" x14ac:dyDescent="0.15">
      <c r="E918">
        <f>'Data data'!K1441</f>
        <v>0</v>
      </c>
    </row>
    <row r="919" spans="5:5" x14ac:dyDescent="0.15">
      <c r="E919">
        <f>'Data data'!K1442</f>
        <v>0</v>
      </c>
    </row>
    <row r="920" spans="5:5" x14ac:dyDescent="0.15">
      <c r="E920">
        <f>'Data data'!K1443</f>
        <v>0</v>
      </c>
    </row>
    <row r="921" spans="5:5" x14ac:dyDescent="0.15">
      <c r="E921">
        <f>'Data data'!K1444</f>
        <v>0</v>
      </c>
    </row>
    <row r="922" spans="5:5" x14ac:dyDescent="0.15">
      <c r="E922">
        <f>'Data data'!K1445</f>
        <v>0</v>
      </c>
    </row>
    <row r="923" spans="5:5" x14ac:dyDescent="0.15">
      <c r="E923">
        <f>'Data data'!K1446</f>
        <v>0</v>
      </c>
    </row>
    <row r="924" spans="5:5" x14ac:dyDescent="0.15">
      <c r="E924">
        <f>'Data data'!K1447</f>
        <v>0</v>
      </c>
    </row>
    <row r="925" spans="5:5" x14ac:dyDescent="0.15">
      <c r="E925">
        <f>'Data data'!K1448</f>
        <v>0</v>
      </c>
    </row>
    <row r="926" spans="5:5" x14ac:dyDescent="0.15">
      <c r="E926">
        <f>'Data data'!K1449</f>
        <v>0</v>
      </c>
    </row>
    <row r="927" spans="5:5" x14ac:dyDescent="0.15">
      <c r="E927">
        <f>'Data data'!K1450</f>
        <v>0</v>
      </c>
    </row>
    <row r="928" spans="5:5" x14ac:dyDescent="0.15">
      <c r="E928">
        <f>'Data data'!K1451</f>
        <v>0</v>
      </c>
    </row>
    <row r="929" spans="5:5" x14ac:dyDescent="0.15">
      <c r="E929">
        <f>'Data data'!K1452</f>
        <v>0</v>
      </c>
    </row>
    <row r="930" spans="5:5" x14ac:dyDescent="0.15">
      <c r="E930">
        <f>'Data data'!K1453</f>
        <v>0</v>
      </c>
    </row>
    <row r="931" spans="5:5" x14ac:dyDescent="0.15">
      <c r="E931">
        <f>'Data data'!K1454</f>
        <v>0</v>
      </c>
    </row>
    <row r="932" spans="5:5" x14ac:dyDescent="0.15">
      <c r="E932">
        <f>'Data data'!K1455</f>
        <v>0</v>
      </c>
    </row>
    <row r="933" spans="5:5" x14ac:dyDescent="0.15">
      <c r="E933">
        <f>'Data data'!K1456</f>
        <v>0</v>
      </c>
    </row>
    <row r="934" spans="5:5" x14ac:dyDescent="0.15">
      <c r="E934">
        <f>'Data data'!K1457</f>
        <v>0</v>
      </c>
    </row>
    <row r="935" spans="5:5" x14ac:dyDescent="0.15">
      <c r="E935">
        <f>'Data data'!K1458</f>
        <v>0</v>
      </c>
    </row>
    <row r="936" spans="5:5" x14ac:dyDescent="0.15">
      <c r="E936">
        <f>'Data data'!K1459</f>
        <v>0</v>
      </c>
    </row>
    <row r="937" spans="5:5" x14ac:dyDescent="0.15">
      <c r="E937">
        <f>'Data data'!K1460</f>
        <v>0</v>
      </c>
    </row>
    <row r="938" spans="5:5" x14ac:dyDescent="0.15">
      <c r="E938">
        <f>'Data data'!K1461</f>
        <v>0</v>
      </c>
    </row>
    <row r="939" spans="5:5" x14ac:dyDescent="0.15">
      <c r="E939">
        <f>'Data data'!K1462</f>
        <v>0</v>
      </c>
    </row>
    <row r="940" spans="5:5" x14ac:dyDescent="0.15">
      <c r="E940">
        <f>'Data data'!K1463</f>
        <v>0</v>
      </c>
    </row>
    <row r="941" spans="5:5" x14ac:dyDescent="0.15">
      <c r="E941">
        <f>'Data data'!K1464</f>
        <v>0</v>
      </c>
    </row>
    <row r="942" spans="5:5" x14ac:dyDescent="0.15">
      <c r="E942">
        <f>'Data data'!K1465</f>
        <v>0</v>
      </c>
    </row>
    <row r="943" spans="5:5" x14ac:dyDescent="0.15">
      <c r="E943">
        <f>'Data data'!K1466</f>
        <v>0</v>
      </c>
    </row>
    <row r="944" spans="5:5" x14ac:dyDescent="0.15">
      <c r="E944">
        <f>'Data data'!K1467</f>
        <v>0</v>
      </c>
    </row>
    <row r="945" spans="5:5" x14ac:dyDescent="0.15">
      <c r="E945">
        <f>'Data data'!K1468</f>
        <v>0</v>
      </c>
    </row>
    <row r="946" spans="5:5" x14ac:dyDescent="0.15">
      <c r="E946">
        <f>'Data data'!K1469</f>
        <v>0</v>
      </c>
    </row>
    <row r="947" spans="5:5" x14ac:dyDescent="0.15">
      <c r="E947">
        <f>'Data data'!K1470</f>
        <v>0</v>
      </c>
    </row>
    <row r="948" spans="5:5" x14ac:dyDescent="0.15">
      <c r="E948">
        <f>'Data data'!K1471</f>
        <v>0</v>
      </c>
    </row>
    <row r="949" spans="5:5" x14ac:dyDescent="0.15">
      <c r="E949">
        <f>'Data data'!K1472</f>
        <v>0</v>
      </c>
    </row>
    <row r="950" spans="5:5" x14ac:dyDescent="0.15">
      <c r="E950">
        <f>'Data data'!K1473</f>
        <v>0</v>
      </c>
    </row>
    <row r="951" spans="5:5" x14ac:dyDescent="0.15">
      <c r="E951">
        <f>'Data data'!K1474</f>
        <v>0</v>
      </c>
    </row>
    <row r="952" spans="5:5" x14ac:dyDescent="0.15">
      <c r="E952">
        <f>'Data data'!K1475</f>
        <v>0</v>
      </c>
    </row>
    <row r="953" spans="5:5" x14ac:dyDescent="0.15">
      <c r="E953">
        <f>'Data data'!K1476</f>
        <v>0</v>
      </c>
    </row>
    <row r="954" spans="5:5" x14ac:dyDescent="0.15">
      <c r="E954">
        <f>'Data data'!K1477</f>
        <v>0</v>
      </c>
    </row>
    <row r="955" spans="5:5" x14ac:dyDescent="0.15">
      <c r="E955">
        <f>'Data data'!K1478</f>
        <v>0</v>
      </c>
    </row>
    <row r="956" spans="5:5" x14ac:dyDescent="0.15">
      <c r="E956">
        <f>'Data data'!K1479</f>
        <v>0</v>
      </c>
    </row>
    <row r="957" spans="5:5" x14ac:dyDescent="0.15">
      <c r="E957">
        <f>'Data data'!K1480</f>
        <v>0</v>
      </c>
    </row>
    <row r="958" spans="5:5" x14ac:dyDescent="0.15">
      <c r="E958">
        <f>'Data data'!K1481</f>
        <v>0</v>
      </c>
    </row>
    <row r="959" spans="5:5" x14ac:dyDescent="0.15">
      <c r="E959">
        <f>'Data data'!K1482</f>
        <v>0</v>
      </c>
    </row>
    <row r="960" spans="5:5" x14ac:dyDescent="0.15">
      <c r="E960">
        <f>'Data data'!K1483</f>
        <v>0</v>
      </c>
    </row>
    <row r="961" spans="5:5" x14ac:dyDescent="0.15">
      <c r="E961">
        <f>'Data data'!K1484</f>
        <v>0</v>
      </c>
    </row>
    <row r="962" spans="5:5" x14ac:dyDescent="0.15">
      <c r="E962">
        <f>'Data data'!K1485</f>
        <v>0</v>
      </c>
    </row>
    <row r="963" spans="5:5" x14ac:dyDescent="0.15">
      <c r="E963">
        <f>'Data data'!K1486</f>
        <v>0</v>
      </c>
    </row>
    <row r="964" spans="5:5" x14ac:dyDescent="0.15">
      <c r="E964">
        <f>'Data data'!K1487</f>
        <v>0</v>
      </c>
    </row>
    <row r="965" spans="5:5" x14ac:dyDescent="0.15">
      <c r="E965">
        <f>'Data data'!K1488</f>
        <v>0</v>
      </c>
    </row>
    <row r="966" spans="5:5" x14ac:dyDescent="0.15">
      <c r="E966">
        <f>'Data data'!K1489</f>
        <v>0</v>
      </c>
    </row>
    <row r="967" spans="5:5" x14ac:dyDescent="0.15">
      <c r="E967">
        <f>'Data data'!K1490</f>
        <v>0</v>
      </c>
    </row>
    <row r="968" spans="5:5" x14ac:dyDescent="0.15">
      <c r="E968">
        <f>'Data data'!K1491</f>
        <v>0</v>
      </c>
    </row>
    <row r="969" spans="5:5" x14ac:dyDescent="0.15">
      <c r="E969">
        <f>'Data data'!K1492</f>
        <v>0</v>
      </c>
    </row>
    <row r="970" spans="5:5" x14ac:dyDescent="0.15">
      <c r="E970">
        <f>'Data data'!K1493</f>
        <v>0</v>
      </c>
    </row>
    <row r="971" spans="5:5" x14ac:dyDescent="0.15">
      <c r="E971">
        <f>'Data data'!K1494</f>
        <v>0</v>
      </c>
    </row>
    <row r="972" spans="5:5" x14ac:dyDescent="0.15">
      <c r="E972">
        <f>'Data data'!K1495</f>
        <v>0</v>
      </c>
    </row>
    <row r="973" spans="5:5" x14ac:dyDescent="0.15">
      <c r="E973">
        <f>'Data data'!K1496</f>
        <v>0</v>
      </c>
    </row>
    <row r="974" spans="5:5" x14ac:dyDescent="0.15">
      <c r="E974">
        <f>'Data data'!K1497</f>
        <v>0</v>
      </c>
    </row>
    <row r="975" spans="5:5" x14ac:dyDescent="0.15">
      <c r="E975">
        <f>'Data data'!K1498</f>
        <v>0</v>
      </c>
    </row>
    <row r="976" spans="5:5" x14ac:dyDescent="0.15">
      <c r="E976">
        <f>'Data data'!K1499</f>
        <v>0</v>
      </c>
    </row>
    <row r="977" spans="5:5" x14ac:dyDescent="0.15">
      <c r="E977">
        <f>'Data data'!K1500</f>
        <v>0</v>
      </c>
    </row>
    <row r="978" spans="5:5" x14ac:dyDescent="0.15">
      <c r="E978">
        <f>'Data data'!K1501</f>
        <v>0</v>
      </c>
    </row>
    <row r="979" spans="5:5" x14ac:dyDescent="0.15">
      <c r="E979">
        <f>'Data data'!K1502</f>
        <v>0</v>
      </c>
    </row>
    <row r="980" spans="5:5" x14ac:dyDescent="0.15">
      <c r="E980">
        <f>'Data data'!K1503</f>
        <v>0</v>
      </c>
    </row>
    <row r="981" spans="5:5" x14ac:dyDescent="0.15">
      <c r="E981">
        <f>'Data data'!K1504</f>
        <v>0</v>
      </c>
    </row>
    <row r="982" spans="5:5" x14ac:dyDescent="0.15">
      <c r="E982">
        <f>'Data data'!K1505</f>
        <v>0</v>
      </c>
    </row>
    <row r="983" spans="5:5" x14ac:dyDescent="0.15">
      <c r="E983">
        <f>'Data data'!K1506</f>
        <v>0</v>
      </c>
    </row>
    <row r="984" spans="5:5" x14ac:dyDescent="0.15">
      <c r="E984">
        <f>'Data data'!K1507</f>
        <v>0</v>
      </c>
    </row>
    <row r="985" spans="5:5" x14ac:dyDescent="0.15">
      <c r="E985">
        <f>'Data data'!K1508</f>
        <v>0</v>
      </c>
    </row>
    <row r="986" spans="5:5" x14ac:dyDescent="0.15">
      <c r="E986">
        <f>'Data data'!K1509</f>
        <v>0</v>
      </c>
    </row>
    <row r="987" spans="5:5" x14ac:dyDescent="0.15">
      <c r="E987">
        <f>'Data data'!K1510</f>
        <v>0</v>
      </c>
    </row>
    <row r="988" spans="5:5" x14ac:dyDescent="0.15">
      <c r="E988">
        <f>'Data data'!K1511</f>
        <v>0</v>
      </c>
    </row>
    <row r="989" spans="5:5" x14ac:dyDescent="0.15">
      <c r="E989">
        <f>'Data data'!K1512</f>
        <v>0</v>
      </c>
    </row>
    <row r="990" spans="5:5" x14ac:dyDescent="0.15">
      <c r="E990">
        <f>'Data data'!K1513</f>
        <v>0</v>
      </c>
    </row>
    <row r="991" spans="5:5" x14ac:dyDescent="0.15">
      <c r="E991">
        <f>'Data data'!K1514</f>
        <v>0</v>
      </c>
    </row>
    <row r="992" spans="5:5" x14ac:dyDescent="0.15">
      <c r="E992">
        <f>'Data data'!K1515</f>
        <v>0</v>
      </c>
    </row>
    <row r="993" spans="5:5" x14ac:dyDescent="0.15">
      <c r="E993">
        <f>'Data data'!K1516</f>
        <v>0</v>
      </c>
    </row>
    <row r="994" spans="5:5" x14ac:dyDescent="0.15">
      <c r="E994">
        <f>'Data data'!K1517</f>
        <v>0</v>
      </c>
    </row>
    <row r="995" spans="5:5" x14ac:dyDescent="0.15">
      <c r="E995">
        <f>'Data data'!K1518</f>
        <v>0</v>
      </c>
    </row>
    <row r="996" spans="5:5" x14ac:dyDescent="0.15">
      <c r="E996">
        <f>'Data data'!K1519</f>
        <v>0</v>
      </c>
    </row>
    <row r="997" spans="5:5" x14ac:dyDescent="0.15">
      <c r="E997">
        <f>'Data data'!K1520</f>
        <v>0</v>
      </c>
    </row>
    <row r="998" spans="5:5" x14ac:dyDescent="0.15">
      <c r="E998">
        <f>'Data data'!K1521</f>
        <v>0</v>
      </c>
    </row>
    <row r="999" spans="5:5" x14ac:dyDescent="0.15">
      <c r="E999">
        <f>'Data data'!K1522</f>
        <v>0</v>
      </c>
    </row>
    <row r="1000" spans="5:5" x14ac:dyDescent="0.15">
      <c r="E1000">
        <f>'Data data'!K1523</f>
        <v>0</v>
      </c>
    </row>
    <row r="1001" spans="5:5" x14ac:dyDescent="0.15">
      <c r="E1001">
        <f>'Data data'!K1524</f>
        <v>0</v>
      </c>
    </row>
    <row r="1002" spans="5:5" x14ac:dyDescent="0.15">
      <c r="E1002">
        <f>'Data data'!K1525</f>
        <v>0</v>
      </c>
    </row>
    <row r="1003" spans="5:5" x14ac:dyDescent="0.15">
      <c r="E1003">
        <f>'Data data'!K1526</f>
        <v>0</v>
      </c>
    </row>
    <row r="1004" spans="5:5" x14ac:dyDescent="0.15">
      <c r="E1004">
        <f>'Data data'!K1527</f>
        <v>0</v>
      </c>
    </row>
    <row r="1005" spans="5:5" x14ac:dyDescent="0.15">
      <c r="E1005">
        <f>'Data data'!K1528</f>
        <v>0</v>
      </c>
    </row>
    <row r="1006" spans="5:5" x14ac:dyDescent="0.15">
      <c r="E1006">
        <f>'Data data'!K1529</f>
        <v>0</v>
      </c>
    </row>
    <row r="1007" spans="5:5" x14ac:dyDescent="0.15">
      <c r="E1007">
        <f>'Data data'!K1530</f>
        <v>0</v>
      </c>
    </row>
    <row r="1008" spans="5:5" x14ac:dyDescent="0.15">
      <c r="E1008">
        <f>'Data data'!K1531</f>
        <v>0</v>
      </c>
    </row>
    <row r="1009" spans="5:5" x14ac:dyDescent="0.15">
      <c r="E1009">
        <f>'Data data'!K1532</f>
        <v>0</v>
      </c>
    </row>
    <row r="1010" spans="5:5" x14ac:dyDescent="0.15">
      <c r="E1010">
        <f>'Data data'!K1533</f>
        <v>0</v>
      </c>
    </row>
    <row r="1011" spans="5:5" x14ac:dyDescent="0.15">
      <c r="E1011">
        <f>'Data data'!K1534</f>
        <v>0</v>
      </c>
    </row>
    <row r="1012" spans="5:5" x14ac:dyDescent="0.15">
      <c r="E1012">
        <f>'Data data'!K1535</f>
        <v>0</v>
      </c>
    </row>
    <row r="1013" spans="5:5" x14ac:dyDescent="0.15">
      <c r="E1013">
        <f>'Data data'!K1536</f>
        <v>0</v>
      </c>
    </row>
    <row r="1014" spans="5:5" x14ac:dyDescent="0.15">
      <c r="E1014">
        <f>'Data data'!K1537</f>
        <v>0</v>
      </c>
    </row>
    <row r="1015" spans="5:5" x14ac:dyDescent="0.15">
      <c r="E1015">
        <f>'Data data'!K1538</f>
        <v>0</v>
      </c>
    </row>
    <row r="1016" spans="5:5" x14ac:dyDescent="0.15">
      <c r="E1016">
        <f>'Data data'!K1539</f>
        <v>0</v>
      </c>
    </row>
    <row r="1017" spans="5:5" x14ac:dyDescent="0.15">
      <c r="E1017">
        <f>'Data data'!K1540</f>
        <v>0</v>
      </c>
    </row>
    <row r="1018" spans="5:5" x14ac:dyDescent="0.15">
      <c r="E1018">
        <f>'Data data'!K1541</f>
        <v>0</v>
      </c>
    </row>
    <row r="1019" spans="5:5" x14ac:dyDescent="0.15">
      <c r="E1019">
        <f>'Data data'!K1542</f>
        <v>0</v>
      </c>
    </row>
    <row r="1020" spans="5:5" x14ac:dyDescent="0.15">
      <c r="E1020">
        <f>'Data data'!K1543</f>
        <v>0</v>
      </c>
    </row>
    <row r="1021" spans="5:5" x14ac:dyDescent="0.15">
      <c r="E1021">
        <f>'Data data'!K1544</f>
        <v>0</v>
      </c>
    </row>
    <row r="1022" spans="5:5" x14ac:dyDescent="0.15">
      <c r="E1022">
        <f>'Data data'!K1545</f>
        <v>0</v>
      </c>
    </row>
    <row r="1023" spans="5:5" x14ac:dyDescent="0.15">
      <c r="E1023">
        <f>'Data data'!K1546</f>
        <v>0</v>
      </c>
    </row>
    <row r="1024" spans="5:5" x14ac:dyDescent="0.15">
      <c r="E1024">
        <f>'Data data'!K1547</f>
        <v>0</v>
      </c>
    </row>
    <row r="1025" spans="5:5" x14ac:dyDescent="0.15">
      <c r="E1025">
        <f>'Data data'!K1548</f>
        <v>0</v>
      </c>
    </row>
    <row r="1026" spans="5:5" x14ac:dyDescent="0.15">
      <c r="E1026">
        <f>'Data data'!K1549</f>
        <v>0</v>
      </c>
    </row>
    <row r="1027" spans="5:5" x14ac:dyDescent="0.15">
      <c r="E1027">
        <f>'Data data'!K1550</f>
        <v>0</v>
      </c>
    </row>
    <row r="1028" spans="5:5" x14ac:dyDescent="0.15">
      <c r="E1028">
        <f>'Data data'!K1551</f>
        <v>0</v>
      </c>
    </row>
    <row r="1029" spans="5:5" x14ac:dyDescent="0.15">
      <c r="E1029">
        <f>'Data data'!K1552</f>
        <v>0</v>
      </c>
    </row>
    <row r="1030" spans="5:5" x14ac:dyDescent="0.15">
      <c r="E1030">
        <f>'Data data'!K1553</f>
        <v>0</v>
      </c>
    </row>
    <row r="1031" spans="5:5" x14ac:dyDescent="0.15">
      <c r="E1031">
        <f>'Data data'!K1554</f>
        <v>0</v>
      </c>
    </row>
    <row r="1032" spans="5:5" x14ac:dyDescent="0.15">
      <c r="E1032">
        <f>'Data data'!K1555</f>
        <v>0</v>
      </c>
    </row>
    <row r="1033" spans="5:5" x14ac:dyDescent="0.15">
      <c r="E1033">
        <f>'Data data'!K1556</f>
        <v>0</v>
      </c>
    </row>
    <row r="1034" spans="5:5" x14ac:dyDescent="0.15">
      <c r="E1034">
        <f>'Data data'!K1557</f>
        <v>0</v>
      </c>
    </row>
    <row r="1035" spans="5:5" x14ac:dyDescent="0.15">
      <c r="E1035">
        <f>'Data data'!K1558</f>
        <v>0</v>
      </c>
    </row>
    <row r="1036" spans="5:5" x14ac:dyDescent="0.15">
      <c r="E1036">
        <f>'Data data'!K1559</f>
        <v>0</v>
      </c>
    </row>
    <row r="1037" spans="5:5" x14ac:dyDescent="0.15">
      <c r="E1037">
        <f>'Data data'!K1560</f>
        <v>0</v>
      </c>
    </row>
    <row r="1038" spans="5:5" x14ac:dyDescent="0.15">
      <c r="E1038">
        <f>'Data data'!K1561</f>
        <v>0</v>
      </c>
    </row>
    <row r="1039" spans="5:5" x14ac:dyDescent="0.15">
      <c r="E1039">
        <f>'Data data'!K1562</f>
        <v>0</v>
      </c>
    </row>
    <row r="1040" spans="5:5" x14ac:dyDescent="0.15">
      <c r="E1040">
        <f>'Data data'!K1563</f>
        <v>0</v>
      </c>
    </row>
    <row r="1041" spans="5:5" x14ac:dyDescent="0.15">
      <c r="E1041">
        <f>'Data data'!K1564</f>
        <v>0</v>
      </c>
    </row>
    <row r="1042" spans="5:5" x14ac:dyDescent="0.15">
      <c r="E1042">
        <f>'Data data'!K1565</f>
        <v>0</v>
      </c>
    </row>
    <row r="1043" spans="5:5" x14ac:dyDescent="0.15">
      <c r="E1043">
        <f>'Data data'!K1566</f>
        <v>0</v>
      </c>
    </row>
    <row r="1044" spans="5:5" x14ac:dyDescent="0.15">
      <c r="E1044">
        <f>'Data data'!K1567</f>
        <v>0</v>
      </c>
    </row>
    <row r="1045" spans="5:5" x14ac:dyDescent="0.15">
      <c r="E1045">
        <f>'Data data'!K1568</f>
        <v>0</v>
      </c>
    </row>
    <row r="1046" spans="5:5" x14ac:dyDescent="0.15">
      <c r="E1046">
        <f>'Data data'!K1569</f>
        <v>0</v>
      </c>
    </row>
    <row r="1047" spans="5:5" x14ac:dyDescent="0.15">
      <c r="E1047">
        <f>'Data data'!K1570</f>
        <v>0</v>
      </c>
    </row>
    <row r="1048" spans="5:5" x14ac:dyDescent="0.15">
      <c r="E1048">
        <f>'Data data'!K1571</f>
        <v>0</v>
      </c>
    </row>
    <row r="1049" spans="5:5" x14ac:dyDescent="0.15">
      <c r="E1049">
        <f>'Data data'!K1572</f>
        <v>0</v>
      </c>
    </row>
    <row r="1050" spans="5:5" x14ac:dyDescent="0.15">
      <c r="E1050">
        <f>'Data data'!K1573</f>
        <v>0</v>
      </c>
    </row>
    <row r="1051" spans="5:5" x14ac:dyDescent="0.15">
      <c r="E1051">
        <f>'Data data'!K1574</f>
        <v>0</v>
      </c>
    </row>
    <row r="1052" spans="5:5" x14ac:dyDescent="0.15">
      <c r="E1052">
        <f>'Data data'!K1575</f>
        <v>0</v>
      </c>
    </row>
    <row r="1053" spans="5:5" x14ac:dyDescent="0.15">
      <c r="E1053">
        <f>'Data data'!K1576</f>
        <v>0</v>
      </c>
    </row>
    <row r="1054" spans="5:5" x14ac:dyDescent="0.15">
      <c r="E1054">
        <f>'Data data'!K1577</f>
        <v>0</v>
      </c>
    </row>
    <row r="1055" spans="5:5" x14ac:dyDescent="0.15">
      <c r="E1055">
        <f>'Data data'!K1578</f>
        <v>0</v>
      </c>
    </row>
    <row r="1056" spans="5:5" x14ac:dyDescent="0.15">
      <c r="E1056">
        <f>'Data data'!K1579</f>
        <v>0</v>
      </c>
    </row>
    <row r="1057" spans="5:5" x14ac:dyDescent="0.15">
      <c r="E1057">
        <f>'Data data'!K1580</f>
        <v>0</v>
      </c>
    </row>
    <row r="1058" spans="5:5" x14ac:dyDescent="0.15">
      <c r="E1058">
        <f>'Data data'!K1581</f>
        <v>0</v>
      </c>
    </row>
    <row r="1059" spans="5:5" x14ac:dyDescent="0.15">
      <c r="E1059">
        <f>'Data data'!K1582</f>
        <v>0</v>
      </c>
    </row>
    <row r="1060" spans="5:5" x14ac:dyDescent="0.15">
      <c r="E1060">
        <f>'Data data'!K1583</f>
        <v>0</v>
      </c>
    </row>
    <row r="1061" spans="5:5" x14ac:dyDescent="0.15">
      <c r="E1061">
        <f>'Data data'!K1584</f>
        <v>0</v>
      </c>
    </row>
    <row r="1062" spans="5:5" x14ac:dyDescent="0.15">
      <c r="E1062">
        <f>'Data data'!K1585</f>
        <v>0</v>
      </c>
    </row>
    <row r="1063" spans="5:5" x14ac:dyDescent="0.15">
      <c r="E1063">
        <f>'Data data'!K1586</f>
        <v>0</v>
      </c>
    </row>
    <row r="1064" spans="5:5" x14ac:dyDescent="0.15">
      <c r="E1064">
        <f>'Data data'!K1587</f>
        <v>0</v>
      </c>
    </row>
    <row r="1065" spans="5:5" x14ac:dyDescent="0.15">
      <c r="E1065">
        <f>'Data data'!K1588</f>
        <v>0</v>
      </c>
    </row>
    <row r="1066" spans="5:5" x14ac:dyDescent="0.15">
      <c r="E1066">
        <f>'Data data'!K1589</f>
        <v>0</v>
      </c>
    </row>
    <row r="1067" spans="5:5" x14ac:dyDescent="0.15">
      <c r="E1067">
        <f>'Data data'!K1590</f>
        <v>0</v>
      </c>
    </row>
    <row r="1068" spans="5:5" x14ac:dyDescent="0.15">
      <c r="E1068">
        <f>'Data data'!K1591</f>
        <v>0</v>
      </c>
    </row>
    <row r="1069" spans="5:5" x14ac:dyDescent="0.15">
      <c r="E1069">
        <f>'Data data'!K1592</f>
        <v>0</v>
      </c>
    </row>
    <row r="1070" spans="5:5" x14ac:dyDescent="0.15">
      <c r="E1070">
        <f>'Data data'!K1593</f>
        <v>0</v>
      </c>
    </row>
    <row r="1071" spans="5:5" x14ac:dyDescent="0.15">
      <c r="E1071">
        <f>'Data data'!K1594</f>
        <v>0</v>
      </c>
    </row>
    <row r="1072" spans="5:5" x14ac:dyDescent="0.15">
      <c r="E1072">
        <f>'Data data'!K1595</f>
        <v>0</v>
      </c>
    </row>
    <row r="1073" spans="5:5" x14ac:dyDescent="0.15">
      <c r="E1073">
        <f>'Data data'!K1596</f>
        <v>0</v>
      </c>
    </row>
    <row r="1074" spans="5:5" x14ac:dyDescent="0.15">
      <c r="E1074">
        <f>'Data data'!K1597</f>
        <v>0</v>
      </c>
    </row>
    <row r="1075" spans="5:5" x14ac:dyDescent="0.15">
      <c r="E1075">
        <f>'Data data'!K1598</f>
        <v>0</v>
      </c>
    </row>
    <row r="1076" spans="5:5" x14ac:dyDescent="0.15">
      <c r="E1076">
        <f>'Data data'!K1599</f>
        <v>0</v>
      </c>
    </row>
    <row r="1077" spans="5:5" x14ac:dyDescent="0.15">
      <c r="E1077">
        <f>'Data data'!K1600</f>
        <v>0</v>
      </c>
    </row>
    <row r="1078" spans="5:5" x14ac:dyDescent="0.15">
      <c r="E1078">
        <f>'Data data'!K1601</f>
        <v>0</v>
      </c>
    </row>
    <row r="1079" spans="5:5" x14ac:dyDescent="0.15">
      <c r="E1079">
        <f>'Data data'!K1602</f>
        <v>0</v>
      </c>
    </row>
    <row r="1080" spans="5:5" x14ac:dyDescent="0.15">
      <c r="E1080">
        <f>'Data data'!K1603</f>
        <v>0</v>
      </c>
    </row>
    <row r="1081" spans="5:5" x14ac:dyDescent="0.15">
      <c r="E1081">
        <f>'Data data'!K1604</f>
        <v>0</v>
      </c>
    </row>
    <row r="1082" spans="5:5" x14ac:dyDescent="0.15">
      <c r="E1082">
        <f>'Data data'!K1605</f>
        <v>0</v>
      </c>
    </row>
    <row r="1083" spans="5:5" x14ac:dyDescent="0.15">
      <c r="E1083">
        <f>'Data data'!K1606</f>
        <v>0</v>
      </c>
    </row>
    <row r="1084" spans="5:5" x14ac:dyDescent="0.15">
      <c r="E1084">
        <f>'Data data'!K1607</f>
        <v>0</v>
      </c>
    </row>
    <row r="1085" spans="5:5" x14ac:dyDescent="0.15">
      <c r="E1085">
        <f>'Data data'!K1608</f>
        <v>0</v>
      </c>
    </row>
    <row r="1086" spans="5:5" x14ac:dyDescent="0.15">
      <c r="E1086">
        <f>'Data data'!K1609</f>
        <v>0</v>
      </c>
    </row>
    <row r="1087" spans="5:5" x14ac:dyDescent="0.15">
      <c r="E1087">
        <f>'Data data'!K1610</f>
        <v>0</v>
      </c>
    </row>
    <row r="1088" spans="5:5" x14ac:dyDescent="0.15">
      <c r="E1088">
        <f>'Data data'!K1611</f>
        <v>0</v>
      </c>
    </row>
    <row r="1089" spans="5:5" x14ac:dyDescent="0.15">
      <c r="E1089">
        <f>'Data data'!K1612</f>
        <v>0</v>
      </c>
    </row>
    <row r="1090" spans="5:5" x14ac:dyDescent="0.15">
      <c r="E1090">
        <f>'Data data'!K1613</f>
        <v>0</v>
      </c>
    </row>
    <row r="1091" spans="5:5" x14ac:dyDescent="0.15">
      <c r="E1091">
        <f>'Data data'!K1614</f>
        <v>0</v>
      </c>
    </row>
    <row r="1092" spans="5:5" x14ac:dyDescent="0.15">
      <c r="E1092">
        <f>'Data data'!K1615</f>
        <v>0</v>
      </c>
    </row>
    <row r="1093" spans="5:5" x14ac:dyDescent="0.15">
      <c r="E1093">
        <f>'Data data'!K1616</f>
        <v>0</v>
      </c>
    </row>
    <row r="1094" spans="5:5" x14ac:dyDescent="0.15">
      <c r="E1094">
        <f>'Data data'!K1617</f>
        <v>0</v>
      </c>
    </row>
    <row r="1095" spans="5:5" x14ac:dyDescent="0.15">
      <c r="E1095">
        <f>'Data data'!K1618</f>
        <v>0</v>
      </c>
    </row>
    <row r="1096" spans="5:5" x14ac:dyDescent="0.15">
      <c r="E1096">
        <f>'Data data'!K1619</f>
        <v>0</v>
      </c>
    </row>
    <row r="1097" spans="5:5" x14ac:dyDescent="0.15">
      <c r="E1097">
        <f>'Data data'!K1620</f>
        <v>0</v>
      </c>
    </row>
    <row r="1098" spans="5:5" x14ac:dyDescent="0.15">
      <c r="E1098">
        <f>'Data data'!K1621</f>
        <v>0</v>
      </c>
    </row>
    <row r="1099" spans="5:5" x14ac:dyDescent="0.15">
      <c r="E1099">
        <f>'Data data'!K1622</f>
        <v>0</v>
      </c>
    </row>
    <row r="1100" spans="5:5" x14ac:dyDescent="0.15">
      <c r="E1100">
        <f>'Data data'!K1623</f>
        <v>0</v>
      </c>
    </row>
    <row r="1101" spans="5:5" x14ac:dyDescent="0.15">
      <c r="E1101">
        <f>'Data data'!K1624</f>
        <v>0</v>
      </c>
    </row>
    <row r="1102" spans="5:5" x14ac:dyDescent="0.15">
      <c r="E1102">
        <f>'Data data'!K1625</f>
        <v>0</v>
      </c>
    </row>
    <row r="1103" spans="5:5" x14ac:dyDescent="0.15">
      <c r="E1103">
        <f>'Data data'!K1626</f>
        <v>0</v>
      </c>
    </row>
    <row r="1104" spans="5:5" x14ac:dyDescent="0.15">
      <c r="E1104">
        <f>'Data data'!K1627</f>
        <v>0</v>
      </c>
    </row>
    <row r="1105" spans="5:5" x14ac:dyDescent="0.15">
      <c r="E1105">
        <f>'Data data'!K1628</f>
        <v>0</v>
      </c>
    </row>
    <row r="1106" spans="5:5" x14ac:dyDescent="0.15">
      <c r="E1106">
        <f>'Data data'!K1629</f>
        <v>0</v>
      </c>
    </row>
    <row r="1107" spans="5:5" x14ac:dyDescent="0.15">
      <c r="E1107">
        <f>'Data data'!K1630</f>
        <v>0</v>
      </c>
    </row>
    <row r="1108" spans="5:5" x14ac:dyDescent="0.15">
      <c r="E1108">
        <f>'Data data'!K1631</f>
        <v>0</v>
      </c>
    </row>
    <row r="1109" spans="5:5" x14ac:dyDescent="0.15">
      <c r="E1109">
        <f>'Data data'!K1632</f>
        <v>0</v>
      </c>
    </row>
    <row r="1110" spans="5:5" x14ac:dyDescent="0.15">
      <c r="E1110">
        <f>'Data data'!K1633</f>
        <v>0</v>
      </c>
    </row>
    <row r="1111" spans="5:5" x14ac:dyDescent="0.15">
      <c r="E1111">
        <f>'Data data'!K1634</f>
        <v>0</v>
      </c>
    </row>
    <row r="1112" spans="5:5" x14ac:dyDescent="0.15">
      <c r="E1112">
        <f>'Data data'!K1635</f>
        <v>0</v>
      </c>
    </row>
    <row r="1113" spans="5:5" x14ac:dyDescent="0.15">
      <c r="E1113">
        <f>'Data data'!K1636</f>
        <v>0</v>
      </c>
    </row>
    <row r="1114" spans="5:5" x14ac:dyDescent="0.15">
      <c r="E1114">
        <f>'Data data'!K1637</f>
        <v>0</v>
      </c>
    </row>
    <row r="1115" spans="5:5" x14ac:dyDescent="0.15">
      <c r="E1115">
        <f>'Data data'!K1638</f>
        <v>0</v>
      </c>
    </row>
    <row r="1116" spans="5:5" x14ac:dyDescent="0.15">
      <c r="E1116">
        <f>'Data data'!K1639</f>
        <v>0</v>
      </c>
    </row>
    <row r="1117" spans="5:5" x14ac:dyDescent="0.15">
      <c r="E1117">
        <f>'Data data'!K1640</f>
        <v>0</v>
      </c>
    </row>
    <row r="1118" spans="5:5" x14ac:dyDescent="0.15">
      <c r="E1118">
        <f>'Data data'!K1641</f>
        <v>0</v>
      </c>
    </row>
    <row r="1119" spans="5:5" x14ac:dyDescent="0.15">
      <c r="E1119">
        <f>'Data data'!K1642</f>
        <v>0</v>
      </c>
    </row>
    <row r="1120" spans="5:5" x14ac:dyDescent="0.15">
      <c r="E1120">
        <f>'Data data'!K1643</f>
        <v>0</v>
      </c>
    </row>
    <row r="1121" spans="5:5" x14ac:dyDescent="0.15">
      <c r="E1121">
        <f>'Data data'!K1644</f>
        <v>0</v>
      </c>
    </row>
    <row r="1122" spans="5:5" x14ac:dyDescent="0.15">
      <c r="E1122">
        <f>'Data data'!K1645</f>
        <v>0</v>
      </c>
    </row>
    <row r="1123" spans="5:5" x14ac:dyDescent="0.15">
      <c r="E1123">
        <f>'Data data'!K1646</f>
        <v>0</v>
      </c>
    </row>
    <row r="1124" spans="5:5" x14ac:dyDescent="0.15">
      <c r="E1124">
        <f>'Data data'!K1647</f>
        <v>0</v>
      </c>
    </row>
    <row r="1125" spans="5:5" x14ac:dyDescent="0.15">
      <c r="E1125">
        <f>'Data data'!K1648</f>
        <v>0</v>
      </c>
    </row>
    <row r="1126" spans="5:5" x14ac:dyDescent="0.15">
      <c r="E1126">
        <f>'Data data'!K1649</f>
        <v>0</v>
      </c>
    </row>
    <row r="1127" spans="5:5" x14ac:dyDescent="0.15">
      <c r="E1127">
        <f>'Data data'!K1650</f>
        <v>0</v>
      </c>
    </row>
    <row r="1128" spans="5:5" x14ac:dyDescent="0.15">
      <c r="E1128">
        <f>'Data data'!K1651</f>
        <v>0</v>
      </c>
    </row>
    <row r="1129" spans="5:5" x14ac:dyDescent="0.15">
      <c r="E1129">
        <f>'Data data'!K1652</f>
        <v>0</v>
      </c>
    </row>
    <row r="1130" spans="5:5" x14ac:dyDescent="0.15">
      <c r="E1130">
        <f>'Data data'!K1653</f>
        <v>0</v>
      </c>
    </row>
    <row r="1131" spans="5:5" x14ac:dyDescent="0.15">
      <c r="E1131">
        <f>'Data data'!K1654</f>
        <v>0</v>
      </c>
    </row>
    <row r="1132" spans="5:5" x14ac:dyDescent="0.15">
      <c r="E1132">
        <f>'Data data'!K1655</f>
        <v>0</v>
      </c>
    </row>
    <row r="1133" spans="5:5" x14ac:dyDescent="0.15">
      <c r="E1133">
        <f>'Data data'!K1656</f>
        <v>0</v>
      </c>
    </row>
    <row r="1134" spans="5:5" x14ac:dyDescent="0.15">
      <c r="E1134">
        <f>'Data data'!K1657</f>
        <v>0</v>
      </c>
    </row>
    <row r="1135" spans="5:5" x14ac:dyDescent="0.15">
      <c r="E1135">
        <f>'Data data'!K1658</f>
        <v>0</v>
      </c>
    </row>
    <row r="1136" spans="5:5" x14ac:dyDescent="0.15">
      <c r="E1136">
        <f>'Data data'!K1659</f>
        <v>0</v>
      </c>
    </row>
    <row r="1137" spans="5:5" x14ac:dyDescent="0.15">
      <c r="E1137">
        <f>'Data data'!K1660</f>
        <v>0</v>
      </c>
    </row>
    <row r="1138" spans="5:5" x14ac:dyDescent="0.15">
      <c r="E1138">
        <f>'Data data'!K1661</f>
        <v>0</v>
      </c>
    </row>
    <row r="1139" spans="5:5" x14ac:dyDescent="0.15">
      <c r="E1139">
        <f>'Data data'!K1662</f>
        <v>0</v>
      </c>
    </row>
    <row r="1140" spans="5:5" x14ac:dyDescent="0.15">
      <c r="E1140">
        <f>'Data data'!K1663</f>
        <v>0</v>
      </c>
    </row>
    <row r="1141" spans="5:5" x14ac:dyDescent="0.15">
      <c r="E1141">
        <f>'Data data'!K1664</f>
        <v>0</v>
      </c>
    </row>
    <row r="1142" spans="5:5" x14ac:dyDescent="0.15">
      <c r="E1142">
        <f>'Data data'!K1665</f>
        <v>0</v>
      </c>
    </row>
    <row r="1143" spans="5:5" x14ac:dyDescent="0.15">
      <c r="E1143">
        <f>'Data data'!K1666</f>
        <v>0</v>
      </c>
    </row>
    <row r="1144" spans="5:5" x14ac:dyDescent="0.15">
      <c r="E1144">
        <f>'Data data'!K1667</f>
        <v>0</v>
      </c>
    </row>
    <row r="1145" spans="5:5" x14ac:dyDescent="0.15">
      <c r="E1145">
        <f>'Data data'!K1668</f>
        <v>0</v>
      </c>
    </row>
    <row r="1146" spans="5:5" x14ac:dyDescent="0.15">
      <c r="E1146">
        <f>'Data data'!K1669</f>
        <v>0</v>
      </c>
    </row>
    <row r="1147" spans="5:5" x14ac:dyDescent="0.15">
      <c r="E1147">
        <f>'Data data'!K1670</f>
        <v>0</v>
      </c>
    </row>
    <row r="1148" spans="5:5" x14ac:dyDescent="0.15">
      <c r="E1148">
        <f>'Data data'!K1671</f>
        <v>0</v>
      </c>
    </row>
    <row r="1149" spans="5:5" x14ac:dyDescent="0.15">
      <c r="E1149">
        <f>'Data data'!K1672</f>
        <v>0</v>
      </c>
    </row>
    <row r="1150" spans="5:5" x14ac:dyDescent="0.15">
      <c r="E1150">
        <f>'Data data'!K1673</f>
        <v>0</v>
      </c>
    </row>
    <row r="1151" spans="5:5" x14ac:dyDescent="0.15">
      <c r="E1151">
        <f>'Data data'!K1674</f>
        <v>0</v>
      </c>
    </row>
    <row r="1152" spans="5:5" x14ac:dyDescent="0.15">
      <c r="E1152">
        <f>'Data data'!K1675</f>
        <v>0</v>
      </c>
    </row>
    <row r="1153" spans="5:5" x14ac:dyDescent="0.15">
      <c r="E1153">
        <f>'Data data'!K1676</f>
        <v>0</v>
      </c>
    </row>
    <row r="1154" spans="5:5" x14ac:dyDescent="0.15">
      <c r="E1154">
        <f>'Data data'!K1677</f>
        <v>0</v>
      </c>
    </row>
    <row r="1155" spans="5:5" x14ac:dyDescent="0.15">
      <c r="E1155">
        <f>'Data data'!K1678</f>
        <v>0</v>
      </c>
    </row>
    <row r="1156" spans="5:5" x14ac:dyDescent="0.15">
      <c r="E1156">
        <f>'Data data'!K1679</f>
        <v>0</v>
      </c>
    </row>
    <row r="1157" spans="5:5" x14ac:dyDescent="0.15">
      <c r="E1157">
        <f>'Data data'!K1680</f>
        <v>0</v>
      </c>
    </row>
    <row r="1158" spans="5:5" x14ac:dyDescent="0.15">
      <c r="E1158">
        <f>'Data data'!K1681</f>
        <v>0</v>
      </c>
    </row>
    <row r="1159" spans="5:5" x14ac:dyDescent="0.15">
      <c r="E1159">
        <f>'Data data'!K1682</f>
        <v>0</v>
      </c>
    </row>
    <row r="1160" spans="5:5" x14ac:dyDescent="0.15">
      <c r="E1160">
        <f>'Data data'!K1683</f>
        <v>0</v>
      </c>
    </row>
    <row r="1161" spans="5:5" x14ac:dyDescent="0.15">
      <c r="E1161">
        <f>'Data data'!K1684</f>
        <v>0</v>
      </c>
    </row>
    <row r="1162" spans="5:5" x14ac:dyDescent="0.15">
      <c r="E1162">
        <f>'Data data'!K1685</f>
        <v>0</v>
      </c>
    </row>
    <row r="1163" spans="5:5" x14ac:dyDescent="0.15">
      <c r="E1163">
        <f>'Data data'!K1686</f>
        <v>0</v>
      </c>
    </row>
    <row r="1164" spans="5:5" x14ac:dyDescent="0.15">
      <c r="E1164">
        <f>'Data data'!K1687</f>
        <v>0</v>
      </c>
    </row>
    <row r="1165" spans="5:5" x14ac:dyDescent="0.15">
      <c r="E1165">
        <f>'Data data'!K1688</f>
        <v>0</v>
      </c>
    </row>
    <row r="1166" spans="5:5" x14ac:dyDescent="0.15">
      <c r="E1166">
        <f>'Data data'!K1689</f>
        <v>0</v>
      </c>
    </row>
    <row r="1167" spans="5:5" x14ac:dyDescent="0.15">
      <c r="E1167">
        <f>'Data data'!K1690</f>
        <v>0</v>
      </c>
    </row>
    <row r="1168" spans="5:5" x14ac:dyDescent="0.15">
      <c r="E1168">
        <f>'Data data'!K1691</f>
        <v>0</v>
      </c>
    </row>
    <row r="1169" spans="5:5" x14ac:dyDescent="0.15">
      <c r="E1169">
        <f>'Data data'!K1692</f>
        <v>0</v>
      </c>
    </row>
    <row r="1170" spans="5:5" x14ac:dyDescent="0.15">
      <c r="E1170">
        <f>'Data data'!K1693</f>
        <v>0</v>
      </c>
    </row>
    <row r="1171" spans="5:5" x14ac:dyDescent="0.15">
      <c r="E1171">
        <f>'Data data'!K1694</f>
        <v>0</v>
      </c>
    </row>
    <row r="1172" spans="5:5" x14ac:dyDescent="0.15">
      <c r="E1172">
        <f>'Data data'!K1695</f>
        <v>0</v>
      </c>
    </row>
    <row r="1173" spans="5:5" x14ac:dyDescent="0.15">
      <c r="E1173">
        <f>'Data data'!K1696</f>
        <v>0</v>
      </c>
    </row>
    <row r="1174" spans="5:5" x14ac:dyDescent="0.15">
      <c r="E1174">
        <f>'Data data'!K1697</f>
        <v>0</v>
      </c>
    </row>
    <row r="1175" spans="5:5" x14ac:dyDescent="0.15">
      <c r="E1175">
        <f>'Data data'!K1698</f>
        <v>0</v>
      </c>
    </row>
    <row r="1176" spans="5:5" x14ac:dyDescent="0.15">
      <c r="E1176">
        <f>'Data data'!K1699</f>
        <v>0</v>
      </c>
    </row>
    <row r="1177" spans="5:5" x14ac:dyDescent="0.15">
      <c r="E1177">
        <f>'Data data'!K1700</f>
        <v>0</v>
      </c>
    </row>
    <row r="1178" spans="5:5" x14ac:dyDescent="0.15">
      <c r="E1178">
        <f>'Data data'!K1701</f>
        <v>0</v>
      </c>
    </row>
    <row r="1179" spans="5:5" x14ac:dyDescent="0.15">
      <c r="E1179">
        <f>'Data data'!K1702</f>
        <v>0</v>
      </c>
    </row>
    <row r="1180" spans="5:5" x14ac:dyDescent="0.15">
      <c r="E1180">
        <f>'Data data'!K1703</f>
        <v>0</v>
      </c>
    </row>
    <row r="1181" spans="5:5" x14ac:dyDescent="0.15">
      <c r="E1181">
        <f>'Data data'!K1704</f>
        <v>0</v>
      </c>
    </row>
    <row r="1182" spans="5:5" x14ac:dyDescent="0.15">
      <c r="E1182">
        <f>'Data data'!K1705</f>
        <v>0</v>
      </c>
    </row>
    <row r="1183" spans="5:5" x14ac:dyDescent="0.15">
      <c r="E1183">
        <f>'Data data'!K1706</f>
        <v>0</v>
      </c>
    </row>
    <row r="1184" spans="5:5" x14ac:dyDescent="0.15">
      <c r="E1184">
        <f>'Data data'!K1707</f>
        <v>0</v>
      </c>
    </row>
    <row r="1185" spans="5:5" x14ac:dyDescent="0.15">
      <c r="E1185">
        <f>'Data data'!K1708</f>
        <v>0</v>
      </c>
    </row>
    <row r="1186" spans="5:5" x14ac:dyDescent="0.15">
      <c r="E1186">
        <f>'Data data'!K1709</f>
        <v>0</v>
      </c>
    </row>
    <row r="1187" spans="5:5" x14ac:dyDescent="0.15">
      <c r="E1187">
        <f>'Data data'!K1710</f>
        <v>0</v>
      </c>
    </row>
    <row r="1188" spans="5:5" x14ac:dyDescent="0.15">
      <c r="E1188">
        <f>'Data data'!K1711</f>
        <v>0</v>
      </c>
    </row>
    <row r="1189" spans="5:5" x14ac:dyDescent="0.15">
      <c r="E1189">
        <f>'Data data'!K1712</f>
        <v>0</v>
      </c>
    </row>
    <row r="1190" spans="5:5" x14ac:dyDescent="0.15">
      <c r="E1190">
        <f>'Data data'!K1713</f>
        <v>0</v>
      </c>
    </row>
    <row r="1191" spans="5:5" x14ac:dyDescent="0.15">
      <c r="E1191">
        <f>'Data data'!K1714</f>
        <v>0</v>
      </c>
    </row>
    <row r="1192" spans="5:5" x14ac:dyDescent="0.15">
      <c r="E1192">
        <f>'Data data'!K1715</f>
        <v>0</v>
      </c>
    </row>
    <row r="1193" spans="5:5" x14ac:dyDescent="0.15">
      <c r="E1193">
        <f>'Data data'!K1716</f>
        <v>0</v>
      </c>
    </row>
    <row r="1194" spans="5:5" x14ac:dyDescent="0.15">
      <c r="E1194">
        <f>'Data data'!K1717</f>
        <v>0</v>
      </c>
    </row>
    <row r="1195" spans="5:5" x14ac:dyDescent="0.15">
      <c r="E1195">
        <f>'Data data'!K1718</f>
        <v>0</v>
      </c>
    </row>
    <row r="1196" spans="5:5" x14ac:dyDescent="0.15">
      <c r="E1196">
        <f>'Data data'!K1719</f>
        <v>0</v>
      </c>
    </row>
    <row r="1197" spans="5:5" x14ac:dyDescent="0.15">
      <c r="E1197">
        <f>'Data data'!K1720</f>
        <v>0</v>
      </c>
    </row>
    <row r="1198" spans="5:5" x14ac:dyDescent="0.15">
      <c r="E1198">
        <f>'Data data'!K1721</f>
        <v>0</v>
      </c>
    </row>
    <row r="1199" spans="5:5" x14ac:dyDescent="0.15">
      <c r="E1199">
        <f>'Data data'!K1722</f>
        <v>0</v>
      </c>
    </row>
    <row r="1200" spans="5:5" x14ac:dyDescent="0.15">
      <c r="E1200">
        <f>'Data data'!K1723</f>
        <v>0</v>
      </c>
    </row>
    <row r="1201" spans="5:5" x14ac:dyDescent="0.15">
      <c r="E1201">
        <f>'Data data'!K1724</f>
        <v>0</v>
      </c>
    </row>
    <row r="1202" spans="5:5" x14ac:dyDescent="0.15">
      <c r="E1202">
        <f>'Data data'!K1725</f>
        <v>0</v>
      </c>
    </row>
    <row r="1203" spans="5:5" x14ac:dyDescent="0.15">
      <c r="E1203">
        <f>'Data data'!K1726</f>
        <v>0</v>
      </c>
    </row>
    <row r="1204" spans="5:5" x14ac:dyDescent="0.15">
      <c r="E1204">
        <f>'Data data'!K1727</f>
        <v>0</v>
      </c>
    </row>
    <row r="1205" spans="5:5" x14ac:dyDescent="0.15">
      <c r="E1205">
        <f>'Data data'!K1728</f>
        <v>0</v>
      </c>
    </row>
    <row r="1206" spans="5:5" x14ac:dyDescent="0.15">
      <c r="E1206">
        <f>'Data data'!K1729</f>
        <v>0</v>
      </c>
    </row>
    <row r="1207" spans="5:5" x14ac:dyDescent="0.15">
      <c r="E1207">
        <f>'Data data'!K1730</f>
        <v>0</v>
      </c>
    </row>
    <row r="1208" spans="5:5" x14ac:dyDescent="0.15">
      <c r="E1208">
        <f>'Data data'!K1731</f>
        <v>0</v>
      </c>
    </row>
    <row r="1209" spans="5:5" x14ac:dyDescent="0.15">
      <c r="E1209">
        <f>'Data data'!K1732</f>
        <v>0</v>
      </c>
    </row>
    <row r="1210" spans="5:5" x14ac:dyDescent="0.15">
      <c r="E1210">
        <f>'Data data'!K1733</f>
        <v>0</v>
      </c>
    </row>
    <row r="1211" spans="5:5" x14ac:dyDescent="0.15">
      <c r="E1211">
        <f>'Data data'!K1734</f>
        <v>0</v>
      </c>
    </row>
    <row r="1212" spans="5:5" x14ac:dyDescent="0.15">
      <c r="E1212">
        <f>'Data data'!K1735</f>
        <v>0</v>
      </c>
    </row>
    <row r="1213" spans="5:5" x14ac:dyDescent="0.15">
      <c r="E1213">
        <f>'Data data'!K1736</f>
        <v>0</v>
      </c>
    </row>
    <row r="1214" spans="5:5" x14ac:dyDescent="0.15">
      <c r="E1214">
        <f>'Data data'!K1737</f>
        <v>0</v>
      </c>
    </row>
    <row r="1215" spans="5:5" x14ac:dyDescent="0.15">
      <c r="E1215">
        <f>'Data data'!K1738</f>
        <v>0</v>
      </c>
    </row>
    <row r="1216" spans="5:5" x14ac:dyDescent="0.15">
      <c r="E1216">
        <f>'Data data'!K1739</f>
        <v>0</v>
      </c>
    </row>
    <row r="1217" spans="5:5" x14ac:dyDescent="0.15">
      <c r="E1217">
        <f>'Data data'!K1740</f>
        <v>0</v>
      </c>
    </row>
    <row r="1218" spans="5:5" x14ac:dyDescent="0.15">
      <c r="E1218">
        <f>'Data data'!K1741</f>
        <v>0</v>
      </c>
    </row>
    <row r="1219" spans="5:5" x14ac:dyDescent="0.15">
      <c r="E1219">
        <f>'Data data'!K1742</f>
        <v>0</v>
      </c>
    </row>
    <row r="1220" spans="5:5" x14ac:dyDescent="0.15">
      <c r="E1220">
        <f>'Data data'!K1743</f>
        <v>0</v>
      </c>
    </row>
    <row r="1221" spans="5:5" x14ac:dyDescent="0.15">
      <c r="E1221">
        <f>'Data data'!K1744</f>
        <v>0</v>
      </c>
    </row>
    <row r="1222" spans="5:5" x14ac:dyDescent="0.15">
      <c r="E1222">
        <f>'Data data'!K1745</f>
        <v>0</v>
      </c>
    </row>
    <row r="1223" spans="5:5" x14ac:dyDescent="0.15">
      <c r="E1223">
        <f>'Data data'!K1746</f>
        <v>0</v>
      </c>
    </row>
    <row r="1224" spans="5:5" x14ac:dyDescent="0.15">
      <c r="E1224">
        <f>'Data data'!K1747</f>
        <v>0</v>
      </c>
    </row>
    <row r="1225" spans="5:5" x14ac:dyDescent="0.15">
      <c r="E1225">
        <f>'Data data'!K1748</f>
        <v>0</v>
      </c>
    </row>
    <row r="1226" spans="5:5" x14ac:dyDescent="0.15">
      <c r="E1226">
        <f>'Data data'!K1749</f>
        <v>0</v>
      </c>
    </row>
    <row r="1227" spans="5:5" x14ac:dyDescent="0.15">
      <c r="E1227">
        <f>'Data data'!K1750</f>
        <v>0</v>
      </c>
    </row>
    <row r="1228" spans="5:5" x14ac:dyDescent="0.15">
      <c r="E1228">
        <f>'Data data'!K1751</f>
        <v>0</v>
      </c>
    </row>
    <row r="1229" spans="5:5" x14ac:dyDescent="0.15">
      <c r="E1229">
        <f>'Data data'!K1752</f>
        <v>0</v>
      </c>
    </row>
    <row r="1230" spans="5:5" x14ac:dyDescent="0.15">
      <c r="E1230">
        <f>'Data data'!K1753</f>
        <v>0</v>
      </c>
    </row>
    <row r="1231" spans="5:5" x14ac:dyDescent="0.15">
      <c r="E1231">
        <f>'Data data'!K1754</f>
        <v>0</v>
      </c>
    </row>
    <row r="1232" spans="5:5" x14ac:dyDescent="0.15">
      <c r="E1232">
        <f>'Data data'!K1755</f>
        <v>0</v>
      </c>
    </row>
    <row r="1233" spans="5:5" x14ac:dyDescent="0.15">
      <c r="E1233">
        <f>'Data data'!K1756</f>
        <v>0</v>
      </c>
    </row>
    <row r="1234" spans="5:5" x14ac:dyDescent="0.15">
      <c r="E1234">
        <f>'Data data'!K1757</f>
        <v>0</v>
      </c>
    </row>
    <row r="1235" spans="5:5" x14ac:dyDescent="0.15">
      <c r="E1235">
        <f>'Data data'!K1758</f>
        <v>0</v>
      </c>
    </row>
    <row r="1236" spans="5:5" x14ac:dyDescent="0.15">
      <c r="E1236">
        <f>'Data data'!K1759</f>
        <v>0</v>
      </c>
    </row>
    <row r="1237" spans="5:5" x14ac:dyDescent="0.15">
      <c r="E1237">
        <f>'Data data'!K1760</f>
        <v>0</v>
      </c>
    </row>
    <row r="1238" spans="5:5" x14ac:dyDescent="0.15">
      <c r="E1238">
        <f>'Data data'!K1761</f>
        <v>0</v>
      </c>
    </row>
    <row r="1239" spans="5:5" x14ac:dyDescent="0.15">
      <c r="E1239">
        <f>'Data data'!K1762</f>
        <v>0</v>
      </c>
    </row>
    <row r="1240" spans="5:5" x14ac:dyDescent="0.15">
      <c r="E1240">
        <f>'Data data'!K1763</f>
        <v>0</v>
      </c>
    </row>
    <row r="1241" spans="5:5" x14ac:dyDescent="0.15">
      <c r="E1241">
        <f>'Data data'!K1764</f>
        <v>0</v>
      </c>
    </row>
    <row r="1242" spans="5:5" x14ac:dyDescent="0.15">
      <c r="E1242">
        <f>'Data data'!K1765</f>
        <v>0</v>
      </c>
    </row>
    <row r="1243" spans="5:5" x14ac:dyDescent="0.15">
      <c r="E1243">
        <f>'Data data'!K1766</f>
        <v>0</v>
      </c>
    </row>
    <row r="1244" spans="5:5" x14ac:dyDescent="0.15">
      <c r="E1244">
        <f>'Data data'!K1767</f>
        <v>0</v>
      </c>
    </row>
    <row r="1245" spans="5:5" x14ac:dyDescent="0.15">
      <c r="E1245">
        <f>'Data data'!K1768</f>
        <v>0</v>
      </c>
    </row>
    <row r="1246" spans="5:5" x14ac:dyDescent="0.15">
      <c r="E1246">
        <f>'Data data'!K1769</f>
        <v>0</v>
      </c>
    </row>
    <row r="1247" spans="5:5" x14ac:dyDescent="0.15">
      <c r="E1247">
        <f>'Data data'!K1770</f>
        <v>0</v>
      </c>
    </row>
    <row r="1248" spans="5:5" x14ac:dyDescent="0.15">
      <c r="E1248">
        <f>'Data data'!K1771</f>
        <v>0</v>
      </c>
    </row>
    <row r="1249" spans="5:5" x14ac:dyDescent="0.15">
      <c r="E1249">
        <f>'Data data'!K1772</f>
        <v>0</v>
      </c>
    </row>
    <row r="1250" spans="5:5" x14ac:dyDescent="0.15">
      <c r="E1250">
        <f>'Data data'!K1773</f>
        <v>0</v>
      </c>
    </row>
    <row r="1251" spans="5:5" x14ac:dyDescent="0.15">
      <c r="E1251">
        <f>'Data data'!K1774</f>
        <v>0</v>
      </c>
    </row>
    <row r="1252" spans="5:5" x14ac:dyDescent="0.15">
      <c r="E1252">
        <f>'Data data'!K1775</f>
        <v>0</v>
      </c>
    </row>
    <row r="1253" spans="5:5" x14ac:dyDescent="0.15">
      <c r="E1253">
        <f>'Data data'!K1776</f>
        <v>0</v>
      </c>
    </row>
    <row r="1254" spans="5:5" x14ac:dyDescent="0.15">
      <c r="E1254">
        <f>'Data data'!K1777</f>
        <v>0</v>
      </c>
    </row>
    <row r="1255" spans="5:5" x14ac:dyDescent="0.15">
      <c r="E1255">
        <f>'Data data'!K1778</f>
        <v>0</v>
      </c>
    </row>
    <row r="1256" spans="5:5" x14ac:dyDescent="0.15">
      <c r="E1256">
        <f>'Data data'!K1779</f>
        <v>0</v>
      </c>
    </row>
    <row r="1257" spans="5:5" x14ac:dyDescent="0.15">
      <c r="E1257">
        <f>'Data data'!K1780</f>
        <v>0</v>
      </c>
    </row>
    <row r="1258" spans="5:5" x14ac:dyDescent="0.15">
      <c r="E1258">
        <f>'Data data'!K1781</f>
        <v>0</v>
      </c>
    </row>
    <row r="1259" spans="5:5" x14ac:dyDescent="0.15">
      <c r="E1259">
        <f>'Data data'!K1782</f>
        <v>0</v>
      </c>
    </row>
    <row r="1260" spans="5:5" x14ac:dyDescent="0.15">
      <c r="E1260">
        <f>'Data data'!K1783</f>
        <v>0</v>
      </c>
    </row>
    <row r="1261" spans="5:5" x14ac:dyDescent="0.15">
      <c r="E1261">
        <f>'Data data'!K1784</f>
        <v>0</v>
      </c>
    </row>
    <row r="1262" spans="5:5" x14ac:dyDescent="0.15">
      <c r="E1262">
        <f>'Data data'!K1785</f>
        <v>0</v>
      </c>
    </row>
    <row r="1263" spans="5:5" x14ac:dyDescent="0.15">
      <c r="E1263">
        <f>'Data data'!K1786</f>
        <v>0</v>
      </c>
    </row>
    <row r="1264" spans="5:5" x14ac:dyDescent="0.15">
      <c r="E1264">
        <f>'Data data'!K1787</f>
        <v>0</v>
      </c>
    </row>
    <row r="1265" spans="5:5" x14ac:dyDescent="0.15">
      <c r="E1265">
        <f>'Data data'!K1788</f>
        <v>0</v>
      </c>
    </row>
    <row r="1266" spans="5:5" x14ac:dyDescent="0.15">
      <c r="E1266">
        <f>'Data data'!K1789</f>
        <v>0</v>
      </c>
    </row>
    <row r="1267" spans="5:5" x14ac:dyDescent="0.15">
      <c r="E1267">
        <f>'Data data'!K1790</f>
        <v>0</v>
      </c>
    </row>
    <row r="1268" spans="5:5" x14ac:dyDescent="0.15">
      <c r="E1268">
        <f>'Data data'!K1791</f>
        <v>0</v>
      </c>
    </row>
    <row r="1269" spans="5:5" x14ac:dyDescent="0.15">
      <c r="E1269">
        <f>'Data data'!K1792</f>
        <v>0</v>
      </c>
    </row>
    <row r="1270" spans="5:5" x14ac:dyDescent="0.15">
      <c r="E1270">
        <f>'Data data'!K1793</f>
        <v>0</v>
      </c>
    </row>
    <row r="1271" spans="5:5" x14ac:dyDescent="0.15">
      <c r="E1271">
        <f>'Data data'!K1794</f>
        <v>0</v>
      </c>
    </row>
    <row r="1272" spans="5:5" x14ac:dyDescent="0.15">
      <c r="E1272">
        <f>'Data data'!K1795</f>
        <v>0</v>
      </c>
    </row>
    <row r="1273" spans="5:5" x14ac:dyDescent="0.15">
      <c r="E1273">
        <f>'Data data'!K1796</f>
        <v>0</v>
      </c>
    </row>
    <row r="1274" spans="5:5" x14ac:dyDescent="0.15">
      <c r="E1274">
        <f>'Data data'!K1797</f>
        <v>0</v>
      </c>
    </row>
    <row r="1275" spans="5:5" x14ac:dyDescent="0.15">
      <c r="E1275">
        <f>'Data data'!K1798</f>
        <v>0</v>
      </c>
    </row>
    <row r="1276" spans="5:5" x14ac:dyDescent="0.15">
      <c r="E1276">
        <f>'Data data'!K1799</f>
        <v>0</v>
      </c>
    </row>
    <row r="1277" spans="5:5" x14ac:dyDescent="0.15">
      <c r="E1277">
        <f>'Data data'!K1800</f>
        <v>0</v>
      </c>
    </row>
    <row r="1278" spans="5:5" x14ac:dyDescent="0.15">
      <c r="E1278">
        <f>'Data data'!K1801</f>
        <v>0</v>
      </c>
    </row>
    <row r="1279" spans="5:5" x14ac:dyDescent="0.15">
      <c r="E1279">
        <f>'Data data'!K1802</f>
        <v>0</v>
      </c>
    </row>
    <row r="1280" spans="5:5" x14ac:dyDescent="0.15">
      <c r="E1280">
        <f>'Data data'!K1803</f>
        <v>0</v>
      </c>
    </row>
    <row r="1281" spans="5:5" x14ac:dyDescent="0.15">
      <c r="E1281">
        <f>'Data data'!K1804</f>
        <v>0</v>
      </c>
    </row>
    <row r="1282" spans="5:5" x14ac:dyDescent="0.15">
      <c r="E1282">
        <f>'Data data'!K1805</f>
        <v>0</v>
      </c>
    </row>
    <row r="1283" spans="5:5" x14ac:dyDescent="0.15">
      <c r="E1283">
        <f>'Data data'!K1806</f>
        <v>0</v>
      </c>
    </row>
    <row r="1284" spans="5:5" x14ac:dyDescent="0.15">
      <c r="E1284">
        <f>'Data data'!K1807</f>
        <v>0</v>
      </c>
    </row>
    <row r="1285" spans="5:5" x14ac:dyDescent="0.15">
      <c r="E1285">
        <f>'Data data'!K1808</f>
        <v>0</v>
      </c>
    </row>
    <row r="1286" spans="5:5" x14ac:dyDescent="0.15">
      <c r="E1286">
        <f>'Data data'!K1809</f>
        <v>0</v>
      </c>
    </row>
    <row r="1287" spans="5:5" x14ac:dyDescent="0.15">
      <c r="E1287">
        <f>'Data data'!K1810</f>
        <v>0</v>
      </c>
    </row>
    <row r="1288" spans="5:5" x14ac:dyDescent="0.15">
      <c r="E1288">
        <f>'Data data'!K1811</f>
        <v>0</v>
      </c>
    </row>
    <row r="1289" spans="5:5" x14ac:dyDescent="0.15">
      <c r="E1289">
        <f>'Data data'!K1812</f>
        <v>0</v>
      </c>
    </row>
    <row r="1290" spans="5:5" x14ac:dyDescent="0.15">
      <c r="E1290">
        <f>'Data data'!K1813</f>
        <v>0</v>
      </c>
    </row>
    <row r="1291" spans="5:5" x14ac:dyDescent="0.15">
      <c r="E1291">
        <f>'Data data'!K1814</f>
        <v>0</v>
      </c>
    </row>
  </sheetData>
  <conditionalFormatting sqref="E1:E1048576">
    <cfRule type="cellIs" dxfId="8" priority="1" operator="between">
      <formula>86</formula>
      <formula>1000</formula>
    </cfRule>
    <cfRule type="cellIs" dxfId="7" priority="2" operator="between">
      <formula>76</formula>
      <formula>85</formula>
    </cfRule>
    <cfRule type="cellIs" dxfId="6" priority="3" operator="between">
      <formula>66</formula>
      <formula>75</formula>
    </cfRule>
    <cfRule type="cellIs" dxfId="5" priority="4" operator="between">
      <formula>56</formula>
      <formula>65</formula>
    </cfRule>
    <cfRule type="cellIs" dxfId="4" priority="5" operator="between">
      <formula>46</formula>
      <formula>55</formula>
    </cfRule>
    <cfRule type="cellIs" dxfId="3" priority="6" operator="between">
      <formula>36</formula>
      <formula>45</formula>
    </cfRule>
    <cfRule type="cellIs" dxfId="2" priority="7" operator="between">
      <formula>26</formula>
      <formula>35</formula>
    </cfRule>
    <cfRule type="cellIs" dxfId="1" priority="8" operator="between">
      <formula>16</formula>
      <formula>25</formula>
    </cfRule>
    <cfRule type="cellIs" dxfId="0" priority="9" operator="between">
      <formula>0</formula>
      <formula>15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8F9F-FCC2-DF4C-BA9E-1D7142D55FF0}">
  <dimension ref="A1:M621"/>
  <sheetViews>
    <sheetView topLeftCell="A506" zoomScale="70" zoomScaleNormal="70" workbookViewId="0">
      <selection activeCell="E571" sqref="E571"/>
    </sheetView>
  </sheetViews>
  <sheetFormatPr baseColWidth="10" defaultColWidth="10.83203125" defaultRowHeight="13" x14ac:dyDescent="0.15"/>
  <cols>
    <col min="1" max="1" width="2.83203125" customWidth="1"/>
    <col min="2" max="2" width="54.1640625" bestFit="1" customWidth="1"/>
    <col min="4" max="4" width="54.1640625" bestFit="1" customWidth="1"/>
    <col min="6" max="6" width="13.83203125" bestFit="1" customWidth="1"/>
    <col min="12" max="12" width="13" style="33" bestFit="1" customWidth="1"/>
  </cols>
  <sheetData>
    <row r="1" spans="1:13" ht="14" customHeight="1" thickBot="1" x14ac:dyDescent="0.2">
      <c r="B1" t="s">
        <v>633</v>
      </c>
      <c r="D1" t="s">
        <v>457</v>
      </c>
      <c r="F1" t="s">
        <v>455</v>
      </c>
      <c r="H1" t="s">
        <v>456</v>
      </c>
      <c r="J1" t="s">
        <v>634</v>
      </c>
      <c r="L1" s="43" t="s">
        <v>339</v>
      </c>
    </row>
    <row r="2" spans="1:13" ht="14" thickBot="1" x14ac:dyDescent="0.2">
      <c r="A2" s="311" t="s">
        <v>350</v>
      </c>
      <c r="B2" s="26" t="str">
        <f>'Data data'!C3</f>
        <v>Ángel</v>
      </c>
      <c r="C2">
        <f>COUNTIF('Data data'!C:C, B2)</f>
        <v>1</v>
      </c>
      <c r="D2" t="str">
        <f>'Data data'!D3</f>
        <v>Juanes (Mononymous)</v>
      </c>
      <c r="E2" t="e">
        <f>COUNTIF('Data data'!D:D, D2)+COUNTIF('Data data'!#REF!, D2)+COUNTIF('Data data'!#REF!, D2)+COUNTIF('Data data'!G:G, D2)</f>
        <v>#REF!</v>
      </c>
      <c r="F2" t="e">
        <f>'Data data'!#REF!</f>
        <v>#REF!</v>
      </c>
      <c r="G2" t="e">
        <f>COUNTIF('Data data'!D:D, F2)+COUNTIF('Data data'!#REF!, F2)+COUNTIF('Data data'!#REF!, F2)+COUNTIF('Data data'!G:G, F2)</f>
        <v>#REF!</v>
      </c>
      <c r="H2" t="e">
        <f>'Data data'!#REF!</f>
        <v>#REF!</v>
      </c>
      <c r="I2" t="e">
        <f>COUNTIF('Data data'!D:D, H2)+COUNTIF('Data data'!#REF!, H2)+COUNTIF('Data data'!#REF!, H2)+COUNTIF('Data data'!G:G, H2)</f>
        <v>#REF!</v>
      </c>
      <c r="J2">
        <f>'Data data'!G3</f>
        <v>0.16250000000000001</v>
      </c>
      <c r="K2" t="e">
        <f>COUNTIF('Data data'!D:D, J2)+COUNTIF('Data data'!#REF!, J2)+COUNTIF('Data data'!#REF!, J2)+COUNTIF('Data data'!G:G, J2)</f>
        <v>#REF!</v>
      </c>
      <c r="L2" s="36" t="e">
        <f>'Data data'!#REF!</f>
        <v>#REF!</v>
      </c>
      <c r="M2" t="e">
        <f>COUNTIF('Data data'!#REF!, L2)</f>
        <v>#REF!</v>
      </c>
    </row>
    <row r="3" spans="1:13" ht="14" thickBot="1" x14ac:dyDescent="0.2">
      <c r="A3" s="312"/>
      <c r="B3" s="26" t="str">
        <f>'Data data'!C4</f>
        <v>Paciencia Y Fe</v>
      </c>
      <c r="C3">
        <f>COUNTIF('Data data'!C:C, B3)</f>
        <v>1</v>
      </c>
      <c r="D3" t="str">
        <f>'Data data'!D4</f>
        <v>Olga Merediz</v>
      </c>
      <c r="E3" t="e">
        <f>COUNTIF('Data data'!D:D, D3)+COUNTIF('Data data'!#REF!, D3)+COUNTIF('Data data'!#REF!, D3)+COUNTIF('Data data'!G:G, D3)</f>
        <v>#REF!</v>
      </c>
      <c r="F3" t="e">
        <f>'Data data'!#REF!</f>
        <v>#REF!</v>
      </c>
      <c r="G3" t="e">
        <f>COUNTIF('Data data'!D:D, F3)+COUNTIF('Data data'!#REF!, F3)+COUNTIF('Data data'!#REF!, F3)+COUNTIF('Data data'!G:G, F3)</f>
        <v>#REF!</v>
      </c>
      <c r="H3" t="e">
        <f>'Data data'!#REF!</f>
        <v>#REF!</v>
      </c>
      <c r="I3" t="e">
        <f>COUNTIF('Data data'!D:D, H3)+COUNTIF('Data data'!#REF!, H3)+COUNTIF('Data data'!#REF!, H3)+COUNTIF('Data data'!G:G, H3)</f>
        <v>#REF!</v>
      </c>
      <c r="J3">
        <f>'Data data'!G4</f>
        <v>0.20486111111111113</v>
      </c>
      <c r="K3" t="e">
        <f>COUNTIF('Data data'!D:D, J3)+COUNTIF('Data data'!#REF!, J3)+COUNTIF('Data data'!#REF!, J3)+COUNTIF('Data data'!G:G, J3)</f>
        <v>#REF!</v>
      </c>
      <c r="L3" s="36" t="e">
        <f>'Data data'!#REF!</f>
        <v>#REF!</v>
      </c>
      <c r="M3" t="e">
        <f>COUNTIF('Data data'!#REF!, L3)</f>
        <v>#REF!</v>
      </c>
    </row>
    <row r="4" spans="1:13" ht="14" thickBot="1" x14ac:dyDescent="0.2">
      <c r="A4" s="312"/>
      <c r="B4" s="26" t="str">
        <f>'Data data'!C5</f>
        <v>An Illustration of Loneliness (Sleepless in New York)</v>
      </c>
      <c r="C4">
        <f>COUNTIF('Data data'!C:C, B4)</f>
        <v>2</v>
      </c>
      <c r="D4" t="str">
        <f>'Data data'!D5</f>
        <v>Courtney Barnett</v>
      </c>
      <c r="E4" t="e">
        <f>COUNTIF('Data data'!D:D, D4)+COUNTIF('Data data'!#REF!, D4)+COUNTIF('Data data'!#REF!, D4)+COUNTIF('Data data'!G:G, D4)</f>
        <v>#REF!</v>
      </c>
      <c r="F4" t="e">
        <f>'Data data'!#REF!</f>
        <v>#REF!</v>
      </c>
      <c r="G4" t="e">
        <f>COUNTIF('Data data'!D:D, F4)+COUNTIF('Data data'!#REF!, F4)+COUNTIF('Data data'!#REF!, F4)+COUNTIF('Data data'!G:G, F4)</f>
        <v>#REF!</v>
      </c>
      <c r="H4" t="e">
        <f>'Data data'!#REF!</f>
        <v>#REF!</v>
      </c>
      <c r="I4" t="e">
        <f>COUNTIF('Data data'!D:D, H4)+COUNTIF('Data data'!#REF!, H4)+COUNTIF('Data data'!#REF!, H4)+COUNTIF('Data data'!G:G, H4)</f>
        <v>#REF!</v>
      </c>
      <c r="J4">
        <f>'Data data'!G5</f>
        <v>0.13263888888888889</v>
      </c>
      <c r="K4" t="e">
        <f>COUNTIF('Data data'!D:D, J4)+COUNTIF('Data data'!#REF!, J4)+COUNTIF('Data data'!#REF!, J4)+COUNTIF('Data data'!G:G, J4)</f>
        <v>#REF!</v>
      </c>
      <c r="L4" s="36" t="e">
        <f>'Data data'!#REF!</f>
        <v>#REF!</v>
      </c>
      <c r="M4" t="e">
        <f>COUNTIF('Data data'!#REF!, L4)</f>
        <v>#REF!</v>
      </c>
    </row>
    <row r="5" spans="1:13" ht="14" thickBot="1" x14ac:dyDescent="0.2">
      <c r="A5" s="312"/>
      <c r="B5" s="26" t="str">
        <f>'Data data'!C6</f>
        <v>From Eden</v>
      </c>
      <c r="C5">
        <f>COUNTIF('Data data'!C:C, B5)</f>
        <v>4</v>
      </c>
      <c r="D5" t="str">
        <f>'Data data'!D6</f>
        <v>Hozier (Mononymous)</v>
      </c>
      <c r="E5" t="e">
        <f>COUNTIF('Data data'!D:D, D5)+COUNTIF('Data data'!#REF!, D5)+COUNTIF('Data data'!#REF!, D5)+COUNTIF('Data data'!G:G, D5)</f>
        <v>#REF!</v>
      </c>
      <c r="F5" t="e">
        <f>'Data data'!#REF!</f>
        <v>#REF!</v>
      </c>
      <c r="G5" t="e">
        <f>COUNTIF('Data data'!D:D, F5)+COUNTIF('Data data'!#REF!, F5)+COUNTIF('Data data'!#REF!, F5)+COUNTIF('Data data'!G:G, F5)</f>
        <v>#REF!</v>
      </c>
      <c r="H5" t="e">
        <f>'Data data'!#REF!</f>
        <v>#REF!</v>
      </c>
      <c r="I5" t="e">
        <f>COUNTIF('Data data'!D:D, H5)+COUNTIF('Data data'!#REF!, H5)+COUNTIF('Data data'!#REF!, H5)+COUNTIF('Data data'!G:G, H5)</f>
        <v>#REF!</v>
      </c>
      <c r="J5">
        <f>'Data data'!G6</f>
        <v>0.19652777777777777</v>
      </c>
      <c r="K5" t="e">
        <f>COUNTIF('Data data'!D:D, J5)+COUNTIF('Data data'!#REF!, J5)+COUNTIF('Data data'!#REF!, J5)+COUNTIF('Data data'!G:G, J5)</f>
        <v>#REF!</v>
      </c>
      <c r="L5" s="36" t="e">
        <f>'Data data'!#REF!</f>
        <v>#REF!</v>
      </c>
      <c r="M5" t="e">
        <f>COUNTIF('Data data'!#REF!, L5)</f>
        <v>#REF!</v>
      </c>
    </row>
    <row r="6" spans="1:13" ht="14" thickBot="1" x14ac:dyDescent="0.2">
      <c r="A6" s="312"/>
      <c r="B6" s="26" t="str">
        <f>'Data data'!C7</f>
        <v>New Rules</v>
      </c>
      <c r="C6">
        <f>COUNTIF('Data data'!C:C, B6)</f>
        <v>1</v>
      </c>
      <c r="D6" t="str">
        <f>'Data data'!D7</f>
        <v>Dua Lipa</v>
      </c>
      <c r="E6" t="e">
        <f>COUNTIF('Data data'!D:D, D6)+COUNTIF('Data data'!#REF!, D6)+COUNTIF('Data data'!#REF!, D6)+COUNTIF('Data data'!G:G, D6)</f>
        <v>#REF!</v>
      </c>
      <c r="F6" t="e">
        <f>'Data data'!#REF!</f>
        <v>#REF!</v>
      </c>
      <c r="G6" t="e">
        <f>COUNTIF('Data data'!D:D, F6)+COUNTIF('Data data'!#REF!, F6)+COUNTIF('Data data'!#REF!, F6)+COUNTIF('Data data'!G:G, F6)</f>
        <v>#REF!</v>
      </c>
      <c r="H6" t="e">
        <f>'Data data'!#REF!</f>
        <v>#REF!</v>
      </c>
      <c r="I6" t="e">
        <f>COUNTIF('Data data'!D:D, H6)+COUNTIF('Data data'!#REF!, H6)+COUNTIF('Data data'!#REF!, H6)+COUNTIF('Data data'!G:G, H6)</f>
        <v>#REF!</v>
      </c>
      <c r="J6">
        <f>'Data data'!G7</f>
        <v>0.1451388888888889</v>
      </c>
      <c r="K6" t="e">
        <f>COUNTIF('Data data'!D:D, J6)+COUNTIF('Data data'!#REF!, J6)+COUNTIF('Data data'!#REF!, J6)+COUNTIF('Data data'!G:G, J6)</f>
        <v>#REF!</v>
      </c>
      <c r="L6" s="36" t="e">
        <f>'Data data'!#REF!</f>
        <v>#REF!</v>
      </c>
      <c r="M6" t="e">
        <f>COUNTIF('Data data'!#REF!, L6)</f>
        <v>#REF!</v>
      </c>
    </row>
    <row r="7" spans="1:13" ht="14" thickBot="1" x14ac:dyDescent="0.2">
      <c r="A7" s="312"/>
      <c r="B7" s="26" t="str">
        <f>'Data data'!C8</f>
        <v>El Ratico</v>
      </c>
      <c r="C7">
        <f>COUNTIF('Data data'!C:C, B7)</f>
        <v>1</v>
      </c>
      <c r="D7" t="str">
        <f>'Data data'!D8</f>
        <v>Juanes (Mononymous), Kali Uchis</v>
      </c>
      <c r="E7" t="e">
        <f>COUNTIF('Data data'!D:D, D7)+COUNTIF('Data data'!#REF!, D7)+COUNTIF('Data data'!#REF!, D7)+COUNTIF('Data data'!G:G, D7)</f>
        <v>#REF!</v>
      </c>
      <c r="F7" t="e">
        <f>'Data data'!#REF!</f>
        <v>#REF!</v>
      </c>
      <c r="G7" t="e">
        <f>COUNTIF('Data data'!D:D, F7)+COUNTIF('Data data'!#REF!, F7)+COUNTIF('Data data'!#REF!, F7)+COUNTIF('Data data'!G:G, F7)</f>
        <v>#REF!</v>
      </c>
      <c r="H7" t="e">
        <f>'Data data'!#REF!</f>
        <v>#REF!</v>
      </c>
      <c r="I7" t="e">
        <f>COUNTIF('Data data'!D:D, H7)+COUNTIF('Data data'!#REF!, H7)+COUNTIF('Data data'!#REF!, H7)+COUNTIF('Data data'!G:G, H7)</f>
        <v>#REF!</v>
      </c>
      <c r="J7">
        <f>'Data data'!G8</f>
        <v>0.11527777777777777</v>
      </c>
      <c r="K7" t="e">
        <f>COUNTIF('Data data'!D:D, J7)+COUNTIF('Data data'!#REF!, J7)+COUNTIF('Data data'!#REF!, J7)+COUNTIF('Data data'!G:G, J7)</f>
        <v>#REF!</v>
      </c>
      <c r="L7" s="36" t="e">
        <f>'Data data'!#REF!</f>
        <v>#REF!</v>
      </c>
      <c r="M7" t="e">
        <f>COUNTIF('Data data'!#REF!, L7)</f>
        <v>#REF!</v>
      </c>
    </row>
    <row r="8" spans="1:13" ht="14" thickBot="1" x14ac:dyDescent="0.2">
      <c r="A8" s="312"/>
      <c r="B8" s="26" t="str">
        <f>'Data data'!C9</f>
        <v>Cult Boyfriend</v>
      </c>
      <c r="C8">
        <f>COUNTIF('Data data'!C:C, B8)</f>
        <v>1</v>
      </c>
      <c r="D8" t="str">
        <f>'Data data'!D9</f>
        <v>Jeffrey Lewis</v>
      </c>
      <c r="E8" t="e">
        <f>COUNTIF('Data data'!D:D, D8)+COUNTIF('Data data'!#REF!, D8)+COUNTIF('Data data'!#REF!, D8)+COUNTIF('Data data'!G:G, D8)</f>
        <v>#REF!</v>
      </c>
      <c r="F8" t="e">
        <f>'Data data'!#REF!</f>
        <v>#REF!</v>
      </c>
      <c r="G8" t="e">
        <f>COUNTIF('Data data'!D:D, F8)+COUNTIF('Data data'!#REF!, F8)+COUNTIF('Data data'!#REF!, F8)+COUNTIF('Data data'!G:G, F8)</f>
        <v>#REF!</v>
      </c>
      <c r="H8" t="e">
        <f>'Data data'!#REF!</f>
        <v>#REF!</v>
      </c>
      <c r="I8" t="e">
        <f>COUNTIF('Data data'!D:D, H8)+COUNTIF('Data data'!#REF!, H8)+COUNTIF('Data data'!#REF!, H8)+COUNTIF('Data data'!G:G, H8)</f>
        <v>#REF!</v>
      </c>
      <c r="J8">
        <f>'Data data'!G9</f>
        <v>0.10902777777777778</v>
      </c>
      <c r="K8" t="e">
        <f>COUNTIF('Data data'!D:D, J8)+COUNTIF('Data data'!#REF!, J8)+COUNTIF('Data data'!#REF!, J8)+COUNTIF('Data data'!G:G, J8)</f>
        <v>#REF!</v>
      </c>
      <c r="L8" s="36" t="e">
        <f>'Data data'!#REF!</f>
        <v>#REF!</v>
      </c>
      <c r="M8" t="e">
        <f>COUNTIF('Data data'!#REF!, L8)</f>
        <v>#REF!</v>
      </c>
    </row>
    <row r="9" spans="1:13" ht="14" thickBot="1" x14ac:dyDescent="0.2">
      <c r="A9" s="312"/>
      <c r="B9" s="26" t="str">
        <f>'Data data'!C10</f>
        <v>The Currents</v>
      </c>
      <c r="C9">
        <f>COUNTIF('Data data'!C:C, B9)</f>
        <v>1</v>
      </c>
      <c r="D9" t="str">
        <f>'Data data'!D10</f>
        <v>Bastille (Mononymous)</v>
      </c>
      <c r="E9" t="e">
        <f>COUNTIF('Data data'!D:D, D9)+COUNTIF('Data data'!#REF!, D9)+COUNTIF('Data data'!#REF!, D9)+COUNTIF('Data data'!G:G, D9)</f>
        <v>#REF!</v>
      </c>
      <c r="F9" t="e">
        <f>'Data data'!#REF!</f>
        <v>#REF!</v>
      </c>
      <c r="G9" t="e">
        <f>COUNTIF('Data data'!D:D, F9)+COUNTIF('Data data'!#REF!, F9)+COUNTIF('Data data'!#REF!, F9)+COUNTIF('Data data'!G:G, F9)</f>
        <v>#REF!</v>
      </c>
      <c r="H9" t="e">
        <f>'Data data'!#REF!</f>
        <v>#REF!</v>
      </c>
      <c r="I9" t="e">
        <f>COUNTIF('Data data'!D:D, H9)+COUNTIF('Data data'!#REF!, H9)+COUNTIF('Data data'!#REF!, H9)+COUNTIF('Data data'!G:G, H9)</f>
        <v>#REF!</v>
      </c>
      <c r="J9">
        <f>'Data data'!G10</f>
        <v>0.14166666666666666</v>
      </c>
      <c r="K9" t="e">
        <f>COUNTIF('Data data'!D:D, J9)+COUNTIF('Data data'!#REF!, J9)+COUNTIF('Data data'!#REF!, J9)+COUNTIF('Data data'!G:G, J9)</f>
        <v>#REF!</v>
      </c>
      <c r="L9" s="36" t="e">
        <f>'Data data'!#REF!</f>
        <v>#REF!</v>
      </c>
      <c r="M9" t="e">
        <f>COUNTIF('Data data'!#REF!, L9)</f>
        <v>#REF!</v>
      </c>
    </row>
    <row r="10" spans="1:13" ht="14" thickBot="1" x14ac:dyDescent="0.2">
      <c r="A10" s="312"/>
      <c r="B10" s="26" t="str">
        <f>'Data data'!C11</f>
        <v>Shiny</v>
      </c>
      <c r="C10">
        <f>COUNTIF('Data data'!C:C, B10)</f>
        <v>1</v>
      </c>
      <c r="D10" t="str">
        <f>'Data data'!D11</f>
        <v>Jermaine Clement</v>
      </c>
      <c r="E10" t="e">
        <f>COUNTIF('Data data'!D:D, D10)+COUNTIF('Data data'!#REF!, D10)+COUNTIF('Data data'!#REF!, D10)+COUNTIF('Data data'!G:G, D10)</f>
        <v>#REF!</v>
      </c>
      <c r="F10" t="e">
        <f>'Data data'!#REF!</f>
        <v>#REF!</v>
      </c>
      <c r="G10" t="e">
        <f>COUNTIF('Data data'!D:D, F10)+COUNTIF('Data data'!#REF!, F10)+COUNTIF('Data data'!#REF!, F10)+COUNTIF('Data data'!G:G, F10)</f>
        <v>#REF!</v>
      </c>
      <c r="H10" t="e">
        <f>'Data data'!#REF!</f>
        <v>#REF!</v>
      </c>
      <c r="I10" t="e">
        <f>COUNTIF('Data data'!D:D, H10)+COUNTIF('Data data'!#REF!, H10)+COUNTIF('Data data'!#REF!, H10)+COUNTIF('Data data'!G:G, H10)</f>
        <v>#REF!</v>
      </c>
      <c r="J10">
        <f>'Data data'!G11</f>
        <v>0.12847222222222224</v>
      </c>
      <c r="K10" t="e">
        <f>COUNTIF('Data data'!D:D, J10)+COUNTIF('Data data'!#REF!, J10)+COUNTIF('Data data'!#REF!, J10)+COUNTIF('Data data'!G:G, J10)</f>
        <v>#REF!</v>
      </c>
      <c r="L10" s="36" t="e">
        <f>'Data data'!#REF!</f>
        <v>#REF!</v>
      </c>
      <c r="M10" t="e">
        <f>COUNTIF('Data data'!#REF!, L10)</f>
        <v>#REF!</v>
      </c>
    </row>
    <row r="11" spans="1:13" ht="14" thickBot="1" x14ac:dyDescent="0.2">
      <c r="A11" s="312"/>
      <c r="B11" s="26" t="str">
        <f>'Data data'!C12</f>
        <v>Amor Prohibido</v>
      </c>
      <c r="C11">
        <f>COUNTIF('Data data'!C:C, B11)</f>
        <v>1</v>
      </c>
      <c r="D11" t="str">
        <f>'Data data'!D12</f>
        <v>Selena (Mononymous)</v>
      </c>
      <c r="E11" t="e">
        <f>COUNTIF('Data data'!D:D, D11)+COUNTIF('Data data'!#REF!, D11)+COUNTIF('Data data'!#REF!, D11)+COUNTIF('Data data'!G:G, D11)</f>
        <v>#REF!</v>
      </c>
      <c r="F11" t="e">
        <f>'Data data'!#REF!</f>
        <v>#REF!</v>
      </c>
      <c r="G11" t="e">
        <f>COUNTIF('Data data'!D:D, F11)+COUNTIF('Data data'!#REF!, F11)+COUNTIF('Data data'!#REF!, F11)+COUNTIF('Data data'!G:G, F11)</f>
        <v>#REF!</v>
      </c>
      <c r="H11" t="e">
        <f>'Data data'!#REF!</f>
        <v>#REF!</v>
      </c>
      <c r="I11" t="e">
        <f>COUNTIF('Data data'!D:D, H11)+COUNTIF('Data data'!#REF!, H11)+COUNTIF('Data data'!#REF!, H11)+COUNTIF('Data data'!G:G, H11)</f>
        <v>#REF!</v>
      </c>
      <c r="J11">
        <f>'Data data'!G12</f>
        <v>0.12013888888888889</v>
      </c>
      <c r="K11" t="e">
        <f>COUNTIF('Data data'!D:D, J11)+COUNTIF('Data data'!#REF!, J11)+COUNTIF('Data data'!#REF!, J11)+COUNTIF('Data data'!G:G, J11)</f>
        <v>#REF!</v>
      </c>
      <c r="L11" s="36" t="e">
        <f>'Data data'!#REF!</f>
        <v>#REF!</v>
      </c>
      <c r="M11" t="e">
        <f>COUNTIF('Data data'!#REF!, L11)</f>
        <v>#REF!</v>
      </c>
    </row>
    <row r="12" spans="1:13" ht="14" thickBot="1" x14ac:dyDescent="0.2">
      <c r="A12" s="312"/>
      <c r="B12" s="26" t="str">
        <f>'Data data'!C13</f>
        <v>Inútil</v>
      </c>
      <c r="C12">
        <f>COUNTIF('Data data'!C:C, B12)</f>
        <v>1</v>
      </c>
      <c r="D12" t="str">
        <f>'Data data'!D13</f>
        <v>Carlos Gómez</v>
      </c>
      <c r="E12" t="e">
        <f>COUNTIF('Data data'!D:D, D12)+COUNTIF('Data data'!#REF!, D12)+COUNTIF('Data data'!#REF!, D12)+COUNTIF('Data data'!G:G, D12)</f>
        <v>#REF!</v>
      </c>
      <c r="F12" t="e">
        <f>'Data data'!#REF!</f>
        <v>#REF!</v>
      </c>
      <c r="G12" t="e">
        <f>COUNTIF('Data data'!D:D, F12)+COUNTIF('Data data'!#REF!, F12)+COUNTIF('Data data'!#REF!, F12)+COUNTIF('Data data'!G:G, F12)</f>
        <v>#REF!</v>
      </c>
      <c r="H12" t="e">
        <f>'Data data'!#REF!</f>
        <v>#REF!</v>
      </c>
      <c r="I12" t="e">
        <f>COUNTIF('Data data'!D:D, H12)+COUNTIF('Data data'!#REF!, H12)+COUNTIF('Data data'!#REF!, H12)+COUNTIF('Data data'!G:G, H12)</f>
        <v>#REF!</v>
      </c>
      <c r="J12">
        <f>'Data data'!G13</f>
        <v>0.11805555555555557</v>
      </c>
      <c r="K12" t="e">
        <f>COUNTIF('Data data'!D:D, J12)+COUNTIF('Data data'!#REF!, J12)+COUNTIF('Data data'!#REF!, J12)+COUNTIF('Data data'!G:G, J12)</f>
        <v>#REF!</v>
      </c>
      <c r="L12" s="36" t="e">
        <f>'Data data'!#REF!</f>
        <v>#REF!</v>
      </c>
      <c r="M12" t="e">
        <f>COUNTIF('Data data'!#REF!, L12)</f>
        <v>#REF!</v>
      </c>
    </row>
    <row r="13" spans="1:13" ht="14" thickBot="1" x14ac:dyDescent="0.2">
      <c r="A13" s="312"/>
      <c r="B13" s="26" t="str">
        <f>'Data data'!C14</f>
        <v>It Will Come Back</v>
      </c>
      <c r="C13">
        <f>COUNTIF('Data data'!C:C, B13)</f>
        <v>4</v>
      </c>
      <c r="D13" t="str">
        <f>'Data data'!D14</f>
        <v>Hozier (Monomymous)</v>
      </c>
      <c r="E13" t="e">
        <f>COUNTIF('Data data'!D:D, D13)+COUNTIF('Data data'!#REF!, D13)+COUNTIF('Data data'!#REF!, D13)+COUNTIF('Data data'!G:G, D13)</f>
        <v>#REF!</v>
      </c>
      <c r="F13" t="e">
        <f>'Data data'!#REF!</f>
        <v>#REF!</v>
      </c>
      <c r="G13" t="e">
        <f>COUNTIF('Data data'!D:D, F13)+COUNTIF('Data data'!#REF!, F13)+COUNTIF('Data data'!#REF!, F13)+COUNTIF('Data data'!G:G, F13)</f>
        <v>#REF!</v>
      </c>
      <c r="H13" t="e">
        <f>'Data data'!#REF!</f>
        <v>#REF!</v>
      </c>
      <c r="I13" t="e">
        <f>COUNTIF('Data data'!D:D, H13)+COUNTIF('Data data'!#REF!, H13)+COUNTIF('Data data'!#REF!, H13)+COUNTIF('Data data'!G:G, H13)</f>
        <v>#REF!</v>
      </c>
      <c r="J13">
        <f>'Data data'!G14</f>
        <v>0.19305555555555554</v>
      </c>
      <c r="K13" t="e">
        <f>COUNTIF('Data data'!D:D, J13)+COUNTIF('Data data'!#REF!, J13)+COUNTIF('Data data'!#REF!, J13)+COUNTIF('Data data'!G:G, J13)</f>
        <v>#REF!</v>
      </c>
      <c r="L13" s="36" t="e">
        <f>'Data data'!#REF!</f>
        <v>#REF!</v>
      </c>
      <c r="M13" t="e">
        <f>COUNTIF('Data data'!#REF!, L13)</f>
        <v>#REF!</v>
      </c>
    </row>
    <row r="14" spans="1:13" ht="14" thickBot="1" x14ac:dyDescent="0.2">
      <c r="A14" s="312"/>
      <c r="B14" s="26" t="str">
        <f>'Data data'!C15</f>
        <v>Let's Go</v>
      </c>
      <c r="C14">
        <f>COUNTIF('Data data'!C:C, B14)</f>
        <v>2</v>
      </c>
      <c r="D14" t="str">
        <f>'Data data'!D15</f>
        <v>Khalid (Mononymous)</v>
      </c>
      <c r="E14" t="e">
        <f>COUNTIF('Data data'!D:D, D14)+COUNTIF('Data data'!#REF!, D14)+COUNTIF('Data data'!#REF!, D14)+COUNTIF('Data data'!G:G, D14)</f>
        <v>#REF!</v>
      </c>
      <c r="F14" t="e">
        <f>'Data data'!#REF!</f>
        <v>#REF!</v>
      </c>
      <c r="G14" t="e">
        <f>COUNTIF('Data data'!D:D, F14)+COUNTIF('Data data'!#REF!, F14)+COUNTIF('Data data'!#REF!, F14)+COUNTIF('Data data'!G:G, F14)</f>
        <v>#REF!</v>
      </c>
      <c r="H14" t="e">
        <f>'Data data'!#REF!</f>
        <v>#REF!</v>
      </c>
      <c r="I14" t="e">
        <f>COUNTIF('Data data'!D:D, H14)+COUNTIF('Data data'!#REF!, H14)+COUNTIF('Data data'!#REF!, H14)+COUNTIF('Data data'!G:G, H14)</f>
        <v>#REF!</v>
      </c>
      <c r="J14">
        <f>'Data data'!G15</f>
        <v>0.1423611111111111</v>
      </c>
      <c r="K14" t="e">
        <f>COUNTIF('Data data'!D:D, J14)+COUNTIF('Data data'!#REF!, J14)+COUNTIF('Data data'!#REF!, J14)+COUNTIF('Data data'!G:G, J14)</f>
        <v>#REF!</v>
      </c>
      <c r="L14" s="36" t="e">
        <f>'Data data'!#REF!</f>
        <v>#REF!</v>
      </c>
      <c r="M14" t="e">
        <f>COUNTIF('Data data'!#REF!, L14)</f>
        <v>#REF!</v>
      </c>
    </row>
    <row r="15" spans="1:13" ht="14" thickBot="1" x14ac:dyDescent="0.2">
      <c r="A15" s="312"/>
      <c r="B15" s="26" t="str">
        <f>'Data data'!C16</f>
        <v>Niggas in Paris</v>
      </c>
      <c r="C15">
        <f>COUNTIF('Data data'!C:C, B15)</f>
        <v>1</v>
      </c>
      <c r="D15" t="str">
        <f>'Data data'!D16</f>
        <v>JAY Z, Kanye West</v>
      </c>
      <c r="E15" t="e">
        <f>COUNTIF('Data data'!D:D, D15)+COUNTIF('Data data'!#REF!, D15)+COUNTIF('Data data'!#REF!, D15)+COUNTIF('Data data'!G:G, D15)</f>
        <v>#REF!</v>
      </c>
      <c r="F15" t="e">
        <f>'Data data'!#REF!</f>
        <v>#REF!</v>
      </c>
      <c r="G15" t="e">
        <f>COUNTIF('Data data'!D:D, F15)+COUNTIF('Data data'!#REF!, F15)+COUNTIF('Data data'!#REF!, F15)+COUNTIF('Data data'!G:G, F15)</f>
        <v>#REF!</v>
      </c>
      <c r="H15" t="e">
        <f>'Data data'!#REF!</f>
        <v>#REF!</v>
      </c>
      <c r="I15" t="e">
        <f>COUNTIF('Data data'!D:D, H15)+COUNTIF('Data data'!#REF!, H15)+COUNTIF('Data data'!#REF!, H15)+COUNTIF('Data data'!G:G, H15)</f>
        <v>#REF!</v>
      </c>
      <c r="J15">
        <f>'Data data'!G16</f>
        <v>0.15208333333333332</v>
      </c>
      <c r="K15" t="e">
        <f>COUNTIF('Data data'!D:D, J15)+COUNTIF('Data data'!#REF!, J15)+COUNTIF('Data data'!#REF!, J15)+COUNTIF('Data data'!G:G, J15)</f>
        <v>#REF!</v>
      </c>
      <c r="L15" s="36" t="e">
        <f>'Data data'!#REF!</f>
        <v>#REF!</v>
      </c>
      <c r="M15" t="e">
        <f>COUNTIF('Data data'!#REF!, L15)</f>
        <v>#REF!</v>
      </c>
    </row>
    <row r="16" spans="1:13" ht="14" thickBot="1" x14ac:dyDescent="0.2">
      <c r="A16" s="312"/>
      <c r="B16" s="26" t="str">
        <f>'Data data'!C17</f>
        <v>The Other Side</v>
      </c>
      <c r="C16">
        <f>COUNTIF('Data data'!C:C, B16)</f>
        <v>1</v>
      </c>
      <c r="D16" t="str">
        <f>'Data data'!D17</f>
        <v>Bruno Mars, CeeLo Green, B.o.B</v>
      </c>
      <c r="E16" t="e">
        <f>COUNTIF('Data data'!D:D, D16)+COUNTIF('Data data'!#REF!, D16)+COUNTIF('Data data'!#REF!, D16)+COUNTIF('Data data'!G:G, D16)</f>
        <v>#REF!</v>
      </c>
      <c r="F16" t="e">
        <f>'Data data'!#REF!</f>
        <v>#REF!</v>
      </c>
      <c r="G16" t="e">
        <f>COUNTIF('Data data'!D:D, F16)+COUNTIF('Data data'!#REF!, F16)+COUNTIF('Data data'!#REF!, F16)+COUNTIF('Data data'!G:G, F16)</f>
        <v>#REF!</v>
      </c>
      <c r="H16" t="e">
        <f>'Data data'!#REF!</f>
        <v>#REF!</v>
      </c>
      <c r="I16" t="e">
        <f>COUNTIF('Data data'!D:D, H16)+COUNTIF('Data data'!#REF!, H16)+COUNTIF('Data data'!#REF!, H16)+COUNTIF('Data data'!G:G, H16)</f>
        <v>#REF!</v>
      </c>
      <c r="J16">
        <f>'Data data'!G17</f>
        <v>0.15833333333333333</v>
      </c>
      <c r="K16" t="e">
        <f>COUNTIF('Data data'!D:D, J16)+COUNTIF('Data data'!#REF!, J16)+COUNTIF('Data data'!#REF!, J16)+COUNTIF('Data data'!G:G, J16)</f>
        <v>#REF!</v>
      </c>
      <c r="L16" s="36" t="e">
        <f>'Data data'!#REF!</f>
        <v>#REF!</v>
      </c>
      <c r="M16" t="e">
        <f>COUNTIF('Data data'!#REF!, L16)</f>
        <v>#REF!</v>
      </c>
    </row>
    <row r="17" spans="1:13" ht="14" thickBot="1" x14ac:dyDescent="0.2">
      <c r="A17" s="312"/>
      <c r="B17" s="26" t="str">
        <f>'Data data'!C18</f>
        <v>OutRight</v>
      </c>
      <c r="C17">
        <f>COUNTIF('Data data'!C:C, B17)</f>
        <v>3</v>
      </c>
      <c r="D17" t="str">
        <f>'Data data'!D18</f>
        <v>Wild Party</v>
      </c>
      <c r="E17" t="e">
        <f>COUNTIF('Data data'!D:D, D17)+COUNTIF('Data data'!#REF!, D17)+COUNTIF('Data data'!#REF!, D17)+COUNTIF('Data data'!G:G, D17)</f>
        <v>#REF!</v>
      </c>
      <c r="F17" t="e">
        <f>'Data data'!#REF!</f>
        <v>#REF!</v>
      </c>
      <c r="G17" t="e">
        <f>COUNTIF('Data data'!D:D, F17)+COUNTIF('Data data'!#REF!, F17)+COUNTIF('Data data'!#REF!, F17)+COUNTIF('Data data'!G:G, F17)</f>
        <v>#REF!</v>
      </c>
      <c r="H17" t="e">
        <f>'Data data'!#REF!</f>
        <v>#REF!</v>
      </c>
      <c r="I17" t="e">
        <f>COUNTIF('Data data'!D:D, H17)+COUNTIF('Data data'!#REF!, H17)+COUNTIF('Data data'!#REF!, H17)+COUNTIF('Data data'!G:G, H17)</f>
        <v>#REF!</v>
      </c>
      <c r="J17">
        <f>'Data data'!G18</f>
        <v>0.1125</v>
      </c>
      <c r="K17" t="e">
        <f>COUNTIF('Data data'!D:D, J17)+COUNTIF('Data data'!#REF!, J17)+COUNTIF('Data data'!#REF!, J17)+COUNTIF('Data data'!G:G, J17)</f>
        <v>#REF!</v>
      </c>
      <c r="L17" s="36" t="e">
        <f>'Data data'!#REF!</f>
        <v>#REF!</v>
      </c>
      <c r="M17" t="e">
        <f>COUNTIF('Data data'!#REF!, L17)</f>
        <v>#REF!</v>
      </c>
    </row>
    <row r="18" spans="1:13" ht="14" thickBot="1" x14ac:dyDescent="0.2">
      <c r="A18" s="312"/>
      <c r="B18" s="26" t="str">
        <f>'Data data'!C19</f>
        <v>Rental Car</v>
      </c>
      <c r="C18">
        <f>COUNTIF('Data data'!C:C, B18)</f>
        <v>3</v>
      </c>
      <c r="D18" t="str">
        <f>'Data data'!D19</f>
        <v>Beck (Mononymous)</v>
      </c>
      <c r="E18" t="e">
        <f>COUNTIF('Data data'!D:D, D18)+COUNTIF('Data data'!#REF!, D18)+COUNTIF('Data data'!#REF!, D18)+COUNTIF('Data data'!G:G, D18)</f>
        <v>#REF!</v>
      </c>
      <c r="F18" t="e">
        <f>'Data data'!#REF!</f>
        <v>#REF!</v>
      </c>
      <c r="G18" t="e">
        <f>COUNTIF('Data data'!D:D, F18)+COUNTIF('Data data'!#REF!, F18)+COUNTIF('Data data'!#REF!, F18)+COUNTIF('Data data'!G:G, F18)</f>
        <v>#REF!</v>
      </c>
      <c r="H18" t="e">
        <f>'Data data'!#REF!</f>
        <v>#REF!</v>
      </c>
      <c r="I18" t="e">
        <f>COUNTIF('Data data'!D:D, H18)+COUNTIF('Data data'!#REF!, H18)+COUNTIF('Data data'!#REF!, H18)+COUNTIF('Data data'!G:G, H18)</f>
        <v>#REF!</v>
      </c>
      <c r="J18">
        <f>'Data data'!G19</f>
        <v>0.12916666666666668</v>
      </c>
      <c r="K18" t="e">
        <f>COUNTIF('Data data'!D:D, J18)+COUNTIF('Data data'!#REF!, J18)+COUNTIF('Data data'!#REF!, J18)+COUNTIF('Data data'!G:G, J18)</f>
        <v>#REF!</v>
      </c>
      <c r="L18" s="36" t="e">
        <f>'Data data'!#REF!</f>
        <v>#REF!</v>
      </c>
      <c r="M18" t="e">
        <f>COUNTIF('Data data'!#REF!, L18)</f>
        <v>#REF!</v>
      </c>
    </row>
    <row r="19" spans="1:13" ht="14" thickBot="1" x14ac:dyDescent="0.2">
      <c r="A19" s="312"/>
      <c r="B19" s="26" t="str">
        <f>'Data data'!C20</f>
        <v>River</v>
      </c>
      <c r="C19">
        <f>COUNTIF('Data data'!C:C, B19)</f>
        <v>1</v>
      </c>
      <c r="D19" t="str">
        <f>'Data data'!D20</f>
        <v>Ibeyi</v>
      </c>
      <c r="E19" t="e">
        <f>COUNTIF('Data data'!D:D, D19)+COUNTIF('Data data'!#REF!, D19)+COUNTIF('Data data'!#REF!, D19)+COUNTIF('Data data'!G:G, D19)</f>
        <v>#REF!</v>
      </c>
      <c r="F19" t="e">
        <f>'Data data'!#REF!</f>
        <v>#REF!</v>
      </c>
      <c r="G19" t="e">
        <f>COUNTIF('Data data'!D:D, F19)+COUNTIF('Data data'!#REF!, F19)+COUNTIF('Data data'!#REF!, F19)+COUNTIF('Data data'!G:G, F19)</f>
        <v>#REF!</v>
      </c>
      <c r="H19" t="e">
        <f>'Data data'!#REF!</f>
        <v>#REF!</v>
      </c>
      <c r="I19" t="e">
        <f>COUNTIF('Data data'!D:D, H19)+COUNTIF('Data data'!#REF!, H19)+COUNTIF('Data data'!#REF!, H19)+COUNTIF('Data data'!G:G, H19)</f>
        <v>#REF!</v>
      </c>
      <c r="J19">
        <f>'Data data'!G20</f>
        <v>0.17500000000000002</v>
      </c>
      <c r="K19" t="e">
        <f>COUNTIF('Data data'!D:D, J19)+COUNTIF('Data data'!#REF!, J19)+COUNTIF('Data data'!#REF!, J19)+COUNTIF('Data data'!G:G, J19)</f>
        <v>#REF!</v>
      </c>
      <c r="L19" s="36" t="e">
        <f>'Data data'!#REF!</f>
        <v>#REF!</v>
      </c>
      <c r="M19" t="e">
        <f>COUNTIF('Data data'!#REF!, L19)</f>
        <v>#REF!</v>
      </c>
    </row>
    <row r="20" spans="1:13" ht="14" thickBot="1" x14ac:dyDescent="0.2">
      <c r="A20" s="313"/>
      <c r="B20" s="26" t="str">
        <f>'Data data'!C21</f>
        <v>rockstar</v>
      </c>
      <c r="C20">
        <f>COUNTIF('Data data'!C:C, B20)</f>
        <v>1</v>
      </c>
      <c r="D20" t="str">
        <f>'Data data'!D21</f>
        <v>Post Malone, 21 Savage</v>
      </c>
      <c r="E20" t="e">
        <f>COUNTIF('Data data'!D:D, D20)+COUNTIF('Data data'!#REF!, D20)+COUNTIF('Data data'!#REF!, D20)+COUNTIF('Data data'!G:G, D20)</f>
        <v>#REF!</v>
      </c>
      <c r="F20" t="e">
        <f>'Data data'!#REF!</f>
        <v>#REF!</v>
      </c>
      <c r="G20" t="e">
        <f>COUNTIF('Data data'!D:D, F20)+COUNTIF('Data data'!#REF!, F20)+COUNTIF('Data data'!#REF!, F20)+COUNTIF('Data data'!G:G, F20)</f>
        <v>#REF!</v>
      </c>
      <c r="H20" t="e">
        <f>'Data data'!#REF!</f>
        <v>#REF!</v>
      </c>
      <c r="I20" t="e">
        <f>COUNTIF('Data data'!D:D, H20)+COUNTIF('Data data'!#REF!, H20)+COUNTIF('Data data'!#REF!, H20)+COUNTIF('Data data'!G:G, H20)</f>
        <v>#REF!</v>
      </c>
      <c r="J20">
        <f>'Data data'!G21</f>
        <v>0.15138888888888888</v>
      </c>
      <c r="K20" t="e">
        <f>COUNTIF('Data data'!D:D, J20)+COUNTIF('Data data'!#REF!, J20)+COUNTIF('Data data'!#REF!, J20)+COUNTIF('Data data'!G:G, J20)</f>
        <v>#REF!</v>
      </c>
      <c r="L20" s="36" t="e">
        <f>'Data data'!#REF!</f>
        <v>#REF!</v>
      </c>
      <c r="M20" t="e">
        <f>COUNTIF('Data data'!#REF!, L20)</f>
        <v>#REF!</v>
      </c>
    </row>
    <row r="21" spans="1:13" ht="14" thickBot="1" x14ac:dyDescent="0.2">
      <c r="A21" s="311" t="s">
        <v>351</v>
      </c>
      <c r="B21" s="26" t="str">
        <f>'Data data'!C22</f>
        <v>Mi Gente</v>
      </c>
      <c r="C21">
        <f>COUNTIF('Data data'!C:C, B21)</f>
        <v>1</v>
      </c>
      <c r="D21" t="str">
        <f>'Data data'!D22</f>
        <v>J Balvin, Willy William, Beyoncé (Mononymous)</v>
      </c>
      <c r="E21" t="e">
        <f>COUNTIF('Data data'!D:D, D21)+COUNTIF('Data data'!#REF!, D21)+COUNTIF('Data data'!#REF!, D21)+COUNTIF('Data data'!G:G, D21)</f>
        <v>#REF!</v>
      </c>
      <c r="F21" t="e">
        <f>'Data data'!#REF!</f>
        <v>#REF!</v>
      </c>
      <c r="G21" t="e">
        <f>COUNTIF('Data data'!D:D, F21)+COUNTIF('Data data'!#REF!, F21)+COUNTIF('Data data'!#REF!, F21)+COUNTIF('Data data'!G:G, F21)</f>
        <v>#REF!</v>
      </c>
      <c r="H21" t="e">
        <f>'Data data'!#REF!</f>
        <v>#REF!</v>
      </c>
      <c r="I21" t="e">
        <f>COUNTIF('Data data'!D:D, H21)+COUNTIF('Data data'!#REF!, H21)+COUNTIF('Data data'!#REF!, H21)+COUNTIF('Data data'!G:G, H21)</f>
        <v>#REF!</v>
      </c>
      <c r="J21">
        <f>'Data data'!G22</f>
        <v>0.14583333333333334</v>
      </c>
      <c r="K21" t="e">
        <f>COUNTIF('Data data'!D:D, J21)+COUNTIF('Data data'!#REF!, J21)+COUNTIF('Data data'!#REF!, J21)+COUNTIF('Data data'!G:G, J21)</f>
        <v>#REF!</v>
      </c>
      <c r="L21" s="36" t="e">
        <f>'Data data'!#REF!</f>
        <v>#REF!</v>
      </c>
      <c r="M21" t="e">
        <f>COUNTIF('Data data'!#REF!, L21)</f>
        <v>#REF!</v>
      </c>
    </row>
    <row r="22" spans="1:13" ht="14" thickBot="1" x14ac:dyDescent="0.2">
      <c r="A22" s="312"/>
      <c r="B22" s="26" t="str">
        <f>'Data data'!C23</f>
        <v>Real Friends</v>
      </c>
      <c r="C22">
        <f>COUNTIF('Data data'!C:C, B22)</f>
        <v>1</v>
      </c>
      <c r="D22" t="str">
        <f>'Data data'!D23</f>
        <v>Camila Cabello</v>
      </c>
      <c r="E22" t="e">
        <f>COUNTIF('Data data'!D:D, D22)+COUNTIF('Data data'!#REF!, D22)+COUNTIF('Data data'!#REF!, D22)+COUNTIF('Data data'!G:G, D22)</f>
        <v>#REF!</v>
      </c>
      <c r="F22" t="e">
        <f>'Data data'!#REF!</f>
        <v>#REF!</v>
      </c>
      <c r="G22" t="e">
        <f>COUNTIF('Data data'!D:D, F22)+COUNTIF('Data data'!#REF!, F22)+COUNTIF('Data data'!#REF!, F22)+COUNTIF('Data data'!G:G, F22)</f>
        <v>#REF!</v>
      </c>
      <c r="H22" t="e">
        <f>'Data data'!#REF!</f>
        <v>#REF!</v>
      </c>
      <c r="I22" t="e">
        <f>COUNTIF('Data data'!D:D, H22)+COUNTIF('Data data'!#REF!, H22)+COUNTIF('Data data'!#REF!, H22)+COUNTIF('Data data'!G:G, H22)</f>
        <v>#REF!</v>
      </c>
      <c r="J22">
        <f>'Data data'!G23</f>
        <v>0.14861111111111111</v>
      </c>
      <c r="K22" t="e">
        <f>COUNTIF('Data data'!D:D, J22)+COUNTIF('Data data'!#REF!, J22)+COUNTIF('Data data'!#REF!, J22)+COUNTIF('Data data'!G:G, J22)</f>
        <v>#REF!</v>
      </c>
      <c r="L22" s="36" t="e">
        <f>'Data data'!#REF!</f>
        <v>#REF!</v>
      </c>
      <c r="M22" t="e">
        <f>COUNTIF('Data data'!#REF!, L22)</f>
        <v>#REF!</v>
      </c>
    </row>
    <row r="23" spans="1:13" ht="14" thickBot="1" x14ac:dyDescent="0.2">
      <c r="A23" s="312"/>
      <c r="B23" s="26" t="str">
        <f>'Data data'!C24</f>
        <v>Young, Wild &amp; Free</v>
      </c>
      <c r="C23">
        <f>COUNTIF('Data data'!C:C, B23)</f>
        <v>1</v>
      </c>
      <c r="D23" t="str">
        <f>'Data data'!D24</f>
        <v>Snoop Dogg, Wiz Khalifa, Bruno Mars</v>
      </c>
      <c r="E23" t="e">
        <f>COUNTIF('Data data'!D:D, D23)+COUNTIF('Data data'!#REF!, D23)+COUNTIF('Data data'!#REF!, D23)+COUNTIF('Data data'!G:G, D23)</f>
        <v>#REF!</v>
      </c>
      <c r="F23" t="e">
        <f>'Data data'!#REF!</f>
        <v>#REF!</v>
      </c>
      <c r="G23" t="e">
        <f>COUNTIF('Data data'!D:D, F23)+COUNTIF('Data data'!#REF!, F23)+COUNTIF('Data data'!#REF!, F23)+COUNTIF('Data data'!G:G, F23)</f>
        <v>#REF!</v>
      </c>
      <c r="H23" t="e">
        <f>'Data data'!#REF!</f>
        <v>#REF!</v>
      </c>
      <c r="I23" t="e">
        <f>COUNTIF('Data data'!D:D, H23)+COUNTIF('Data data'!#REF!, H23)+COUNTIF('Data data'!#REF!, H23)+COUNTIF('Data data'!G:G, H23)</f>
        <v>#REF!</v>
      </c>
      <c r="J23">
        <f>'Data data'!G24</f>
        <v>0.14375000000000002</v>
      </c>
      <c r="K23" t="e">
        <f>COUNTIF('Data data'!D:D, J23)+COUNTIF('Data data'!#REF!, J23)+COUNTIF('Data data'!#REF!, J23)+COUNTIF('Data data'!G:G, J23)</f>
        <v>#REF!</v>
      </c>
      <c r="L23" s="36" t="e">
        <f>'Data data'!#REF!</f>
        <v>#REF!</v>
      </c>
      <c r="M23" t="e">
        <f>COUNTIF('Data data'!#REF!, L23)</f>
        <v>#REF!</v>
      </c>
    </row>
    <row r="24" spans="1:13" ht="14" thickBot="1" x14ac:dyDescent="0.2">
      <c r="A24" s="312"/>
      <c r="B24" s="26" t="str">
        <f>'Data data'!C25</f>
        <v>Havana (Remix)</v>
      </c>
      <c r="C24">
        <f>COUNTIF('Data data'!C:C, B24)</f>
        <v>1</v>
      </c>
      <c r="D24" t="str">
        <f>'Data data'!D25</f>
        <v>Camila Cabello, Daddy Yankee</v>
      </c>
      <c r="E24" t="e">
        <f>COUNTIF('Data data'!D:D, D24)+COUNTIF('Data data'!#REF!, D24)+COUNTIF('Data data'!#REF!, D24)+COUNTIF('Data data'!G:G, D24)</f>
        <v>#REF!</v>
      </c>
      <c r="F24" t="e">
        <f>'Data data'!#REF!</f>
        <v>#REF!</v>
      </c>
      <c r="G24" t="e">
        <f>COUNTIF('Data data'!D:D, F24)+COUNTIF('Data data'!#REF!, F24)+COUNTIF('Data data'!#REF!, F24)+COUNTIF('Data data'!G:G, F24)</f>
        <v>#REF!</v>
      </c>
      <c r="H24" t="e">
        <f>'Data data'!#REF!</f>
        <v>#REF!</v>
      </c>
      <c r="I24" t="e">
        <f>COUNTIF('Data data'!D:D, H24)+COUNTIF('Data data'!#REF!, H24)+COUNTIF('Data data'!#REF!, H24)+COUNTIF('Data data'!G:G, H24)</f>
        <v>#REF!</v>
      </c>
      <c r="J24">
        <f>'Data data'!G25</f>
        <v>0.13819444444444443</v>
      </c>
      <c r="K24" t="e">
        <f>COUNTIF('Data data'!D:D, J24)+COUNTIF('Data data'!#REF!, J24)+COUNTIF('Data data'!#REF!, J24)+COUNTIF('Data data'!G:G, J24)</f>
        <v>#REF!</v>
      </c>
      <c r="L24" s="36" t="e">
        <f>'Data data'!#REF!</f>
        <v>#REF!</v>
      </c>
      <c r="M24" t="e">
        <f>COUNTIF('Data data'!#REF!, L24)</f>
        <v>#REF!</v>
      </c>
    </row>
    <row r="25" spans="1:13" ht="14" thickBot="1" x14ac:dyDescent="0.2">
      <c r="A25" s="312"/>
      <c r="B25" s="26" t="str">
        <f>'Data data'!C26</f>
        <v>Can I Kick It?</v>
      </c>
      <c r="C25">
        <f>COUNTIF('Data data'!C:C, B25)</f>
        <v>1</v>
      </c>
      <c r="D25" t="str">
        <f>'Data data'!D26</f>
        <v>A Tribe Called Quest</v>
      </c>
      <c r="E25" t="e">
        <f>COUNTIF('Data data'!D:D, D25)+COUNTIF('Data data'!#REF!, D25)+COUNTIF('Data data'!#REF!, D25)+COUNTIF('Data data'!G:G, D25)</f>
        <v>#REF!</v>
      </c>
      <c r="F25" t="e">
        <f>'Data data'!#REF!</f>
        <v>#REF!</v>
      </c>
      <c r="G25" t="e">
        <f>COUNTIF('Data data'!D:D, F25)+COUNTIF('Data data'!#REF!, F25)+COUNTIF('Data data'!#REF!, F25)+COUNTIF('Data data'!G:G, F25)</f>
        <v>#REF!</v>
      </c>
      <c r="H25" t="e">
        <f>'Data data'!#REF!</f>
        <v>#REF!</v>
      </c>
      <c r="I25" t="e">
        <f>COUNTIF('Data data'!D:D, H25)+COUNTIF('Data data'!#REF!, H25)+COUNTIF('Data data'!#REF!, H25)+COUNTIF('Data data'!G:G, H25)</f>
        <v>#REF!</v>
      </c>
      <c r="J25">
        <f>'Data data'!G26</f>
        <v>0.18402777777777779</v>
      </c>
      <c r="K25" t="e">
        <f>COUNTIF('Data data'!D:D, J25)+COUNTIF('Data data'!#REF!, J25)+COUNTIF('Data data'!#REF!, J25)+COUNTIF('Data data'!G:G, J25)</f>
        <v>#REF!</v>
      </c>
      <c r="L25" s="36" t="e">
        <f>'Data data'!#REF!</f>
        <v>#REF!</v>
      </c>
      <c r="M25" t="e">
        <f>COUNTIF('Data data'!#REF!, L25)</f>
        <v>#REF!</v>
      </c>
    </row>
    <row r="26" spans="1:13" ht="14" thickBot="1" x14ac:dyDescent="0.2">
      <c r="A26" s="312"/>
      <c r="B26" s="26" t="str">
        <f>'Data data'!C27</f>
        <v>Cash Machine</v>
      </c>
      <c r="C26">
        <f>COUNTIF('Data data'!C:C, B26)</f>
        <v>1</v>
      </c>
      <c r="D26" t="str">
        <f>'Data data'!D27</f>
        <v>DRAM</v>
      </c>
      <c r="E26" t="e">
        <f>COUNTIF('Data data'!D:D, D26)+COUNTIF('Data data'!#REF!, D26)+COUNTIF('Data data'!#REF!, D26)+COUNTIF('Data data'!G:G, D26)</f>
        <v>#REF!</v>
      </c>
      <c r="F26" t="e">
        <f>'Data data'!#REF!</f>
        <v>#REF!</v>
      </c>
      <c r="G26" t="e">
        <f>COUNTIF('Data data'!D:D, F26)+COUNTIF('Data data'!#REF!, F26)+COUNTIF('Data data'!#REF!, F26)+COUNTIF('Data data'!G:G, F26)</f>
        <v>#REF!</v>
      </c>
      <c r="H26" t="e">
        <f>'Data data'!#REF!</f>
        <v>#REF!</v>
      </c>
      <c r="I26" t="e">
        <f>COUNTIF('Data data'!D:D, H26)+COUNTIF('Data data'!#REF!, H26)+COUNTIF('Data data'!#REF!, H26)+COUNTIF('Data data'!G:G, H26)</f>
        <v>#REF!</v>
      </c>
      <c r="J26">
        <f>'Data data'!G27</f>
        <v>0.12569444444444444</v>
      </c>
      <c r="K26" t="e">
        <f>COUNTIF('Data data'!D:D, J26)+COUNTIF('Data data'!#REF!, J26)+COUNTIF('Data data'!#REF!, J26)+COUNTIF('Data data'!G:G, J26)</f>
        <v>#REF!</v>
      </c>
      <c r="L26" s="36" t="e">
        <f>'Data data'!#REF!</f>
        <v>#REF!</v>
      </c>
      <c r="M26" t="e">
        <f>COUNTIF('Data data'!#REF!, L26)</f>
        <v>#REF!</v>
      </c>
    </row>
    <row r="27" spans="1:13" ht="14" thickBot="1" x14ac:dyDescent="0.2">
      <c r="A27" s="312"/>
      <c r="B27" s="26" t="str">
        <f>'Data data'!C28</f>
        <v>Tuscan Leather</v>
      </c>
      <c r="C27">
        <f>COUNTIF('Data data'!C:C, B27)</f>
        <v>2</v>
      </c>
      <c r="D27" t="str">
        <f>'Data data'!D28</f>
        <v>Drake (Mononymous)</v>
      </c>
      <c r="E27" t="e">
        <f>COUNTIF('Data data'!D:D, D27)+COUNTIF('Data data'!#REF!, D27)+COUNTIF('Data data'!#REF!, D27)+COUNTIF('Data data'!G:G, D27)</f>
        <v>#REF!</v>
      </c>
      <c r="F27" t="e">
        <f>'Data data'!#REF!</f>
        <v>#REF!</v>
      </c>
      <c r="G27" t="e">
        <f>COUNTIF('Data data'!D:D, F27)+COUNTIF('Data data'!#REF!, F27)+COUNTIF('Data data'!#REF!, F27)+COUNTIF('Data data'!G:G, F27)</f>
        <v>#REF!</v>
      </c>
      <c r="H27" t="e">
        <f>'Data data'!#REF!</f>
        <v>#REF!</v>
      </c>
      <c r="I27" t="e">
        <f>COUNTIF('Data data'!D:D, H27)+COUNTIF('Data data'!#REF!, H27)+COUNTIF('Data data'!#REF!, H27)+COUNTIF('Data data'!G:G, H27)</f>
        <v>#REF!</v>
      </c>
      <c r="J27">
        <f>'Data data'!G28</f>
        <v>0.25416666666666665</v>
      </c>
      <c r="K27" t="e">
        <f>COUNTIF('Data data'!D:D, J27)+COUNTIF('Data data'!#REF!, J27)+COUNTIF('Data data'!#REF!, J27)+COUNTIF('Data data'!G:G, J27)</f>
        <v>#REF!</v>
      </c>
      <c r="L27" s="36" t="e">
        <f>'Data data'!#REF!</f>
        <v>#REF!</v>
      </c>
      <c r="M27" t="e">
        <f>COUNTIF('Data data'!#REF!, L27)</f>
        <v>#REF!</v>
      </c>
    </row>
    <row r="28" spans="1:13" ht="14" thickBot="1" x14ac:dyDescent="0.2">
      <c r="A28" s="312"/>
      <c r="B28" s="26" t="str">
        <f>'Data data'!C29</f>
        <v>Debbie Downer</v>
      </c>
      <c r="C28">
        <f>COUNTIF('Data data'!C:C, B28)</f>
        <v>2</v>
      </c>
      <c r="D28" t="str">
        <f>'Data data'!D29</f>
        <v>Courtney Barnett</v>
      </c>
      <c r="E28" t="e">
        <f>COUNTIF('Data data'!D:D, D28)+COUNTIF('Data data'!#REF!, D28)+COUNTIF('Data data'!#REF!, D28)+COUNTIF('Data data'!G:G, D28)</f>
        <v>#REF!</v>
      </c>
      <c r="F28" t="e">
        <f>'Data data'!#REF!</f>
        <v>#REF!</v>
      </c>
      <c r="G28" t="e">
        <f>COUNTIF('Data data'!D:D, F28)+COUNTIF('Data data'!#REF!, F28)+COUNTIF('Data data'!#REF!, F28)+COUNTIF('Data data'!G:G, F28)</f>
        <v>#REF!</v>
      </c>
      <c r="H28" t="e">
        <f>'Data data'!#REF!</f>
        <v>#REF!</v>
      </c>
      <c r="I28" t="e">
        <f>COUNTIF('Data data'!D:D, H28)+COUNTIF('Data data'!#REF!, H28)+COUNTIF('Data data'!#REF!, H28)+COUNTIF('Data data'!G:G, H28)</f>
        <v>#REF!</v>
      </c>
      <c r="J28">
        <f>'Data data'!G29</f>
        <v>0.13749999999999998</v>
      </c>
      <c r="K28" t="e">
        <f>COUNTIF('Data data'!D:D, J28)+COUNTIF('Data data'!#REF!, J28)+COUNTIF('Data data'!#REF!, J28)+COUNTIF('Data data'!G:G, J28)</f>
        <v>#REF!</v>
      </c>
      <c r="L28" s="36" t="e">
        <f>'Data data'!#REF!</f>
        <v>#REF!</v>
      </c>
      <c r="M28" t="e">
        <f>COUNTIF('Data data'!#REF!, L28)</f>
        <v>#REF!</v>
      </c>
    </row>
    <row r="29" spans="1:13" ht="14" thickBot="1" x14ac:dyDescent="0.2">
      <c r="A29" s="312"/>
      <c r="B29" s="26" t="str">
        <f>'Data data'!C30</f>
        <v>Power</v>
      </c>
      <c r="C29">
        <f>COUNTIF('Data data'!C:C, B29)</f>
        <v>2</v>
      </c>
      <c r="D29" t="str">
        <f>'Data data'!D30</f>
        <v>Bastille (Mononymous)</v>
      </c>
      <c r="E29" t="e">
        <f>COUNTIF('Data data'!D:D, D29)+COUNTIF('Data data'!#REF!, D29)+COUNTIF('Data data'!#REF!, D29)+COUNTIF('Data data'!G:G, D29)</f>
        <v>#REF!</v>
      </c>
      <c r="F29" t="e">
        <f>'Data data'!#REF!</f>
        <v>#REF!</v>
      </c>
      <c r="G29" t="e">
        <f>COUNTIF('Data data'!D:D, F29)+COUNTIF('Data data'!#REF!, F29)+COUNTIF('Data data'!#REF!, F29)+COUNTIF('Data data'!G:G, F29)</f>
        <v>#REF!</v>
      </c>
      <c r="H29" t="e">
        <f>'Data data'!#REF!</f>
        <v>#REF!</v>
      </c>
      <c r="I29" t="e">
        <f>COUNTIF('Data data'!D:D, H29)+COUNTIF('Data data'!#REF!, H29)+COUNTIF('Data data'!#REF!, H29)+COUNTIF('Data data'!G:G, H29)</f>
        <v>#REF!</v>
      </c>
      <c r="J29">
        <f>'Data data'!G30</f>
        <v>0.1451388888888889</v>
      </c>
      <c r="K29" t="e">
        <f>COUNTIF('Data data'!D:D, J29)+COUNTIF('Data data'!#REF!, J29)+COUNTIF('Data data'!#REF!, J29)+COUNTIF('Data data'!G:G, J29)</f>
        <v>#REF!</v>
      </c>
      <c r="L29" s="36" t="e">
        <f>'Data data'!#REF!</f>
        <v>#REF!</v>
      </c>
      <c r="M29" t="e">
        <f>COUNTIF('Data data'!#REF!, L29)</f>
        <v>#REF!</v>
      </c>
    </row>
    <row r="30" spans="1:13" ht="14" thickBot="1" x14ac:dyDescent="0.2">
      <c r="A30" s="312"/>
      <c r="B30" s="26" t="str">
        <f>'Data data'!C31</f>
        <v>Past My Shades</v>
      </c>
      <c r="C30">
        <f>COUNTIF('Data data'!C:C, B30)</f>
        <v>2</v>
      </c>
      <c r="D30" t="str">
        <f>'Data data'!D31</f>
        <v>B.o.B, Lupe Fiasco</v>
      </c>
      <c r="E30" t="e">
        <f>COUNTIF('Data data'!D:D, D30)+COUNTIF('Data data'!#REF!, D30)+COUNTIF('Data data'!#REF!, D30)+COUNTIF('Data data'!G:G, D30)</f>
        <v>#REF!</v>
      </c>
      <c r="F30" t="e">
        <f>'Data data'!#REF!</f>
        <v>#REF!</v>
      </c>
      <c r="G30" t="e">
        <f>COUNTIF('Data data'!D:D, F30)+COUNTIF('Data data'!#REF!, F30)+COUNTIF('Data data'!#REF!, F30)+COUNTIF('Data data'!G:G, F30)</f>
        <v>#REF!</v>
      </c>
      <c r="H30" t="e">
        <f>'Data data'!#REF!</f>
        <v>#REF!</v>
      </c>
      <c r="I30" t="e">
        <f>COUNTIF('Data data'!D:D, H30)+COUNTIF('Data data'!#REF!, H30)+COUNTIF('Data data'!#REF!, H30)+COUNTIF('Data data'!G:G, H30)</f>
        <v>#REF!</v>
      </c>
      <c r="J30">
        <f>'Data data'!G31</f>
        <v>0.14861111111111111</v>
      </c>
      <c r="K30" t="e">
        <f>COUNTIF('Data data'!D:D, J30)+COUNTIF('Data data'!#REF!, J30)+COUNTIF('Data data'!#REF!, J30)+COUNTIF('Data data'!G:G, J30)</f>
        <v>#REF!</v>
      </c>
      <c r="L30" s="36" t="e">
        <f>'Data data'!#REF!</f>
        <v>#REF!</v>
      </c>
      <c r="M30" t="e">
        <f>COUNTIF('Data data'!#REF!, L30)</f>
        <v>#REF!</v>
      </c>
    </row>
    <row r="31" spans="1:13" ht="14" thickBot="1" x14ac:dyDescent="0.2">
      <c r="A31" s="312"/>
      <c r="B31" s="26" t="str">
        <f>'Data data'!C32</f>
        <v>It Will Come Back</v>
      </c>
      <c r="C31">
        <f>COUNTIF('Data data'!C:C, B31)</f>
        <v>4</v>
      </c>
      <c r="D31" t="str">
        <f>'Data data'!D32</f>
        <v>Hozier (Monomymous)</v>
      </c>
      <c r="E31" t="e">
        <f>COUNTIF('Data data'!D:D, D31)+COUNTIF('Data data'!#REF!, D31)+COUNTIF('Data data'!#REF!, D31)+COUNTIF('Data data'!G:G, D31)</f>
        <v>#REF!</v>
      </c>
      <c r="F31" t="e">
        <f>'Data data'!#REF!</f>
        <v>#REF!</v>
      </c>
      <c r="G31" t="e">
        <f>COUNTIF('Data data'!D:D, F31)+COUNTIF('Data data'!#REF!, F31)+COUNTIF('Data data'!#REF!, F31)+COUNTIF('Data data'!G:G, F31)</f>
        <v>#REF!</v>
      </c>
      <c r="H31" t="e">
        <f>'Data data'!#REF!</f>
        <v>#REF!</v>
      </c>
      <c r="I31" t="e">
        <f>COUNTIF('Data data'!D:D, H31)+COUNTIF('Data data'!#REF!, H31)+COUNTIF('Data data'!#REF!, H31)+COUNTIF('Data data'!G:G, H31)</f>
        <v>#REF!</v>
      </c>
      <c r="J31">
        <f>'Data data'!G32</f>
        <v>0.19305555555555554</v>
      </c>
      <c r="K31" t="e">
        <f>COUNTIF('Data data'!D:D, J31)+COUNTIF('Data data'!#REF!, J31)+COUNTIF('Data data'!#REF!, J31)+COUNTIF('Data data'!G:G, J31)</f>
        <v>#REF!</v>
      </c>
      <c r="L31" s="36" t="e">
        <f>'Data data'!#REF!</f>
        <v>#REF!</v>
      </c>
      <c r="M31" t="e">
        <f>COUNTIF('Data data'!#REF!, L31)</f>
        <v>#REF!</v>
      </c>
    </row>
    <row r="32" spans="1:13" ht="14" thickBot="1" x14ac:dyDescent="0.2">
      <c r="A32" s="312"/>
      <c r="B32" s="26" t="str">
        <f>'Data data'!C33</f>
        <v>Another Sad Love Song</v>
      </c>
      <c r="C32">
        <f>COUNTIF('Data data'!C:C, B32)</f>
        <v>2</v>
      </c>
      <c r="D32" t="str">
        <f>'Data data'!D33</f>
        <v>Khalid (Mononymous)</v>
      </c>
      <c r="E32" t="e">
        <f>COUNTIF('Data data'!D:D, D32)+COUNTIF('Data data'!#REF!, D32)+COUNTIF('Data data'!#REF!, D32)+COUNTIF('Data data'!G:G, D32)</f>
        <v>#REF!</v>
      </c>
      <c r="F32" t="e">
        <f>'Data data'!#REF!</f>
        <v>#REF!</v>
      </c>
      <c r="G32" t="e">
        <f>COUNTIF('Data data'!D:D, F32)+COUNTIF('Data data'!#REF!, F32)+COUNTIF('Data data'!#REF!, F32)+COUNTIF('Data data'!G:G, F32)</f>
        <v>#REF!</v>
      </c>
      <c r="H32" t="e">
        <f>'Data data'!#REF!</f>
        <v>#REF!</v>
      </c>
      <c r="I32" t="e">
        <f>COUNTIF('Data data'!D:D, H32)+COUNTIF('Data data'!#REF!, H32)+COUNTIF('Data data'!#REF!, H32)+COUNTIF('Data data'!G:G, H32)</f>
        <v>#REF!</v>
      </c>
      <c r="J32">
        <f>'Data data'!G33</f>
        <v>0.17013888888888887</v>
      </c>
      <c r="K32" t="e">
        <f>COUNTIF('Data data'!D:D, J32)+COUNTIF('Data data'!#REF!, J32)+COUNTIF('Data data'!#REF!, J32)+COUNTIF('Data data'!G:G, J32)</f>
        <v>#REF!</v>
      </c>
      <c r="L32" s="36" t="e">
        <f>'Data data'!#REF!</f>
        <v>#REF!</v>
      </c>
      <c r="M32" t="e">
        <f>COUNTIF('Data data'!#REF!, L32)</f>
        <v>#REF!</v>
      </c>
    </row>
    <row r="33" spans="1:13" ht="14" thickBot="1" x14ac:dyDescent="0.2">
      <c r="A33" s="312"/>
      <c r="B33" s="26" t="str">
        <f>'Data data'!C34</f>
        <v>Kevin</v>
      </c>
      <c r="C33">
        <f>COUNTIF('Data data'!C:C, B33)</f>
        <v>1</v>
      </c>
      <c r="D33" t="str">
        <f>'Data data'!D34</f>
        <v>Macklemore, Ryan Lewis, Leon Bridges</v>
      </c>
      <c r="E33" t="e">
        <f>COUNTIF('Data data'!D:D, D33)+COUNTIF('Data data'!#REF!, D33)+COUNTIF('Data data'!#REF!, D33)+COUNTIF('Data data'!G:G, D33)</f>
        <v>#REF!</v>
      </c>
      <c r="F33" t="e">
        <f>'Data data'!#REF!</f>
        <v>#REF!</v>
      </c>
      <c r="G33" t="e">
        <f>COUNTIF('Data data'!D:D, F33)+COUNTIF('Data data'!#REF!, F33)+COUNTIF('Data data'!#REF!, F33)+COUNTIF('Data data'!G:G, F33)</f>
        <v>#REF!</v>
      </c>
      <c r="H33" t="e">
        <f>'Data data'!#REF!</f>
        <v>#REF!</v>
      </c>
      <c r="I33" t="e">
        <f>COUNTIF('Data data'!D:D, H33)+COUNTIF('Data data'!#REF!, H33)+COUNTIF('Data data'!#REF!, H33)+COUNTIF('Data data'!G:G, H33)</f>
        <v>#REF!</v>
      </c>
      <c r="J33">
        <f>'Data data'!G34</f>
        <v>0.19444444444444445</v>
      </c>
      <c r="K33" t="e">
        <f>COUNTIF('Data data'!D:D, J33)+COUNTIF('Data data'!#REF!, J33)+COUNTIF('Data data'!#REF!, J33)+COUNTIF('Data data'!G:G, J33)</f>
        <v>#REF!</v>
      </c>
      <c r="L33" s="36" t="e">
        <f>'Data data'!#REF!</f>
        <v>#REF!</v>
      </c>
      <c r="M33" t="e">
        <f>COUNTIF('Data data'!#REF!, L33)</f>
        <v>#REF!</v>
      </c>
    </row>
    <row r="34" spans="1:13" ht="14" thickBot="1" x14ac:dyDescent="0.2">
      <c r="A34" s="312"/>
      <c r="B34" s="26" t="str">
        <f>'Data data'!C35</f>
        <v>Say It to My Face</v>
      </c>
      <c r="C34">
        <f>COUNTIF('Data data'!C:C, B34)</f>
        <v>1</v>
      </c>
      <c r="D34" t="str">
        <f>'Data data'!D35</f>
        <v>Maty Noyes</v>
      </c>
      <c r="E34" t="e">
        <f>COUNTIF('Data data'!D:D, D34)+COUNTIF('Data data'!#REF!, D34)+COUNTIF('Data data'!#REF!, D34)+COUNTIF('Data data'!G:G, D34)</f>
        <v>#REF!</v>
      </c>
      <c r="F34" t="e">
        <f>'Data data'!#REF!</f>
        <v>#REF!</v>
      </c>
      <c r="G34" t="e">
        <f>COUNTIF('Data data'!D:D, F34)+COUNTIF('Data data'!#REF!, F34)+COUNTIF('Data data'!#REF!, F34)+COUNTIF('Data data'!G:G, F34)</f>
        <v>#REF!</v>
      </c>
      <c r="H34" t="e">
        <f>'Data data'!#REF!</f>
        <v>#REF!</v>
      </c>
      <c r="I34" t="e">
        <f>COUNTIF('Data data'!D:D, H34)+COUNTIF('Data data'!#REF!, H34)+COUNTIF('Data data'!#REF!, H34)+COUNTIF('Data data'!G:G, H34)</f>
        <v>#REF!</v>
      </c>
      <c r="J34">
        <f>'Data data'!G35</f>
        <v>0.11875000000000001</v>
      </c>
      <c r="K34" t="e">
        <f>COUNTIF('Data data'!D:D, J34)+COUNTIF('Data data'!#REF!, J34)+COUNTIF('Data data'!#REF!, J34)+COUNTIF('Data data'!G:G, J34)</f>
        <v>#REF!</v>
      </c>
      <c r="L34" s="36" t="e">
        <f>'Data data'!#REF!</f>
        <v>#REF!</v>
      </c>
      <c r="M34" t="e">
        <f>COUNTIF('Data data'!#REF!, L34)</f>
        <v>#REF!</v>
      </c>
    </row>
    <row r="35" spans="1:13" ht="14" thickBot="1" x14ac:dyDescent="0.2">
      <c r="A35" s="312"/>
      <c r="B35" s="26" t="str">
        <f>'Data data'!C36</f>
        <v>Aqua Profunda!</v>
      </c>
      <c r="C35">
        <f>COUNTIF('Data data'!C:C, B35)</f>
        <v>2</v>
      </c>
      <c r="D35" t="str">
        <f>'Data data'!D36</f>
        <v>Courtney Barnett</v>
      </c>
      <c r="E35" t="e">
        <f>COUNTIF('Data data'!D:D, D35)+COUNTIF('Data data'!#REF!, D35)+COUNTIF('Data data'!#REF!, D35)+COUNTIF('Data data'!G:G, D35)</f>
        <v>#REF!</v>
      </c>
      <c r="F35" t="e">
        <f>'Data data'!#REF!</f>
        <v>#REF!</v>
      </c>
      <c r="G35" t="e">
        <f>COUNTIF('Data data'!D:D, F35)+COUNTIF('Data data'!#REF!, F35)+COUNTIF('Data data'!#REF!, F35)+COUNTIF('Data data'!G:G, F35)</f>
        <v>#REF!</v>
      </c>
      <c r="H35" t="e">
        <f>'Data data'!#REF!</f>
        <v>#REF!</v>
      </c>
      <c r="I35" t="e">
        <f>COUNTIF('Data data'!D:D, H35)+COUNTIF('Data data'!#REF!, H35)+COUNTIF('Data data'!#REF!, H35)+COUNTIF('Data data'!G:G, H35)</f>
        <v>#REF!</v>
      </c>
      <c r="J35">
        <f>'Data data'!G36</f>
        <v>8.3333333333333329E-2</v>
      </c>
      <c r="K35" t="e">
        <f>COUNTIF('Data data'!D:D, J35)+COUNTIF('Data data'!#REF!, J35)+COUNTIF('Data data'!#REF!, J35)+COUNTIF('Data data'!G:G, J35)</f>
        <v>#REF!</v>
      </c>
      <c r="L35" s="36" t="e">
        <f>'Data data'!#REF!</f>
        <v>#REF!</v>
      </c>
      <c r="M35" t="e">
        <f>COUNTIF('Data data'!#REF!, L35)</f>
        <v>#REF!</v>
      </c>
    </row>
    <row r="36" spans="1:13" ht="14" thickBot="1" x14ac:dyDescent="0.2">
      <c r="A36" s="312"/>
      <c r="B36" s="26" t="str">
        <f>'Data data'!C37</f>
        <v>Light Tunnels</v>
      </c>
      <c r="C36">
        <f>COUNTIF('Data data'!C:C, B36)</f>
        <v>1</v>
      </c>
      <c r="D36" t="str">
        <f>'Data data'!D37</f>
        <v>Macklemore, Ryan Lewis, Mike Slap</v>
      </c>
      <c r="E36" t="e">
        <f>COUNTIF('Data data'!D:D, D36)+COUNTIF('Data data'!#REF!, D36)+COUNTIF('Data data'!#REF!, D36)+COUNTIF('Data data'!G:G, D36)</f>
        <v>#REF!</v>
      </c>
      <c r="F36" t="e">
        <f>'Data data'!#REF!</f>
        <v>#REF!</v>
      </c>
      <c r="G36" t="e">
        <f>COUNTIF('Data data'!D:D, F36)+COUNTIF('Data data'!#REF!, F36)+COUNTIF('Data data'!#REF!, F36)+COUNTIF('Data data'!G:G, F36)</f>
        <v>#REF!</v>
      </c>
      <c r="H36" t="e">
        <f>'Data data'!#REF!</f>
        <v>#REF!</v>
      </c>
      <c r="I36" t="e">
        <f>COUNTIF('Data data'!D:D, H36)+COUNTIF('Data data'!#REF!, H36)+COUNTIF('Data data'!#REF!, H36)+COUNTIF('Data data'!G:G, H36)</f>
        <v>#REF!</v>
      </c>
      <c r="J36">
        <f>'Data data'!G37</f>
        <v>0.27638888888888885</v>
      </c>
      <c r="K36" t="e">
        <f>COUNTIF('Data data'!D:D, J36)+COUNTIF('Data data'!#REF!, J36)+COUNTIF('Data data'!#REF!, J36)+COUNTIF('Data data'!G:G, J36)</f>
        <v>#REF!</v>
      </c>
      <c r="L36" s="36" t="e">
        <f>'Data data'!#REF!</f>
        <v>#REF!</v>
      </c>
      <c r="M36" t="e">
        <f>COUNTIF('Data data'!#REF!, L36)</f>
        <v>#REF!</v>
      </c>
    </row>
    <row r="37" spans="1:13" ht="14" thickBot="1" x14ac:dyDescent="0.2">
      <c r="A37" s="312"/>
      <c r="B37" s="26" t="str">
        <f>'Data data'!C38</f>
        <v>Let's Go</v>
      </c>
      <c r="C37">
        <f>COUNTIF('Data data'!C:C, B37)</f>
        <v>2</v>
      </c>
      <c r="D37" t="str">
        <f>'Data data'!D38</f>
        <v>Khalid (Mononymous)</v>
      </c>
      <c r="E37" t="e">
        <f>COUNTIF('Data data'!D:D, D37)+COUNTIF('Data data'!#REF!, D37)+COUNTIF('Data data'!#REF!, D37)+COUNTIF('Data data'!G:G, D37)</f>
        <v>#REF!</v>
      </c>
      <c r="F37" t="e">
        <f>'Data data'!#REF!</f>
        <v>#REF!</v>
      </c>
      <c r="G37" t="e">
        <f>COUNTIF('Data data'!D:D, F37)+COUNTIF('Data data'!#REF!, F37)+COUNTIF('Data data'!#REF!, F37)+COUNTIF('Data data'!G:G, F37)</f>
        <v>#REF!</v>
      </c>
      <c r="H37" t="e">
        <f>'Data data'!#REF!</f>
        <v>#REF!</v>
      </c>
      <c r="I37" t="e">
        <f>COUNTIF('Data data'!D:D, H37)+COUNTIF('Data data'!#REF!, H37)+COUNTIF('Data data'!#REF!, H37)+COUNTIF('Data data'!G:G, H37)</f>
        <v>#REF!</v>
      </c>
      <c r="J37">
        <f>'Data data'!G38</f>
        <v>0.1423611111111111</v>
      </c>
      <c r="K37" t="e">
        <f>COUNTIF('Data data'!D:D, J37)+COUNTIF('Data data'!#REF!, J37)+COUNTIF('Data data'!#REF!, J37)+COUNTIF('Data data'!G:G, J37)</f>
        <v>#REF!</v>
      </c>
      <c r="L37" s="36" t="e">
        <f>'Data data'!#REF!</f>
        <v>#REF!</v>
      </c>
      <c r="M37" t="e">
        <f>COUNTIF('Data data'!#REF!, L37)</f>
        <v>#REF!</v>
      </c>
    </row>
    <row r="38" spans="1:13" ht="14" thickBot="1" x14ac:dyDescent="0.2">
      <c r="A38" s="312"/>
      <c r="B38" s="26" t="str">
        <f>'Data data'!C39</f>
        <v>Saturday Sunday</v>
      </c>
      <c r="C38">
        <f>COUNTIF('Data data'!C:C, B38)</f>
        <v>1</v>
      </c>
      <c r="D38" t="str">
        <f>'Data data'!D39</f>
        <v>Kat Dahlia</v>
      </c>
      <c r="E38" t="e">
        <f>COUNTIF('Data data'!D:D, D38)+COUNTIF('Data data'!#REF!, D38)+COUNTIF('Data data'!#REF!, D38)+COUNTIF('Data data'!G:G, D38)</f>
        <v>#REF!</v>
      </c>
      <c r="F38" t="e">
        <f>'Data data'!#REF!</f>
        <v>#REF!</v>
      </c>
      <c r="G38" t="e">
        <f>COUNTIF('Data data'!D:D, F38)+COUNTIF('Data data'!#REF!, F38)+COUNTIF('Data data'!#REF!, F38)+COUNTIF('Data data'!G:G, F38)</f>
        <v>#REF!</v>
      </c>
      <c r="H38" t="e">
        <f>'Data data'!#REF!</f>
        <v>#REF!</v>
      </c>
      <c r="I38" t="e">
        <f>COUNTIF('Data data'!D:D, H38)+COUNTIF('Data data'!#REF!, H38)+COUNTIF('Data data'!#REF!, H38)+COUNTIF('Data data'!G:G, H38)</f>
        <v>#REF!</v>
      </c>
      <c r="J38">
        <f>'Data data'!G39</f>
        <v>0.13958333333333334</v>
      </c>
      <c r="K38" t="e">
        <f>COUNTIF('Data data'!D:D, J38)+COUNTIF('Data data'!#REF!, J38)+COUNTIF('Data data'!#REF!, J38)+COUNTIF('Data data'!G:G, J38)</f>
        <v>#REF!</v>
      </c>
      <c r="L38" s="36" t="e">
        <f>'Data data'!#REF!</f>
        <v>#REF!</v>
      </c>
      <c r="M38" t="e">
        <f>COUNTIF('Data data'!#REF!, L38)</f>
        <v>#REF!</v>
      </c>
    </row>
    <row r="39" spans="1:13" ht="14" thickBot="1" x14ac:dyDescent="0.2">
      <c r="A39" s="312"/>
      <c r="B39" s="26" t="str">
        <f>'Data data'!C40</f>
        <v>Stronger</v>
      </c>
      <c r="C39">
        <f>COUNTIF('Data data'!C:C, B39)</f>
        <v>1</v>
      </c>
      <c r="D39" t="str">
        <f>'Data data'!D40</f>
        <v>Kanye West</v>
      </c>
      <c r="E39" t="e">
        <f>COUNTIF('Data data'!D:D, D39)+COUNTIF('Data data'!#REF!, D39)+COUNTIF('Data data'!#REF!, D39)+COUNTIF('Data data'!G:G, D39)</f>
        <v>#REF!</v>
      </c>
      <c r="F39" t="e">
        <f>'Data data'!#REF!</f>
        <v>#REF!</v>
      </c>
      <c r="G39" t="e">
        <f>COUNTIF('Data data'!D:D, F39)+COUNTIF('Data data'!#REF!, F39)+COUNTIF('Data data'!#REF!, F39)+COUNTIF('Data data'!G:G, F39)</f>
        <v>#REF!</v>
      </c>
      <c r="H39" t="e">
        <f>'Data data'!#REF!</f>
        <v>#REF!</v>
      </c>
      <c r="I39" t="e">
        <f>COUNTIF('Data data'!D:D, H39)+COUNTIF('Data data'!#REF!, H39)+COUNTIF('Data data'!#REF!, H39)+COUNTIF('Data data'!G:G, H39)</f>
        <v>#REF!</v>
      </c>
      <c r="J39">
        <f>'Data data'!G40</f>
        <v>0.21666666666666667</v>
      </c>
      <c r="K39" t="e">
        <f>COUNTIF('Data data'!D:D, J39)+COUNTIF('Data data'!#REF!, J39)+COUNTIF('Data data'!#REF!, J39)+COUNTIF('Data data'!G:G, J39)</f>
        <v>#REF!</v>
      </c>
      <c r="L39" s="36" t="e">
        <f>'Data data'!#REF!</f>
        <v>#REF!</v>
      </c>
      <c r="M39" t="e">
        <f>COUNTIF('Data data'!#REF!, L39)</f>
        <v>#REF!</v>
      </c>
    </row>
    <row r="40" spans="1:13" ht="14" thickBot="1" x14ac:dyDescent="0.2">
      <c r="A40" s="312"/>
      <c r="B40" s="26" t="str">
        <f>'Data data'!C41</f>
        <v>From Eden</v>
      </c>
      <c r="C40">
        <f>COUNTIF('Data data'!C:C, B40)</f>
        <v>4</v>
      </c>
      <c r="D40" t="str">
        <f>'Data data'!D41</f>
        <v>Hozier (Mononymous)</v>
      </c>
      <c r="E40" t="e">
        <f>COUNTIF('Data data'!D:D, D40)+COUNTIF('Data data'!#REF!, D40)+COUNTIF('Data data'!#REF!, D40)+COUNTIF('Data data'!G:G, D40)</f>
        <v>#REF!</v>
      </c>
      <c r="F40" t="e">
        <f>'Data data'!#REF!</f>
        <v>#REF!</v>
      </c>
      <c r="G40" t="e">
        <f>COUNTIF('Data data'!D:D, F40)+COUNTIF('Data data'!#REF!, F40)+COUNTIF('Data data'!#REF!, F40)+COUNTIF('Data data'!G:G, F40)</f>
        <v>#REF!</v>
      </c>
      <c r="H40" t="e">
        <f>'Data data'!#REF!</f>
        <v>#REF!</v>
      </c>
      <c r="I40" t="e">
        <f>COUNTIF('Data data'!D:D, H40)+COUNTIF('Data data'!#REF!, H40)+COUNTIF('Data data'!#REF!, H40)+COUNTIF('Data data'!G:G, H40)</f>
        <v>#REF!</v>
      </c>
      <c r="J40">
        <f>'Data data'!G41</f>
        <v>0.19652777777777777</v>
      </c>
      <c r="K40" t="e">
        <f>COUNTIF('Data data'!D:D, J40)+COUNTIF('Data data'!#REF!, J40)+COUNTIF('Data data'!#REF!, J40)+COUNTIF('Data data'!G:G, J40)</f>
        <v>#REF!</v>
      </c>
      <c r="L40" s="36" t="e">
        <f>'Data data'!#REF!</f>
        <v>#REF!</v>
      </c>
      <c r="M40" t="e">
        <f>COUNTIF('Data data'!#REF!, L40)</f>
        <v>#REF!</v>
      </c>
    </row>
    <row r="41" spans="1:13" ht="14" thickBot="1" x14ac:dyDescent="0.2">
      <c r="A41" s="312"/>
      <c r="B41" s="26" t="str">
        <f>'Data data'!C42</f>
        <v>Somewhere In Brooklyn</v>
      </c>
      <c r="C41">
        <f>COUNTIF('Data data'!C:C, B41)</f>
        <v>1</v>
      </c>
      <c r="D41" t="str">
        <f>'Data data'!D42</f>
        <v>Bruno Mars</v>
      </c>
      <c r="E41" t="e">
        <f>COUNTIF('Data data'!D:D, D41)+COUNTIF('Data data'!#REF!, D41)+COUNTIF('Data data'!#REF!, D41)+COUNTIF('Data data'!G:G, D41)</f>
        <v>#REF!</v>
      </c>
      <c r="F41" t="e">
        <f>'Data data'!#REF!</f>
        <v>#REF!</v>
      </c>
      <c r="G41" t="e">
        <f>COUNTIF('Data data'!D:D, F41)+COUNTIF('Data data'!#REF!, F41)+COUNTIF('Data data'!#REF!, F41)+COUNTIF('Data data'!G:G, F41)</f>
        <v>#REF!</v>
      </c>
      <c r="H41" t="e">
        <f>'Data data'!#REF!</f>
        <v>#REF!</v>
      </c>
      <c r="I41" t="e">
        <f>COUNTIF('Data data'!D:D, H41)+COUNTIF('Data data'!#REF!, H41)+COUNTIF('Data data'!#REF!, H41)+COUNTIF('Data data'!G:G, H41)</f>
        <v>#REF!</v>
      </c>
      <c r="J41">
        <f>'Data data'!G42</f>
        <v>0.12638888888888888</v>
      </c>
      <c r="K41" t="e">
        <f>COUNTIF('Data data'!D:D, J41)+COUNTIF('Data data'!#REF!, J41)+COUNTIF('Data data'!#REF!, J41)+COUNTIF('Data data'!G:G, J41)</f>
        <v>#REF!</v>
      </c>
      <c r="L41" s="36" t="e">
        <f>'Data data'!#REF!</f>
        <v>#REF!</v>
      </c>
      <c r="M41" t="e">
        <f>COUNTIF('Data data'!#REF!, L41)</f>
        <v>#REF!</v>
      </c>
    </row>
    <row r="42" spans="1:13" ht="14" thickBot="1" x14ac:dyDescent="0.2">
      <c r="A42" s="312"/>
      <c r="B42" s="26" t="str">
        <f>'Data data'!C43</f>
        <v>Nicely Done</v>
      </c>
      <c r="C42">
        <f>COUNTIF('Data data'!C:C, B42)</f>
        <v>1</v>
      </c>
      <c r="D42" t="str">
        <f>'Data data'!D43</f>
        <v>Wild Party</v>
      </c>
      <c r="E42" t="e">
        <f>COUNTIF('Data data'!D:D, D42)+COUNTIF('Data data'!#REF!, D42)+COUNTIF('Data data'!#REF!, D42)+COUNTIF('Data data'!G:G, D42)</f>
        <v>#REF!</v>
      </c>
      <c r="F42" t="e">
        <f>'Data data'!#REF!</f>
        <v>#REF!</v>
      </c>
      <c r="G42" t="e">
        <f>COUNTIF('Data data'!D:D, F42)+COUNTIF('Data data'!#REF!, F42)+COUNTIF('Data data'!#REF!, F42)+COUNTIF('Data data'!G:G, F42)</f>
        <v>#REF!</v>
      </c>
      <c r="H42" t="e">
        <f>'Data data'!#REF!</f>
        <v>#REF!</v>
      </c>
      <c r="I42" t="e">
        <f>COUNTIF('Data data'!D:D, H42)+COUNTIF('Data data'!#REF!, H42)+COUNTIF('Data data'!#REF!, H42)+COUNTIF('Data data'!G:G, H42)</f>
        <v>#REF!</v>
      </c>
      <c r="J42">
        <f>'Data data'!G43</f>
        <v>0.13749999999999998</v>
      </c>
      <c r="K42" t="e">
        <f>COUNTIF('Data data'!D:D, J42)+COUNTIF('Data data'!#REF!, J42)+COUNTIF('Data data'!#REF!, J42)+COUNTIF('Data data'!G:G, J42)</f>
        <v>#REF!</v>
      </c>
      <c r="L42" s="36" t="e">
        <f>'Data data'!#REF!</f>
        <v>#REF!</v>
      </c>
      <c r="M42" t="e">
        <f>COUNTIF('Data data'!#REF!, L42)</f>
        <v>#REF!</v>
      </c>
    </row>
    <row r="43" spans="1:13" ht="14" thickBot="1" x14ac:dyDescent="0.2">
      <c r="A43" s="312"/>
      <c r="B43" s="26" t="str">
        <f>'Data data'!C44</f>
        <v>The Hills</v>
      </c>
      <c r="C43">
        <f>COUNTIF('Data data'!C:C, B43)</f>
        <v>1</v>
      </c>
      <c r="D43" t="str">
        <f>'Data data'!D44</f>
        <v>The Weeknd</v>
      </c>
      <c r="E43" t="e">
        <f>COUNTIF('Data data'!D:D, D43)+COUNTIF('Data data'!#REF!, D43)+COUNTIF('Data data'!#REF!, D43)+COUNTIF('Data data'!G:G, D43)</f>
        <v>#REF!</v>
      </c>
      <c r="F43" t="e">
        <f>'Data data'!#REF!</f>
        <v>#REF!</v>
      </c>
      <c r="G43" t="e">
        <f>COUNTIF('Data data'!D:D, F43)+COUNTIF('Data data'!#REF!, F43)+COUNTIF('Data data'!#REF!, F43)+COUNTIF('Data data'!G:G, F43)</f>
        <v>#REF!</v>
      </c>
      <c r="H43" t="e">
        <f>'Data data'!#REF!</f>
        <v>#REF!</v>
      </c>
      <c r="I43" t="e">
        <f>COUNTIF('Data data'!D:D, H43)+COUNTIF('Data data'!#REF!, H43)+COUNTIF('Data data'!#REF!, H43)+COUNTIF('Data data'!G:G, H43)</f>
        <v>#REF!</v>
      </c>
      <c r="J43">
        <f>'Data data'!G44</f>
        <v>0.16805555555555554</v>
      </c>
      <c r="K43" t="e">
        <f>COUNTIF('Data data'!D:D, J43)+COUNTIF('Data data'!#REF!, J43)+COUNTIF('Data data'!#REF!, J43)+COUNTIF('Data data'!G:G, J43)</f>
        <v>#REF!</v>
      </c>
      <c r="L43" s="36" t="e">
        <f>'Data data'!#REF!</f>
        <v>#REF!</v>
      </c>
      <c r="M43" t="e">
        <f>COUNTIF('Data data'!#REF!, L43)</f>
        <v>#REF!</v>
      </c>
    </row>
    <row r="44" spans="1:13" ht="14" thickBot="1" x14ac:dyDescent="0.2">
      <c r="A44" s="312"/>
      <c r="B44" s="26" t="str">
        <f>'Data data'!C45</f>
        <v>Sola</v>
      </c>
      <c r="C44">
        <f>COUNTIF('Data data'!C:C, B44)</f>
        <v>1</v>
      </c>
      <c r="D44" t="str">
        <f>'Data data'!D45</f>
        <v>Becky G.</v>
      </c>
      <c r="E44" t="e">
        <f>COUNTIF('Data data'!D:D, D44)+COUNTIF('Data data'!#REF!, D44)+COUNTIF('Data data'!#REF!, D44)+COUNTIF('Data data'!G:G, D44)</f>
        <v>#REF!</v>
      </c>
      <c r="F44" t="e">
        <f>'Data data'!#REF!</f>
        <v>#REF!</v>
      </c>
      <c r="G44" t="e">
        <f>COUNTIF('Data data'!D:D, F44)+COUNTIF('Data data'!#REF!, F44)+COUNTIF('Data data'!#REF!, F44)+COUNTIF('Data data'!G:G, F44)</f>
        <v>#REF!</v>
      </c>
      <c r="H44" t="e">
        <f>'Data data'!#REF!</f>
        <v>#REF!</v>
      </c>
      <c r="I44" t="e">
        <f>COUNTIF('Data data'!D:D, H44)+COUNTIF('Data data'!#REF!, H44)+COUNTIF('Data data'!#REF!, H44)+COUNTIF('Data data'!G:G, H44)</f>
        <v>#REF!</v>
      </c>
      <c r="J44">
        <f>'Data data'!G45</f>
        <v>0.16319444444444445</v>
      </c>
      <c r="K44" t="e">
        <f>COUNTIF('Data data'!D:D, J44)+COUNTIF('Data data'!#REF!, J44)+COUNTIF('Data data'!#REF!, J44)+COUNTIF('Data data'!G:G, J44)</f>
        <v>#REF!</v>
      </c>
      <c r="L44" s="36" t="e">
        <f>'Data data'!#REF!</f>
        <v>#REF!</v>
      </c>
      <c r="M44" t="e">
        <f>COUNTIF('Data data'!#REF!, L44)</f>
        <v>#REF!</v>
      </c>
    </row>
    <row r="45" spans="1:13" ht="14" thickBot="1" x14ac:dyDescent="0.2">
      <c r="A45" s="312"/>
      <c r="B45" s="26" t="str">
        <f>'Data data'!C46</f>
        <v>An Illustration of Loneliness (Sleepless in New York)</v>
      </c>
      <c r="C45">
        <f>COUNTIF('Data data'!C:C, B45)</f>
        <v>2</v>
      </c>
      <c r="D45" t="str">
        <f>'Data data'!D46</f>
        <v>Courtney Barnett</v>
      </c>
      <c r="E45" t="e">
        <f>COUNTIF('Data data'!D:D, D45)+COUNTIF('Data data'!#REF!, D45)+COUNTIF('Data data'!#REF!, D45)+COUNTIF('Data data'!G:G, D45)</f>
        <v>#REF!</v>
      </c>
      <c r="F45" t="e">
        <f>'Data data'!#REF!</f>
        <v>#REF!</v>
      </c>
      <c r="G45" t="e">
        <f>COUNTIF('Data data'!D:D, F45)+COUNTIF('Data data'!#REF!, F45)+COUNTIF('Data data'!#REF!, F45)+COUNTIF('Data data'!G:G, F45)</f>
        <v>#REF!</v>
      </c>
      <c r="H45" t="e">
        <f>'Data data'!#REF!</f>
        <v>#REF!</v>
      </c>
      <c r="I45" t="e">
        <f>COUNTIF('Data data'!D:D, H45)+COUNTIF('Data data'!#REF!, H45)+COUNTIF('Data data'!#REF!, H45)+COUNTIF('Data data'!G:G, H45)</f>
        <v>#REF!</v>
      </c>
      <c r="J45">
        <f>'Data data'!G46</f>
        <v>0.13263888888888889</v>
      </c>
      <c r="K45" t="e">
        <f>COUNTIF('Data data'!D:D, J45)+COUNTIF('Data data'!#REF!, J45)+COUNTIF('Data data'!#REF!, J45)+COUNTIF('Data data'!G:G, J45)</f>
        <v>#REF!</v>
      </c>
      <c r="L45" s="36" t="e">
        <f>'Data data'!#REF!</f>
        <v>#REF!</v>
      </c>
      <c r="M45" t="e">
        <f>COUNTIF('Data data'!#REF!, L45)</f>
        <v>#REF!</v>
      </c>
    </row>
    <row r="46" spans="1:13" ht="14" thickBot="1" x14ac:dyDescent="0.2">
      <c r="A46" s="312"/>
      <c r="B46" s="26" t="str">
        <f>'Data data'!C47</f>
        <v>Take Care</v>
      </c>
      <c r="C46">
        <f>COUNTIF('Data data'!C:C, B46)</f>
        <v>1</v>
      </c>
      <c r="D46" t="str">
        <f>'Data data'!D47</f>
        <v>Drake (Mononymous), Rihanna (Mononymous)</v>
      </c>
      <c r="E46" t="e">
        <f>COUNTIF('Data data'!D:D, D46)+COUNTIF('Data data'!#REF!, D46)+COUNTIF('Data data'!#REF!, D46)+COUNTIF('Data data'!G:G, D46)</f>
        <v>#REF!</v>
      </c>
      <c r="F46" t="e">
        <f>'Data data'!#REF!</f>
        <v>#REF!</v>
      </c>
      <c r="G46" t="e">
        <f>COUNTIF('Data data'!D:D, F46)+COUNTIF('Data data'!#REF!, F46)+COUNTIF('Data data'!#REF!, F46)+COUNTIF('Data data'!G:G, F46)</f>
        <v>#REF!</v>
      </c>
      <c r="H46" t="e">
        <f>'Data data'!#REF!</f>
        <v>#REF!</v>
      </c>
      <c r="I46" t="e">
        <f>COUNTIF('Data data'!D:D, H46)+COUNTIF('Data data'!#REF!, H46)+COUNTIF('Data data'!#REF!, H46)+COUNTIF('Data data'!G:G, H46)</f>
        <v>#REF!</v>
      </c>
      <c r="J46">
        <f>'Data data'!G47</f>
        <v>0.19236111111111112</v>
      </c>
      <c r="K46" t="e">
        <f>COUNTIF('Data data'!D:D, J46)+COUNTIF('Data data'!#REF!, J46)+COUNTIF('Data data'!#REF!, J46)+COUNTIF('Data data'!G:G, J46)</f>
        <v>#REF!</v>
      </c>
      <c r="L46" s="36" t="e">
        <f>'Data data'!#REF!</f>
        <v>#REF!</v>
      </c>
      <c r="M46" t="e">
        <f>COUNTIF('Data data'!#REF!, L46)</f>
        <v>#REF!</v>
      </c>
    </row>
    <row r="47" spans="1:13" ht="14" thickBot="1" x14ac:dyDescent="0.2">
      <c r="A47" s="312"/>
      <c r="B47" s="26" t="str">
        <f>'Data data'!C48</f>
        <v>Avant Gardener</v>
      </c>
      <c r="C47">
        <f>COUNTIF('Data data'!C:C, B47)</f>
        <v>1</v>
      </c>
      <c r="D47" t="str">
        <f>'Data data'!D48</f>
        <v>Courtney Barnett</v>
      </c>
      <c r="E47" t="e">
        <f>COUNTIF('Data data'!D:D, D47)+COUNTIF('Data data'!#REF!, D47)+COUNTIF('Data data'!#REF!, D47)+COUNTIF('Data data'!G:G, D47)</f>
        <v>#REF!</v>
      </c>
      <c r="F47" t="e">
        <f>'Data data'!#REF!</f>
        <v>#REF!</v>
      </c>
      <c r="G47" t="e">
        <f>COUNTIF('Data data'!D:D, F47)+COUNTIF('Data data'!#REF!, F47)+COUNTIF('Data data'!#REF!, F47)+COUNTIF('Data data'!G:G, F47)</f>
        <v>#REF!</v>
      </c>
      <c r="H47" t="e">
        <f>'Data data'!#REF!</f>
        <v>#REF!</v>
      </c>
      <c r="I47" t="e">
        <f>COUNTIF('Data data'!D:D, H47)+COUNTIF('Data data'!#REF!, H47)+COUNTIF('Data data'!#REF!, H47)+COUNTIF('Data data'!G:G, H47)</f>
        <v>#REF!</v>
      </c>
      <c r="J47">
        <f>'Data data'!G48</f>
        <v>0.21666666666666667</v>
      </c>
      <c r="K47" t="e">
        <f>COUNTIF('Data data'!D:D, J47)+COUNTIF('Data data'!#REF!, J47)+COUNTIF('Data data'!#REF!, J47)+COUNTIF('Data data'!G:G, J47)</f>
        <v>#REF!</v>
      </c>
      <c r="L47" s="36" t="e">
        <f>'Data data'!#REF!</f>
        <v>#REF!</v>
      </c>
      <c r="M47" t="e">
        <f>COUNTIF('Data data'!#REF!, L47)</f>
        <v>#REF!</v>
      </c>
    </row>
    <row r="48" spans="1:13" ht="14" thickBot="1" x14ac:dyDescent="0.2">
      <c r="A48" s="313"/>
      <c r="B48" s="26" t="str">
        <f>'Data data'!C49</f>
        <v>Coaster</v>
      </c>
      <c r="C48">
        <f>COUNTIF('Data data'!C:C, B48)</f>
        <v>2</v>
      </c>
      <c r="D48" t="str">
        <f>'Data data'!D49</f>
        <v>Khalid (Mononymous)</v>
      </c>
      <c r="E48" t="e">
        <f>COUNTIF('Data data'!D:D, D48)+COUNTIF('Data data'!#REF!, D48)+COUNTIF('Data data'!#REF!, D48)+COUNTIF('Data data'!G:G, D48)</f>
        <v>#REF!</v>
      </c>
      <c r="F48" t="e">
        <f>'Data data'!#REF!</f>
        <v>#REF!</v>
      </c>
      <c r="G48" t="e">
        <f>COUNTIF('Data data'!D:D, F48)+COUNTIF('Data data'!#REF!, F48)+COUNTIF('Data data'!#REF!, F48)+COUNTIF('Data data'!G:G, F48)</f>
        <v>#REF!</v>
      </c>
      <c r="H48" t="e">
        <f>'Data data'!#REF!</f>
        <v>#REF!</v>
      </c>
      <c r="I48" t="e">
        <f>COUNTIF('Data data'!D:D, H48)+COUNTIF('Data data'!#REF!, H48)+COUNTIF('Data data'!#REF!, H48)+COUNTIF('Data data'!G:G, H48)</f>
        <v>#REF!</v>
      </c>
      <c r="J48">
        <f>'Data data'!G49</f>
        <v>0.13819444444444443</v>
      </c>
      <c r="K48" t="e">
        <f>COUNTIF('Data data'!D:D, J48)+COUNTIF('Data data'!#REF!, J48)+COUNTIF('Data data'!#REF!, J48)+COUNTIF('Data data'!G:G, J48)</f>
        <v>#REF!</v>
      </c>
      <c r="L48" s="36" t="e">
        <f>'Data data'!#REF!</f>
        <v>#REF!</v>
      </c>
      <c r="M48" t="e">
        <f>COUNTIF('Data data'!#REF!, L48)</f>
        <v>#REF!</v>
      </c>
    </row>
    <row r="49" spans="1:13" ht="14" thickBot="1" x14ac:dyDescent="0.2">
      <c r="A49" s="309" t="s">
        <v>352</v>
      </c>
      <c r="B49" s="26" t="str">
        <f>'Data data'!C50</f>
        <v>Power</v>
      </c>
      <c r="C49">
        <f>COUNTIF('Data data'!C:C, B49)</f>
        <v>2</v>
      </c>
      <c r="D49" t="str">
        <f>'Data data'!D50</f>
        <v>Bastille (Mononymous)</v>
      </c>
      <c r="E49" t="e">
        <f>COUNTIF('Data data'!D:D, D49)+COUNTIF('Data data'!#REF!, D49)+COUNTIF('Data data'!#REF!, D49)+COUNTIF('Data data'!G:G, D49)</f>
        <v>#REF!</v>
      </c>
      <c r="F49" t="e">
        <f>'Data data'!#REF!</f>
        <v>#REF!</v>
      </c>
      <c r="G49" t="e">
        <f>COUNTIF('Data data'!D:D, F49)+COUNTIF('Data data'!#REF!, F49)+COUNTIF('Data data'!#REF!, F49)+COUNTIF('Data data'!G:G, F49)</f>
        <v>#REF!</v>
      </c>
      <c r="H49" t="e">
        <f>'Data data'!#REF!</f>
        <v>#REF!</v>
      </c>
      <c r="I49" t="e">
        <f>COUNTIF('Data data'!D:D, H49)+COUNTIF('Data data'!#REF!, H49)+COUNTIF('Data data'!#REF!, H49)+COUNTIF('Data data'!G:G, H49)</f>
        <v>#REF!</v>
      </c>
      <c r="J49">
        <f>'Data data'!G50</f>
        <v>0.1451388888888889</v>
      </c>
      <c r="K49" t="e">
        <f>COUNTIF('Data data'!D:D, J49)+COUNTIF('Data data'!#REF!, J49)+COUNTIF('Data data'!#REF!, J49)+COUNTIF('Data data'!G:G, J49)</f>
        <v>#REF!</v>
      </c>
      <c r="L49" s="36" t="e">
        <f>'Data data'!#REF!</f>
        <v>#REF!</v>
      </c>
      <c r="M49" t="e">
        <f>COUNTIF('Data data'!#REF!, L49)</f>
        <v>#REF!</v>
      </c>
    </row>
    <row r="50" spans="1:13" ht="14" thickBot="1" x14ac:dyDescent="0.2">
      <c r="A50" s="314"/>
      <c r="B50" s="26" t="str">
        <f>'Data data'!C51</f>
        <v>Another Sad Love Song</v>
      </c>
      <c r="C50">
        <f>COUNTIF('Data data'!C:C, B50)</f>
        <v>2</v>
      </c>
      <c r="D50" t="str">
        <f>'Data data'!D51</f>
        <v>Khalid (Mononymous)</v>
      </c>
      <c r="E50" t="e">
        <f>COUNTIF('Data data'!D:D, D50)+COUNTIF('Data data'!#REF!, D50)+COUNTIF('Data data'!#REF!, D50)+COUNTIF('Data data'!G:G, D50)</f>
        <v>#REF!</v>
      </c>
      <c r="F50" t="e">
        <f>'Data data'!#REF!</f>
        <v>#REF!</v>
      </c>
      <c r="G50" t="e">
        <f>COUNTIF('Data data'!D:D, F50)+COUNTIF('Data data'!#REF!, F50)+COUNTIF('Data data'!#REF!, F50)+COUNTIF('Data data'!G:G, F50)</f>
        <v>#REF!</v>
      </c>
      <c r="H50" t="e">
        <f>'Data data'!#REF!</f>
        <v>#REF!</v>
      </c>
      <c r="I50" t="e">
        <f>COUNTIF('Data data'!D:D, H50)+COUNTIF('Data data'!#REF!, H50)+COUNTIF('Data data'!#REF!, H50)+COUNTIF('Data data'!G:G, H50)</f>
        <v>#REF!</v>
      </c>
      <c r="J50">
        <f>'Data data'!G51</f>
        <v>0.17013888888888887</v>
      </c>
      <c r="K50" t="e">
        <f>COUNTIF('Data data'!D:D, J50)+COUNTIF('Data data'!#REF!, J50)+COUNTIF('Data data'!#REF!, J50)+COUNTIF('Data data'!G:G, J50)</f>
        <v>#REF!</v>
      </c>
      <c r="L50" s="36" t="e">
        <f>'Data data'!#REF!</f>
        <v>#REF!</v>
      </c>
      <c r="M50" t="e">
        <f>COUNTIF('Data data'!#REF!, L50)</f>
        <v>#REF!</v>
      </c>
    </row>
    <row r="51" spans="1:13" ht="14" thickBot="1" x14ac:dyDescent="0.2">
      <c r="A51" s="314"/>
      <c r="B51" s="26" t="str">
        <f>'Data data'!C52</f>
        <v>It Will Come Back</v>
      </c>
      <c r="C51">
        <f>COUNTIF('Data data'!C:C, B51)</f>
        <v>4</v>
      </c>
      <c r="D51" t="str">
        <f>'Data data'!D52</f>
        <v>Hozier (Monomymous)</v>
      </c>
      <c r="E51" t="e">
        <f>COUNTIF('Data data'!D:D, D51)+COUNTIF('Data data'!#REF!, D51)+COUNTIF('Data data'!#REF!, D51)+COUNTIF('Data data'!G:G, D51)</f>
        <v>#REF!</v>
      </c>
      <c r="F51" t="e">
        <f>'Data data'!#REF!</f>
        <v>#REF!</v>
      </c>
      <c r="G51" t="e">
        <f>COUNTIF('Data data'!D:D, F51)+COUNTIF('Data data'!#REF!, F51)+COUNTIF('Data data'!#REF!, F51)+COUNTIF('Data data'!G:G, F51)</f>
        <v>#REF!</v>
      </c>
      <c r="H51" t="e">
        <f>'Data data'!#REF!</f>
        <v>#REF!</v>
      </c>
      <c r="I51" t="e">
        <f>COUNTIF('Data data'!D:D, H51)+COUNTIF('Data data'!#REF!, H51)+COUNTIF('Data data'!#REF!, H51)+COUNTIF('Data data'!G:G, H51)</f>
        <v>#REF!</v>
      </c>
      <c r="J51">
        <f>'Data data'!G52</f>
        <v>0.19305555555555554</v>
      </c>
      <c r="K51" t="e">
        <f>COUNTIF('Data data'!D:D, J51)+COUNTIF('Data data'!#REF!, J51)+COUNTIF('Data data'!#REF!, J51)+COUNTIF('Data data'!G:G, J51)</f>
        <v>#REF!</v>
      </c>
      <c r="L51" s="36" t="e">
        <f>'Data data'!#REF!</f>
        <v>#REF!</v>
      </c>
      <c r="M51" t="e">
        <f>COUNTIF('Data data'!#REF!, L51)</f>
        <v>#REF!</v>
      </c>
    </row>
    <row r="52" spans="1:13" ht="14" thickBot="1" x14ac:dyDescent="0.2">
      <c r="A52" s="314"/>
      <c r="B52" s="26" t="str">
        <f>'Data data'!C53</f>
        <v>Burn</v>
      </c>
      <c r="C52">
        <f>COUNTIF('Data data'!C:C, B52)</f>
        <v>1</v>
      </c>
      <c r="D52" t="str">
        <f>'Data data'!D53</f>
        <v>Phillipa Soo</v>
      </c>
      <c r="E52" t="e">
        <f>COUNTIF('Data data'!D:D, D52)+COUNTIF('Data data'!#REF!, D52)+COUNTIF('Data data'!#REF!, D52)+COUNTIF('Data data'!G:G, D52)</f>
        <v>#REF!</v>
      </c>
      <c r="F52" t="e">
        <f>'Data data'!#REF!</f>
        <v>#REF!</v>
      </c>
      <c r="G52" t="e">
        <f>COUNTIF('Data data'!D:D, F52)+COUNTIF('Data data'!#REF!, F52)+COUNTIF('Data data'!#REF!, F52)+COUNTIF('Data data'!G:G, F52)</f>
        <v>#REF!</v>
      </c>
      <c r="H52" t="e">
        <f>'Data data'!#REF!</f>
        <v>#REF!</v>
      </c>
      <c r="I52" t="e">
        <f>COUNTIF('Data data'!D:D, H52)+COUNTIF('Data data'!#REF!, H52)+COUNTIF('Data data'!#REF!, H52)+COUNTIF('Data data'!G:G, H52)</f>
        <v>#REF!</v>
      </c>
      <c r="J52">
        <f>'Data data'!G53</f>
        <v>0.15625</v>
      </c>
      <c r="K52" t="e">
        <f>COUNTIF('Data data'!D:D, J52)+COUNTIF('Data data'!#REF!, J52)+COUNTIF('Data data'!#REF!, J52)+COUNTIF('Data data'!G:G, J52)</f>
        <v>#REF!</v>
      </c>
      <c r="L52" s="36" t="e">
        <f>'Data data'!#REF!</f>
        <v>#REF!</v>
      </c>
      <c r="M52" t="e">
        <f>COUNTIF('Data data'!#REF!, L52)</f>
        <v>#REF!</v>
      </c>
    </row>
    <row r="53" spans="1:13" ht="14" thickBot="1" x14ac:dyDescent="0.2">
      <c r="A53" s="314"/>
      <c r="B53" s="26" t="str">
        <f>'Data data'!C54</f>
        <v>From Eden</v>
      </c>
      <c r="C53">
        <f>COUNTIF('Data data'!C:C, B53)</f>
        <v>4</v>
      </c>
      <c r="D53" t="str">
        <f>'Data data'!D54</f>
        <v>Hozier (Mononymous)</v>
      </c>
      <c r="E53" t="e">
        <f>COUNTIF('Data data'!D:D, D53)+COUNTIF('Data data'!#REF!, D53)+COUNTIF('Data data'!#REF!, D53)+COUNTIF('Data data'!G:G, D53)</f>
        <v>#REF!</v>
      </c>
      <c r="F53" t="e">
        <f>'Data data'!#REF!</f>
        <v>#REF!</v>
      </c>
      <c r="G53" t="e">
        <f>COUNTIF('Data data'!D:D, F53)+COUNTIF('Data data'!#REF!, F53)+COUNTIF('Data data'!#REF!, F53)+COUNTIF('Data data'!G:G, F53)</f>
        <v>#REF!</v>
      </c>
      <c r="H53" t="e">
        <f>'Data data'!#REF!</f>
        <v>#REF!</v>
      </c>
      <c r="I53" t="e">
        <f>COUNTIF('Data data'!D:D, H53)+COUNTIF('Data data'!#REF!, H53)+COUNTIF('Data data'!#REF!, H53)+COUNTIF('Data data'!G:G, H53)</f>
        <v>#REF!</v>
      </c>
      <c r="J53">
        <f>'Data data'!G54</f>
        <v>0.19652777777777777</v>
      </c>
      <c r="K53" t="e">
        <f>COUNTIF('Data data'!D:D, J53)+COUNTIF('Data data'!#REF!, J53)+COUNTIF('Data data'!#REF!, J53)+COUNTIF('Data data'!G:G, J53)</f>
        <v>#REF!</v>
      </c>
      <c r="L53" s="36" t="e">
        <f>'Data data'!#REF!</f>
        <v>#REF!</v>
      </c>
      <c r="M53" t="e">
        <f>COUNTIF('Data data'!#REF!, L53)</f>
        <v>#REF!</v>
      </c>
    </row>
    <row r="54" spans="1:13" ht="14" thickBot="1" x14ac:dyDescent="0.2">
      <c r="A54" s="314"/>
      <c r="B54" s="26" t="str">
        <f>'Data data'!C55</f>
        <v>Hopeless</v>
      </c>
      <c r="C54">
        <f>COUNTIF('Data data'!C:C, B54)</f>
        <v>2</v>
      </c>
      <c r="D54" t="str">
        <f>'Data data'!D55</f>
        <v>Khalid (Mononymous)</v>
      </c>
      <c r="E54" t="e">
        <f>COUNTIF('Data data'!D:D, D54)+COUNTIF('Data data'!#REF!, D54)+COUNTIF('Data data'!#REF!, D54)+COUNTIF('Data data'!G:G, D54)</f>
        <v>#REF!</v>
      </c>
      <c r="F54" t="e">
        <f>'Data data'!#REF!</f>
        <v>#REF!</v>
      </c>
      <c r="G54" t="e">
        <f>COUNTIF('Data data'!D:D, F54)+COUNTIF('Data data'!#REF!, F54)+COUNTIF('Data data'!#REF!, F54)+COUNTIF('Data data'!G:G, F54)</f>
        <v>#REF!</v>
      </c>
      <c r="H54" t="e">
        <f>'Data data'!#REF!</f>
        <v>#REF!</v>
      </c>
      <c r="I54" t="e">
        <f>COUNTIF('Data data'!D:D, H54)+COUNTIF('Data data'!#REF!, H54)+COUNTIF('Data data'!#REF!, H54)+COUNTIF('Data data'!G:G, H54)</f>
        <v>#REF!</v>
      </c>
      <c r="J54">
        <f>'Data data'!G55</f>
        <v>0.11666666666666665</v>
      </c>
      <c r="K54" t="e">
        <f>COUNTIF('Data data'!D:D, J54)+COUNTIF('Data data'!#REF!, J54)+COUNTIF('Data data'!#REF!, J54)+COUNTIF('Data data'!G:G, J54)</f>
        <v>#REF!</v>
      </c>
      <c r="L54" s="36" t="e">
        <f>'Data data'!#REF!</f>
        <v>#REF!</v>
      </c>
      <c r="M54" t="e">
        <f>COUNTIF('Data data'!#REF!, L54)</f>
        <v>#REF!</v>
      </c>
    </row>
    <row r="55" spans="1:13" ht="14" thickBot="1" x14ac:dyDescent="0.2">
      <c r="A55" s="314"/>
      <c r="B55" s="26" t="str">
        <f>'Data data'!C56</f>
        <v>Finesse (Remix)</v>
      </c>
      <c r="C55">
        <f>COUNTIF('Data data'!C:C, B55)</f>
        <v>2</v>
      </c>
      <c r="D55" t="str">
        <f>'Data data'!D56</f>
        <v>Bruno Mars, Cardi B</v>
      </c>
      <c r="E55" t="e">
        <f>COUNTIF('Data data'!D:D, D55)+COUNTIF('Data data'!#REF!, D55)+COUNTIF('Data data'!#REF!, D55)+COUNTIF('Data data'!G:G, D55)</f>
        <v>#REF!</v>
      </c>
      <c r="F55" t="e">
        <f>'Data data'!#REF!</f>
        <v>#REF!</v>
      </c>
      <c r="G55" t="e">
        <f>COUNTIF('Data data'!D:D, F55)+COUNTIF('Data data'!#REF!, F55)+COUNTIF('Data data'!#REF!, F55)+COUNTIF('Data data'!G:G, F55)</f>
        <v>#REF!</v>
      </c>
      <c r="H55" t="e">
        <f>'Data data'!#REF!</f>
        <v>#REF!</v>
      </c>
      <c r="I55" t="e">
        <f>COUNTIF('Data data'!D:D, H55)+COUNTIF('Data data'!#REF!, H55)+COUNTIF('Data data'!#REF!, H55)+COUNTIF('Data data'!G:G, H55)</f>
        <v>#REF!</v>
      </c>
      <c r="J55">
        <f>'Data data'!G56</f>
        <v>0.15069444444444444</v>
      </c>
      <c r="K55" t="e">
        <f>COUNTIF('Data data'!D:D, J55)+COUNTIF('Data data'!#REF!, J55)+COUNTIF('Data data'!#REF!, J55)+COUNTIF('Data data'!G:G, J55)</f>
        <v>#REF!</v>
      </c>
      <c r="L55" s="36" t="e">
        <f>'Data data'!#REF!</f>
        <v>#REF!</v>
      </c>
      <c r="M55" t="e">
        <f>COUNTIF('Data data'!#REF!, L55)</f>
        <v>#REF!</v>
      </c>
    </row>
    <row r="56" spans="1:13" ht="14" thickBot="1" x14ac:dyDescent="0.2">
      <c r="A56" s="314"/>
      <c r="B56" s="26" t="str">
        <f>'Data data'!C57</f>
        <v>Clout</v>
      </c>
      <c r="C56">
        <f>COUNTIF('Data data'!C:C, B56)</f>
        <v>2</v>
      </c>
      <c r="D56" t="str">
        <f>'Data data'!D57</f>
        <v>Tiny Meat Gang</v>
      </c>
      <c r="E56" t="e">
        <f>COUNTIF('Data data'!D:D, D56)+COUNTIF('Data data'!#REF!, D56)+COUNTIF('Data data'!#REF!, D56)+COUNTIF('Data data'!G:G, D56)</f>
        <v>#REF!</v>
      </c>
      <c r="F56" t="e">
        <f>'Data data'!#REF!</f>
        <v>#REF!</v>
      </c>
      <c r="G56" t="e">
        <f>COUNTIF('Data data'!D:D, F56)+COUNTIF('Data data'!#REF!, F56)+COUNTIF('Data data'!#REF!, F56)+COUNTIF('Data data'!G:G, F56)</f>
        <v>#REF!</v>
      </c>
      <c r="H56" t="e">
        <f>'Data data'!#REF!</f>
        <v>#REF!</v>
      </c>
      <c r="I56" t="e">
        <f>COUNTIF('Data data'!D:D, H56)+COUNTIF('Data data'!#REF!, H56)+COUNTIF('Data data'!#REF!, H56)+COUNTIF('Data data'!G:G, H56)</f>
        <v>#REF!</v>
      </c>
      <c r="J56">
        <f>'Data data'!G57</f>
        <v>0.12638888888888888</v>
      </c>
      <c r="K56" t="e">
        <f>COUNTIF('Data data'!D:D, J56)+COUNTIF('Data data'!#REF!, J56)+COUNTIF('Data data'!#REF!, J56)+COUNTIF('Data data'!G:G, J56)</f>
        <v>#REF!</v>
      </c>
      <c r="L56" s="36" t="e">
        <f>'Data data'!#REF!</f>
        <v>#REF!</v>
      </c>
      <c r="M56" t="e">
        <f>COUNTIF('Data data'!#REF!, L56)</f>
        <v>#REF!</v>
      </c>
    </row>
    <row r="57" spans="1:13" ht="14" thickBot="1" x14ac:dyDescent="0.2">
      <c r="A57" s="314"/>
      <c r="B57" s="26" t="str">
        <f>'Data data'!C58</f>
        <v>OutRight</v>
      </c>
      <c r="C57">
        <f>COUNTIF('Data data'!C:C, B57)</f>
        <v>3</v>
      </c>
      <c r="D57" t="str">
        <f>'Data data'!D58</f>
        <v>Wild Party</v>
      </c>
      <c r="E57" t="e">
        <f>COUNTIF('Data data'!D:D, D57)+COUNTIF('Data data'!#REF!, D57)+COUNTIF('Data data'!#REF!, D57)+COUNTIF('Data data'!G:G, D57)</f>
        <v>#REF!</v>
      </c>
      <c r="F57" t="e">
        <f>'Data data'!#REF!</f>
        <v>#REF!</v>
      </c>
      <c r="G57" t="e">
        <f>COUNTIF('Data data'!D:D, F57)+COUNTIF('Data data'!#REF!, F57)+COUNTIF('Data data'!#REF!, F57)+COUNTIF('Data data'!G:G, F57)</f>
        <v>#REF!</v>
      </c>
      <c r="H57" t="e">
        <f>'Data data'!#REF!</f>
        <v>#REF!</v>
      </c>
      <c r="I57" t="e">
        <f>COUNTIF('Data data'!D:D, H57)+COUNTIF('Data data'!#REF!, H57)+COUNTIF('Data data'!#REF!, H57)+COUNTIF('Data data'!G:G, H57)</f>
        <v>#REF!</v>
      </c>
      <c r="J57">
        <f>'Data data'!G58</f>
        <v>0.1125</v>
      </c>
      <c r="K57" t="e">
        <f>COUNTIF('Data data'!D:D, J57)+COUNTIF('Data data'!#REF!, J57)+COUNTIF('Data data'!#REF!, J57)+COUNTIF('Data data'!G:G, J57)</f>
        <v>#REF!</v>
      </c>
      <c r="L57" s="36" t="e">
        <f>'Data data'!#REF!</f>
        <v>#REF!</v>
      </c>
      <c r="M57" t="e">
        <f>COUNTIF('Data data'!#REF!, L57)</f>
        <v>#REF!</v>
      </c>
    </row>
    <row r="58" spans="1:13" ht="14" thickBot="1" x14ac:dyDescent="0.2">
      <c r="A58" s="314"/>
      <c r="B58" s="26" t="str">
        <f>'Data data'!C59</f>
        <v>Coaster</v>
      </c>
      <c r="C58">
        <f>COUNTIF('Data data'!C:C, B58)</f>
        <v>2</v>
      </c>
      <c r="D58" t="str">
        <f>'Data data'!D59</f>
        <v>Khalid (Mononymous)</v>
      </c>
      <c r="E58" t="e">
        <f>COUNTIF('Data data'!D:D, D58)+COUNTIF('Data data'!#REF!, D58)+COUNTIF('Data data'!#REF!, D58)+COUNTIF('Data data'!G:G, D58)</f>
        <v>#REF!</v>
      </c>
      <c r="F58" t="e">
        <f>'Data data'!#REF!</f>
        <v>#REF!</v>
      </c>
      <c r="G58" t="e">
        <f>COUNTIF('Data data'!D:D, F58)+COUNTIF('Data data'!#REF!, F58)+COUNTIF('Data data'!#REF!, F58)+COUNTIF('Data data'!G:G, F58)</f>
        <v>#REF!</v>
      </c>
      <c r="H58" t="e">
        <f>'Data data'!#REF!</f>
        <v>#REF!</v>
      </c>
      <c r="I58" t="e">
        <f>COUNTIF('Data data'!D:D, H58)+COUNTIF('Data data'!#REF!, H58)+COUNTIF('Data data'!#REF!, H58)+COUNTIF('Data data'!G:G, H58)</f>
        <v>#REF!</v>
      </c>
      <c r="J58">
        <f>'Data data'!G59</f>
        <v>0.13819444444444443</v>
      </c>
      <c r="K58" t="e">
        <f>COUNTIF('Data data'!D:D, J58)+COUNTIF('Data data'!#REF!, J58)+COUNTIF('Data data'!#REF!, J58)+COUNTIF('Data data'!G:G, J58)</f>
        <v>#REF!</v>
      </c>
      <c r="L58" s="36" t="e">
        <f>'Data data'!#REF!</f>
        <v>#REF!</v>
      </c>
      <c r="M58" t="e">
        <f>COUNTIF('Data data'!#REF!, L58)</f>
        <v>#REF!</v>
      </c>
    </row>
    <row r="59" spans="1:13" ht="14" thickBot="1" x14ac:dyDescent="0.2">
      <c r="A59" s="314"/>
      <c r="B59" s="26" t="str">
        <f>'Data data'!C60</f>
        <v>Pink Suburbia</v>
      </c>
      <c r="C59">
        <f>COUNTIF('Data data'!C:C, B59)</f>
        <v>2</v>
      </c>
      <c r="D59" t="str">
        <f>'Data data'!D60</f>
        <v>Ieuan (Mononymous)</v>
      </c>
      <c r="E59" t="e">
        <f>COUNTIF('Data data'!D:D, D59)+COUNTIF('Data data'!#REF!, D59)+COUNTIF('Data data'!#REF!, D59)+COUNTIF('Data data'!G:G, D59)</f>
        <v>#REF!</v>
      </c>
      <c r="F59" t="e">
        <f>'Data data'!#REF!</f>
        <v>#REF!</v>
      </c>
      <c r="G59" t="e">
        <f>COUNTIF('Data data'!D:D, F59)+COUNTIF('Data data'!#REF!, F59)+COUNTIF('Data data'!#REF!, F59)+COUNTIF('Data data'!G:G, F59)</f>
        <v>#REF!</v>
      </c>
      <c r="H59" t="e">
        <f>'Data data'!#REF!</f>
        <v>#REF!</v>
      </c>
      <c r="I59" t="e">
        <f>COUNTIF('Data data'!D:D, H59)+COUNTIF('Data data'!#REF!, H59)+COUNTIF('Data data'!#REF!, H59)+COUNTIF('Data data'!G:G, H59)</f>
        <v>#REF!</v>
      </c>
      <c r="J59">
        <f>'Data data'!G60</f>
        <v>0.15208333333333332</v>
      </c>
      <c r="K59" t="e">
        <f>COUNTIF('Data data'!D:D, J59)+COUNTIF('Data data'!#REF!, J59)+COUNTIF('Data data'!#REF!, J59)+COUNTIF('Data data'!G:G, J59)</f>
        <v>#REF!</v>
      </c>
      <c r="L59" s="36" t="e">
        <f>'Data data'!#REF!</f>
        <v>#REF!</v>
      </c>
      <c r="M59" t="e">
        <f>COUNTIF('Data data'!#REF!, L59)</f>
        <v>#REF!</v>
      </c>
    </row>
    <row r="60" spans="1:13" ht="14" thickBot="1" x14ac:dyDescent="0.2">
      <c r="A60" s="315"/>
      <c r="B60" s="26" t="str">
        <f>'Data data'!C61</f>
        <v>Soy Yo</v>
      </c>
      <c r="C60">
        <f>COUNTIF('Data data'!C:C, B60)</f>
        <v>1</v>
      </c>
      <c r="D60" t="str">
        <f>'Data data'!D61</f>
        <v>Bomba Estéreo</v>
      </c>
      <c r="E60" t="e">
        <f>COUNTIF('Data data'!D:D, D60)+COUNTIF('Data data'!#REF!, D60)+COUNTIF('Data data'!#REF!, D60)+COUNTIF('Data data'!G:G, D60)</f>
        <v>#REF!</v>
      </c>
      <c r="F60" t="e">
        <f>'Data data'!#REF!</f>
        <v>#REF!</v>
      </c>
      <c r="G60" t="e">
        <f>COUNTIF('Data data'!D:D, F60)+COUNTIF('Data data'!#REF!, F60)+COUNTIF('Data data'!#REF!, F60)+COUNTIF('Data data'!G:G, F60)</f>
        <v>#REF!</v>
      </c>
      <c r="H60" t="e">
        <f>'Data data'!#REF!</f>
        <v>#REF!</v>
      </c>
      <c r="I60" t="e">
        <f>COUNTIF('Data data'!D:D, H60)+COUNTIF('Data data'!#REF!, H60)+COUNTIF('Data data'!#REF!, H60)+COUNTIF('Data data'!G:G, H60)</f>
        <v>#REF!</v>
      </c>
      <c r="J60">
        <f>'Data data'!G61</f>
        <v>0.1111111111111111</v>
      </c>
      <c r="K60" t="e">
        <f>COUNTIF('Data data'!D:D, J60)+COUNTIF('Data data'!#REF!, J60)+COUNTIF('Data data'!#REF!, J60)+COUNTIF('Data data'!G:G, J60)</f>
        <v>#REF!</v>
      </c>
      <c r="L60" s="36" t="e">
        <f>'Data data'!#REF!</f>
        <v>#REF!</v>
      </c>
      <c r="M60" t="e">
        <f>COUNTIF('Data data'!#REF!, L60)</f>
        <v>#REF!</v>
      </c>
    </row>
    <row r="61" spans="1:13" ht="14" thickBot="1" x14ac:dyDescent="0.2">
      <c r="A61" s="309" t="s">
        <v>353</v>
      </c>
      <c r="B61" s="26" t="str">
        <f>'Data data'!C62</f>
        <v>She Loves Control</v>
      </c>
      <c r="C61">
        <f>COUNTIF('Data data'!C:C, B61)</f>
        <v>1</v>
      </c>
      <c r="D61" t="str">
        <f>'Data data'!D62</f>
        <v>Camila Cabello</v>
      </c>
      <c r="E61" t="e">
        <f>COUNTIF('Data data'!D:D, D61)+COUNTIF('Data data'!#REF!, D61)+COUNTIF('Data data'!#REF!, D61)+COUNTIF('Data data'!G:G, D61)</f>
        <v>#REF!</v>
      </c>
      <c r="F61" t="e">
        <f>'Data data'!#REF!</f>
        <v>#REF!</v>
      </c>
      <c r="G61" t="e">
        <f>COUNTIF('Data data'!D:D, F61)+COUNTIF('Data data'!#REF!, F61)+COUNTIF('Data data'!#REF!, F61)+COUNTIF('Data data'!G:G, F61)</f>
        <v>#REF!</v>
      </c>
      <c r="H61" t="e">
        <f>'Data data'!#REF!</f>
        <v>#REF!</v>
      </c>
      <c r="I61" t="e">
        <f>COUNTIF('Data data'!D:D, H61)+COUNTIF('Data data'!#REF!, H61)+COUNTIF('Data data'!#REF!, H61)+COUNTIF('Data data'!G:G, H61)</f>
        <v>#REF!</v>
      </c>
      <c r="J61">
        <f>'Data data'!G62</f>
        <v>0.12291666666666667</v>
      </c>
      <c r="K61" t="e">
        <f>COUNTIF('Data data'!D:D, J61)+COUNTIF('Data data'!#REF!, J61)+COUNTIF('Data data'!#REF!, J61)+COUNTIF('Data data'!G:G, J61)</f>
        <v>#REF!</v>
      </c>
      <c r="L61" s="36" t="e">
        <f>'Data data'!#REF!</f>
        <v>#REF!</v>
      </c>
      <c r="M61" t="e">
        <f>COUNTIF('Data data'!#REF!, L61)</f>
        <v>#REF!</v>
      </c>
    </row>
    <row r="62" spans="1:13" ht="14" thickBot="1" x14ac:dyDescent="0.2">
      <c r="A62" s="310"/>
      <c r="B62" s="26" t="str">
        <f>'Data data'!C63</f>
        <v>Sign of the Times</v>
      </c>
      <c r="C62">
        <f>COUNTIF('Data data'!C:C, B62)</f>
        <v>1</v>
      </c>
      <c r="D62" t="str">
        <f>'Data data'!D63</f>
        <v>Harry Styles</v>
      </c>
      <c r="E62" t="e">
        <f>COUNTIF('Data data'!D:D, D62)+COUNTIF('Data data'!#REF!, D62)+COUNTIF('Data data'!#REF!, D62)+COUNTIF('Data data'!G:G, D62)</f>
        <v>#REF!</v>
      </c>
      <c r="F62" t="e">
        <f>'Data data'!#REF!</f>
        <v>#REF!</v>
      </c>
      <c r="G62" t="e">
        <f>COUNTIF('Data data'!D:D, F62)+COUNTIF('Data data'!#REF!, F62)+COUNTIF('Data data'!#REF!, F62)+COUNTIF('Data data'!G:G, F62)</f>
        <v>#REF!</v>
      </c>
      <c r="H62" t="e">
        <f>'Data data'!#REF!</f>
        <v>#REF!</v>
      </c>
      <c r="I62" t="e">
        <f>COUNTIF('Data data'!D:D, H62)+COUNTIF('Data data'!#REF!, H62)+COUNTIF('Data data'!#REF!, H62)+COUNTIF('Data data'!G:G, H62)</f>
        <v>#REF!</v>
      </c>
      <c r="J62">
        <f>'Data data'!G63</f>
        <v>0.23680555555555557</v>
      </c>
      <c r="K62" t="e">
        <f>COUNTIF('Data data'!D:D, J62)+COUNTIF('Data data'!#REF!, J62)+COUNTIF('Data data'!#REF!, J62)+COUNTIF('Data data'!G:G, J62)</f>
        <v>#REF!</v>
      </c>
      <c r="L62" s="36" t="e">
        <f>'Data data'!#REF!</f>
        <v>#REF!</v>
      </c>
      <c r="M62" t="e">
        <f>COUNTIF('Data data'!#REF!, L62)</f>
        <v>#REF!</v>
      </c>
    </row>
    <row r="63" spans="1:13" ht="14" thickBot="1" x14ac:dyDescent="0.2">
      <c r="A63" s="310"/>
      <c r="B63" s="26" t="str">
        <f>'Data data'!C64</f>
        <v>From Eden</v>
      </c>
      <c r="C63">
        <f>COUNTIF('Data data'!C:C, B63)</f>
        <v>4</v>
      </c>
      <c r="D63" t="str">
        <f>'Data data'!D64</f>
        <v>Hozier (Mononymous)</v>
      </c>
      <c r="E63" t="e">
        <f>COUNTIF('Data data'!D:D, D63)+COUNTIF('Data data'!#REF!, D63)+COUNTIF('Data data'!#REF!, D63)+COUNTIF('Data data'!G:G, D63)</f>
        <v>#REF!</v>
      </c>
      <c r="F63" t="e">
        <f>'Data data'!#REF!</f>
        <v>#REF!</v>
      </c>
      <c r="G63" t="e">
        <f>COUNTIF('Data data'!D:D, F63)+COUNTIF('Data data'!#REF!, F63)+COUNTIF('Data data'!#REF!, F63)+COUNTIF('Data data'!G:G, F63)</f>
        <v>#REF!</v>
      </c>
      <c r="H63" t="e">
        <f>'Data data'!#REF!</f>
        <v>#REF!</v>
      </c>
      <c r="I63" t="e">
        <f>COUNTIF('Data data'!D:D, H63)+COUNTIF('Data data'!#REF!, H63)+COUNTIF('Data data'!#REF!, H63)+COUNTIF('Data data'!G:G, H63)</f>
        <v>#REF!</v>
      </c>
      <c r="J63">
        <f>'Data data'!G64</f>
        <v>0.19652777777777777</v>
      </c>
      <c r="K63" t="e">
        <f>COUNTIF('Data data'!D:D, J63)+COUNTIF('Data data'!#REF!, J63)+COUNTIF('Data data'!#REF!, J63)+COUNTIF('Data data'!G:G, J63)</f>
        <v>#REF!</v>
      </c>
      <c r="L63" s="36" t="e">
        <f>'Data data'!#REF!</f>
        <v>#REF!</v>
      </c>
      <c r="M63" t="e">
        <f>COUNTIF('Data data'!#REF!, L63)</f>
        <v>#REF!</v>
      </c>
    </row>
    <row r="64" spans="1:13" ht="14" thickBot="1" x14ac:dyDescent="0.2">
      <c r="A64" s="310"/>
      <c r="B64" s="26" t="str">
        <f>'Data data'!C65</f>
        <v>Danza de Gardenias</v>
      </c>
      <c r="C64">
        <f>COUNTIF('Data data'!C:C, B64)</f>
        <v>1</v>
      </c>
      <c r="D64" t="str">
        <f>'Data data'!D65</f>
        <v>Natalia Lafourcade</v>
      </c>
      <c r="E64" t="e">
        <f>COUNTIF('Data data'!D:D, D64)+COUNTIF('Data data'!#REF!, D64)+COUNTIF('Data data'!#REF!, D64)+COUNTIF('Data data'!G:G, D64)</f>
        <v>#REF!</v>
      </c>
      <c r="F64" t="e">
        <f>'Data data'!#REF!</f>
        <v>#REF!</v>
      </c>
      <c r="G64" t="e">
        <f>COUNTIF('Data data'!D:D, F64)+COUNTIF('Data data'!#REF!, F64)+COUNTIF('Data data'!#REF!, F64)+COUNTIF('Data data'!G:G, F64)</f>
        <v>#REF!</v>
      </c>
      <c r="H64" t="e">
        <f>'Data data'!#REF!</f>
        <v>#REF!</v>
      </c>
      <c r="I64" t="e">
        <f>COUNTIF('Data data'!D:D, H64)+COUNTIF('Data data'!#REF!, H64)+COUNTIF('Data data'!#REF!, H64)+COUNTIF('Data data'!G:G, H64)</f>
        <v>#REF!</v>
      </c>
      <c r="J64">
        <f>'Data data'!G65</f>
        <v>0.18263888888888891</v>
      </c>
      <c r="K64" t="e">
        <f>COUNTIF('Data data'!D:D, J64)+COUNTIF('Data data'!#REF!, J64)+COUNTIF('Data data'!#REF!, J64)+COUNTIF('Data data'!G:G, J64)</f>
        <v>#REF!</v>
      </c>
      <c r="L64" s="36" t="e">
        <f>'Data data'!#REF!</f>
        <v>#REF!</v>
      </c>
      <c r="M64" t="e">
        <f>COUNTIF('Data data'!#REF!, L64)</f>
        <v>#REF!</v>
      </c>
    </row>
    <row r="65" spans="1:13" ht="14" thickBot="1" x14ac:dyDescent="0.2">
      <c r="A65" s="310"/>
      <c r="B65" s="26" t="str">
        <f>'Data data'!C66</f>
        <v>Green Light</v>
      </c>
      <c r="C65">
        <f>COUNTIF('Data data'!C:C, B65)</f>
        <v>1</v>
      </c>
      <c r="D65" t="str">
        <f>'Data data'!D66</f>
        <v>Lorde</v>
      </c>
      <c r="E65" t="e">
        <f>COUNTIF('Data data'!D:D, D65)+COUNTIF('Data data'!#REF!, D65)+COUNTIF('Data data'!#REF!, D65)+COUNTIF('Data data'!G:G, D65)</f>
        <v>#REF!</v>
      </c>
      <c r="F65" t="e">
        <f>'Data data'!#REF!</f>
        <v>#REF!</v>
      </c>
      <c r="G65" t="e">
        <f>COUNTIF('Data data'!D:D, F65)+COUNTIF('Data data'!#REF!, F65)+COUNTIF('Data data'!#REF!, F65)+COUNTIF('Data data'!G:G, F65)</f>
        <v>#REF!</v>
      </c>
      <c r="H65" t="e">
        <f>'Data data'!#REF!</f>
        <v>#REF!</v>
      </c>
      <c r="I65" t="e">
        <f>COUNTIF('Data data'!D:D, H65)+COUNTIF('Data data'!#REF!, H65)+COUNTIF('Data data'!#REF!, H65)+COUNTIF('Data data'!G:G, H65)</f>
        <v>#REF!</v>
      </c>
      <c r="J65">
        <f>'Data data'!G66</f>
        <v>0.16319444444444445</v>
      </c>
      <c r="K65" t="e">
        <f>COUNTIF('Data data'!D:D, J65)+COUNTIF('Data data'!#REF!, J65)+COUNTIF('Data data'!#REF!, J65)+COUNTIF('Data data'!G:G, J65)</f>
        <v>#REF!</v>
      </c>
      <c r="L65" s="36" t="e">
        <f>'Data data'!#REF!</f>
        <v>#REF!</v>
      </c>
      <c r="M65" t="e">
        <f>COUNTIF('Data data'!#REF!, L65)</f>
        <v>#REF!</v>
      </c>
    </row>
    <row r="66" spans="1:13" ht="14" thickBot="1" x14ac:dyDescent="0.2">
      <c r="A66" s="310"/>
      <c r="B66" s="26" t="str">
        <f>'Data data'!C67</f>
        <v>Never Be the Same</v>
      </c>
      <c r="C66">
        <f>COUNTIF('Data data'!C:C, B66)</f>
        <v>2</v>
      </c>
      <c r="D66" t="str">
        <f>'Data data'!D67</f>
        <v>Camila Cabello</v>
      </c>
      <c r="E66" t="e">
        <f>COUNTIF('Data data'!D:D, D66)+COUNTIF('Data data'!#REF!, D66)+COUNTIF('Data data'!#REF!, D66)+COUNTIF('Data data'!G:G, D66)</f>
        <v>#REF!</v>
      </c>
      <c r="F66" t="e">
        <f>'Data data'!#REF!</f>
        <v>#REF!</v>
      </c>
      <c r="G66" t="e">
        <f>COUNTIF('Data data'!D:D, F66)+COUNTIF('Data data'!#REF!, F66)+COUNTIF('Data data'!#REF!, F66)+COUNTIF('Data data'!G:G, F66)</f>
        <v>#REF!</v>
      </c>
      <c r="H66" t="e">
        <f>'Data data'!#REF!</f>
        <v>#REF!</v>
      </c>
      <c r="I66" t="e">
        <f>COUNTIF('Data data'!D:D, H66)+COUNTIF('Data data'!#REF!, H66)+COUNTIF('Data data'!#REF!, H66)+COUNTIF('Data data'!G:G, H66)</f>
        <v>#REF!</v>
      </c>
      <c r="J66">
        <f>'Data data'!G67</f>
        <v>0.15763888888888888</v>
      </c>
      <c r="K66" t="e">
        <f>COUNTIF('Data data'!D:D, J66)+COUNTIF('Data data'!#REF!, J66)+COUNTIF('Data data'!#REF!, J66)+COUNTIF('Data data'!G:G, J66)</f>
        <v>#REF!</v>
      </c>
      <c r="L66" s="36" t="e">
        <f>'Data data'!#REF!</f>
        <v>#REF!</v>
      </c>
      <c r="M66" t="e">
        <f>COUNTIF('Data data'!#REF!, L66)</f>
        <v>#REF!</v>
      </c>
    </row>
    <row r="67" spans="1:13" ht="14" thickBot="1" x14ac:dyDescent="0.2">
      <c r="A67" s="310"/>
      <c r="B67" s="26" t="str">
        <f>'Data data'!C68</f>
        <v>It Will Come Back</v>
      </c>
      <c r="C67">
        <f>COUNTIF('Data data'!C:C, B67)</f>
        <v>4</v>
      </c>
      <c r="D67" t="str">
        <f>'Data data'!D68</f>
        <v>Hozier (Monomymous)</v>
      </c>
      <c r="E67" t="e">
        <f>COUNTIF('Data data'!D:D, D67)+COUNTIF('Data data'!#REF!, D67)+COUNTIF('Data data'!#REF!, D67)+COUNTIF('Data data'!G:G, D67)</f>
        <v>#REF!</v>
      </c>
      <c r="F67" t="e">
        <f>'Data data'!#REF!</f>
        <v>#REF!</v>
      </c>
      <c r="G67" t="e">
        <f>COUNTIF('Data data'!D:D, F67)+COUNTIF('Data data'!#REF!, F67)+COUNTIF('Data data'!#REF!, F67)+COUNTIF('Data data'!G:G, F67)</f>
        <v>#REF!</v>
      </c>
      <c r="H67" t="e">
        <f>'Data data'!#REF!</f>
        <v>#REF!</v>
      </c>
      <c r="I67" t="e">
        <f>COUNTIF('Data data'!D:D, H67)+COUNTIF('Data data'!#REF!, H67)+COUNTIF('Data data'!#REF!, H67)+COUNTIF('Data data'!G:G, H67)</f>
        <v>#REF!</v>
      </c>
      <c r="J67">
        <f>'Data data'!G68</f>
        <v>0.19305555555555554</v>
      </c>
      <c r="K67" t="e">
        <f>COUNTIF('Data data'!D:D, J67)+COUNTIF('Data data'!#REF!, J67)+COUNTIF('Data data'!#REF!, J67)+COUNTIF('Data data'!G:G, J67)</f>
        <v>#REF!</v>
      </c>
      <c r="L67" s="36" t="e">
        <f>'Data data'!#REF!</f>
        <v>#REF!</v>
      </c>
      <c r="M67" t="e">
        <f>COUNTIF('Data data'!#REF!, L67)</f>
        <v>#REF!</v>
      </c>
    </row>
    <row r="68" spans="1:13" ht="14" thickBot="1" x14ac:dyDescent="0.2">
      <c r="A68" s="310"/>
      <c r="B68" s="26" t="str">
        <f>'Data data'!C69</f>
        <v>Sober</v>
      </c>
      <c r="C68">
        <f>COUNTIF('Data data'!C:C, B68)</f>
        <v>2</v>
      </c>
      <c r="D68" t="str">
        <f>'Data data'!D69</f>
        <v>Lorde</v>
      </c>
      <c r="E68" t="e">
        <f>COUNTIF('Data data'!D:D, D68)+COUNTIF('Data data'!#REF!, D68)+COUNTIF('Data data'!#REF!, D68)+COUNTIF('Data data'!G:G, D68)</f>
        <v>#REF!</v>
      </c>
      <c r="F68" t="e">
        <f>'Data data'!#REF!</f>
        <v>#REF!</v>
      </c>
      <c r="G68" t="e">
        <f>COUNTIF('Data data'!D:D, F68)+COUNTIF('Data data'!#REF!, F68)+COUNTIF('Data data'!#REF!, F68)+COUNTIF('Data data'!G:G, F68)</f>
        <v>#REF!</v>
      </c>
      <c r="H68" t="e">
        <f>'Data data'!#REF!</f>
        <v>#REF!</v>
      </c>
      <c r="I68" t="e">
        <f>COUNTIF('Data data'!D:D, H68)+COUNTIF('Data data'!#REF!, H68)+COUNTIF('Data data'!#REF!, H68)+COUNTIF('Data data'!G:G, H68)</f>
        <v>#REF!</v>
      </c>
      <c r="J68">
        <f>'Data data'!G69</f>
        <v>0.13680555555555554</v>
      </c>
      <c r="K68" t="e">
        <f>COUNTIF('Data data'!D:D, J68)+COUNTIF('Data data'!#REF!, J68)+COUNTIF('Data data'!#REF!, J68)+COUNTIF('Data data'!G:G, J68)</f>
        <v>#REF!</v>
      </c>
      <c r="L68" s="36" t="e">
        <f>'Data data'!#REF!</f>
        <v>#REF!</v>
      </c>
      <c r="M68" t="e">
        <f>COUNTIF('Data data'!#REF!, L68)</f>
        <v>#REF!</v>
      </c>
    </row>
    <row r="69" spans="1:13" ht="14" thickBot="1" x14ac:dyDescent="0.2">
      <c r="A69" s="310"/>
      <c r="B69" s="26" t="str">
        <f>'Data data'!C70</f>
        <v>Fake It</v>
      </c>
      <c r="C69">
        <f>COUNTIF('Data data'!C:C, B69)</f>
        <v>1</v>
      </c>
      <c r="D69" t="str">
        <f>'Data data'!D70</f>
        <v>Bastille (Mononymous)</v>
      </c>
      <c r="E69" t="e">
        <f>COUNTIF('Data data'!D:D, D69)+COUNTIF('Data data'!#REF!, D69)+COUNTIF('Data data'!#REF!, D69)+COUNTIF('Data data'!G:G, D69)</f>
        <v>#REF!</v>
      </c>
      <c r="F69" t="e">
        <f>'Data data'!#REF!</f>
        <v>#REF!</v>
      </c>
      <c r="G69" t="e">
        <f>COUNTIF('Data data'!D:D, F69)+COUNTIF('Data data'!#REF!, F69)+COUNTIF('Data data'!#REF!, F69)+COUNTIF('Data data'!G:G, F69)</f>
        <v>#REF!</v>
      </c>
      <c r="H69" t="e">
        <f>'Data data'!#REF!</f>
        <v>#REF!</v>
      </c>
      <c r="I69" t="e">
        <f>COUNTIF('Data data'!D:D, H69)+COUNTIF('Data data'!#REF!, H69)+COUNTIF('Data data'!#REF!, H69)+COUNTIF('Data data'!G:G, H69)</f>
        <v>#REF!</v>
      </c>
      <c r="J69">
        <f>'Data data'!G70</f>
        <v>0.16944444444444443</v>
      </c>
      <c r="K69" t="e">
        <f>COUNTIF('Data data'!D:D, J69)+COUNTIF('Data data'!#REF!, J69)+COUNTIF('Data data'!#REF!, J69)+COUNTIF('Data data'!G:G, J69)</f>
        <v>#REF!</v>
      </c>
      <c r="L69" s="36" t="e">
        <f>'Data data'!#REF!</f>
        <v>#REF!</v>
      </c>
      <c r="M69" t="e">
        <f>COUNTIF('Data data'!#REF!, L69)</f>
        <v>#REF!</v>
      </c>
    </row>
    <row r="70" spans="1:13" ht="14" thickBot="1" x14ac:dyDescent="0.2">
      <c r="A70" s="310"/>
      <c r="B70" s="26" t="str">
        <f>'Data data'!C71</f>
        <v>Clout</v>
      </c>
      <c r="C70">
        <f>COUNTIF('Data data'!C:C, B70)</f>
        <v>2</v>
      </c>
      <c r="D70" t="str">
        <f>'Data data'!D71</f>
        <v>Tiny Meat Gang</v>
      </c>
      <c r="E70" t="e">
        <f>COUNTIF('Data data'!D:D, D70)+COUNTIF('Data data'!#REF!, D70)+COUNTIF('Data data'!#REF!, D70)+COUNTIF('Data data'!G:G, D70)</f>
        <v>#REF!</v>
      </c>
      <c r="F70" t="e">
        <f>'Data data'!#REF!</f>
        <v>#REF!</v>
      </c>
      <c r="G70" t="e">
        <f>COUNTIF('Data data'!D:D, F70)+COUNTIF('Data data'!#REF!, F70)+COUNTIF('Data data'!#REF!, F70)+COUNTIF('Data data'!G:G, F70)</f>
        <v>#REF!</v>
      </c>
      <c r="H70" t="e">
        <f>'Data data'!#REF!</f>
        <v>#REF!</v>
      </c>
      <c r="I70" t="e">
        <f>COUNTIF('Data data'!D:D, H70)+COUNTIF('Data data'!#REF!, H70)+COUNTIF('Data data'!#REF!, H70)+COUNTIF('Data data'!G:G, H70)</f>
        <v>#REF!</v>
      </c>
      <c r="J70">
        <f>'Data data'!G71</f>
        <v>0.12638888888888888</v>
      </c>
      <c r="K70" t="e">
        <f>COUNTIF('Data data'!D:D, J70)+COUNTIF('Data data'!#REF!, J70)+COUNTIF('Data data'!#REF!, J70)+COUNTIF('Data data'!G:G, J70)</f>
        <v>#REF!</v>
      </c>
      <c r="L70" s="36" t="e">
        <f>'Data data'!#REF!</f>
        <v>#REF!</v>
      </c>
      <c r="M70" t="e">
        <f>COUNTIF('Data data'!#REF!, L70)</f>
        <v>#REF!</v>
      </c>
    </row>
    <row r="71" spans="1:13" ht="14" thickBot="1" x14ac:dyDescent="0.2">
      <c r="A71" s="310"/>
      <c r="B71" s="26" t="str">
        <f>'Data data'!C72</f>
        <v>Love on the Brain</v>
      </c>
      <c r="C71">
        <f>COUNTIF('Data data'!C:C, B71)</f>
        <v>1</v>
      </c>
      <c r="D71" t="str">
        <f>'Data data'!D72</f>
        <v>Rihanna (Mononymous)</v>
      </c>
      <c r="E71" t="e">
        <f>COUNTIF('Data data'!D:D, D71)+COUNTIF('Data data'!#REF!, D71)+COUNTIF('Data data'!#REF!, D71)+COUNTIF('Data data'!G:G, D71)</f>
        <v>#REF!</v>
      </c>
      <c r="F71" t="e">
        <f>'Data data'!#REF!</f>
        <v>#REF!</v>
      </c>
      <c r="G71" t="e">
        <f>COUNTIF('Data data'!D:D, F71)+COUNTIF('Data data'!#REF!, F71)+COUNTIF('Data data'!#REF!, F71)+COUNTIF('Data data'!G:G, F71)</f>
        <v>#REF!</v>
      </c>
      <c r="H71" t="e">
        <f>'Data data'!#REF!</f>
        <v>#REF!</v>
      </c>
      <c r="I71" t="e">
        <f>COUNTIF('Data data'!D:D, H71)+COUNTIF('Data data'!#REF!, H71)+COUNTIF('Data data'!#REF!, H71)+COUNTIF('Data data'!G:G, H71)</f>
        <v>#REF!</v>
      </c>
      <c r="J71">
        <f>'Data data'!G72</f>
        <v>0.15555555555555556</v>
      </c>
      <c r="K71" t="e">
        <f>COUNTIF('Data data'!D:D, J71)+COUNTIF('Data data'!#REF!, J71)+COUNTIF('Data data'!#REF!, J71)+COUNTIF('Data data'!G:G, J71)</f>
        <v>#REF!</v>
      </c>
      <c r="L71" s="36" t="e">
        <f>'Data data'!#REF!</f>
        <v>#REF!</v>
      </c>
      <c r="M71" t="e">
        <f>COUNTIF('Data data'!#REF!, L71)</f>
        <v>#REF!</v>
      </c>
    </row>
    <row r="72" spans="1:13" ht="14" thickBot="1" x14ac:dyDescent="0.2">
      <c r="A72" s="284"/>
      <c r="B72" s="26" t="str">
        <f>'Data data'!C73</f>
        <v>OutRight</v>
      </c>
      <c r="C72">
        <f>COUNTIF('Data data'!C:C, B72)</f>
        <v>3</v>
      </c>
      <c r="D72" t="str">
        <f>'Data data'!D73</f>
        <v>Wild Party</v>
      </c>
      <c r="E72" t="e">
        <f>COUNTIF('Data data'!D:D, D72)+COUNTIF('Data data'!#REF!, D72)+COUNTIF('Data data'!#REF!, D72)+COUNTIF('Data data'!G:G, D72)</f>
        <v>#REF!</v>
      </c>
      <c r="F72" t="e">
        <f>'Data data'!#REF!</f>
        <v>#REF!</v>
      </c>
      <c r="G72" t="e">
        <f>COUNTIF('Data data'!D:D, F72)+COUNTIF('Data data'!#REF!, F72)+COUNTIF('Data data'!#REF!, F72)+COUNTIF('Data data'!G:G, F72)</f>
        <v>#REF!</v>
      </c>
      <c r="H72" t="e">
        <f>'Data data'!#REF!</f>
        <v>#REF!</v>
      </c>
      <c r="I72" t="e">
        <f>COUNTIF('Data data'!D:D, H72)+COUNTIF('Data data'!#REF!, H72)+COUNTIF('Data data'!#REF!, H72)+COUNTIF('Data data'!G:G, H72)</f>
        <v>#REF!</v>
      </c>
      <c r="J72">
        <f>'Data data'!G73</f>
        <v>0.1125</v>
      </c>
      <c r="K72" t="e">
        <f>COUNTIF('Data data'!D:D, J72)+COUNTIF('Data data'!#REF!, J72)+COUNTIF('Data data'!#REF!, J72)+COUNTIF('Data data'!G:G, J72)</f>
        <v>#REF!</v>
      </c>
      <c r="L72" s="36" t="e">
        <f>'Data data'!#REF!</f>
        <v>#REF!</v>
      </c>
      <c r="M72" t="e">
        <f>COUNTIF('Data data'!#REF!, L72)</f>
        <v>#REF!</v>
      </c>
    </row>
    <row r="73" spans="1:13" ht="14" thickBot="1" x14ac:dyDescent="0.2">
      <c r="A73" s="309" t="s">
        <v>354</v>
      </c>
      <c r="B73" s="26" t="str">
        <f>'Data data'!C74</f>
        <v>Super Xan</v>
      </c>
      <c r="C73">
        <f>COUNTIF('Data data'!C:C, B73)</f>
        <v>1</v>
      </c>
      <c r="D73" t="str">
        <f>'Data data'!D74</f>
        <v>Tiny Meat Gang</v>
      </c>
      <c r="E73" t="e">
        <f>COUNTIF('Data data'!D:D, D73)+COUNTIF('Data data'!#REF!, D73)+COUNTIF('Data data'!#REF!, D73)+COUNTIF('Data data'!G:G, D73)</f>
        <v>#REF!</v>
      </c>
      <c r="F73" t="e">
        <f>'Data data'!#REF!</f>
        <v>#REF!</v>
      </c>
      <c r="G73" t="e">
        <f>COUNTIF('Data data'!D:D, F73)+COUNTIF('Data data'!#REF!, F73)+COUNTIF('Data data'!#REF!, F73)+COUNTIF('Data data'!G:G, F73)</f>
        <v>#REF!</v>
      </c>
      <c r="H73" t="e">
        <f>'Data data'!#REF!</f>
        <v>#REF!</v>
      </c>
      <c r="I73" t="e">
        <f>COUNTIF('Data data'!D:D, H73)+COUNTIF('Data data'!#REF!, H73)+COUNTIF('Data data'!#REF!, H73)+COUNTIF('Data data'!G:G, H73)</f>
        <v>#REF!</v>
      </c>
      <c r="J73">
        <f>'Data data'!G74</f>
        <v>0.10277777777777779</v>
      </c>
      <c r="K73" t="e">
        <f>COUNTIF('Data data'!D:D, J73)+COUNTIF('Data data'!#REF!, J73)+COUNTIF('Data data'!#REF!, J73)+COUNTIF('Data data'!G:G, J73)</f>
        <v>#REF!</v>
      </c>
      <c r="L73" s="36" t="e">
        <f>'Data data'!#REF!</f>
        <v>#REF!</v>
      </c>
      <c r="M73" t="e">
        <f>COUNTIF('Data data'!#REF!, L73)</f>
        <v>#REF!</v>
      </c>
    </row>
    <row r="74" spans="1:13" ht="14" thickBot="1" x14ac:dyDescent="0.2">
      <c r="A74" s="310"/>
      <c r="B74" s="26" t="str">
        <f>'Data data'!C75</f>
        <v>Never Be the Same</v>
      </c>
      <c r="C74">
        <f>COUNTIF('Data data'!C:C, B74)</f>
        <v>2</v>
      </c>
      <c r="D74" t="str">
        <f>'Data data'!D75</f>
        <v>Camila Cabello</v>
      </c>
      <c r="E74" t="e">
        <f>COUNTIF('Data data'!D:D, D74)+COUNTIF('Data data'!#REF!, D74)+COUNTIF('Data data'!#REF!, D74)+COUNTIF('Data data'!G:G, D74)</f>
        <v>#REF!</v>
      </c>
      <c r="F74" t="e">
        <f>'Data data'!#REF!</f>
        <v>#REF!</v>
      </c>
      <c r="G74" t="e">
        <f>COUNTIF('Data data'!D:D, F74)+COUNTIF('Data data'!#REF!, F74)+COUNTIF('Data data'!#REF!, F74)+COUNTIF('Data data'!G:G, F74)</f>
        <v>#REF!</v>
      </c>
      <c r="H74" t="e">
        <f>'Data data'!#REF!</f>
        <v>#REF!</v>
      </c>
      <c r="I74" t="e">
        <f>COUNTIF('Data data'!D:D, H74)+COUNTIF('Data data'!#REF!, H74)+COUNTIF('Data data'!#REF!, H74)+COUNTIF('Data data'!G:G, H74)</f>
        <v>#REF!</v>
      </c>
      <c r="J74">
        <f>'Data data'!G75</f>
        <v>0.15763888888888888</v>
      </c>
      <c r="K74" t="e">
        <f>COUNTIF('Data data'!D:D, J74)+COUNTIF('Data data'!#REF!, J74)+COUNTIF('Data data'!#REF!, J74)+COUNTIF('Data data'!G:G, J74)</f>
        <v>#REF!</v>
      </c>
      <c r="L74" s="36" t="e">
        <f>'Data data'!#REF!</f>
        <v>#REF!</v>
      </c>
      <c r="M74" t="e">
        <f>COUNTIF('Data data'!#REF!, L74)</f>
        <v>#REF!</v>
      </c>
    </row>
    <row r="75" spans="1:13" ht="14" thickBot="1" x14ac:dyDescent="0.2">
      <c r="A75" s="310"/>
      <c r="B75" s="26" t="str">
        <f>'Data data'!C76</f>
        <v>Hopeless</v>
      </c>
      <c r="C75">
        <f>COUNTIF('Data data'!C:C, B75)</f>
        <v>2</v>
      </c>
      <c r="D75" t="str">
        <f>'Data data'!D76</f>
        <v>Khalid (Mononymous)</v>
      </c>
      <c r="E75" t="e">
        <f>COUNTIF('Data data'!D:D, D75)+COUNTIF('Data data'!#REF!, D75)+COUNTIF('Data data'!#REF!, D75)+COUNTIF('Data data'!G:G, D75)</f>
        <v>#REF!</v>
      </c>
      <c r="F75" t="e">
        <f>'Data data'!#REF!</f>
        <v>#REF!</v>
      </c>
      <c r="G75" t="e">
        <f>COUNTIF('Data data'!D:D, F75)+COUNTIF('Data data'!#REF!, F75)+COUNTIF('Data data'!#REF!, F75)+COUNTIF('Data data'!G:G, F75)</f>
        <v>#REF!</v>
      </c>
      <c r="H75" t="e">
        <f>'Data data'!#REF!</f>
        <v>#REF!</v>
      </c>
      <c r="I75" t="e">
        <f>COUNTIF('Data data'!D:D, H75)+COUNTIF('Data data'!#REF!, H75)+COUNTIF('Data data'!#REF!, H75)+COUNTIF('Data data'!G:G, H75)</f>
        <v>#REF!</v>
      </c>
      <c r="J75">
        <f>'Data data'!G76</f>
        <v>0.11666666666666665</v>
      </c>
      <c r="K75" t="e">
        <f>COUNTIF('Data data'!D:D, J75)+COUNTIF('Data data'!#REF!, J75)+COUNTIF('Data data'!#REF!, J75)+COUNTIF('Data data'!G:G, J75)</f>
        <v>#REF!</v>
      </c>
      <c r="L75" s="36" t="e">
        <f>'Data data'!#REF!</f>
        <v>#REF!</v>
      </c>
      <c r="M75" t="e">
        <f>COUNTIF('Data data'!#REF!, L75)</f>
        <v>#REF!</v>
      </c>
    </row>
    <row r="76" spans="1:13" ht="14" thickBot="1" x14ac:dyDescent="0.2">
      <c r="A76" s="310"/>
      <c r="B76" s="26" t="str">
        <f>'Data data'!C77</f>
        <v>When I Get Older</v>
      </c>
      <c r="C76">
        <f>COUNTIF('Data data'!C:C, B76)</f>
        <v>1</v>
      </c>
      <c r="D76" t="str">
        <f>'Data data'!D77</f>
        <v>Wild Party</v>
      </c>
      <c r="E76" t="e">
        <f>COUNTIF('Data data'!D:D, D76)+COUNTIF('Data data'!#REF!, D76)+COUNTIF('Data data'!#REF!, D76)+COUNTIF('Data data'!G:G, D76)</f>
        <v>#REF!</v>
      </c>
      <c r="F76" t="e">
        <f>'Data data'!#REF!</f>
        <v>#REF!</v>
      </c>
      <c r="G76" t="e">
        <f>COUNTIF('Data data'!D:D, F76)+COUNTIF('Data data'!#REF!, F76)+COUNTIF('Data data'!#REF!, F76)+COUNTIF('Data data'!G:G, F76)</f>
        <v>#REF!</v>
      </c>
      <c r="H76" t="e">
        <f>'Data data'!#REF!</f>
        <v>#REF!</v>
      </c>
      <c r="I76" t="e">
        <f>COUNTIF('Data data'!D:D, H76)+COUNTIF('Data data'!#REF!, H76)+COUNTIF('Data data'!#REF!, H76)+COUNTIF('Data data'!G:G, H76)</f>
        <v>#REF!</v>
      </c>
      <c r="J76">
        <f>'Data data'!G77</f>
        <v>0.12847222222222224</v>
      </c>
      <c r="K76" t="e">
        <f>COUNTIF('Data data'!D:D, J76)+COUNTIF('Data data'!#REF!, J76)+COUNTIF('Data data'!#REF!, J76)+COUNTIF('Data data'!G:G, J76)</f>
        <v>#REF!</v>
      </c>
      <c r="L76" s="36" t="e">
        <f>'Data data'!#REF!</f>
        <v>#REF!</v>
      </c>
      <c r="M76" t="e">
        <f>COUNTIF('Data data'!#REF!, L76)</f>
        <v>#REF!</v>
      </c>
    </row>
    <row r="77" spans="1:13" ht="14" thickBot="1" x14ac:dyDescent="0.2">
      <c r="A77" s="310"/>
      <c r="B77" s="26" t="str">
        <f>'Data data'!C78</f>
        <v>Where You Are</v>
      </c>
      <c r="C77">
        <f>COUNTIF('Data data'!C:C, B77)</f>
        <v>1</v>
      </c>
      <c r="D77" t="str">
        <f>'Data data'!D78</f>
        <v>Chris Jackson, Rachel House, Nicole Scherzinger, Auli'I Cravalho</v>
      </c>
      <c r="E77" t="e">
        <f>COUNTIF('Data data'!D:D, D77)+COUNTIF('Data data'!#REF!, D77)+COUNTIF('Data data'!#REF!, D77)+COUNTIF('Data data'!G:G, D77)</f>
        <v>#REF!</v>
      </c>
      <c r="F77" t="e">
        <f>'Data data'!#REF!</f>
        <v>#REF!</v>
      </c>
      <c r="G77" t="e">
        <f>COUNTIF('Data data'!D:D, F77)+COUNTIF('Data data'!#REF!, F77)+COUNTIF('Data data'!#REF!, F77)+COUNTIF('Data data'!G:G, F77)</f>
        <v>#REF!</v>
      </c>
      <c r="H77" t="e">
        <f>'Data data'!#REF!</f>
        <v>#REF!</v>
      </c>
      <c r="I77" t="e">
        <f>COUNTIF('Data data'!D:D, H77)+COUNTIF('Data data'!#REF!, H77)+COUNTIF('Data data'!#REF!, H77)+COUNTIF('Data data'!G:G, H77)</f>
        <v>#REF!</v>
      </c>
      <c r="J77">
        <f>'Data data'!G78</f>
        <v>0.14583333333333334</v>
      </c>
      <c r="K77" t="e">
        <f>COUNTIF('Data data'!D:D, J77)+COUNTIF('Data data'!#REF!, J77)+COUNTIF('Data data'!#REF!, J77)+COUNTIF('Data data'!G:G, J77)</f>
        <v>#REF!</v>
      </c>
      <c r="L77" s="36" t="e">
        <f>'Data data'!#REF!</f>
        <v>#REF!</v>
      </c>
      <c r="M77" t="e">
        <f>COUNTIF('Data data'!#REF!, L77)</f>
        <v>#REF!</v>
      </c>
    </row>
    <row r="78" spans="1:13" ht="14" thickBot="1" x14ac:dyDescent="0.2">
      <c r="A78" s="310"/>
      <c r="B78" s="26" t="str">
        <f>'Data data'!C79</f>
        <v>Who Am I</v>
      </c>
      <c r="C78">
        <f>COUNTIF('Data data'!C:C, B78)</f>
        <v>1</v>
      </c>
      <c r="D78" t="str">
        <f>'Data data'!D79</f>
        <v>Vance Joy</v>
      </c>
      <c r="E78" t="e">
        <f>COUNTIF('Data data'!D:D, D78)+COUNTIF('Data data'!#REF!, D78)+COUNTIF('Data data'!#REF!, D78)+COUNTIF('Data data'!G:G, D78)</f>
        <v>#REF!</v>
      </c>
      <c r="F78" t="e">
        <f>'Data data'!#REF!</f>
        <v>#REF!</v>
      </c>
      <c r="G78" t="e">
        <f>COUNTIF('Data data'!D:D, F78)+COUNTIF('Data data'!#REF!, F78)+COUNTIF('Data data'!#REF!, F78)+COUNTIF('Data data'!G:G, F78)</f>
        <v>#REF!</v>
      </c>
      <c r="H78" t="e">
        <f>'Data data'!#REF!</f>
        <v>#REF!</v>
      </c>
      <c r="I78" t="e">
        <f>COUNTIF('Data data'!D:D, H78)+COUNTIF('Data data'!#REF!, H78)+COUNTIF('Data data'!#REF!, H78)+COUNTIF('Data data'!G:G, H78)</f>
        <v>#REF!</v>
      </c>
      <c r="J78">
        <f>'Data data'!G79</f>
        <v>0.1111111111111111</v>
      </c>
      <c r="K78" t="e">
        <f>COUNTIF('Data data'!D:D, J78)+COUNTIF('Data data'!#REF!, J78)+COUNTIF('Data data'!#REF!, J78)+COUNTIF('Data data'!G:G, J78)</f>
        <v>#REF!</v>
      </c>
      <c r="L78" s="36" t="e">
        <f>'Data data'!#REF!</f>
        <v>#REF!</v>
      </c>
      <c r="M78" t="e">
        <f>COUNTIF('Data data'!#REF!, L78)</f>
        <v>#REF!</v>
      </c>
    </row>
    <row r="79" spans="1:13" ht="14" thickBot="1" x14ac:dyDescent="0.2">
      <c r="A79" s="310"/>
      <c r="B79" s="26" t="str">
        <f>'Data data'!C80</f>
        <v>Fear Is Like a Forest</v>
      </c>
      <c r="C79">
        <f>COUNTIF('Data data'!C:C, B79)</f>
        <v>2</v>
      </c>
      <c r="D79" t="str">
        <f>'Data data'!D80</f>
        <v>Courtney Barnett, Kurt Vile</v>
      </c>
      <c r="E79" t="e">
        <f>COUNTIF('Data data'!D:D, D79)+COUNTIF('Data data'!#REF!, D79)+COUNTIF('Data data'!#REF!, D79)+COUNTIF('Data data'!G:G, D79)</f>
        <v>#REF!</v>
      </c>
      <c r="F79" t="e">
        <f>'Data data'!#REF!</f>
        <v>#REF!</v>
      </c>
      <c r="G79" t="e">
        <f>COUNTIF('Data data'!D:D, F79)+COUNTIF('Data data'!#REF!, F79)+COUNTIF('Data data'!#REF!, F79)+COUNTIF('Data data'!G:G, F79)</f>
        <v>#REF!</v>
      </c>
      <c r="H79" t="e">
        <f>'Data data'!#REF!</f>
        <v>#REF!</v>
      </c>
      <c r="I79" t="e">
        <f>COUNTIF('Data data'!D:D, H79)+COUNTIF('Data data'!#REF!, H79)+COUNTIF('Data data'!#REF!, H79)+COUNTIF('Data data'!G:G, H79)</f>
        <v>#REF!</v>
      </c>
      <c r="J79">
        <f>'Data data'!G80</f>
        <v>0.19999999999999998</v>
      </c>
      <c r="K79" t="e">
        <f>COUNTIF('Data data'!D:D, J79)+COUNTIF('Data data'!#REF!, J79)+COUNTIF('Data data'!#REF!, J79)+COUNTIF('Data data'!G:G, J79)</f>
        <v>#REF!</v>
      </c>
      <c r="L79" s="36" t="e">
        <f>'Data data'!#REF!</f>
        <v>#REF!</v>
      </c>
      <c r="M79" t="e">
        <f>COUNTIF('Data data'!#REF!, L79)</f>
        <v>#REF!</v>
      </c>
    </row>
    <row r="80" spans="1:13" ht="14" thickBot="1" x14ac:dyDescent="0.2">
      <c r="A80" s="310"/>
      <c r="B80" s="26" t="str">
        <f>'Data data'!C81</f>
        <v>Beggin'</v>
      </c>
      <c r="C80">
        <f>COUNTIF('Data data'!C:C, B80)</f>
        <v>2</v>
      </c>
      <c r="D80" t="str">
        <f>'Data data'!D81</f>
        <v>Madcon</v>
      </c>
      <c r="E80" t="e">
        <f>COUNTIF('Data data'!D:D, D80)+COUNTIF('Data data'!#REF!, D80)+COUNTIF('Data data'!#REF!, D80)+COUNTIF('Data data'!G:G, D80)</f>
        <v>#REF!</v>
      </c>
      <c r="F80" t="e">
        <f>'Data data'!#REF!</f>
        <v>#REF!</v>
      </c>
      <c r="G80" t="e">
        <f>COUNTIF('Data data'!D:D, F80)+COUNTIF('Data data'!#REF!, F80)+COUNTIF('Data data'!#REF!, F80)+COUNTIF('Data data'!G:G, F80)</f>
        <v>#REF!</v>
      </c>
      <c r="H80" t="e">
        <f>'Data data'!#REF!</f>
        <v>#REF!</v>
      </c>
      <c r="I80" t="e">
        <f>COUNTIF('Data data'!D:D, H80)+COUNTIF('Data data'!#REF!, H80)+COUNTIF('Data data'!#REF!, H80)+COUNTIF('Data data'!G:G, H80)</f>
        <v>#REF!</v>
      </c>
      <c r="J80">
        <f>'Data data'!G81</f>
        <v>0.15208333333333332</v>
      </c>
      <c r="K80" t="e">
        <f>COUNTIF('Data data'!D:D, J80)+COUNTIF('Data data'!#REF!, J80)+COUNTIF('Data data'!#REF!, J80)+COUNTIF('Data data'!G:G, J80)</f>
        <v>#REF!</v>
      </c>
      <c r="L80" s="36" t="e">
        <f>'Data data'!#REF!</f>
        <v>#REF!</v>
      </c>
      <c r="M80" t="e">
        <f>COUNTIF('Data data'!#REF!, L80)</f>
        <v>#REF!</v>
      </c>
    </row>
    <row r="81" spans="1:13" ht="14" thickBot="1" x14ac:dyDescent="0.2">
      <c r="A81" s="310"/>
      <c r="B81" s="26" t="str">
        <f>'Data data'!C82</f>
        <v>The Weekend</v>
      </c>
      <c r="C81">
        <f>COUNTIF('Data data'!C:C, B81)</f>
        <v>1</v>
      </c>
      <c r="D81" t="str">
        <f>'Data data'!D82</f>
        <v>SZA</v>
      </c>
      <c r="E81" t="e">
        <f>COUNTIF('Data data'!D:D, D81)+COUNTIF('Data data'!#REF!, D81)+COUNTIF('Data data'!#REF!, D81)+COUNTIF('Data data'!G:G, D81)</f>
        <v>#REF!</v>
      </c>
      <c r="F81" t="e">
        <f>'Data data'!#REF!</f>
        <v>#REF!</v>
      </c>
      <c r="G81" t="e">
        <f>COUNTIF('Data data'!D:D, F81)+COUNTIF('Data data'!#REF!, F81)+COUNTIF('Data data'!#REF!, F81)+COUNTIF('Data data'!G:G, F81)</f>
        <v>#REF!</v>
      </c>
      <c r="H81" t="e">
        <f>'Data data'!#REF!</f>
        <v>#REF!</v>
      </c>
      <c r="I81" t="e">
        <f>COUNTIF('Data data'!D:D, H81)+COUNTIF('Data data'!#REF!, H81)+COUNTIF('Data data'!#REF!, H81)+COUNTIF('Data data'!G:G, H81)</f>
        <v>#REF!</v>
      </c>
      <c r="J81">
        <f>'Data data'!G82</f>
        <v>0.18888888888888888</v>
      </c>
      <c r="K81" t="e">
        <f>COUNTIF('Data data'!D:D, J81)+COUNTIF('Data data'!#REF!, J81)+COUNTIF('Data data'!#REF!, J81)+COUNTIF('Data data'!G:G, J81)</f>
        <v>#REF!</v>
      </c>
      <c r="L81" s="36" t="e">
        <f>'Data data'!#REF!</f>
        <v>#REF!</v>
      </c>
      <c r="M81" t="e">
        <f>COUNTIF('Data data'!#REF!, L81)</f>
        <v>#REF!</v>
      </c>
    </row>
    <row r="82" spans="1:13" ht="14" thickBot="1" x14ac:dyDescent="0.2">
      <c r="A82" s="284"/>
      <c r="B82" s="26" t="str">
        <f>'Data data'!C83</f>
        <v>Into It</v>
      </c>
      <c r="C82">
        <f>COUNTIF('Data data'!C:C, B82)</f>
        <v>2</v>
      </c>
      <c r="D82" t="str">
        <f>'Data data'!D83</f>
        <v>Camila Cabello</v>
      </c>
      <c r="E82" t="e">
        <f>COUNTIF('Data data'!D:D, D82)+COUNTIF('Data data'!#REF!, D82)+COUNTIF('Data data'!#REF!, D82)+COUNTIF('Data data'!G:G, D82)</f>
        <v>#REF!</v>
      </c>
      <c r="F82" t="e">
        <f>'Data data'!#REF!</f>
        <v>#REF!</v>
      </c>
      <c r="G82" t="e">
        <f>COUNTIF('Data data'!D:D, F82)+COUNTIF('Data data'!#REF!, F82)+COUNTIF('Data data'!#REF!, F82)+COUNTIF('Data data'!G:G, F82)</f>
        <v>#REF!</v>
      </c>
      <c r="H82" t="e">
        <f>'Data data'!#REF!</f>
        <v>#REF!</v>
      </c>
      <c r="I82" t="e">
        <f>COUNTIF('Data data'!D:D, H82)+COUNTIF('Data data'!#REF!, H82)+COUNTIF('Data data'!#REF!, H82)+COUNTIF('Data data'!G:G, H82)</f>
        <v>#REF!</v>
      </c>
      <c r="J82">
        <f>'Data data'!G83</f>
        <v>0.12222222222222223</v>
      </c>
      <c r="K82" t="e">
        <f>COUNTIF('Data data'!D:D, J82)+COUNTIF('Data data'!#REF!, J82)+COUNTIF('Data data'!#REF!, J82)+COUNTIF('Data data'!G:G, J82)</f>
        <v>#REF!</v>
      </c>
      <c r="L82" s="36" t="e">
        <f>'Data data'!#REF!</f>
        <v>#REF!</v>
      </c>
      <c r="M82" t="e">
        <f>COUNTIF('Data data'!#REF!, L82)</f>
        <v>#REF!</v>
      </c>
    </row>
    <row r="83" spans="1:13" ht="14" thickBot="1" x14ac:dyDescent="0.2">
      <c r="A83" s="309" t="s">
        <v>355</v>
      </c>
      <c r="B83" s="26" t="str">
        <f>'Data data'!C84</f>
        <v>Into It</v>
      </c>
      <c r="C83">
        <f>COUNTIF('Data data'!C:C, B83)</f>
        <v>2</v>
      </c>
      <c r="D83" t="str">
        <f>'Data data'!D84</f>
        <v>Camila Cabello</v>
      </c>
      <c r="E83" t="e">
        <f>COUNTIF('Data data'!D:D, D83)+COUNTIF('Data data'!#REF!, D83)+COUNTIF('Data data'!#REF!, D83)+COUNTIF('Data data'!G:G, D83)</f>
        <v>#REF!</v>
      </c>
      <c r="F83" t="e">
        <f>'Data data'!#REF!</f>
        <v>#REF!</v>
      </c>
      <c r="G83" t="e">
        <f>COUNTIF('Data data'!D:D, F83)+COUNTIF('Data data'!#REF!, F83)+COUNTIF('Data data'!#REF!, F83)+COUNTIF('Data data'!G:G, F83)</f>
        <v>#REF!</v>
      </c>
      <c r="H83" t="e">
        <f>'Data data'!#REF!</f>
        <v>#REF!</v>
      </c>
      <c r="I83" t="e">
        <f>COUNTIF('Data data'!D:D, H83)+COUNTIF('Data data'!#REF!, H83)+COUNTIF('Data data'!#REF!, H83)+COUNTIF('Data data'!G:G, H83)</f>
        <v>#REF!</v>
      </c>
      <c r="J83">
        <f>'Data data'!G84</f>
        <v>0.12222222222222223</v>
      </c>
      <c r="K83" t="e">
        <f>COUNTIF('Data data'!D:D, J83)+COUNTIF('Data data'!#REF!, J83)+COUNTIF('Data data'!#REF!, J83)+COUNTIF('Data data'!G:G, J83)</f>
        <v>#REF!</v>
      </c>
      <c r="L83" s="36" t="e">
        <f>'Data data'!#REF!</f>
        <v>#REF!</v>
      </c>
      <c r="M83" t="e">
        <f>COUNTIF('Data data'!#REF!, L83)</f>
        <v>#REF!</v>
      </c>
    </row>
    <row r="84" spans="1:13" ht="14" thickBot="1" x14ac:dyDescent="0.2">
      <c r="A84" s="310"/>
      <c r="B84" s="26" t="str">
        <f>'Data data'!C85</f>
        <v>Beggin'</v>
      </c>
      <c r="C84">
        <f>COUNTIF('Data data'!C:C, B84)</f>
        <v>2</v>
      </c>
      <c r="D84" t="str">
        <f>'Data data'!D85</f>
        <v>Madcon</v>
      </c>
      <c r="E84" t="e">
        <f>COUNTIF('Data data'!D:D, D84)+COUNTIF('Data data'!#REF!, D84)+COUNTIF('Data data'!#REF!, D84)+COUNTIF('Data data'!G:G, D84)</f>
        <v>#REF!</v>
      </c>
      <c r="F84" t="e">
        <f>'Data data'!#REF!</f>
        <v>#REF!</v>
      </c>
      <c r="G84" t="e">
        <f>COUNTIF('Data data'!D:D, F84)+COUNTIF('Data data'!#REF!, F84)+COUNTIF('Data data'!#REF!, F84)+COUNTIF('Data data'!G:G, F84)</f>
        <v>#REF!</v>
      </c>
      <c r="H84" t="e">
        <f>'Data data'!#REF!</f>
        <v>#REF!</v>
      </c>
      <c r="I84" t="e">
        <f>COUNTIF('Data data'!D:D, H84)+COUNTIF('Data data'!#REF!, H84)+COUNTIF('Data data'!#REF!, H84)+COUNTIF('Data data'!G:G, H84)</f>
        <v>#REF!</v>
      </c>
      <c r="J84">
        <f>'Data data'!G85</f>
        <v>0.15208333333333332</v>
      </c>
      <c r="K84" t="e">
        <f>COUNTIF('Data data'!D:D, J84)+COUNTIF('Data data'!#REF!, J84)+COUNTIF('Data data'!#REF!, J84)+COUNTIF('Data data'!G:G, J84)</f>
        <v>#REF!</v>
      </c>
      <c r="L84" s="36" t="e">
        <f>'Data data'!#REF!</f>
        <v>#REF!</v>
      </c>
      <c r="M84" t="e">
        <f>COUNTIF('Data data'!#REF!, L84)</f>
        <v>#REF!</v>
      </c>
    </row>
    <row r="85" spans="1:13" ht="14" thickBot="1" x14ac:dyDescent="0.2">
      <c r="A85" s="310"/>
      <c r="B85" s="26" t="str">
        <f>'Data data'!C86</f>
        <v>Fear Is Like a Forest</v>
      </c>
      <c r="C85">
        <f>COUNTIF('Data data'!C:C, B85)</f>
        <v>2</v>
      </c>
      <c r="D85" t="str">
        <f>'Data data'!D86</f>
        <v>Courtney Barnett, Kurt Vile</v>
      </c>
      <c r="E85" t="e">
        <f>COUNTIF('Data data'!D:D, D85)+COUNTIF('Data data'!#REF!, D85)+COUNTIF('Data data'!#REF!, D85)+COUNTIF('Data data'!G:G, D85)</f>
        <v>#REF!</v>
      </c>
      <c r="F85" t="e">
        <f>'Data data'!#REF!</f>
        <v>#REF!</v>
      </c>
      <c r="G85" t="e">
        <f>COUNTIF('Data data'!D:D, F85)+COUNTIF('Data data'!#REF!, F85)+COUNTIF('Data data'!#REF!, F85)+COUNTIF('Data data'!G:G, F85)</f>
        <v>#REF!</v>
      </c>
      <c r="H85" t="e">
        <f>'Data data'!#REF!</f>
        <v>#REF!</v>
      </c>
      <c r="I85" t="e">
        <f>COUNTIF('Data data'!D:D, H85)+COUNTIF('Data data'!#REF!, H85)+COUNTIF('Data data'!#REF!, H85)+COUNTIF('Data data'!G:G, H85)</f>
        <v>#REF!</v>
      </c>
      <c r="J85">
        <f>'Data data'!G86</f>
        <v>0.19999999999999998</v>
      </c>
      <c r="K85" t="e">
        <f>COUNTIF('Data data'!D:D, J85)+COUNTIF('Data data'!#REF!, J85)+COUNTIF('Data data'!#REF!, J85)+COUNTIF('Data data'!G:G, J85)</f>
        <v>#REF!</v>
      </c>
      <c r="L85" s="36" t="e">
        <f>'Data data'!#REF!</f>
        <v>#REF!</v>
      </c>
      <c r="M85" t="e">
        <f>COUNTIF('Data data'!#REF!, L85)</f>
        <v>#REF!</v>
      </c>
    </row>
    <row r="86" spans="1:13" ht="14" thickBot="1" x14ac:dyDescent="0.2">
      <c r="A86" s="310"/>
      <c r="B86" s="26" t="str">
        <f>'Data data'!C87</f>
        <v>Debbie Downer</v>
      </c>
      <c r="C86">
        <f>COUNTIF('Data data'!C:C, B86)</f>
        <v>2</v>
      </c>
      <c r="D86" t="str">
        <f>'Data data'!D87</f>
        <v>Courtney Barnett</v>
      </c>
      <c r="E86" t="e">
        <f>COUNTIF('Data data'!D:D, D86)+COUNTIF('Data data'!#REF!, D86)+COUNTIF('Data data'!#REF!, D86)+COUNTIF('Data data'!G:G, D86)</f>
        <v>#REF!</v>
      </c>
      <c r="F86" t="e">
        <f>'Data data'!#REF!</f>
        <v>#REF!</v>
      </c>
      <c r="G86" t="e">
        <f>COUNTIF('Data data'!D:D, F86)+COUNTIF('Data data'!#REF!, F86)+COUNTIF('Data data'!#REF!, F86)+COUNTIF('Data data'!G:G, F86)</f>
        <v>#REF!</v>
      </c>
      <c r="H86" t="e">
        <f>'Data data'!#REF!</f>
        <v>#REF!</v>
      </c>
      <c r="I86" t="e">
        <f>COUNTIF('Data data'!D:D, H86)+COUNTIF('Data data'!#REF!, H86)+COUNTIF('Data data'!#REF!, H86)+COUNTIF('Data data'!G:G, H86)</f>
        <v>#REF!</v>
      </c>
      <c r="J86">
        <f>'Data data'!G87</f>
        <v>0.13749999999999998</v>
      </c>
      <c r="K86" t="e">
        <f>COUNTIF('Data data'!D:D, J86)+COUNTIF('Data data'!#REF!, J86)+COUNTIF('Data data'!#REF!, J86)+COUNTIF('Data data'!G:G, J86)</f>
        <v>#REF!</v>
      </c>
      <c r="L86" s="36" t="e">
        <f>'Data data'!#REF!</f>
        <v>#REF!</v>
      </c>
      <c r="M86" t="e">
        <f>COUNTIF('Data data'!#REF!, L86)</f>
        <v>#REF!</v>
      </c>
    </row>
    <row r="87" spans="1:13" ht="14" thickBot="1" x14ac:dyDescent="0.2">
      <c r="A87" s="310"/>
      <c r="B87" s="26" t="str">
        <f>'Data data'!C88</f>
        <v>Pink Suburbia</v>
      </c>
      <c r="C87">
        <f>COUNTIF('Data data'!C:C, B87)</f>
        <v>2</v>
      </c>
      <c r="D87" t="str">
        <f>'Data data'!D88</f>
        <v>Ieuan (Mononymous)</v>
      </c>
      <c r="E87" t="e">
        <f>COUNTIF('Data data'!D:D, D87)+COUNTIF('Data data'!#REF!, D87)+COUNTIF('Data data'!#REF!, D87)+COUNTIF('Data data'!G:G, D87)</f>
        <v>#REF!</v>
      </c>
      <c r="F87" t="e">
        <f>'Data data'!#REF!</f>
        <v>#REF!</v>
      </c>
      <c r="G87" t="e">
        <f>COUNTIF('Data data'!D:D, F87)+COUNTIF('Data data'!#REF!, F87)+COUNTIF('Data data'!#REF!, F87)+COUNTIF('Data data'!G:G, F87)</f>
        <v>#REF!</v>
      </c>
      <c r="H87" t="e">
        <f>'Data data'!#REF!</f>
        <v>#REF!</v>
      </c>
      <c r="I87" t="e">
        <f>COUNTIF('Data data'!D:D, H87)+COUNTIF('Data data'!#REF!, H87)+COUNTIF('Data data'!#REF!, H87)+COUNTIF('Data data'!G:G, H87)</f>
        <v>#REF!</v>
      </c>
      <c r="J87">
        <f>'Data data'!G88</f>
        <v>0.15208333333333332</v>
      </c>
      <c r="K87" t="e">
        <f>COUNTIF('Data data'!D:D, J87)+COUNTIF('Data data'!#REF!, J87)+COUNTIF('Data data'!#REF!, J87)+COUNTIF('Data data'!G:G, J87)</f>
        <v>#REF!</v>
      </c>
      <c r="L87" s="36" t="e">
        <f>'Data data'!#REF!</f>
        <v>#REF!</v>
      </c>
      <c r="M87" t="e">
        <f>COUNTIF('Data data'!#REF!, L87)</f>
        <v>#REF!</v>
      </c>
    </row>
    <row r="88" spans="1:13" ht="14" thickBot="1" x14ac:dyDescent="0.2">
      <c r="A88" s="310"/>
      <c r="B88" s="26" t="str">
        <f>'Data data'!C89</f>
        <v>Past My Shades</v>
      </c>
      <c r="C88">
        <f>COUNTIF('Data data'!C:C, B88)</f>
        <v>2</v>
      </c>
      <c r="D88" t="str">
        <f>'Data data'!D89</f>
        <v>B.o.B, Lupe Fiasco</v>
      </c>
      <c r="E88" t="e">
        <f>COUNTIF('Data data'!D:D, D88)+COUNTIF('Data data'!#REF!, D88)+COUNTIF('Data data'!#REF!, D88)+COUNTIF('Data data'!G:G, D88)</f>
        <v>#REF!</v>
      </c>
      <c r="F88" t="e">
        <f>'Data data'!#REF!</f>
        <v>#REF!</v>
      </c>
      <c r="G88" t="e">
        <f>COUNTIF('Data data'!D:D, F88)+COUNTIF('Data data'!#REF!, F88)+COUNTIF('Data data'!#REF!, F88)+COUNTIF('Data data'!G:G, F88)</f>
        <v>#REF!</v>
      </c>
      <c r="H88" t="e">
        <f>'Data data'!#REF!</f>
        <v>#REF!</v>
      </c>
      <c r="I88" t="e">
        <f>COUNTIF('Data data'!D:D, H88)+COUNTIF('Data data'!#REF!, H88)+COUNTIF('Data data'!#REF!, H88)+COUNTIF('Data data'!G:G, H88)</f>
        <v>#REF!</v>
      </c>
      <c r="J88">
        <f>'Data data'!G89</f>
        <v>0.14861111111111111</v>
      </c>
      <c r="K88" t="e">
        <f>COUNTIF('Data data'!D:D, J88)+COUNTIF('Data data'!#REF!, J88)+COUNTIF('Data data'!#REF!, J88)+COUNTIF('Data data'!G:G, J88)</f>
        <v>#REF!</v>
      </c>
      <c r="L88" s="36" t="e">
        <f>'Data data'!#REF!</f>
        <v>#REF!</v>
      </c>
      <c r="M88" t="e">
        <f>COUNTIF('Data data'!#REF!, L88)</f>
        <v>#REF!</v>
      </c>
    </row>
    <row r="89" spans="1:13" ht="14" thickBot="1" x14ac:dyDescent="0.2">
      <c r="A89" s="310"/>
      <c r="B89" s="26" t="str">
        <f>'Data data'!C90</f>
        <v>Aqua Profunda!</v>
      </c>
      <c r="C89">
        <f>COUNTIF('Data data'!C:C, B89)</f>
        <v>2</v>
      </c>
      <c r="D89" t="str">
        <f>'Data data'!D90</f>
        <v>Courtney Barnett</v>
      </c>
      <c r="E89" t="e">
        <f>COUNTIF('Data data'!D:D, D89)+COUNTIF('Data data'!#REF!, D89)+COUNTIF('Data data'!#REF!, D89)+COUNTIF('Data data'!G:G, D89)</f>
        <v>#REF!</v>
      </c>
      <c r="F89" t="e">
        <f>'Data data'!#REF!</f>
        <v>#REF!</v>
      </c>
      <c r="G89" t="e">
        <f>COUNTIF('Data data'!D:D, F89)+COUNTIF('Data data'!#REF!, F89)+COUNTIF('Data data'!#REF!, F89)+COUNTIF('Data data'!G:G, F89)</f>
        <v>#REF!</v>
      </c>
      <c r="H89" t="e">
        <f>'Data data'!#REF!</f>
        <v>#REF!</v>
      </c>
      <c r="I89" t="e">
        <f>COUNTIF('Data data'!D:D, H89)+COUNTIF('Data data'!#REF!, H89)+COUNTIF('Data data'!#REF!, H89)+COUNTIF('Data data'!G:G, H89)</f>
        <v>#REF!</v>
      </c>
      <c r="J89">
        <f>'Data data'!G90</f>
        <v>8.3333333333333329E-2</v>
      </c>
      <c r="K89" t="e">
        <f>COUNTIF('Data data'!D:D, J89)+COUNTIF('Data data'!#REF!, J89)+COUNTIF('Data data'!#REF!, J89)+COUNTIF('Data data'!G:G, J89)</f>
        <v>#REF!</v>
      </c>
      <c r="L89" s="36" t="e">
        <f>'Data data'!#REF!</f>
        <v>#REF!</v>
      </c>
      <c r="M89" t="e">
        <f>COUNTIF('Data data'!#REF!, L89)</f>
        <v>#REF!</v>
      </c>
    </row>
    <row r="90" spans="1:13" ht="14" thickBot="1" x14ac:dyDescent="0.2">
      <c r="A90" s="310"/>
      <c r="B90" s="26" t="str">
        <f>'Data data'!C91</f>
        <v>History Eraser</v>
      </c>
      <c r="C90">
        <f>COUNTIF('Data data'!C:C, B90)</f>
        <v>2</v>
      </c>
      <c r="D90" t="str">
        <f>'Data data'!D91</f>
        <v>Courtney Barnett</v>
      </c>
      <c r="E90" t="e">
        <f>COUNTIF('Data data'!D:D, D90)+COUNTIF('Data data'!#REF!, D90)+COUNTIF('Data data'!#REF!, D90)+COUNTIF('Data data'!G:G, D90)</f>
        <v>#REF!</v>
      </c>
      <c r="F90" t="e">
        <f>'Data data'!#REF!</f>
        <v>#REF!</v>
      </c>
      <c r="G90" t="e">
        <f>COUNTIF('Data data'!D:D, F90)+COUNTIF('Data data'!#REF!, F90)+COUNTIF('Data data'!#REF!, F90)+COUNTIF('Data data'!G:G, F90)</f>
        <v>#REF!</v>
      </c>
      <c r="H90" t="e">
        <f>'Data data'!#REF!</f>
        <v>#REF!</v>
      </c>
      <c r="I90" t="e">
        <f>COUNTIF('Data data'!D:D, H90)+COUNTIF('Data data'!#REF!, H90)+COUNTIF('Data data'!#REF!, H90)+COUNTIF('Data data'!G:G, H90)</f>
        <v>#REF!</v>
      </c>
      <c r="J90">
        <f>'Data data'!G91</f>
        <v>0.14444444444444446</v>
      </c>
      <c r="K90" t="e">
        <f>COUNTIF('Data data'!D:D, J90)+COUNTIF('Data data'!#REF!, J90)+COUNTIF('Data data'!#REF!, J90)+COUNTIF('Data data'!G:G, J90)</f>
        <v>#REF!</v>
      </c>
      <c r="L90" s="36" t="e">
        <f>'Data data'!#REF!</f>
        <v>#REF!</v>
      </c>
      <c r="M90" t="e">
        <f>COUNTIF('Data data'!#REF!, L90)</f>
        <v>#REF!</v>
      </c>
    </row>
    <row r="91" spans="1:13" ht="14" thickBot="1" x14ac:dyDescent="0.2">
      <c r="A91" s="310"/>
      <c r="B91" s="26" t="str">
        <f>'Data data'!C92</f>
        <v>Frank Sinatra</v>
      </c>
      <c r="C91">
        <f>COUNTIF('Data data'!C:C, B91)</f>
        <v>1</v>
      </c>
      <c r="D91" t="str">
        <f>'Data data'!D92</f>
        <v>Cake</v>
      </c>
      <c r="E91" t="e">
        <f>COUNTIF('Data data'!D:D, D91)+COUNTIF('Data data'!#REF!, D91)+COUNTIF('Data data'!#REF!, D91)+COUNTIF('Data data'!G:G, D91)</f>
        <v>#REF!</v>
      </c>
      <c r="F91" t="e">
        <f>'Data data'!#REF!</f>
        <v>#REF!</v>
      </c>
      <c r="G91" t="e">
        <f>COUNTIF('Data data'!D:D, F91)+COUNTIF('Data data'!#REF!, F91)+COUNTIF('Data data'!#REF!, F91)+COUNTIF('Data data'!G:G, F91)</f>
        <v>#REF!</v>
      </c>
      <c r="H91" t="e">
        <f>'Data data'!#REF!</f>
        <v>#REF!</v>
      </c>
      <c r="I91" t="e">
        <f>COUNTIF('Data data'!D:D, H91)+COUNTIF('Data data'!#REF!, H91)+COUNTIF('Data data'!#REF!, H91)+COUNTIF('Data data'!G:G, H91)</f>
        <v>#REF!</v>
      </c>
      <c r="J91">
        <f>'Data data'!G92</f>
        <v>0.1673611111111111</v>
      </c>
      <c r="K91" t="e">
        <f>COUNTIF('Data data'!D:D, J91)+COUNTIF('Data data'!#REF!, J91)+COUNTIF('Data data'!#REF!, J91)+COUNTIF('Data data'!G:G, J91)</f>
        <v>#REF!</v>
      </c>
      <c r="L91" s="36" t="e">
        <f>'Data data'!#REF!</f>
        <v>#REF!</v>
      </c>
      <c r="M91" t="e">
        <f>COUNTIF('Data data'!#REF!, L91)</f>
        <v>#REF!</v>
      </c>
    </row>
    <row r="92" spans="1:13" ht="14" thickBot="1" x14ac:dyDescent="0.2">
      <c r="A92" s="310"/>
      <c r="B92" s="26" t="str">
        <f>'Data data'!C93</f>
        <v>Tuscan Leather</v>
      </c>
      <c r="C92">
        <f>COUNTIF('Data data'!C:C, B92)</f>
        <v>2</v>
      </c>
      <c r="D92" t="str">
        <f>'Data data'!D93</f>
        <v>Drake (Mononymous)</v>
      </c>
      <c r="E92" t="e">
        <f>COUNTIF('Data data'!D:D, D92)+COUNTIF('Data data'!#REF!, D92)+COUNTIF('Data data'!#REF!, D92)+COUNTIF('Data data'!G:G, D92)</f>
        <v>#REF!</v>
      </c>
      <c r="F92" t="e">
        <f>'Data data'!#REF!</f>
        <v>#REF!</v>
      </c>
      <c r="G92" t="e">
        <f>COUNTIF('Data data'!D:D, F92)+COUNTIF('Data data'!#REF!, F92)+COUNTIF('Data data'!#REF!, F92)+COUNTIF('Data data'!G:G, F92)</f>
        <v>#REF!</v>
      </c>
      <c r="H92" t="e">
        <f>'Data data'!#REF!</f>
        <v>#REF!</v>
      </c>
      <c r="I92" t="e">
        <f>COUNTIF('Data data'!D:D, H92)+COUNTIF('Data data'!#REF!, H92)+COUNTIF('Data data'!#REF!, H92)+COUNTIF('Data data'!G:G, H92)</f>
        <v>#REF!</v>
      </c>
      <c r="J92">
        <f>'Data data'!G93</f>
        <v>0.25416666666666665</v>
      </c>
      <c r="K92" t="e">
        <f>COUNTIF('Data data'!D:D, J92)+COUNTIF('Data data'!#REF!, J92)+COUNTIF('Data data'!#REF!, J92)+COUNTIF('Data data'!G:G, J92)</f>
        <v>#REF!</v>
      </c>
      <c r="L92" s="36" t="e">
        <f>'Data data'!#REF!</f>
        <v>#REF!</v>
      </c>
      <c r="M92" t="e">
        <f>COUNTIF('Data data'!#REF!, L92)</f>
        <v>#REF!</v>
      </c>
    </row>
    <row r="93" spans="1:13" ht="14" thickBot="1" x14ac:dyDescent="0.2">
      <c r="A93" s="310"/>
      <c r="B93" s="26" t="str">
        <f>'Data data'!C94</f>
        <v>Go Gina</v>
      </c>
      <c r="C93">
        <f>COUNTIF('Data data'!C:C, B93)</f>
        <v>1</v>
      </c>
      <c r="D93" t="str">
        <f>'Data data'!D94</f>
        <v>SZA</v>
      </c>
      <c r="E93" t="e">
        <f>COUNTIF('Data data'!D:D, D93)+COUNTIF('Data data'!#REF!, D93)+COUNTIF('Data data'!#REF!, D93)+COUNTIF('Data data'!G:G, D93)</f>
        <v>#REF!</v>
      </c>
      <c r="F93" t="e">
        <f>'Data data'!#REF!</f>
        <v>#REF!</v>
      </c>
      <c r="G93" t="e">
        <f>COUNTIF('Data data'!D:D, F93)+COUNTIF('Data data'!#REF!, F93)+COUNTIF('Data data'!#REF!, F93)+COUNTIF('Data data'!G:G, F93)</f>
        <v>#REF!</v>
      </c>
      <c r="H93" t="e">
        <f>'Data data'!#REF!</f>
        <v>#REF!</v>
      </c>
      <c r="I93" t="e">
        <f>COUNTIF('Data data'!D:D, H93)+COUNTIF('Data data'!#REF!, H93)+COUNTIF('Data data'!#REF!, H93)+COUNTIF('Data data'!G:G, H93)</f>
        <v>#REF!</v>
      </c>
      <c r="J93">
        <f>'Data data'!G94</f>
        <v>0.1125</v>
      </c>
      <c r="K93" t="e">
        <f>COUNTIF('Data data'!D:D, J93)+COUNTIF('Data data'!#REF!, J93)+COUNTIF('Data data'!#REF!, J93)+COUNTIF('Data data'!G:G, J93)</f>
        <v>#REF!</v>
      </c>
      <c r="L93" s="36" t="e">
        <f>'Data data'!#REF!</f>
        <v>#REF!</v>
      </c>
      <c r="M93" t="e">
        <f>COUNTIF('Data data'!#REF!, L93)</f>
        <v>#REF!</v>
      </c>
    </row>
    <row r="94" spans="1:13" ht="14" thickBot="1" x14ac:dyDescent="0.2">
      <c r="A94" s="310"/>
      <c r="B94" s="26" t="str">
        <f>'Data data'!C95</f>
        <v>Jackie and Wilson</v>
      </c>
      <c r="C94">
        <f>COUNTIF('Data data'!C:C, B94)</f>
        <v>3</v>
      </c>
      <c r="D94" t="str">
        <f>'Data data'!D95</f>
        <v>Hozier (Mononymous)</v>
      </c>
      <c r="E94" t="e">
        <f>COUNTIF('Data data'!D:D, D94)+COUNTIF('Data data'!#REF!, D94)+COUNTIF('Data data'!#REF!, D94)+COUNTIF('Data data'!G:G, D94)</f>
        <v>#REF!</v>
      </c>
      <c r="F94" t="e">
        <f>'Data data'!#REF!</f>
        <v>#REF!</v>
      </c>
      <c r="G94" t="e">
        <f>COUNTIF('Data data'!D:D, F94)+COUNTIF('Data data'!#REF!, F94)+COUNTIF('Data data'!#REF!, F94)+COUNTIF('Data data'!G:G, F94)</f>
        <v>#REF!</v>
      </c>
      <c r="H94" t="e">
        <f>'Data data'!#REF!</f>
        <v>#REF!</v>
      </c>
      <c r="I94" t="e">
        <f>COUNTIF('Data data'!D:D, H94)+COUNTIF('Data data'!#REF!, H94)+COUNTIF('Data data'!#REF!, H94)+COUNTIF('Data data'!G:G, H94)</f>
        <v>#REF!</v>
      </c>
      <c r="J94">
        <f>'Data data'!G95</f>
        <v>0.15486111111111112</v>
      </c>
      <c r="K94" t="e">
        <f>COUNTIF('Data data'!D:D, J94)+COUNTIF('Data data'!#REF!, J94)+COUNTIF('Data data'!#REF!, J94)+COUNTIF('Data data'!G:G, J94)</f>
        <v>#REF!</v>
      </c>
      <c r="L94" s="36" t="e">
        <f>'Data data'!#REF!</f>
        <v>#REF!</v>
      </c>
      <c r="M94" t="e">
        <f>COUNTIF('Data data'!#REF!, L94)</f>
        <v>#REF!</v>
      </c>
    </row>
    <row r="95" spans="1:13" ht="14" thickBot="1" x14ac:dyDescent="0.2">
      <c r="A95" s="284"/>
      <c r="B95" s="26" t="str">
        <f>'Data data'!C96</f>
        <v>Jameson</v>
      </c>
      <c r="C95">
        <f>COUNTIF('Data data'!C:C, B95)</f>
        <v>2</v>
      </c>
      <c r="D95" t="str">
        <f>'Data data'!D96</f>
        <v>Zella Day</v>
      </c>
      <c r="E95" t="e">
        <f>COUNTIF('Data data'!D:D, D95)+COUNTIF('Data data'!#REF!, D95)+COUNTIF('Data data'!#REF!, D95)+COUNTIF('Data data'!G:G, D95)</f>
        <v>#REF!</v>
      </c>
      <c r="F95" t="e">
        <f>'Data data'!#REF!</f>
        <v>#REF!</v>
      </c>
      <c r="G95" t="e">
        <f>COUNTIF('Data data'!D:D, F95)+COUNTIF('Data data'!#REF!, F95)+COUNTIF('Data data'!#REF!, F95)+COUNTIF('Data data'!G:G, F95)</f>
        <v>#REF!</v>
      </c>
      <c r="H95" t="e">
        <f>'Data data'!#REF!</f>
        <v>#REF!</v>
      </c>
      <c r="I95" t="e">
        <f>COUNTIF('Data data'!D:D, H95)+COUNTIF('Data data'!#REF!, H95)+COUNTIF('Data data'!#REF!, H95)+COUNTIF('Data data'!G:G, H95)</f>
        <v>#REF!</v>
      </c>
      <c r="J95">
        <f>'Data data'!G96</f>
        <v>0.13125000000000001</v>
      </c>
      <c r="K95" t="e">
        <f>COUNTIF('Data data'!D:D, J95)+COUNTIF('Data data'!#REF!, J95)+COUNTIF('Data data'!#REF!, J95)+COUNTIF('Data data'!G:G, J95)</f>
        <v>#REF!</v>
      </c>
      <c r="L95" s="36" t="e">
        <f>'Data data'!#REF!</f>
        <v>#REF!</v>
      </c>
      <c r="M95" t="e">
        <f>COUNTIF('Data data'!#REF!, L95)</f>
        <v>#REF!</v>
      </c>
    </row>
    <row r="96" spans="1:13" ht="14" thickBot="1" x14ac:dyDescent="0.2">
      <c r="A96" s="309" t="s">
        <v>356</v>
      </c>
      <c r="B96" s="26" t="str">
        <f>'Data data'!C97</f>
        <v>Jackie and Wilson</v>
      </c>
      <c r="C96">
        <f>COUNTIF('Data data'!C:C, B96)</f>
        <v>3</v>
      </c>
      <c r="D96" t="str">
        <f>'Data data'!D97</f>
        <v>Hozier (Mononymous)</v>
      </c>
      <c r="E96" t="e">
        <f>COUNTIF('Data data'!D:D, D96)+COUNTIF('Data data'!#REF!, D96)+COUNTIF('Data data'!#REF!, D96)+COUNTIF('Data data'!G:G, D96)</f>
        <v>#REF!</v>
      </c>
      <c r="F96" t="e">
        <f>'Data data'!#REF!</f>
        <v>#REF!</v>
      </c>
      <c r="G96" t="e">
        <f>COUNTIF('Data data'!D:D, F96)+COUNTIF('Data data'!#REF!, F96)+COUNTIF('Data data'!#REF!, F96)+COUNTIF('Data data'!G:G, F96)</f>
        <v>#REF!</v>
      </c>
      <c r="H96" t="e">
        <f>'Data data'!#REF!</f>
        <v>#REF!</v>
      </c>
      <c r="I96" t="e">
        <f>COUNTIF('Data data'!D:D, H96)+COUNTIF('Data data'!#REF!, H96)+COUNTIF('Data data'!#REF!, H96)+COUNTIF('Data data'!G:G, H96)</f>
        <v>#REF!</v>
      </c>
      <c r="J96">
        <f>'Data data'!G97</f>
        <v>0.15486111111111112</v>
      </c>
      <c r="K96" t="e">
        <f>COUNTIF('Data data'!D:D, J96)+COUNTIF('Data data'!#REF!, J96)+COUNTIF('Data data'!#REF!, J96)+COUNTIF('Data data'!G:G, J96)</f>
        <v>#REF!</v>
      </c>
      <c r="L96" s="36" t="e">
        <f>'Data data'!#REF!</f>
        <v>#REF!</v>
      </c>
      <c r="M96" t="e">
        <f>COUNTIF('Data data'!#REF!, L96)</f>
        <v>#REF!</v>
      </c>
    </row>
    <row r="97" spans="1:13" ht="14" thickBot="1" x14ac:dyDescent="0.2">
      <c r="A97" s="310"/>
      <c r="B97" s="26" t="str">
        <f>'Data data'!C98</f>
        <v>Just Friends</v>
      </c>
      <c r="C97">
        <f>COUNTIF('Data data'!C:C, B97)</f>
        <v>2</v>
      </c>
      <c r="D97" t="str">
        <f>'Data data'!D98</f>
        <v>Amy Winehouse</v>
      </c>
      <c r="E97" t="e">
        <f>COUNTIF('Data data'!D:D, D97)+COUNTIF('Data data'!#REF!, D97)+COUNTIF('Data data'!#REF!, D97)+COUNTIF('Data data'!G:G, D97)</f>
        <v>#REF!</v>
      </c>
      <c r="F97" t="e">
        <f>'Data data'!#REF!</f>
        <v>#REF!</v>
      </c>
      <c r="G97" t="e">
        <f>COUNTIF('Data data'!D:D, F97)+COUNTIF('Data data'!#REF!, F97)+COUNTIF('Data data'!#REF!, F97)+COUNTIF('Data data'!G:G, F97)</f>
        <v>#REF!</v>
      </c>
      <c r="H97" t="e">
        <f>'Data data'!#REF!</f>
        <v>#REF!</v>
      </c>
      <c r="I97" t="e">
        <f>COUNTIF('Data data'!D:D, H97)+COUNTIF('Data data'!#REF!, H97)+COUNTIF('Data data'!#REF!, H97)+COUNTIF('Data data'!G:G, H97)</f>
        <v>#REF!</v>
      </c>
      <c r="J97">
        <f>'Data data'!G98</f>
        <v>0.13402777777777777</v>
      </c>
      <c r="K97" t="e">
        <f>COUNTIF('Data data'!D:D, J97)+COUNTIF('Data data'!#REF!, J97)+COUNTIF('Data data'!#REF!, J97)+COUNTIF('Data data'!G:G, J97)</f>
        <v>#REF!</v>
      </c>
      <c r="L97" s="36" t="e">
        <f>'Data data'!#REF!</f>
        <v>#REF!</v>
      </c>
      <c r="M97" t="e">
        <f>COUNTIF('Data data'!#REF!, L97)</f>
        <v>#REF!</v>
      </c>
    </row>
    <row r="98" spans="1:13" ht="14" thickBot="1" x14ac:dyDescent="0.2">
      <c r="A98" s="310"/>
      <c r="B98" s="26" t="str">
        <f>'Data data'!C99</f>
        <v>History Eraser</v>
      </c>
      <c r="C98">
        <f>COUNTIF('Data data'!C:C, B98)</f>
        <v>2</v>
      </c>
      <c r="D98" t="str">
        <f>'Data data'!D99</f>
        <v>Courtney Barnett</v>
      </c>
      <c r="E98" t="e">
        <f>COUNTIF('Data data'!D:D, D98)+COUNTIF('Data data'!#REF!, D98)+COUNTIF('Data data'!#REF!, D98)+COUNTIF('Data data'!G:G, D98)</f>
        <v>#REF!</v>
      </c>
      <c r="F98" t="e">
        <f>'Data data'!#REF!</f>
        <v>#REF!</v>
      </c>
      <c r="G98" t="e">
        <f>COUNTIF('Data data'!D:D, F98)+COUNTIF('Data data'!#REF!, F98)+COUNTIF('Data data'!#REF!, F98)+COUNTIF('Data data'!G:G, F98)</f>
        <v>#REF!</v>
      </c>
      <c r="H98" t="e">
        <f>'Data data'!#REF!</f>
        <v>#REF!</v>
      </c>
      <c r="I98" t="e">
        <f>COUNTIF('Data data'!D:D, H98)+COUNTIF('Data data'!#REF!, H98)+COUNTIF('Data data'!#REF!, H98)+COUNTIF('Data data'!G:G, H98)</f>
        <v>#REF!</v>
      </c>
      <c r="J98">
        <f>'Data data'!G99</f>
        <v>0.14444444444444446</v>
      </c>
      <c r="K98" t="e">
        <f>COUNTIF('Data data'!D:D, J98)+COUNTIF('Data data'!#REF!, J98)+COUNTIF('Data data'!#REF!, J98)+COUNTIF('Data data'!G:G, J98)</f>
        <v>#REF!</v>
      </c>
      <c r="L98" s="36" t="e">
        <f>'Data data'!#REF!</f>
        <v>#REF!</v>
      </c>
      <c r="M98" t="e">
        <f>COUNTIF('Data data'!#REF!, L98)</f>
        <v>#REF!</v>
      </c>
    </row>
    <row r="99" spans="1:13" ht="14" thickBot="1" x14ac:dyDescent="0.2">
      <c r="A99" s="310"/>
      <c r="B99" s="26" t="str">
        <f>'Data data'!C100</f>
        <v>YAH.</v>
      </c>
      <c r="C99">
        <f>COUNTIF('Data data'!C:C, B99)</f>
        <v>1</v>
      </c>
      <c r="D99" t="str">
        <f>'Data data'!D100</f>
        <v>Kendrick Lamar</v>
      </c>
      <c r="E99" t="e">
        <f>COUNTIF('Data data'!D:D, D99)+COUNTIF('Data data'!#REF!, D99)+COUNTIF('Data data'!#REF!, D99)+COUNTIF('Data data'!G:G, D99)</f>
        <v>#REF!</v>
      </c>
      <c r="F99" t="e">
        <f>'Data data'!#REF!</f>
        <v>#REF!</v>
      </c>
      <c r="G99" t="e">
        <f>COUNTIF('Data data'!D:D, F99)+COUNTIF('Data data'!#REF!, F99)+COUNTIF('Data data'!#REF!, F99)+COUNTIF('Data data'!G:G, F99)</f>
        <v>#REF!</v>
      </c>
      <c r="H99" t="e">
        <f>'Data data'!#REF!</f>
        <v>#REF!</v>
      </c>
      <c r="I99" t="e">
        <f>COUNTIF('Data data'!D:D, H99)+COUNTIF('Data data'!#REF!, H99)+COUNTIF('Data data'!#REF!, H99)+COUNTIF('Data data'!G:G, H99)</f>
        <v>#REF!</v>
      </c>
      <c r="J99">
        <f>'Data data'!G100</f>
        <v>0.1111111111111111</v>
      </c>
      <c r="K99" t="e">
        <f>COUNTIF('Data data'!D:D, J99)+COUNTIF('Data data'!#REF!, J99)+COUNTIF('Data data'!#REF!, J99)+COUNTIF('Data data'!G:G, J99)</f>
        <v>#REF!</v>
      </c>
      <c r="L99" s="36" t="e">
        <f>'Data data'!#REF!</f>
        <v>#REF!</v>
      </c>
      <c r="M99" t="e">
        <f>COUNTIF('Data data'!#REF!, L99)</f>
        <v>#REF!</v>
      </c>
    </row>
    <row r="100" spans="1:13" ht="14" thickBot="1" x14ac:dyDescent="0.2">
      <c r="A100" s="310"/>
      <c r="B100" s="26" t="str">
        <f>'Data data'!C101</f>
        <v>Love Is a Losing Game</v>
      </c>
      <c r="C100">
        <f>COUNTIF('Data data'!C:C, B100)</f>
        <v>1</v>
      </c>
      <c r="D100" t="str">
        <f>'Data data'!D101</f>
        <v>Amy Winehouse</v>
      </c>
      <c r="E100" t="e">
        <f>COUNTIF('Data data'!D:D, D100)+COUNTIF('Data data'!#REF!, D100)+COUNTIF('Data data'!#REF!, D100)+COUNTIF('Data data'!G:G, D100)</f>
        <v>#REF!</v>
      </c>
      <c r="F100" t="e">
        <f>'Data data'!#REF!</f>
        <v>#REF!</v>
      </c>
      <c r="G100" t="e">
        <f>COUNTIF('Data data'!D:D, F100)+COUNTIF('Data data'!#REF!, F100)+COUNTIF('Data data'!#REF!, F100)+COUNTIF('Data data'!G:G, F100)</f>
        <v>#REF!</v>
      </c>
      <c r="H100" t="e">
        <f>'Data data'!#REF!</f>
        <v>#REF!</v>
      </c>
      <c r="I100" t="e">
        <f>COUNTIF('Data data'!D:D, H100)+COUNTIF('Data data'!#REF!, H100)+COUNTIF('Data data'!#REF!, H100)+COUNTIF('Data data'!G:G, H100)</f>
        <v>#REF!</v>
      </c>
      <c r="J100">
        <f>'Data data'!G101</f>
        <v>0.1076388888888889</v>
      </c>
      <c r="K100" t="e">
        <f>COUNTIF('Data data'!D:D, J100)+COUNTIF('Data data'!#REF!, J100)+COUNTIF('Data data'!#REF!, J100)+COUNTIF('Data data'!G:G, J100)</f>
        <v>#REF!</v>
      </c>
      <c r="L100" s="36" t="e">
        <f>'Data data'!#REF!</f>
        <v>#REF!</v>
      </c>
      <c r="M100" t="e">
        <f>COUNTIF('Data data'!#REF!, L100)</f>
        <v>#REF!</v>
      </c>
    </row>
    <row r="101" spans="1:13" ht="14" thickBot="1" x14ac:dyDescent="0.2">
      <c r="A101" s="310"/>
      <c r="B101" s="26" t="str">
        <f>'Data data'!C102</f>
        <v>Duerme Negrito</v>
      </c>
      <c r="C101">
        <f>COUNTIF('Data data'!C:C, B101)</f>
        <v>2</v>
      </c>
      <c r="D101" t="str">
        <f>'Data data'!D102</f>
        <v>Natalia Lafourcade</v>
      </c>
      <c r="E101" t="e">
        <f>COUNTIF('Data data'!D:D, D101)+COUNTIF('Data data'!#REF!, D101)+COUNTIF('Data data'!#REF!, D101)+COUNTIF('Data data'!G:G, D101)</f>
        <v>#REF!</v>
      </c>
      <c r="F101" t="e">
        <f>'Data data'!#REF!</f>
        <v>#REF!</v>
      </c>
      <c r="G101" t="e">
        <f>COUNTIF('Data data'!D:D, F101)+COUNTIF('Data data'!#REF!, F101)+COUNTIF('Data data'!#REF!, F101)+COUNTIF('Data data'!G:G, F101)</f>
        <v>#REF!</v>
      </c>
      <c r="H101" t="e">
        <f>'Data data'!#REF!</f>
        <v>#REF!</v>
      </c>
      <c r="I101" t="e">
        <f>COUNTIF('Data data'!D:D, H101)+COUNTIF('Data data'!#REF!, H101)+COUNTIF('Data data'!#REF!, H101)+COUNTIF('Data data'!G:G, H101)</f>
        <v>#REF!</v>
      </c>
      <c r="J101">
        <f>'Data data'!G102</f>
        <v>0.19722222222222222</v>
      </c>
      <c r="K101" t="e">
        <f>COUNTIF('Data data'!D:D, J101)+COUNTIF('Data data'!#REF!, J101)+COUNTIF('Data data'!#REF!, J101)+COUNTIF('Data data'!G:G, J101)</f>
        <v>#REF!</v>
      </c>
      <c r="L101" s="36" t="e">
        <f>'Data data'!#REF!</f>
        <v>#REF!</v>
      </c>
      <c r="M101" t="e">
        <f>COUNTIF('Data data'!#REF!, L101)</f>
        <v>#REF!</v>
      </c>
    </row>
    <row r="102" spans="1:13" ht="14" thickBot="1" x14ac:dyDescent="0.2">
      <c r="A102" s="310"/>
      <c r="B102" s="26" t="str">
        <f>'Data data'!C103</f>
        <v>Tears Dry On Their Own</v>
      </c>
      <c r="C102">
        <f>COUNTIF('Data data'!C:C, B102)</f>
        <v>1</v>
      </c>
      <c r="D102" t="str">
        <f>'Data data'!D103</f>
        <v>Amy Winehouse</v>
      </c>
      <c r="E102" t="e">
        <f>COUNTIF('Data data'!D:D, D102)+COUNTIF('Data data'!#REF!, D102)+COUNTIF('Data data'!#REF!, D102)+COUNTIF('Data data'!G:G, D102)</f>
        <v>#REF!</v>
      </c>
      <c r="F102" t="e">
        <f>'Data data'!#REF!</f>
        <v>#REF!</v>
      </c>
      <c r="G102" t="e">
        <f>COUNTIF('Data data'!D:D, F102)+COUNTIF('Data data'!#REF!, F102)+COUNTIF('Data data'!#REF!, F102)+COUNTIF('Data data'!G:G, F102)</f>
        <v>#REF!</v>
      </c>
      <c r="H102" t="e">
        <f>'Data data'!#REF!</f>
        <v>#REF!</v>
      </c>
      <c r="I102" t="e">
        <f>COUNTIF('Data data'!D:D, H102)+COUNTIF('Data data'!#REF!, H102)+COUNTIF('Data data'!#REF!, H102)+COUNTIF('Data data'!G:G, H102)</f>
        <v>#REF!</v>
      </c>
      <c r="J102">
        <f>'Data data'!G103</f>
        <v>0.12916666666666668</v>
      </c>
      <c r="K102" t="e">
        <f>COUNTIF('Data data'!D:D, J102)+COUNTIF('Data data'!#REF!, J102)+COUNTIF('Data data'!#REF!, J102)+COUNTIF('Data data'!G:G, J102)</f>
        <v>#REF!</v>
      </c>
      <c r="L102" s="36" t="e">
        <f>'Data data'!#REF!</f>
        <v>#REF!</v>
      </c>
      <c r="M102" t="e">
        <f>COUNTIF('Data data'!#REF!, L102)</f>
        <v>#REF!</v>
      </c>
    </row>
    <row r="103" spans="1:13" ht="14" thickBot="1" x14ac:dyDescent="0.2">
      <c r="A103" s="310"/>
      <c r="B103" s="26" t="str">
        <f>'Data data'!C104</f>
        <v>On Script</v>
      </c>
      <c r="C103">
        <f>COUNTIF('Data data'!C:C, B103)</f>
        <v>1</v>
      </c>
      <c r="D103" t="str">
        <f>'Data data'!D104</f>
        <v>Courtney Barnett</v>
      </c>
      <c r="E103" t="e">
        <f>COUNTIF('Data data'!D:D, D103)+COUNTIF('Data data'!#REF!, D103)+COUNTIF('Data data'!#REF!, D103)+COUNTIF('Data data'!G:G, D103)</f>
        <v>#REF!</v>
      </c>
      <c r="F103" t="e">
        <f>'Data data'!#REF!</f>
        <v>#REF!</v>
      </c>
      <c r="G103" t="e">
        <f>COUNTIF('Data data'!D:D, F103)+COUNTIF('Data data'!#REF!, F103)+COUNTIF('Data data'!#REF!, F103)+COUNTIF('Data data'!G:G, F103)</f>
        <v>#REF!</v>
      </c>
      <c r="H103" t="e">
        <f>'Data data'!#REF!</f>
        <v>#REF!</v>
      </c>
      <c r="I103" t="e">
        <f>COUNTIF('Data data'!D:D, H103)+COUNTIF('Data data'!#REF!, H103)+COUNTIF('Data data'!#REF!, H103)+COUNTIF('Data data'!G:G, H103)</f>
        <v>#REF!</v>
      </c>
      <c r="J103">
        <f>'Data data'!G104</f>
        <v>0.16666666666666666</v>
      </c>
      <c r="K103" t="e">
        <f>COUNTIF('Data data'!D:D, J103)+COUNTIF('Data data'!#REF!, J103)+COUNTIF('Data data'!#REF!, J103)+COUNTIF('Data data'!G:G, J103)</f>
        <v>#REF!</v>
      </c>
      <c r="L103" s="36" t="e">
        <f>'Data data'!#REF!</f>
        <v>#REF!</v>
      </c>
      <c r="M103" t="e">
        <f>COUNTIF('Data data'!#REF!, L103)</f>
        <v>#REF!</v>
      </c>
    </row>
    <row r="104" spans="1:13" ht="14" thickBot="1" x14ac:dyDescent="0.2">
      <c r="A104" s="310"/>
      <c r="B104" s="26" t="str">
        <f>'Data data'!C105</f>
        <v>He Can Only Hold Her</v>
      </c>
      <c r="C104">
        <f>COUNTIF('Data data'!C:C, B104)</f>
        <v>1</v>
      </c>
      <c r="D104" t="str">
        <f>'Data data'!D105</f>
        <v>Amy Winehouse</v>
      </c>
      <c r="E104" t="e">
        <f>COUNTIF('Data data'!D:D, D104)+COUNTIF('Data data'!#REF!, D104)+COUNTIF('Data data'!#REF!, D104)+COUNTIF('Data data'!G:G, D104)</f>
        <v>#REF!</v>
      </c>
      <c r="F104" t="e">
        <f>'Data data'!#REF!</f>
        <v>#REF!</v>
      </c>
      <c r="G104" t="e">
        <f>COUNTIF('Data data'!D:D, F104)+COUNTIF('Data data'!#REF!, F104)+COUNTIF('Data data'!#REF!, F104)+COUNTIF('Data data'!G:G, F104)</f>
        <v>#REF!</v>
      </c>
      <c r="H104" t="e">
        <f>'Data data'!#REF!</f>
        <v>#REF!</v>
      </c>
      <c r="I104" t="e">
        <f>COUNTIF('Data data'!D:D, H104)+COUNTIF('Data data'!#REF!, H104)+COUNTIF('Data data'!#REF!, H104)+COUNTIF('Data data'!G:G, H104)</f>
        <v>#REF!</v>
      </c>
      <c r="J104">
        <f>'Data data'!G105</f>
        <v>0.11527777777777777</v>
      </c>
      <c r="K104" t="e">
        <f>COUNTIF('Data data'!D:D, J104)+COUNTIF('Data data'!#REF!, J104)+COUNTIF('Data data'!#REF!, J104)+COUNTIF('Data data'!G:G, J104)</f>
        <v>#REF!</v>
      </c>
      <c r="L104" s="36" t="e">
        <f>'Data data'!#REF!</f>
        <v>#REF!</v>
      </c>
      <c r="M104" t="e">
        <f>COUNTIF('Data data'!#REF!, L104)</f>
        <v>#REF!</v>
      </c>
    </row>
    <row r="105" spans="1:13" ht="14" thickBot="1" x14ac:dyDescent="0.2">
      <c r="A105" s="310"/>
      <c r="B105" s="26" t="str">
        <f>'Data data'!C106</f>
        <v>DNA.</v>
      </c>
      <c r="C105">
        <f>COUNTIF('Data data'!C:C, B105)</f>
        <v>1</v>
      </c>
      <c r="D105" t="str">
        <f>'Data data'!D106</f>
        <v>Kendrick Lamar</v>
      </c>
      <c r="E105" t="e">
        <f>COUNTIF('Data data'!D:D, D105)+COUNTIF('Data data'!#REF!, D105)+COUNTIF('Data data'!#REF!, D105)+COUNTIF('Data data'!G:G, D105)</f>
        <v>#REF!</v>
      </c>
      <c r="F105" t="e">
        <f>'Data data'!#REF!</f>
        <v>#REF!</v>
      </c>
      <c r="G105" t="e">
        <f>COUNTIF('Data data'!D:D, F105)+COUNTIF('Data data'!#REF!, F105)+COUNTIF('Data data'!#REF!, F105)+COUNTIF('Data data'!G:G, F105)</f>
        <v>#REF!</v>
      </c>
      <c r="H105" t="e">
        <f>'Data data'!#REF!</f>
        <v>#REF!</v>
      </c>
      <c r="I105" t="e">
        <f>COUNTIF('Data data'!D:D, H105)+COUNTIF('Data data'!#REF!, H105)+COUNTIF('Data data'!#REF!, H105)+COUNTIF('Data data'!G:G, H105)</f>
        <v>#REF!</v>
      </c>
      <c r="J105">
        <f>'Data data'!G106</f>
        <v>0.12916666666666668</v>
      </c>
      <c r="K105" t="e">
        <f>COUNTIF('Data data'!D:D, J105)+COUNTIF('Data data'!#REF!, J105)+COUNTIF('Data data'!#REF!, J105)+COUNTIF('Data data'!G:G, J105)</f>
        <v>#REF!</v>
      </c>
      <c r="L105" s="36" t="e">
        <f>'Data data'!#REF!</f>
        <v>#REF!</v>
      </c>
      <c r="M105" t="e">
        <f>COUNTIF('Data data'!#REF!, L105)</f>
        <v>#REF!</v>
      </c>
    </row>
    <row r="106" spans="1:13" ht="14" thickBot="1" x14ac:dyDescent="0.2">
      <c r="A106" s="310"/>
      <c r="B106" s="26" t="str">
        <f>'Data data'!C107</f>
        <v>Me &amp; Mr. Jones</v>
      </c>
      <c r="C106">
        <f>COUNTIF('Data data'!C:C, B106)</f>
        <v>2</v>
      </c>
      <c r="D106" t="str">
        <f>'Data data'!D107</f>
        <v>Amy Winehouse</v>
      </c>
      <c r="E106" t="e">
        <f>COUNTIF('Data data'!D:D, D106)+COUNTIF('Data data'!#REF!, D106)+COUNTIF('Data data'!#REF!, D106)+COUNTIF('Data data'!G:G, D106)</f>
        <v>#REF!</v>
      </c>
      <c r="F106" t="e">
        <f>'Data data'!#REF!</f>
        <v>#REF!</v>
      </c>
      <c r="G106" t="e">
        <f>COUNTIF('Data data'!D:D, F106)+COUNTIF('Data data'!#REF!, F106)+COUNTIF('Data data'!#REF!, F106)+COUNTIF('Data data'!G:G, F106)</f>
        <v>#REF!</v>
      </c>
      <c r="H106" t="e">
        <f>'Data data'!#REF!</f>
        <v>#REF!</v>
      </c>
      <c r="I106" t="e">
        <f>COUNTIF('Data data'!D:D, H106)+COUNTIF('Data data'!#REF!, H106)+COUNTIF('Data data'!#REF!, H106)+COUNTIF('Data data'!G:G, H106)</f>
        <v>#REF!</v>
      </c>
      <c r="J106">
        <f>'Data data'!G107</f>
        <v>0.10625</v>
      </c>
      <c r="K106" t="e">
        <f>COUNTIF('Data data'!D:D, J106)+COUNTIF('Data data'!#REF!, J106)+COUNTIF('Data data'!#REF!, J106)+COUNTIF('Data data'!G:G, J106)</f>
        <v>#REF!</v>
      </c>
      <c r="L106" s="36" t="e">
        <f>'Data data'!#REF!</f>
        <v>#REF!</v>
      </c>
      <c r="M106" t="e">
        <f>COUNTIF('Data data'!#REF!, L106)</f>
        <v>#REF!</v>
      </c>
    </row>
    <row r="107" spans="1:13" ht="14" thickBot="1" x14ac:dyDescent="0.2">
      <c r="A107" s="310"/>
      <c r="B107" s="26" t="str">
        <f>'Data data'!C108</f>
        <v>Keep Me</v>
      </c>
      <c r="C107">
        <f>COUNTIF('Data data'!C:C, B107)</f>
        <v>1</v>
      </c>
      <c r="D107" t="str">
        <f>'Data data'!D108</f>
        <v>Khalid (Mononymous)</v>
      </c>
      <c r="E107" t="e">
        <f>COUNTIF('Data data'!D:D, D107)+COUNTIF('Data data'!#REF!, D107)+COUNTIF('Data data'!#REF!, D107)+COUNTIF('Data data'!G:G, D107)</f>
        <v>#REF!</v>
      </c>
      <c r="F107" t="e">
        <f>'Data data'!#REF!</f>
        <v>#REF!</v>
      </c>
      <c r="G107" t="e">
        <f>COUNTIF('Data data'!D:D, F107)+COUNTIF('Data data'!#REF!, F107)+COUNTIF('Data data'!#REF!, F107)+COUNTIF('Data data'!G:G, F107)</f>
        <v>#REF!</v>
      </c>
      <c r="H107" t="e">
        <f>'Data data'!#REF!</f>
        <v>#REF!</v>
      </c>
      <c r="I107" t="e">
        <f>COUNTIF('Data data'!D:D, H107)+COUNTIF('Data data'!#REF!, H107)+COUNTIF('Data data'!#REF!, H107)+COUNTIF('Data data'!G:G, H107)</f>
        <v>#REF!</v>
      </c>
      <c r="J107">
        <f>'Data data'!G108</f>
        <v>0.19166666666666665</v>
      </c>
      <c r="K107" t="e">
        <f>COUNTIF('Data data'!D:D, J107)+COUNTIF('Data data'!#REF!, J107)+COUNTIF('Data data'!#REF!, J107)+COUNTIF('Data data'!G:G, J107)</f>
        <v>#REF!</v>
      </c>
      <c r="L107" s="36" t="e">
        <f>'Data data'!#REF!</f>
        <v>#REF!</v>
      </c>
      <c r="M107" t="e">
        <f>COUNTIF('Data data'!#REF!, L107)</f>
        <v>#REF!</v>
      </c>
    </row>
    <row r="108" spans="1:13" ht="14" thickBot="1" x14ac:dyDescent="0.2">
      <c r="A108" s="310"/>
      <c r="B108" s="26" t="str">
        <f>'Data data'!C109</f>
        <v>Some Unholy War</v>
      </c>
      <c r="C108">
        <f>COUNTIF('Data data'!C:C, B108)</f>
        <v>3</v>
      </c>
      <c r="D108" t="str">
        <f>'Data data'!D109</f>
        <v>Amy Winehouse</v>
      </c>
      <c r="E108" t="e">
        <f>COUNTIF('Data data'!D:D, D108)+COUNTIF('Data data'!#REF!, D108)+COUNTIF('Data data'!#REF!, D108)+COUNTIF('Data data'!G:G, D108)</f>
        <v>#REF!</v>
      </c>
      <c r="F108" t="e">
        <f>'Data data'!#REF!</f>
        <v>#REF!</v>
      </c>
      <c r="G108" t="e">
        <f>COUNTIF('Data data'!D:D, F108)+COUNTIF('Data data'!#REF!, F108)+COUNTIF('Data data'!#REF!, F108)+COUNTIF('Data data'!G:G, F108)</f>
        <v>#REF!</v>
      </c>
      <c r="H108" t="e">
        <f>'Data data'!#REF!</f>
        <v>#REF!</v>
      </c>
      <c r="I108" t="e">
        <f>COUNTIF('Data data'!D:D, H108)+COUNTIF('Data data'!#REF!, H108)+COUNTIF('Data data'!#REF!, H108)+COUNTIF('Data data'!G:G, H108)</f>
        <v>#REF!</v>
      </c>
      <c r="J108">
        <f>'Data data'!G109</f>
        <v>9.930555555555555E-2</v>
      </c>
      <c r="K108" t="e">
        <f>COUNTIF('Data data'!D:D, J108)+COUNTIF('Data data'!#REF!, J108)+COUNTIF('Data data'!#REF!, J108)+COUNTIF('Data data'!G:G, J108)</f>
        <v>#REF!</v>
      </c>
      <c r="L108" s="36" t="e">
        <f>'Data data'!#REF!</f>
        <v>#REF!</v>
      </c>
      <c r="M108" t="e">
        <f>COUNTIF('Data data'!#REF!, L108)</f>
        <v>#REF!</v>
      </c>
    </row>
    <row r="109" spans="1:13" ht="14" thickBot="1" x14ac:dyDescent="0.2">
      <c r="A109" s="310"/>
      <c r="B109" s="26" t="str">
        <f>'Data data'!C110</f>
        <v>Someone New</v>
      </c>
      <c r="C109">
        <f>COUNTIF('Data data'!C:C, B109)</f>
        <v>3</v>
      </c>
      <c r="D109" t="str">
        <f>'Data data'!D110</f>
        <v>Hozier (Mononymous)</v>
      </c>
      <c r="E109" t="e">
        <f>COUNTIF('Data data'!D:D, D109)+COUNTIF('Data data'!#REF!, D109)+COUNTIF('Data data'!#REF!, D109)+COUNTIF('Data data'!G:G, D109)</f>
        <v>#REF!</v>
      </c>
      <c r="F109" t="e">
        <f>'Data data'!#REF!</f>
        <v>#REF!</v>
      </c>
      <c r="G109" t="e">
        <f>COUNTIF('Data data'!D:D, F109)+COUNTIF('Data data'!#REF!, F109)+COUNTIF('Data data'!#REF!, F109)+COUNTIF('Data data'!G:G, F109)</f>
        <v>#REF!</v>
      </c>
      <c r="H109" t="e">
        <f>'Data data'!#REF!</f>
        <v>#REF!</v>
      </c>
      <c r="I109" t="e">
        <f>COUNTIF('Data data'!D:D, H109)+COUNTIF('Data data'!#REF!, H109)+COUNTIF('Data data'!#REF!, H109)+COUNTIF('Data data'!G:G, H109)</f>
        <v>#REF!</v>
      </c>
      <c r="J109">
        <f>'Data data'!G110</f>
        <v>0.15486111111111112</v>
      </c>
      <c r="K109" t="e">
        <f>COUNTIF('Data data'!D:D, J109)+COUNTIF('Data data'!#REF!, J109)+COUNTIF('Data data'!#REF!, J109)+COUNTIF('Data data'!G:G, J109)</f>
        <v>#REF!</v>
      </c>
      <c r="L109" s="36" t="e">
        <f>'Data data'!#REF!</f>
        <v>#REF!</v>
      </c>
      <c r="M109" t="e">
        <f>COUNTIF('Data data'!#REF!, L109)</f>
        <v>#REF!</v>
      </c>
    </row>
    <row r="110" spans="1:13" ht="14" thickBot="1" x14ac:dyDescent="0.2">
      <c r="A110" s="310"/>
      <c r="B110" s="26" t="str">
        <f>'Data data'!C111</f>
        <v>I Like It</v>
      </c>
      <c r="C110">
        <f>COUNTIF('Data data'!C:C, B110)</f>
        <v>2</v>
      </c>
      <c r="D110" t="str">
        <f>'Data data'!D111</f>
        <v>Cardi B, Bad Bunny, J Balvin</v>
      </c>
      <c r="E110" t="e">
        <f>COUNTIF('Data data'!D:D, D110)+COUNTIF('Data data'!#REF!, D110)+COUNTIF('Data data'!#REF!, D110)+COUNTIF('Data data'!G:G, D110)</f>
        <v>#REF!</v>
      </c>
      <c r="F110" t="e">
        <f>'Data data'!#REF!</f>
        <v>#REF!</v>
      </c>
      <c r="G110" t="e">
        <f>COUNTIF('Data data'!D:D, F110)+COUNTIF('Data data'!#REF!, F110)+COUNTIF('Data data'!#REF!, F110)+COUNTIF('Data data'!G:G, F110)</f>
        <v>#REF!</v>
      </c>
      <c r="H110" t="e">
        <f>'Data data'!#REF!</f>
        <v>#REF!</v>
      </c>
      <c r="I110" t="e">
        <f>COUNTIF('Data data'!D:D, H110)+COUNTIF('Data data'!#REF!, H110)+COUNTIF('Data data'!#REF!, H110)+COUNTIF('Data data'!G:G, H110)</f>
        <v>#REF!</v>
      </c>
      <c r="J110">
        <f>'Data data'!G111</f>
        <v>0.17569444444444446</v>
      </c>
      <c r="K110" t="e">
        <f>COUNTIF('Data data'!D:D, J110)+COUNTIF('Data data'!#REF!, J110)+COUNTIF('Data data'!#REF!, J110)+COUNTIF('Data data'!G:G, J110)</f>
        <v>#REF!</v>
      </c>
      <c r="L110" s="36" t="e">
        <f>'Data data'!#REF!</f>
        <v>#REF!</v>
      </c>
      <c r="M110" t="e">
        <f>COUNTIF('Data data'!#REF!, L110)</f>
        <v>#REF!</v>
      </c>
    </row>
    <row r="111" spans="1:13" ht="14" thickBot="1" x14ac:dyDescent="0.2">
      <c r="A111" s="310"/>
      <c r="B111" s="26" t="str">
        <f>'Data data'!C112</f>
        <v>Bad Stuff Happens in the Bathroom</v>
      </c>
      <c r="C111">
        <f>COUNTIF('Data data'!C:C, B111)</f>
        <v>2</v>
      </c>
      <c r="D111" t="str">
        <f>'Data data'!D112</f>
        <v>The National, Låpsley</v>
      </c>
      <c r="E111" t="e">
        <f>COUNTIF('Data data'!D:D, D111)+COUNTIF('Data data'!#REF!, D111)+COUNTIF('Data data'!#REF!, D111)+COUNTIF('Data data'!G:G, D111)</f>
        <v>#REF!</v>
      </c>
      <c r="F111" t="e">
        <f>'Data data'!#REF!</f>
        <v>#REF!</v>
      </c>
      <c r="G111" t="e">
        <f>COUNTIF('Data data'!D:D, F111)+COUNTIF('Data data'!#REF!, F111)+COUNTIF('Data data'!#REF!, F111)+COUNTIF('Data data'!G:G, F111)</f>
        <v>#REF!</v>
      </c>
      <c r="H111" t="e">
        <f>'Data data'!#REF!</f>
        <v>#REF!</v>
      </c>
      <c r="I111" t="e">
        <f>COUNTIF('Data data'!D:D, H111)+COUNTIF('Data data'!#REF!, H111)+COUNTIF('Data data'!#REF!, H111)+COUNTIF('Data data'!G:G, H111)</f>
        <v>#REF!</v>
      </c>
      <c r="J111">
        <f>'Data data'!G112</f>
        <v>0.11319444444444444</v>
      </c>
      <c r="K111" t="e">
        <f>COUNTIF('Data data'!D:D, J111)+COUNTIF('Data data'!#REF!, J111)+COUNTIF('Data data'!#REF!, J111)+COUNTIF('Data data'!G:G, J111)</f>
        <v>#REF!</v>
      </c>
      <c r="L111" s="36" t="e">
        <f>'Data data'!#REF!</f>
        <v>#REF!</v>
      </c>
      <c r="M111" t="e">
        <f>COUNTIF('Data data'!#REF!, L111)</f>
        <v>#REF!</v>
      </c>
    </row>
    <row r="112" spans="1:13" ht="14" thickBot="1" x14ac:dyDescent="0.2">
      <c r="A112" s="284"/>
      <c r="B112" s="26" t="str">
        <f>'Data data'!C113</f>
        <v>Cool with You</v>
      </c>
      <c r="C112">
        <f>COUNTIF('Data data'!C:C, B112)</f>
        <v>2</v>
      </c>
      <c r="D112" t="str">
        <f>'Data data'!D113</f>
        <v>Her's</v>
      </c>
      <c r="E112" t="e">
        <f>COUNTIF('Data data'!D:D, D112)+COUNTIF('Data data'!#REF!, D112)+COUNTIF('Data data'!#REF!, D112)+COUNTIF('Data data'!G:G, D112)</f>
        <v>#REF!</v>
      </c>
      <c r="F112" t="e">
        <f>'Data data'!#REF!</f>
        <v>#REF!</v>
      </c>
      <c r="G112" t="e">
        <f>COUNTIF('Data data'!D:D, F112)+COUNTIF('Data data'!#REF!, F112)+COUNTIF('Data data'!#REF!, F112)+COUNTIF('Data data'!G:G, F112)</f>
        <v>#REF!</v>
      </c>
      <c r="H112" t="e">
        <f>'Data data'!#REF!</f>
        <v>#REF!</v>
      </c>
      <c r="I112" t="e">
        <f>COUNTIF('Data data'!D:D, H112)+COUNTIF('Data data'!#REF!, H112)+COUNTIF('Data data'!#REF!, H112)+COUNTIF('Data data'!G:G, H112)</f>
        <v>#REF!</v>
      </c>
      <c r="J112">
        <f>'Data data'!G113</f>
        <v>0.26111111111111113</v>
      </c>
      <c r="K112" t="e">
        <f>COUNTIF('Data data'!D:D, J112)+COUNTIF('Data data'!#REF!, J112)+COUNTIF('Data data'!#REF!, J112)+COUNTIF('Data data'!G:G, J112)</f>
        <v>#REF!</v>
      </c>
      <c r="L112" s="36" t="e">
        <f>'Data data'!#REF!</f>
        <v>#REF!</v>
      </c>
      <c r="M112" t="e">
        <f>COUNTIF('Data data'!#REF!, L112)</f>
        <v>#REF!</v>
      </c>
    </row>
    <row r="113" spans="1:13" ht="14" thickBot="1" x14ac:dyDescent="0.2">
      <c r="A113" s="309" t="s">
        <v>357</v>
      </c>
      <c r="B113" s="26" t="str">
        <f>'Data data'!C114</f>
        <v>Someone New</v>
      </c>
      <c r="C113">
        <f>COUNTIF('Data data'!C:C, B113)</f>
        <v>3</v>
      </c>
      <c r="D113" t="str">
        <f>'Data data'!D114</f>
        <v>Hozier (Mononymous)</v>
      </c>
      <c r="E113" t="e">
        <f>COUNTIF('Data data'!D:D, D113)+COUNTIF('Data data'!#REF!, D113)+COUNTIF('Data data'!#REF!, D113)+COUNTIF('Data data'!G:G, D113)</f>
        <v>#REF!</v>
      </c>
      <c r="F113" t="e">
        <f>'Data data'!#REF!</f>
        <v>#REF!</v>
      </c>
      <c r="G113" t="e">
        <f>COUNTIF('Data data'!D:D, F113)+COUNTIF('Data data'!#REF!, F113)+COUNTIF('Data data'!#REF!, F113)+COUNTIF('Data data'!G:G, F113)</f>
        <v>#REF!</v>
      </c>
      <c r="H113" t="e">
        <f>'Data data'!#REF!</f>
        <v>#REF!</v>
      </c>
      <c r="I113" t="e">
        <f>COUNTIF('Data data'!D:D, H113)+COUNTIF('Data data'!#REF!, H113)+COUNTIF('Data data'!#REF!, H113)+COUNTIF('Data data'!G:G, H113)</f>
        <v>#REF!</v>
      </c>
      <c r="J113">
        <f>'Data data'!G114</f>
        <v>0.15486111111111112</v>
      </c>
      <c r="K113" t="e">
        <f>COUNTIF('Data data'!D:D, J113)+COUNTIF('Data data'!#REF!, J113)+COUNTIF('Data data'!#REF!, J113)+COUNTIF('Data data'!G:G, J113)</f>
        <v>#REF!</v>
      </c>
      <c r="L113" s="36" t="e">
        <f>'Data data'!#REF!</f>
        <v>#REF!</v>
      </c>
      <c r="M113" t="e">
        <f>COUNTIF('Data data'!#REF!, L113)</f>
        <v>#REF!</v>
      </c>
    </row>
    <row r="114" spans="1:13" ht="14" thickBot="1" x14ac:dyDescent="0.2">
      <c r="A114" s="310"/>
      <c r="B114" s="26" t="str">
        <f>'Data data'!C115</f>
        <v>I Like It</v>
      </c>
      <c r="C114">
        <f>COUNTIF('Data data'!C:C, B114)</f>
        <v>2</v>
      </c>
      <c r="D114" t="str">
        <f>'Data data'!D115</f>
        <v>Cardi B, Bad Bunny, J Balvin</v>
      </c>
      <c r="E114" t="e">
        <f>COUNTIF('Data data'!D:D, D114)+COUNTIF('Data data'!#REF!, D114)+COUNTIF('Data data'!#REF!, D114)+COUNTIF('Data data'!G:G, D114)</f>
        <v>#REF!</v>
      </c>
      <c r="F114" t="e">
        <f>'Data data'!#REF!</f>
        <v>#REF!</v>
      </c>
      <c r="G114" t="e">
        <f>COUNTIF('Data data'!D:D, F114)+COUNTIF('Data data'!#REF!, F114)+COUNTIF('Data data'!#REF!, F114)+COUNTIF('Data data'!G:G, F114)</f>
        <v>#REF!</v>
      </c>
      <c r="H114" t="e">
        <f>'Data data'!#REF!</f>
        <v>#REF!</v>
      </c>
      <c r="I114" t="e">
        <f>COUNTIF('Data data'!D:D, H114)+COUNTIF('Data data'!#REF!, H114)+COUNTIF('Data data'!#REF!, H114)+COUNTIF('Data data'!G:G, H114)</f>
        <v>#REF!</v>
      </c>
      <c r="J114">
        <f>'Data data'!G115</f>
        <v>0.17569444444444446</v>
      </c>
      <c r="K114" t="e">
        <f>COUNTIF('Data data'!D:D, J114)+COUNTIF('Data data'!#REF!, J114)+COUNTIF('Data data'!#REF!, J114)+COUNTIF('Data data'!G:G, J114)</f>
        <v>#REF!</v>
      </c>
      <c r="L114" s="36" t="e">
        <f>'Data data'!#REF!</f>
        <v>#REF!</v>
      </c>
      <c r="M114" t="e">
        <f>COUNTIF('Data data'!#REF!, L114)</f>
        <v>#REF!</v>
      </c>
    </row>
    <row r="115" spans="1:13" ht="14" thickBot="1" x14ac:dyDescent="0.2">
      <c r="A115" s="310"/>
      <c r="B115" s="26" t="str">
        <f>'Data data'!C116</f>
        <v>Some Unholy War</v>
      </c>
      <c r="C115">
        <f>COUNTIF('Data data'!C:C, B115)</f>
        <v>3</v>
      </c>
      <c r="D115" t="str">
        <f>'Data data'!D116</f>
        <v>Amy Winehouse</v>
      </c>
      <c r="E115" t="e">
        <f>COUNTIF('Data data'!D:D, D115)+COUNTIF('Data data'!#REF!, D115)+COUNTIF('Data data'!#REF!, D115)+COUNTIF('Data data'!G:G, D115)</f>
        <v>#REF!</v>
      </c>
      <c r="F115" t="e">
        <f>'Data data'!#REF!</f>
        <v>#REF!</v>
      </c>
      <c r="G115" t="e">
        <f>COUNTIF('Data data'!D:D, F115)+COUNTIF('Data data'!#REF!, F115)+COUNTIF('Data data'!#REF!, F115)+COUNTIF('Data data'!G:G, F115)</f>
        <v>#REF!</v>
      </c>
      <c r="H115" t="e">
        <f>'Data data'!#REF!</f>
        <v>#REF!</v>
      </c>
      <c r="I115" t="e">
        <f>COUNTIF('Data data'!D:D, H115)+COUNTIF('Data data'!#REF!, H115)+COUNTIF('Data data'!#REF!, H115)+COUNTIF('Data data'!G:G, H115)</f>
        <v>#REF!</v>
      </c>
      <c r="J115">
        <f>'Data data'!G116</f>
        <v>9.930555555555555E-2</v>
      </c>
      <c r="K115" t="e">
        <f>COUNTIF('Data data'!D:D, J115)+COUNTIF('Data data'!#REF!, J115)+COUNTIF('Data data'!#REF!, J115)+COUNTIF('Data data'!G:G, J115)</f>
        <v>#REF!</v>
      </c>
      <c r="L115" s="36" t="e">
        <f>'Data data'!#REF!</f>
        <v>#REF!</v>
      </c>
      <c r="M115" t="e">
        <f>COUNTIF('Data data'!#REF!, L115)</f>
        <v>#REF!</v>
      </c>
    </row>
    <row r="116" spans="1:13" ht="14" thickBot="1" x14ac:dyDescent="0.2">
      <c r="A116" s="310"/>
      <c r="B116" s="26" t="str">
        <f>'Data data'!C117</f>
        <v>Duerme Negrito</v>
      </c>
      <c r="C116">
        <f>COUNTIF('Data data'!C:C, B116)</f>
        <v>2</v>
      </c>
      <c r="D116" t="str">
        <f>'Data data'!D117</f>
        <v>Natalia Lafourcade</v>
      </c>
      <c r="E116" t="e">
        <f>COUNTIF('Data data'!D:D, D116)+COUNTIF('Data data'!#REF!, D116)+COUNTIF('Data data'!#REF!, D116)+COUNTIF('Data data'!G:G, D116)</f>
        <v>#REF!</v>
      </c>
      <c r="F116" t="e">
        <f>'Data data'!#REF!</f>
        <v>#REF!</v>
      </c>
      <c r="G116" t="e">
        <f>COUNTIF('Data data'!D:D, F116)+COUNTIF('Data data'!#REF!, F116)+COUNTIF('Data data'!#REF!, F116)+COUNTIF('Data data'!G:G, F116)</f>
        <v>#REF!</v>
      </c>
      <c r="H116" t="e">
        <f>'Data data'!#REF!</f>
        <v>#REF!</v>
      </c>
      <c r="I116" t="e">
        <f>COUNTIF('Data data'!D:D, H116)+COUNTIF('Data data'!#REF!, H116)+COUNTIF('Data data'!#REF!, H116)+COUNTIF('Data data'!G:G, H116)</f>
        <v>#REF!</v>
      </c>
      <c r="J116">
        <f>'Data data'!G117</f>
        <v>0.19722222222222222</v>
      </c>
      <c r="K116" t="e">
        <f>COUNTIF('Data data'!D:D, J116)+COUNTIF('Data data'!#REF!, J116)+COUNTIF('Data data'!#REF!, J116)+COUNTIF('Data data'!G:G, J116)</f>
        <v>#REF!</v>
      </c>
      <c r="L116" s="36" t="e">
        <f>'Data data'!#REF!</f>
        <v>#REF!</v>
      </c>
      <c r="M116" t="e">
        <f>COUNTIF('Data data'!#REF!, L116)</f>
        <v>#REF!</v>
      </c>
    </row>
    <row r="117" spans="1:13" ht="14" thickBot="1" x14ac:dyDescent="0.2">
      <c r="A117" s="310"/>
      <c r="B117" s="26" t="str">
        <f>'Data data'!C118</f>
        <v>Bad Stuff Happens in the Bathroom</v>
      </c>
      <c r="C117">
        <f>COUNTIF('Data data'!C:C, B117)</f>
        <v>2</v>
      </c>
      <c r="D117" t="str">
        <f>'Data data'!D118</f>
        <v>The National, Låpsley</v>
      </c>
      <c r="E117" t="e">
        <f>COUNTIF('Data data'!D:D, D117)+COUNTIF('Data data'!#REF!, D117)+COUNTIF('Data data'!#REF!, D117)+COUNTIF('Data data'!G:G, D117)</f>
        <v>#REF!</v>
      </c>
      <c r="F117" t="e">
        <f>'Data data'!#REF!</f>
        <v>#REF!</v>
      </c>
      <c r="G117" t="e">
        <f>COUNTIF('Data data'!D:D, F117)+COUNTIF('Data data'!#REF!, F117)+COUNTIF('Data data'!#REF!, F117)+COUNTIF('Data data'!G:G, F117)</f>
        <v>#REF!</v>
      </c>
      <c r="H117" t="e">
        <f>'Data data'!#REF!</f>
        <v>#REF!</v>
      </c>
      <c r="I117" t="e">
        <f>COUNTIF('Data data'!D:D, H117)+COUNTIF('Data data'!#REF!, H117)+COUNTIF('Data data'!#REF!, H117)+COUNTIF('Data data'!G:G, H117)</f>
        <v>#REF!</v>
      </c>
      <c r="J117">
        <f>'Data data'!G118</f>
        <v>0.11319444444444444</v>
      </c>
      <c r="K117" t="e">
        <f>COUNTIF('Data data'!D:D, J117)+COUNTIF('Data data'!#REF!, J117)+COUNTIF('Data data'!#REF!, J117)+COUNTIF('Data data'!G:G, J117)</f>
        <v>#REF!</v>
      </c>
      <c r="L117" s="36" t="e">
        <f>'Data data'!#REF!</f>
        <v>#REF!</v>
      </c>
      <c r="M117" t="e">
        <f>COUNTIF('Data data'!#REF!, L117)</f>
        <v>#REF!</v>
      </c>
    </row>
    <row r="118" spans="1:13" ht="14" thickBot="1" x14ac:dyDescent="0.2">
      <c r="A118" s="310"/>
      <c r="B118" s="26" t="str">
        <f>'Data data'!C119</f>
        <v>Cool with You</v>
      </c>
      <c r="C118">
        <f>COUNTIF('Data data'!C:C, B118)</f>
        <v>2</v>
      </c>
      <c r="D118" t="str">
        <f>'Data data'!D119</f>
        <v>Her's</v>
      </c>
      <c r="E118" t="e">
        <f>COUNTIF('Data data'!D:D, D118)+COUNTIF('Data data'!#REF!, D118)+COUNTIF('Data data'!#REF!, D118)+COUNTIF('Data data'!G:G, D118)</f>
        <v>#REF!</v>
      </c>
      <c r="F118" t="e">
        <f>'Data data'!#REF!</f>
        <v>#REF!</v>
      </c>
      <c r="G118" t="e">
        <f>COUNTIF('Data data'!D:D, F118)+COUNTIF('Data data'!#REF!, F118)+COUNTIF('Data data'!#REF!, F118)+COUNTIF('Data data'!G:G, F118)</f>
        <v>#REF!</v>
      </c>
      <c r="H118" t="e">
        <f>'Data data'!#REF!</f>
        <v>#REF!</v>
      </c>
      <c r="I118" t="e">
        <f>COUNTIF('Data data'!D:D, H118)+COUNTIF('Data data'!#REF!, H118)+COUNTIF('Data data'!#REF!, H118)+COUNTIF('Data data'!G:G, H118)</f>
        <v>#REF!</v>
      </c>
      <c r="J118">
        <f>'Data data'!G119</f>
        <v>0.26111111111111113</v>
      </c>
      <c r="K118" t="e">
        <f>COUNTIF('Data data'!D:D, J118)+COUNTIF('Data data'!#REF!, J118)+COUNTIF('Data data'!#REF!, J118)+COUNTIF('Data data'!G:G, J118)</f>
        <v>#REF!</v>
      </c>
      <c r="L118" s="36" t="e">
        <f>'Data data'!#REF!</f>
        <v>#REF!</v>
      </c>
      <c r="M118" t="e">
        <f>COUNTIF('Data data'!#REF!, L118)</f>
        <v>#REF!</v>
      </c>
    </row>
    <row r="119" spans="1:13" ht="14" thickBot="1" x14ac:dyDescent="0.2">
      <c r="A119" s="310"/>
      <c r="B119" s="26" t="str">
        <f>'Data data'!C120</f>
        <v>Why iii Love the Moon</v>
      </c>
      <c r="C119">
        <f>COUNTIF('Data data'!C:C, B119)</f>
        <v>1</v>
      </c>
      <c r="D119" t="str">
        <f>'Data data'!D120</f>
        <v>Phony Ppl</v>
      </c>
      <c r="E119" t="e">
        <f>COUNTIF('Data data'!D:D, D119)+COUNTIF('Data data'!#REF!, D119)+COUNTIF('Data data'!#REF!, D119)+COUNTIF('Data data'!G:G, D119)</f>
        <v>#REF!</v>
      </c>
      <c r="F119" t="e">
        <f>'Data data'!#REF!</f>
        <v>#REF!</v>
      </c>
      <c r="G119" t="e">
        <f>COUNTIF('Data data'!D:D, F119)+COUNTIF('Data data'!#REF!, F119)+COUNTIF('Data data'!#REF!, F119)+COUNTIF('Data data'!G:G, F119)</f>
        <v>#REF!</v>
      </c>
      <c r="H119" t="e">
        <f>'Data data'!#REF!</f>
        <v>#REF!</v>
      </c>
      <c r="I119" t="e">
        <f>COUNTIF('Data data'!D:D, H119)+COUNTIF('Data data'!#REF!, H119)+COUNTIF('Data data'!#REF!, H119)+COUNTIF('Data data'!G:G, H119)</f>
        <v>#REF!</v>
      </c>
      <c r="J119">
        <f>'Data data'!G120</f>
        <v>0.23055555555555554</v>
      </c>
      <c r="K119" t="e">
        <f>COUNTIF('Data data'!D:D, J119)+COUNTIF('Data data'!#REF!, J119)+COUNTIF('Data data'!#REF!, J119)+COUNTIF('Data data'!G:G, J119)</f>
        <v>#REF!</v>
      </c>
      <c r="L119" s="36" t="e">
        <f>'Data data'!#REF!</f>
        <v>#REF!</v>
      </c>
      <c r="M119" t="e">
        <f>COUNTIF('Data data'!#REF!, L119)</f>
        <v>#REF!</v>
      </c>
    </row>
    <row r="120" spans="1:13" ht="14" thickBot="1" x14ac:dyDescent="0.2">
      <c r="A120" s="310"/>
      <c r="B120" s="26" t="str">
        <f>'Data data'!C121</f>
        <v>This Is What Makes Us Girls</v>
      </c>
      <c r="C120">
        <f>COUNTIF('Data data'!C:C, B120)</f>
        <v>1</v>
      </c>
      <c r="D120" t="str">
        <f>'Data data'!D121</f>
        <v>Lana Del Rey</v>
      </c>
      <c r="E120" t="e">
        <f>COUNTIF('Data data'!D:D, D120)+COUNTIF('Data data'!#REF!, D120)+COUNTIF('Data data'!#REF!, D120)+COUNTIF('Data data'!G:G, D120)</f>
        <v>#REF!</v>
      </c>
      <c r="F120" t="e">
        <f>'Data data'!#REF!</f>
        <v>#REF!</v>
      </c>
      <c r="G120" t="e">
        <f>COUNTIF('Data data'!D:D, F120)+COUNTIF('Data data'!#REF!, F120)+COUNTIF('Data data'!#REF!, F120)+COUNTIF('Data data'!G:G, F120)</f>
        <v>#REF!</v>
      </c>
      <c r="H120" t="e">
        <f>'Data data'!#REF!</f>
        <v>#REF!</v>
      </c>
      <c r="I120" t="e">
        <f>COUNTIF('Data data'!D:D, H120)+COUNTIF('Data data'!#REF!, H120)+COUNTIF('Data data'!#REF!, H120)+COUNTIF('Data data'!G:G, H120)</f>
        <v>#REF!</v>
      </c>
      <c r="J120">
        <f>'Data data'!G121</f>
        <v>0.16597222222222222</v>
      </c>
      <c r="K120" t="e">
        <f>COUNTIF('Data data'!D:D, J120)+COUNTIF('Data data'!#REF!, J120)+COUNTIF('Data data'!#REF!, J120)+COUNTIF('Data data'!G:G, J120)</f>
        <v>#REF!</v>
      </c>
      <c r="L120" s="36" t="e">
        <f>'Data data'!#REF!</f>
        <v>#REF!</v>
      </c>
      <c r="M120" t="e">
        <f>COUNTIF('Data data'!#REF!, L120)</f>
        <v>#REF!</v>
      </c>
    </row>
    <row r="121" spans="1:13" ht="14" thickBot="1" x14ac:dyDescent="0.2">
      <c r="A121" s="310"/>
      <c r="B121" s="26" t="str">
        <f>'Data data'!C122</f>
        <v>El Chico Del Apartamento 512</v>
      </c>
      <c r="C121">
        <f>COUNTIF('Data data'!C:C, B121)</f>
        <v>2</v>
      </c>
      <c r="D121" t="str">
        <f>'Data data'!D122</f>
        <v>Selena (Mononymous)</v>
      </c>
      <c r="E121" t="e">
        <f>COUNTIF('Data data'!D:D, D121)+COUNTIF('Data data'!#REF!, D121)+COUNTIF('Data data'!#REF!, D121)+COUNTIF('Data data'!G:G, D121)</f>
        <v>#REF!</v>
      </c>
      <c r="F121" t="e">
        <f>'Data data'!#REF!</f>
        <v>#REF!</v>
      </c>
      <c r="G121" t="e">
        <f>COUNTIF('Data data'!D:D, F121)+COUNTIF('Data data'!#REF!, F121)+COUNTIF('Data data'!#REF!, F121)+COUNTIF('Data data'!G:G, F121)</f>
        <v>#REF!</v>
      </c>
      <c r="H121" t="e">
        <f>'Data data'!#REF!</f>
        <v>#REF!</v>
      </c>
      <c r="I121" t="e">
        <f>COUNTIF('Data data'!D:D, H121)+COUNTIF('Data data'!#REF!, H121)+COUNTIF('Data data'!#REF!, H121)+COUNTIF('Data data'!G:G, H121)</f>
        <v>#REF!</v>
      </c>
      <c r="J121">
        <f>'Data data'!G122</f>
        <v>0.1451388888888889</v>
      </c>
      <c r="K121" t="e">
        <f>COUNTIF('Data data'!D:D, J121)+COUNTIF('Data data'!#REF!, J121)+COUNTIF('Data data'!#REF!, J121)+COUNTIF('Data data'!G:G, J121)</f>
        <v>#REF!</v>
      </c>
      <c r="L121" s="36" t="e">
        <f>'Data data'!#REF!</f>
        <v>#REF!</v>
      </c>
      <c r="M121" t="e">
        <f>COUNTIF('Data data'!#REF!, L121)</f>
        <v>#REF!</v>
      </c>
    </row>
    <row r="122" spans="1:13" ht="14" thickBot="1" x14ac:dyDescent="0.2">
      <c r="A122" s="310"/>
      <c r="B122" s="26" t="str">
        <f>'Data data'!C123</f>
        <v>Shining</v>
      </c>
      <c r="C122">
        <f>COUNTIF('Data data'!C:C, B122)</f>
        <v>1</v>
      </c>
      <c r="D122" t="str">
        <f>'Data data'!D123</f>
        <v>DJ Khaled, Beyoncé (Mononymous), JAY Z</v>
      </c>
      <c r="E122" t="e">
        <f>COUNTIF('Data data'!D:D, D122)+COUNTIF('Data data'!#REF!, D122)+COUNTIF('Data data'!#REF!, D122)+COUNTIF('Data data'!G:G, D122)</f>
        <v>#REF!</v>
      </c>
      <c r="F122" t="e">
        <f>'Data data'!#REF!</f>
        <v>#REF!</v>
      </c>
      <c r="G122" t="e">
        <f>COUNTIF('Data data'!D:D, F122)+COUNTIF('Data data'!#REF!, F122)+COUNTIF('Data data'!#REF!, F122)+COUNTIF('Data data'!G:G, F122)</f>
        <v>#REF!</v>
      </c>
      <c r="H122" t="e">
        <f>'Data data'!#REF!</f>
        <v>#REF!</v>
      </c>
      <c r="I122" t="e">
        <f>COUNTIF('Data data'!D:D, H122)+COUNTIF('Data data'!#REF!, H122)+COUNTIF('Data data'!#REF!, H122)+COUNTIF('Data data'!G:G, H122)</f>
        <v>#REF!</v>
      </c>
      <c r="J122">
        <f>'Data data'!G123</f>
        <v>0.19722222222222222</v>
      </c>
      <c r="K122" t="e">
        <f>COUNTIF('Data data'!D:D, J122)+COUNTIF('Data data'!#REF!, J122)+COUNTIF('Data data'!#REF!, J122)+COUNTIF('Data data'!G:G, J122)</f>
        <v>#REF!</v>
      </c>
      <c r="L122" s="36" t="e">
        <f>'Data data'!#REF!</f>
        <v>#REF!</v>
      </c>
      <c r="M122" t="e">
        <f>COUNTIF('Data data'!#REF!, L122)</f>
        <v>#REF!</v>
      </c>
    </row>
    <row r="123" spans="1:13" ht="14" thickBot="1" x14ac:dyDescent="0.2">
      <c r="A123" s="310"/>
      <c r="B123" s="26" t="str">
        <f>'Data data'!C124</f>
        <v>Live It Up (Official Song 2018 FIFA World Cup Russia)</v>
      </c>
      <c r="C123">
        <f>COUNTIF('Data data'!C:C, B123)</f>
        <v>1</v>
      </c>
      <c r="D123" t="str">
        <f>'Data data'!D124</f>
        <v>Nicky Jam, Will Smith, Era Estrefi</v>
      </c>
      <c r="E123" t="e">
        <f>COUNTIF('Data data'!D:D, D123)+COUNTIF('Data data'!#REF!, D123)+COUNTIF('Data data'!#REF!, D123)+COUNTIF('Data data'!G:G, D123)</f>
        <v>#REF!</v>
      </c>
      <c r="F123" t="e">
        <f>'Data data'!#REF!</f>
        <v>#REF!</v>
      </c>
      <c r="G123" t="e">
        <f>COUNTIF('Data data'!D:D, F123)+COUNTIF('Data data'!#REF!, F123)+COUNTIF('Data data'!#REF!, F123)+COUNTIF('Data data'!G:G, F123)</f>
        <v>#REF!</v>
      </c>
      <c r="H123" t="e">
        <f>'Data data'!#REF!</f>
        <v>#REF!</v>
      </c>
      <c r="I123" t="e">
        <f>COUNTIF('Data data'!D:D, H123)+COUNTIF('Data data'!#REF!, H123)+COUNTIF('Data data'!#REF!, H123)+COUNTIF('Data data'!G:G, H123)</f>
        <v>#REF!</v>
      </c>
      <c r="J123">
        <f>'Data data'!G124</f>
        <v>0.14444444444444446</v>
      </c>
      <c r="K123" t="e">
        <f>COUNTIF('Data data'!D:D, J123)+COUNTIF('Data data'!#REF!, J123)+COUNTIF('Data data'!#REF!, J123)+COUNTIF('Data data'!G:G, J123)</f>
        <v>#REF!</v>
      </c>
      <c r="L123" s="36" t="e">
        <f>'Data data'!#REF!</f>
        <v>#REF!</v>
      </c>
      <c r="M123" t="e">
        <f>COUNTIF('Data data'!#REF!, L123)</f>
        <v>#REF!</v>
      </c>
    </row>
    <row r="124" spans="1:13" ht="14" thickBot="1" x14ac:dyDescent="0.2">
      <c r="A124" s="310"/>
      <c r="B124" s="26" t="str">
        <f>'Data data'!C125</f>
        <v>Cake By the Ocean</v>
      </c>
      <c r="C124">
        <f>COUNTIF('Data data'!C:C, B124)</f>
        <v>1</v>
      </c>
      <c r="D124" t="str">
        <f>'Data data'!D125</f>
        <v>DNCE</v>
      </c>
      <c r="E124" t="e">
        <f>COUNTIF('Data data'!D:D, D124)+COUNTIF('Data data'!#REF!, D124)+COUNTIF('Data data'!#REF!, D124)+COUNTIF('Data data'!G:G, D124)</f>
        <v>#REF!</v>
      </c>
      <c r="F124" t="e">
        <f>'Data data'!#REF!</f>
        <v>#REF!</v>
      </c>
      <c r="G124" t="e">
        <f>COUNTIF('Data data'!D:D, F124)+COUNTIF('Data data'!#REF!, F124)+COUNTIF('Data data'!#REF!, F124)+COUNTIF('Data data'!G:G, F124)</f>
        <v>#REF!</v>
      </c>
      <c r="H124" t="e">
        <f>'Data data'!#REF!</f>
        <v>#REF!</v>
      </c>
      <c r="I124" t="e">
        <f>COUNTIF('Data data'!D:D, H124)+COUNTIF('Data data'!#REF!, H124)+COUNTIF('Data data'!#REF!, H124)+COUNTIF('Data data'!G:G, H124)</f>
        <v>#REF!</v>
      </c>
      <c r="J124">
        <f>'Data data'!G125</f>
        <v>0.15208333333333332</v>
      </c>
      <c r="K124" t="e">
        <f>COUNTIF('Data data'!D:D, J124)+COUNTIF('Data data'!#REF!, J124)+COUNTIF('Data data'!#REF!, J124)+COUNTIF('Data data'!G:G, J124)</f>
        <v>#REF!</v>
      </c>
      <c r="L124" s="36" t="e">
        <f>'Data data'!#REF!</f>
        <v>#REF!</v>
      </c>
      <c r="M124" t="e">
        <f>COUNTIF('Data data'!#REF!, L124)</f>
        <v>#REF!</v>
      </c>
    </row>
    <row r="125" spans="1:13" ht="14" thickBot="1" x14ac:dyDescent="0.2">
      <c r="A125" s="310"/>
      <c r="B125" s="26" t="str">
        <f>'Data data'!C126</f>
        <v>White Walls</v>
      </c>
      <c r="C125">
        <f>COUNTIF('Data data'!C:C, B125)</f>
        <v>2</v>
      </c>
      <c r="D125" t="str">
        <f>'Data data'!D126</f>
        <v>Macklemore, Ryan Lewis, ScHoolboy Q, Hollis (Mononymous)</v>
      </c>
      <c r="E125" t="e">
        <f>COUNTIF('Data data'!D:D, D125)+COUNTIF('Data data'!#REF!, D125)+COUNTIF('Data data'!#REF!, D125)+COUNTIF('Data data'!G:G, D125)</f>
        <v>#REF!</v>
      </c>
      <c r="F125" t="e">
        <f>'Data data'!#REF!</f>
        <v>#REF!</v>
      </c>
      <c r="G125" t="e">
        <f>COUNTIF('Data data'!D:D, F125)+COUNTIF('Data data'!#REF!, F125)+COUNTIF('Data data'!#REF!, F125)+COUNTIF('Data data'!G:G, F125)</f>
        <v>#REF!</v>
      </c>
      <c r="H125" t="e">
        <f>'Data data'!#REF!</f>
        <v>#REF!</v>
      </c>
      <c r="I125" t="e">
        <f>COUNTIF('Data data'!D:D, H125)+COUNTIF('Data data'!#REF!, H125)+COUNTIF('Data data'!#REF!, H125)+COUNTIF('Data data'!G:G, H125)</f>
        <v>#REF!</v>
      </c>
      <c r="J125">
        <f>'Data data'!G126</f>
        <v>0.15277777777777776</v>
      </c>
      <c r="K125" t="e">
        <f>COUNTIF('Data data'!D:D, J125)+COUNTIF('Data data'!#REF!, J125)+COUNTIF('Data data'!#REF!, J125)+COUNTIF('Data data'!G:G, J125)</f>
        <v>#REF!</v>
      </c>
      <c r="L125" s="36" t="e">
        <f>'Data data'!#REF!</f>
        <v>#REF!</v>
      </c>
      <c r="M125" t="e">
        <f>COUNTIF('Data data'!#REF!, L125)</f>
        <v>#REF!</v>
      </c>
    </row>
    <row r="126" spans="1:13" ht="14" thickBot="1" x14ac:dyDescent="0.2">
      <c r="A126" s="310"/>
      <c r="B126" s="26" t="str">
        <f>'Data data'!C127</f>
        <v>A Wake</v>
      </c>
      <c r="C126">
        <f>COUNTIF('Data data'!C:C, B126)</f>
        <v>2</v>
      </c>
      <c r="D126" t="str">
        <f>'Data data'!D127</f>
        <v>Macklemore, Ryan Lewis, Evan Roman</v>
      </c>
      <c r="E126" t="e">
        <f>COUNTIF('Data data'!D:D, D126)+COUNTIF('Data data'!#REF!, D126)+COUNTIF('Data data'!#REF!, D126)+COUNTIF('Data data'!G:G, D126)</f>
        <v>#REF!</v>
      </c>
      <c r="F126" t="e">
        <f>'Data data'!#REF!</f>
        <v>#REF!</v>
      </c>
      <c r="G126" t="e">
        <f>COUNTIF('Data data'!D:D, F126)+COUNTIF('Data data'!#REF!, F126)+COUNTIF('Data data'!#REF!, F126)+COUNTIF('Data data'!G:G, F126)</f>
        <v>#REF!</v>
      </c>
      <c r="H126" t="e">
        <f>'Data data'!#REF!</f>
        <v>#REF!</v>
      </c>
      <c r="I126" t="e">
        <f>COUNTIF('Data data'!D:D, H126)+COUNTIF('Data data'!#REF!, H126)+COUNTIF('Data data'!#REF!, H126)+COUNTIF('Data data'!G:G, H126)</f>
        <v>#REF!</v>
      </c>
      <c r="J126">
        <f>'Data data'!G127</f>
        <v>0.15694444444444444</v>
      </c>
      <c r="K126" t="e">
        <f>COUNTIF('Data data'!D:D, J126)+COUNTIF('Data data'!#REF!, J126)+COUNTIF('Data data'!#REF!, J126)+COUNTIF('Data data'!G:G, J126)</f>
        <v>#REF!</v>
      </c>
      <c r="L126" s="36" t="e">
        <f>'Data data'!#REF!</f>
        <v>#REF!</v>
      </c>
      <c r="M126" t="e">
        <f>COUNTIF('Data data'!#REF!, L126)</f>
        <v>#REF!</v>
      </c>
    </row>
    <row r="127" spans="1:13" ht="14" thickBot="1" x14ac:dyDescent="0.2">
      <c r="A127" s="284"/>
      <c r="B127" s="26" t="str">
        <f>'Data data'!C128</f>
        <v>Castle</v>
      </c>
      <c r="C127">
        <f>COUNTIF('Data data'!C:C, B127)</f>
        <v>1</v>
      </c>
      <c r="D127" t="str">
        <f>'Data data'!D128</f>
        <v>Macklemore, Ryan Lewis</v>
      </c>
      <c r="E127" t="e">
        <f>COUNTIF('Data data'!D:D, D127)+COUNTIF('Data data'!#REF!, D127)+COUNTIF('Data data'!#REF!, D127)+COUNTIF('Data data'!G:G, D127)</f>
        <v>#REF!</v>
      </c>
      <c r="F127" t="e">
        <f>'Data data'!#REF!</f>
        <v>#REF!</v>
      </c>
      <c r="G127" t="e">
        <f>COUNTIF('Data data'!D:D, F127)+COUNTIF('Data data'!#REF!, F127)+COUNTIF('Data data'!#REF!, F127)+COUNTIF('Data data'!G:G, F127)</f>
        <v>#REF!</v>
      </c>
      <c r="H127" t="e">
        <f>'Data data'!#REF!</f>
        <v>#REF!</v>
      </c>
      <c r="I127" t="e">
        <f>COUNTIF('Data data'!D:D, H127)+COUNTIF('Data data'!#REF!, H127)+COUNTIF('Data data'!#REF!, H127)+COUNTIF('Data data'!G:G, H127)</f>
        <v>#REF!</v>
      </c>
      <c r="J127">
        <f>'Data data'!G128</f>
        <v>0.17916666666666667</v>
      </c>
      <c r="K127" t="e">
        <f>COUNTIF('Data data'!D:D, J127)+COUNTIF('Data data'!#REF!, J127)+COUNTIF('Data data'!#REF!, J127)+COUNTIF('Data data'!G:G, J127)</f>
        <v>#REF!</v>
      </c>
      <c r="L127" s="36" t="e">
        <f>'Data data'!#REF!</f>
        <v>#REF!</v>
      </c>
      <c r="M127" t="e">
        <f>COUNTIF('Data data'!#REF!, L127)</f>
        <v>#REF!</v>
      </c>
    </row>
    <row r="128" spans="1:13" ht="14" thickBot="1" x14ac:dyDescent="0.2">
      <c r="A128" s="309" t="s">
        <v>358</v>
      </c>
      <c r="B128" s="26" t="str">
        <f>'Data data'!C129</f>
        <v>White Walls</v>
      </c>
      <c r="C128">
        <f>COUNTIF('Data data'!C:C, B128)</f>
        <v>2</v>
      </c>
      <c r="D128" t="str">
        <f>'Data data'!D129</f>
        <v>Macklemore, Ryan Lewis, ScHoolboy Q, Hollis (Mononymous)</v>
      </c>
      <c r="E128" t="e">
        <f>COUNTIF('Data data'!D:D, D128)+COUNTIF('Data data'!#REF!, D128)+COUNTIF('Data data'!#REF!, D128)+COUNTIF('Data data'!G:G, D128)</f>
        <v>#REF!</v>
      </c>
      <c r="F128" t="e">
        <f>'Data data'!#REF!</f>
        <v>#REF!</v>
      </c>
      <c r="G128" t="e">
        <f>COUNTIF('Data data'!D:D, F128)+COUNTIF('Data data'!#REF!, F128)+COUNTIF('Data data'!#REF!, F128)+COUNTIF('Data data'!G:G, F128)</f>
        <v>#REF!</v>
      </c>
      <c r="H128" t="e">
        <f>'Data data'!#REF!</f>
        <v>#REF!</v>
      </c>
      <c r="I128" t="e">
        <f>COUNTIF('Data data'!D:D, H128)+COUNTIF('Data data'!#REF!, H128)+COUNTIF('Data data'!#REF!, H128)+COUNTIF('Data data'!G:G, H128)</f>
        <v>#REF!</v>
      </c>
      <c r="J128">
        <f>'Data data'!G129</f>
        <v>0.15277777777777776</v>
      </c>
      <c r="K128" t="e">
        <f>COUNTIF('Data data'!D:D, J128)+COUNTIF('Data data'!#REF!, J128)+COUNTIF('Data data'!#REF!, J128)+COUNTIF('Data data'!G:G, J128)</f>
        <v>#REF!</v>
      </c>
      <c r="L128" s="36" t="e">
        <f>'Data data'!#REF!</f>
        <v>#REF!</v>
      </c>
      <c r="M128" t="e">
        <f>COUNTIF('Data data'!#REF!, L128)</f>
        <v>#REF!</v>
      </c>
    </row>
    <row r="129" spans="1:13" ht="14" thickBot="1" x14ac:dyDescent="0.2">
      <c r="A129" s="310"/>
      <c r="B129" s="26" t="str">
        <f>'Data data'!C130</f>
        <v>Some Unholy War</v>
      </c>
      <c r="C129">
        <f>COUNTIF('Data data'!C:C, B129)</f>
        <v>3</v>
      </c>
      <c r="D129" t="str">
        <f>'Data data'!D130</f>
        <v>Amy Winehouse</v>
      </c>
      <c r="E129" t="e">
        <f>COUNTIF('Data data'!D:D, D129)+COUNTIF('Data data'!#REF!, D129)+COUNTIF('Data data'!#REF!, D129)+COUNTIF('Data data'!G:G, D129)</f>
        <v>#REF!</v>
      </c>
      <c r="F129" t="e">
        <f>'Data data'!#REF!</f>
        <v>#REF!</v>
      </c>
      <c r="G129" t="e">
        <f>COUNTIF('Data data'!D:D, F129)+COUNTIF('Data data'!#REF!, F129)+COUNTIF('Data data'!#REF!, F129)+COUNTIF('Data data'!G:G, F129)</f>
        <v>#REF!</v>
      </c>
      <c r="H129" t="e">
        <f>'Data data'!#REF!</f>
        <v>#REF!</v>
      </c>
      <c r="I129" t="e">
        <f>COUNTIF('Data data'!D:D, H129)+COUNTIF('Data data'!#REF!, H129)+COUNTIF('Data data'!#REF!, H129)+COUNTIF('Data data'!G:G, H129)</f>
        <v>#REF!</v>
      </c>
      <c r="J129">
        <f>'Data data'!G130</f>
        <v>9.930555555555555E-2</v>
      </c>
      <c r="K129" t="e">
        <f>COUNTIF('Data data'!D:D, J129)+COUNTIF('Data data'!#REF!, J129)+COUNTIF('Data data'!#REF!, J129)+COUNTIF('Data data'!G:G, J129)</f>
        <v>#REF!</v>
      </c>
      <c r="L129" s="36" t="e">
        <f>'Data data'!#REF!</f>
        <v>#REF!</v>
      </c>
      <c r="M129" t="e">
        <f>COUNTIF('Data data'!#REF!, L129)</f>
        <v>#REF!</v>
      </c>
    </row>
    <row r="130" spans="1:13" ht="14" thickBot="1" x14ac:dyDescent="0.2">
      <c r="A130" s="310"/>
      <c r="B130" s="26" t="str">
        <f>'Data data'!C131</f>
        <v>Someone New</v>
      </c>
      <c r="C130">
        <f>COUNTIF('Data data'!C:C, B130)</f>
        <v>3</v>
      </c>
      <c r="D130" t="str">
        <f>'Data data'!D131</f>
        <v>Hozier (Mononymous)</v>
      </c>
      <c r="E130" t="e">
        <f>COUNTIF('Data data'!D:D, D130)+COUNTIF('Data data'!#REF!, D130)+COUNTIF('Data data'!#REF!, D130)+COUNTIF('Data data'!G:G, D130)</f>
        <v>#REF!</v>
      </c>
      <c r="F130" t="e">
        <f>'Data data'!#REF!</f>
        <v>#REF!</v>
      </c>
      <c r="G130" t="e">
        <f>COUNTIF('Data data'!D:D, F130)+COUNTIF('Data data'!#REF!, F130)+COUNTIF('Data data'!#REF!, F130)+COUNTIF('Data data'!G:G, F130)</f>
        <v>#REF!</v>
      </c>
      <c r="H130" t="e">
        <f>'Data data'!#REF!</f>
        <v>#REF!</v>
      </c>
      <c r="I130" t="e">
        <f>COUNTIF('Data data'!D:D, H130)+COUNTIF('Data data'!#REF!, H130)+COUNTIF('Data data'!#REF!, H130)+COUNTIF('Data data'!G:G, H130)</f>
        <v>#REF!</v>
      </c>
      <c r="J130">
        <f>'Data data'!G131</f>
        <v>0.15486111111111112</v>
      </c>
      <c r="K130" t="e">
        <f>COUNTIF('Data data'!D:D, J130)+COUNTIF('Data data'!#REF!, J130)+COUNTIF('Data data'!#REF!, J130)+COUNTIF('Data data'!G:G, J130)</f>
        <v>#REF!</v>
      </c>
      <c r="L130" s="36" t="e">
        <f>'Data data'!#REF!</f>
        <v>#REF!</v>
      </c>
      <c r="M130" t="e">
        <f>COUNTIF('Data data'!#REF!, L130)</f>
        <v>#REF!</v>
      </c>
    </row>
    <row r="131" spans="1:13" ht="14" thickBot="1" x14ac:dyDescent="0.2">
      <c r="A131" s="310"/>
      <c r="B131" s="26" t="str">
        <f>'Data data'!C132</f>
        <v>A Wake</v>
      </c>
      <c r="C131">
        <f>COUNTIF('Data data'!C:C, B131)</f>
        <v>2</v>
      </c>
      <c r="D131" t="str">
        <f>'Data data'!D132</f>
        <v>Macklemore, Ryan Lewis, Evan Roman</v>
      </c>
      <c r="E131" t="e">
        <f>COUNTIF('Data data'!D:D, D131)+COUNTIF('Data data'!#REF!, D131)+COUNTIF('Data data'!#REF!, D131)+COUNTIF('Data data'!G:G, D131)</f>
        <v>#REF!</v>
      </c>
      <c r="F131" t="e">
        <f>'Data data'!#REF!</f>
        <v>#REF!</v>
      </c>
      <c r="G131" t="e">
        <f>COUNTIF('Data data'!D:D, F131)+COUNTIF('Data data'!#REF!, F131)+COUNTIF('Data data'!#REF!, F131)+COUNTIF('Data data'!G:G, F131)</f>
        <v>#REF!</v>
      </c>
      <c r="H131" t="e">
        <f>'Data data'!#REF!</f>
        <v>#REF!</v>
      </c>
      <c r="I131" t="e">
        <f>COUNTIF('Data data'!D:D, H131)+COUNTIF('Data data'!#REF!, H131)+COUNTIF('Data data'!#REF!, H131)+COUNTIF('Data data'!G:G, H131)</f>
        <v>#REF!</v>
      </c>
      <c r="J131">
        <f>'Data data'!G132</f>
        <v>0.15694444444444444</v>
      </c>
      <c r="K131" t="e">
        <f>COUNTIF('Data data'!D:D, J131)+COUNTIF('Data data'!#REF!, J131)+COUNTIF('Data data'!#REF!, J131)+COUNTIF('Data data'!G:G, J131)</f>
        <v>#REF!</v>
      </c>
      <c r="L131" s="36" t="e">
        <f>'Data data'!#REF!</f>
        <v>#REF!</v>
      </c>
      <c r="M131" t="e">
        <f>COUNTIF('Data data'!#REF!, L131)</f>
        <v>#REF!</v>
      </c>
    </row>
    <row r="132" spans="1:13" ht="14" thickBot="1" x14ac:dyDescent="0.2">
      <c r="A132" s="310"/>
      <c r="B132" s="26" t="str">
        <f>'Data data'!C133</f>
        <v>Ship to Wreck</v>
      </c>
      <c r="C132">
        <f>COUNTIF('Data data'!C:C, B132)</f>
        <v>2</v>
      </c>
      <c r="D132" t="str">
        <f>'Data data'!D133</f>
        <v>Florence + the Machine</v>
      </c>
      <c r="E132" t="e">
        <f>COUNTIF('Data data'!D:D, D132)+COUNTIF('Data data'!#REF!, D132)+COUNTIF('Data data'!#REF!, D132)+COUNTIF('Data data'!G:G, D132)</f>
        <v>#REF!</v>
      </c>
      <c r="F132" t="e">
        <f>'Data data'!#REF!</f>
        <v>#REF!</v>
      </c>
      <c r="G132" t="e">
        <f>COUNTIF('Data data'!D:D, F132)+COUNTIF('Data data'!#REF!, F132)+COUNTIF('Data data'!#REF!, F132)+COUNTIF('Data data'!G:G, F132)</f>
        <v>#REF!</v>
      </c>
      <c r="H132" t="e">
        <f>'Data data'!#REF!</f>
        <v>#REF!</v>
      </c>
      <c r="I132" t="e">
        <f>COUNTIF('Data data'!D:D, H132)+COUNTIF('Data data'!#REF!, H132)+COUNTIF('Data data'!#REF!, H132)+COUNTIF('Data data'!G:G, H132)</f>
        <v>#REF!</v>
      </c>
      <c r="J132">
        <f>'Data data'!G133</f>
        <v>0.16319444444444445</v>
      </c>
      <c r="K132" t="e">
        <f>COUNTIF('Data data'!D:D, J132)+COUNTIF('Data data'!#REF!, J132)+COUNTIF('Data data'!#REF!, J132)+COUNTIF('Data data'!G:G, J132)</f>
        <v>#REF!</v>
      </c>
      <c r="L132" s="36" t="e">
        <f>'Data data'!#REF!</f>
        <v>#REF!</v>
      </c>
      <c r="M132" t="e">
        <f>COUNTIF('Data data'!#REF!, L132)</f>
        <v>#REF!</v>
      </c>
    </row>
    <row r="133" spans="1:13" ht="14" thickBot="1" x14ac:dyDescent="0.2">
      <c r="A133" s="310"/>
      <c r="B133" s="26" t="str">
        <f>'Data data'!C134</f>
        <v>Nico And The Niners</v>
      </c>
      <c r="C133">
        <f>COUNTIF('Data data'!C:C, B133)</f>
        <v>1</v>
      </c>
      <c r="D133" t="str">
        <f>'Data data'!D134</f>
        <v>twenty one pilots</v>
      </c>
      <c r="E133" t="e">
        <f>COUNTIF('Data data'!D:D, D133)+COUNTIF('Data data'!#REF!, D133)+COUNTIF('Data data'!#REF!, D133)+COUNTIF('Data data'!G:G, D133)</f>
        <v>#REF!</v>
      </c>
      <c r="F133" t="e">
        <f>'Data data'!#REF!</f>
        <v>#REF!</v>
      </c>
      <c r="G133" t="e">
        <f>COUNTIF('Data data'!D:D, F133)+COUNTIF('Data data'!#REF!, F133)+COUNTIF('Data data'!#REF!, F133)+COUNTIF('Data data'!G:G, F133)</f>
        <v>#REF!</v>
      </c>
      <c r="H133" t="e">
        <f>'Data data'!#REF!</f>
        <v>#REF!</v>
      </c>
      <c r="I133" t="e">
        <f>COUNTIF('Data data'!D:D, H133)+COUNTIF('Data data'!#REF!, H133)+COUNTIF('Data data'!#REF!, H133)+COUNTIF('Data data'!G:G, H133)</f>
        <v>#REF!</v>
      </c>
      <c r="J133">
        <f>'Data data'!G134</f>
        <v>0.15625</v>
      </c>
      <c r="K133" t="e">
        <f>COUNTIF('Data data'!D:D, J133)+COUNTIF('Data data'!#REF!, J133)+COUNTIF('Data data'!#REF!, J133)+COUNTIF('Data data'!G:G, J133)</f>
        <v>#REF!</v>
      </c>
      <c r="L133" s="36" t="e">
        <f>'Data data'!#REF!</f>
        <v>#REF!</v>
      </c>
      <c r="M133" t="e">
        <f>COUNTIF('Data data'!#REF!, L133)</f>
        <v>#REF!</v>
      </c>
    </row>
    <row r="134" spans="1:13" ht="14" thickBot="1" x14ac:dyDescent="0.2">
      <c r="A134" s="310"/>
      <c r="B134" s="26" t="str">
        <f>'Data data'!C135</f>
        <v>Small Poppies</v>
      </c>
      <c r="C134">
        <f>COUNTIF('Data data'!C:C, B134)</f>
        <v>2</v>
      </c>
      <c r="D134" t="str">
        <f>'Data data'!D135</f>
        <v>Courtney Barnett</v>
      </c>
      <c r="E134" t="e">
        <f>COUNTIF('Data data'!D:D, D134)+COUNTIF('Data data'!#REF!, D134)+COUNTIF('Data data'!#REF!, D134)+COUNTIF('Data data'!G:G, D134)</f>
        <v>#REF!</v>
      </c>
      <c r="F134" t="e">
        <f>'Data data'!#REF!</f>
        <v>#REF!</v>
      </c>
      <c r="G134" t="e">
        <f>COUNTIF('Data data'!D:D, F134)+COUNTIF('Data data'!#REF!, F134)+COUNTIF('Data data'!#REF!, F134)+COUNTIF('Data data'!G:G, F134)</f>
        <v>#REF!</v>
      </c>
      <c r="H134" t="e">
        <f>'Data data'!#REF!</f>
        <v>#REF!</v>
      </c>
      <c r="I134" t="e">
        <f>COUNTIF('Data data'!D:D, H134)+COUNTIF('Data data'!#REF!, H134)+COUNTIF('Data data'!#REF!, H134)+COUNTIF('Data data'!G:G, H134)</f>
        <v>#REF!</v>
      </c>
      <c r="J134">
        <f>'Data data'!G135</f>
        <v>0.29166666666666669</v>
      </c>
      <c r="K134" t="e">
        <f>COUNTIF('Data data'!D:D, J134)+COUNTIF('Data data'!#REF!, J134)+COUNTIF('Data data'!#REF!, J134)+COUNTIF('Data data'!G:G, J134)</f>
        <v>#REF!</v>
      </c>
      <c r="L134" s="36" t="e">
        <f>'Data data'!#REF!</f>
        <v>#REF!</v>
      </c>
      <c r="M134" t="e">
        <f>COUNTIF('Data data'!#REF!, L134)</f>
        <v>#REF!</v>
      </c>
    </row>
    <row r="135" spans="1:13" ht="14" thickBot="1" x14ac:dyDescent="0.2">
      <c r="A135" s="310"/>
      <c r="B135" s="26" t="str">
        <f>'Data data'!C136</f>
        <v>All the Girls Love Alice</v>
      </c>
      <c r="C135">
        <f>COUNTIF('Data data'!C:C, B135)</f>
        <v>2</v>
      </c>
      <c r="D135" t="str">
        <f>'Data data'!D136</f>
        <v>Elton John</v>
      </c>
      <c r="E135" t="e">
        <f>COUNTIF('Data data'!D:D, D135)+COUNTIF('Data data'!#REF!, D135)+COUNTIF('Data data'!#REF!, D135)+COUNTIF('Data data'!G:G, D135)</f>
        <v>#REF!</v>
      </c>
      <c r="F135" t="e">
        <f>'Data data'!#REF!</f>
        <v>#REF!</v>
      </c>
      <c r="G135" t="e">
        <f>COUNTIF('Data data'!D:D, F135)+COUNTIF('Data data'!#REF!, F135)+COUNTIF('Data data'!#REF!, F135)+COUNTIF('Data data'!G:G, F135)</f>
        <v>#REF!</v>
      </c>
      <c r="H135" t="e">
        <f>'Data data'!#REF!</f>
        <v>#REF!</v>
      </c>
      <c r="I135" t="e">
        <f>COUNTIF('Data data'!D:D, H135)+COUNTIF('Data data'!#REF!, H135)+COUNTIF('Data data'!#REF!, H135)+COUNTIF('Data data'!G:G, H135)</f>
        <v>#REF!</v>
      </c>
      <c r="J135">
        <f>'Data data'!G136</f>
        <v>0.21388888888888891</v>
      </c>
      <c r="K135" t="e">
        <f>COUNTIF('Data data'!D:D, J135)+COUNTIF('Data data'!#REF!, J135)+COUNTIF('Data data'!#REF!, J135)+COUNTIF('Data data'!G:G, J135)</f>
        <v>#REF!</v>
      </c>
      <c r="L135" s="36" t="e">
        <f>'Data data'!#REF!</f>
        <v>#REF!</v>
      </c>
      <c r="M135" t="e">
        <f>COUNTIF('Data data'!#REF!, L135)</f>
        <v>#REF!</v>
      </c>
    </row>
    <row r="136" spans="1:13" ht="14" thickBot="1" x14ac:dyDescent="0.2">
      <c r="A136" s="310"/>
      <c r="B136" s="26" t="str">
        <f>'Data data'!C137</f>
        <v>Mother Whale Eyeless</v>
      </c>
      <c r="C136">
        <f>COUNTIF('Data data'!C:C, B136)</f>
        <v>1</v>
      </c>
      <c r="D136" t="str">
        <f>'Data data'!D137</f>
        <v>Brian Eno</v>
      </c>
      <c r="E136" t="e">
        <f>COUNTIF('Data data'!D:D, D136)+COUNTIF('Data data'!#REF!, D136)+COUNTIF('Data data'!#REF!, D136)+COUNTIF('Data data'!G:G, D136)</f>
        <v>#REF!</v>
      </c>
      <c r="F136" t="e">
        <f>'Data data'!#REF!</f>
        <v>#REF!</v>
      </c>
      <c r="G136" t="e">
        <f>COUNTIF('Data data'!D:D, F136)+COUNTIF('Data data'!#REF!, F136)+COUNTIF('Data data'!#REF!, F136)+COUNTIF('Data data'!G:G, F136)</f>
        <v>#REF!</v>
      </c>
      <c r="H136" t="e">
        <f>'Data data'!#REF!</f>
        <v>#REF!</v>
      </c>
      <c r="I136" t="e">
        <f>COUNTIF('Data data'!D:D, H136)+COUNTIF('Data data'!#REF!, H136)+COUNTIF('Data data'!#REF!, H136)+COUNTIF('Data data'!G:G, H136)</f>
        <v>#REF!</v>
      </c>
      <c r="J136">
        <f>'Data data'!G137</f>
        <v>0.24027777777777778</v>
      </c>
      <c r="K136" t="e">
        <f>COUNTIF('Data data'!D:D, J136)+COUNTIF('Data data'!#REF!, J136)+COUNTIF('Data data'!#REF!, J136)+COUNTIF('Data data'!G:G, J136)</f>
        <v>#REF!</v>
      </c>
      <c r="L136" s="36" t="e">
        <f>'Data data'!#REF!</f>
        <v>#REF!</v>
      </c>
      <c r="M136" t="e">
        <f>COUNTIF('Data data'!#REF!, L136)</f>
        <v>#REF!</v>
      </c>
    </row>
    <row r="137" spans="1:13" ht="14" thickBot="1" x14ac:dyDescent="0.2">
      <c r="A137" s="310"/>
      <c r="B137" s="26" t="str">
        <f>'Data data'!C138</f>
        <v>The Boy Is Mine</v>
      </c>
      <c r="C137">
        <f>COUNTIF('Data data'!C:C, B137)</f>
        <v>1</v>
      </c>
      <c r="D137" t="str">
        <f>'Data data'!D138</f>
        <v>Brandy (Mononymous), Monica (Mononymous)</v>
      </c>
      <c r="E137" t="e">
        <f>COUNTIF('Data data'!D:D, D137)+COUNTIF('Data data'!#REF!, D137)+COUNTIF('Data data'!#REF!, D137)+COUNTIF('Data data'!G:G, D137)</f>
        <v>#REF!</v>
      </c>
      <c r="F137" t="e">
        <f>'Data data'!#REF!</f>
        <v>#REF!</v>
      </c>
      <c r="G137" t="e">
        <f>COUNTIF('Data data'!D:D, F137)+COUNTIF('Data data'!#REF!, F137)+COUNTIF('Data data'!#REF!, F137)+COUNTIF('Data data'!G:G, F137)</f>
        <v>#REF!</v>
      </c>
      <c r="H137" t="e">
        <f>'Data data'!#REF!</f>
        <v>#REF!</v>
      </c>
      <c r="I137" t="e">
        <f>COUNTIF('Data data'!D:D, H137)+COUNTIF('Data data'!#REF!, H137)+COUNTIF('Data data'!#REF!, H137)+COUNTIF('Data data'!G:G, H137)</f>
        <v>#REF!</v>
      </c>
      <c r="J137">
        <f>'Data data'!G138</f>
        <v>0.20486111111111113</v>
      </c>
      <c r="K137" t="e">
        <f>COUNTIF('Data data'!D:D, J137)+COUNTIF('Data data'!#REF!, J137)+COUNTIF('Data data'!#REF!, J137)+COUNTIF('Data data'!G:G, J137)</f>
        <v>#REF!</v>
      </c>
      <c r="L137" s="36" t="e">
        <f>'Data data'!#REF!</f>
        <v>#REF!</v>
      </c>
      <c r="M137" t="e">
        <f>COUNTIF('Data data'!#REF!, L137)</f>
        <v>#REF!</v>
      </c>
    </row>
    <row r="138" spans="1:13" ht="14" thickBot="1" x14ac:dyDescent="0.2">
      <c r="A138" s="310"/>
      <c r="B138" s="26" t="str">
        <f>'Data data'!C139</f>
        <v>It Wasn't Me</v>
      </c>
      <c r="C138">
        <f>COUNTIF('Data data'!C:C, B138)</f>
        <v>1</v>
      </c>
      <c r="D138" t="str">
        <f>'Data data'!D139</f>
        <v>Shaggy (Mononymous), Ricardo Ducent</v>
      </c>
      <c r="E138" t="e">
        <f>COUNTIF('Data data'!D:D, D138)+COUNTIF('Data data'!#REF!, D138)+COUNTIF('Data data'!#REF!, D138)+COUNTIF('Data data'!G:G, D138)</f>
        <v>#REF!</v>
      </c>
      <c r="F138" t="e">
        <f>'Data data'!#REF!</f>
        <v>#REF!</v>
      </c>
      <c r="G138" t="e">
        <f>COUNTIF('Data data'!D:D, F138)+COUNTIF('Data data'!#REF!, F138)+COUNTIF('Data data'!#REF!, F138)+COUNTIF('Data data'!G:G, F138)</f>
        <v>#REF!</v>
      </c>
      <c r="H138" t="e">
        <f>'Data data'!#REF!</f>
        <v>#REF!</v>
      </c>
      <c r="I138" t="e">
        <f>COUNTIF('Data data'!D:D, H138)+COUNTIF('Data data'!#REF!, H138)+COUNTIF('Data data'!#REF!, H138)+COUNTIF('Data data'!G:G, H138)</f>
        <v>#REF!</v>
      </c>
      <c r="J138">
        <f>'Data data'!G139</f>
        <v>0.15833333333333333</v>
      </c>
      <c r="K138" t="e">
        <f>COUNTIF('Data data'!D:D, J138)+COUNTIF('Data data'!#REF!, J138)+COUNTIF('Data data'!#REF!, J138)+COUNTIF('Data data'!G:G, J138)</f>
        <v>#REF!</v>
      </c>
      <c r="L138" s="36" t="e">
        <f>'Data data'!#REF!</f>
        <v>#REF!</v>
      </c>
      <c r="M138" t="e">
        <f>COUNTIF('Data data'!#REF!, L138)</f>
        <v>#REF!</v>
      </c>
    </row>
    <row r="139" spans="1:13" ht="14" thickBot="1" x14ac:dyDescent="0.2">
      <c r="A139" s="310"/>
      <c r="B139" s="26" t="str">
        <f>'Data data'!C140</f>
        <v>No Scrubs</v>
      </c>
      <c r="C139">
        <f>COUNTIF('Data data'!C:C, B139)</f>
        <v>1</v>
      </c>
      <c r="D139" t="str">
        <f>'Data data'!D140</f>
        <v>TLC</v>
      </c>
      <c r="E139" t="e">
        <f>COUNTIF('Data data'!D:D, D139)+COUNTIF('Data data'!#REF!, D139)+COUNTIF('Data data'!#REF!, D139)+COUNTIF('Data data'!G:G, D139)</f>
        <v>#REF!</v>
      </c>
      <c r="F139" t="e">
        <f>'Data data'!#REF!</f>
        <v>#REF!</v>
      </c>
      <c r="G139" t="e">
        <f>COUNTIF('Data data'!D:D, F139)+COUNTIF('Data data'!#REF!, F139)+COUNTIF('Data data'!#REF!, F139)+COUNTIF('Data data'!G:G, F139)</f>
        <v>#REF!</v>
      </c>
      <c r="H139" t="e">
        <f>'Data data'!#REF!</f>
        <v>#REF!</v>
      </c>
      <c r="I139" t="e">
        <f>COUNTIF('Data data'!D:D, H139)+COUNTIF('Data data'!#REF!, H139)+COUNTIF('Data data'!#REF!, H139)+COUNTIF('Data data'!G:G, H139)</f>
        <v>#REF!</v>
      </c>
      <c r="J139">
        <f>'Data data'!G140</f>
        <v>0.14861111111111111</v>
      </c>
      <c r="K139" t="e">
        <f>COUNTIF('Data data'!D:D, J139)+COUNTIF('Data data'!#REF!, J139)+COUNTIF('Data data'!#REF!, J139)+COUNTIF('Data data'!G:G, J139)</f>
        <v>#REF!</v>
      </c>
      <c r="L139" s="36" t="e">
        <f>'Data data'!#REF!</f>
        <v>#REF!</v>
      </c>
      <c r="M139" t="e">
        <f>COUNTIF('Data data'!#REF!, L139)</f>
        <v>#REF!</v>
      </c>
    </row>
    <row r="140" spans="1:13" ht="14" thickBot="1" x14ac:dyDescent="0.2">
      <c r="A140" s="310"/>
      <c r="B140" s="26" t="str">
        <f>'Data data'!C141</f>
        <v>Mr. Brightside</v>
      </c>
      <c r="C140">
        <f>COUNTIF('Data data'!C:C, B140)</f>
        <v>1</v>
      </c>
      <c r="D140" t="str">
        <f>'Data data'!D141</f>
        <v>The Killers</v>
      </c>
      <c r="E140" t="e">
        <f>COUNTIF('Data data'!D:D, D140)+COUNTIF('Data data'!#REF!, D140)+COUNTIF('Data data'!#REF!, D140)+COUNTIF('Data data'!G:G, D140)</f>
        <v>#REF!</v>
      </c>
      <c r="F140" t="e">
        <f>'Data data'!#REF!</f>
        <v>#REF!</v>
      </c>
      <c r="G140" t="e">
        <f>COUNTIF('Data data'!D:D, F140)+COUNTIF('Data data'!#REF!, F140)+COUNTIF('Data data'!#REF!, F140)+COUNTIF('Data data'!G:G, F140)</f>
        <v>#REF!</v>
      </c>
      <c r="H140" t="e">
        <f>'Data data'!#REF!</f>
        <v>#REF!</v>
      </c>
      <c r="I140" t="e">
        <f>COUNTIF('Data data'!D:D, H140)+COUNTIF('Data data'!#REF!, H140)+COUNTIF('Data data'!#REF!, H140)+COUNTIF('Data data'!G:G, H140)</f>
        <v>#REF!</v>
      </c>
      <c r="J140">
        <f>'Data data'!G141</f>
        <v>0.15486111111111112</v>
      </c>
      <c r="K140" t="e">
        <f>COUNTIF('Data data'!D:D, J140)+COUNTIF('Data data'!#REF!, J140)+COUNTIF('Data data'!#REF!, J140)+COUNTIF('Data data'!G:G, J140)</f>
        <v>#REF!</v>
      </c>
      <c r="L140" s="36" t="e">
        <f>'Data data'!#REF!</f>
        <v>#REF!</v>
      </c>
      <c r="M140" t="e">
        <f>COUNTIF('Data data'!#REF!, L140)</f>
        <v>#REF!</v>
      </c>
    </row>
    <row r="141" spans="1:13" ht="14" thickBot="1" x14ac:dyDescent="0.2">
      <c r="A141" s="310"/>
      <c r="B141" s="26" t="str">
        <f>'Data data'!C142</f>
        <v>Paper Planes</v>
      </c>
      <c r="C141">
        <f>COUNTIF('Data data'!C:C, B141)</f>
        <v>2</v>
      </c>
      <c r="D141" t="str">
        <f>'Data data'!D142</f>
        <v>M.I.A.</v>
      </c>
      <c r="E141" t="e">
        <f>COUNTIF('Data data'!D:D, D141)+COUNTIF('Data data'!#REF!, D141)+COUNTIF('Data data'!#REF!, D141)+COUNTIF('Data data'!G:G, D141)</f>
        <v>#REF!</v>
      </c>
      <c r="F141" t="e">
        <f>'Data data'!#REF!</f>
        <v>#REF!</v>
      </c>
      <c r="G141" t="e">
        <f>COUNTIF('Data data'!D:D, F141)+COUNTIF('Data data'!#REF!, F141)+COUNTIF('Data data'!#REF!, F141)+COUNTIF('Data data'!G:G, F141)</f>
        <v>#REF!</v>
      </c>
      <c r="H141" t="e">
        <f>'Data data'!#REF!</f>
        <v>#REF!</v>
      </c>
      <c r="I141" t="e">
        <f>COUNTIF('Data data'!D:D, H141)+COUNTIF('Data data'!#REF!, H141)+COUNTIF('Data data'!#REF!, H141)+COUNTIF('Data data'!G:G, H141)</f>
        <v>#REF!</v>
      </c>
      <c r="J141">
        <f>'Data data'!G142</f>
        <v>0.14166666666666666</v>
      </c>
      <c r="K141" t="e">
        <f>COUNTIF('Data data'!D:D, J141)+COUNTIF('Data data'!#REF!, J141)+COUNTIF('Data data'!#REF!, J141)+COUNTIF('Data data'!G:G, J141)</f>
        <v>#REF!</v>
      </c>
      <c r="L141" s="36" t="e">
        <f>'Data data'!#REF!</f>
        <v>#REF!</v>
      </c>
      <c r="M141" t="e">
        <f>COUNTIF('Data data'!#REF!, L141)</f>
        <v>#REF!</v>
      </c>
    </row>
    <row r="142" spans="1:13" ht="14" thickBot="1" x14ac:dyDescent="0.2">
      <c r="A142" s="310"/>
      <c r="B142" s="26" t="str">
        <f>'Data data'!C143</f>
        <v>Chantaje</v>
      </c>
      <c r="C142">
        <f>COUNTIF('Data data'!C:C, B142)</f>
        <v>1</v>
      </c>
      <c r="D142" t="str">
        <f>'Data data'!D143</f>
        <v>Shakira (Mononymous), Maluma</v>
      </c>
      <c r="E142" t="e">
        <f>COUNTIF('Data data'!D:D, D142)+COUNTIF('Data data'!#REF!, D142)+COUNTIF('Data data'!#REF!, D142)+COUNTIF('Data data'!G:G, D142)</f>
        <v>#REF!</v>
      </c>
      <c r="F142" t="e">
        <f>'Data data'!#REF!</f>
        <v>#REF!</v>
      </c>
      <c r="G142" t="e">
        <f>COUNTIF('Data data'!D:D, F142)+COUNTIF('Data data'!#REF!, F142)+COUNTIF('Data data'!#REF!, F142)+COUNTIF('Data data'!G:G, F142)</f>
        <v>#REF!</v>
      </c>
      <c r="H142" t="e">
        <f>'Data data'!#REF!</f>
        <v>#REF!</v>
      </c>
      <c r="I142" t="e">
        <f>COUNTIF('Data data'!D:D, H142)+COUNTIF('Data data'!#REF!, H142)+COUNTIF('Data data'!#REF!, H142)+COUNTIF('Data data'!G:G, H142)</f>
        <v>#REF!</v>
      </c>
      <c r="J142">
        <f>'Data data'!G143</f>
        <v>0.1361111111111111</v>
      </c>
      <c r="K142" t="e">
        <f>COUNTIF('Data data'!D:D, J142)+COUNTIF('Data data'!#REF!, J142)+COUNTIF('Data data'!#REF!, J142)+COUNTIF('Data data'!G:G, J142)</f>
        <v>#REF!</v>
      </c>
      <c r="L142" s="36" t="e">
        <f>'Data data'!#REF!</f>
        <v>#REF!</v>
      </c>
      <c r="M142" t="e">
        <f>COUNTIF('Data data'!#REF!, L142)</f>
        <v>#REF!</v>
      </c>
    </row>
    <row r="143" spans="1:13" ht="14" thickBot="1" x14ac:dyDescent="0.2">
      <c r="A143" s="310"/>
      <c r="B143" s="26" t="str">
        <f>'Data data'!C144</f>
        <v>La Hora Loca</v>
      </c>
      <c r="C143">
        <f>COUNTIF('Data data'!C:C, B143)</f>
        <v>2</v>
      </c>
      <c r="D143" t="str">
        <f>'Data data'!D144</f>
        <v>Jackie Cruz</v>
      </c>
      <c r="E143" t="e">
        <f>COUNTIF('Data data'!D:D, D143)+COUNTIF('Data data'!#REF!, D143)+COUNTIF('Data data'!#REF!, D143)+COUNTIF('Data data'!G:G, D143)</f>
        <v>#REF!</v>
      </c>
      <c r="F143" t="e">
        <f>'Data data'!#REF!</f>
        <v>#REF!</v>
      </c>
      <c r="G143" t="e">
        <f>COUNTIF('Data data'!D:D, F143)+COUNTIF('Data data'!#REF!, F143)+COUNTIF('Data data'!#REF!, F143)+COUNTIF('Data data'!G:G, F143)</f>
        <v>#REF!</v>
      </c>
      <c r="H143" t="e">
        <f>'Data data'!#REF!</f>
        <v>#REF!</v>
      </c>
      <c r="I143" t="e">
        <f>COUNTIF('Data data'!D:D, H143)+COUNTIF('Data data'!#REF!, H143)+COUNTIF('Data data'!#REF!, H143)+COUNTIF('Data data'!G:G, H143)</f>
        <v>#REF!</v>
      </c>
      <c r="J143">
        <f>'Data data'!G144</f>
        <v>0.12013888888888889</v>
      </c>
      <c r="K143" t="e">
        <f>COUNTIF('Data data'!D:D, J143)+COUNTIF('Data data'!#REF!, J143)+COUNTIF('Data data'!#REF!, J143)+COUNTIF('Data data'!G:G, J143)</f>
        <v>#REF!</v>
      </c>
      <c r="L143" s="36" t="e">
        <f>'Data data'!#REF!</f>
        <v>#REF!</v>
      </c>
      <c r="M143" t="e">
        <f>COUNTIF('Data data'!#REF!, L143)</f>
        <v>#REF!</v>
      </c>
    </row>
    <row r="144" spans="1:13" ht="14" thickBot="1" x14ac:dyDescent="0.2">
      <c r="A144" s="284"/>
      <c r="B144" s="26" t="str">
        <f>'Data data'!C145</f>
        <v>1997 DIANA</v>
      </c>
      <c r="C144">
        <f>COUNTIF('Data data'!C:C, B144)</f>
        <v>2</v>
      </c>
      <c r="D144" t="str">
        <f>'Data data'!D145</f>
        <v>BROCKHAMPTON</v>
      </c>
      <c r="E144" t="e">
        <f>COUNTIF('Data data'!D:D, D144)+COUNTIF('Data data'!#REF!, D144)+COUNTIF('Data data'!#REF!, D144)+COUNTIF('Data data'!G:G, D144)</f>
        <v>#REF!</v>
      </c>
      <c r="F144" t="e">
        <f>'Data data'!#REF!</f>
        <v>#REF!</v>
      </c>
      <c r="G144" t="e">
        <f>COUNTIF('Data data'!D:D, F144)+COUNTIF('Data data'!#REF!, F144)+COUNTIF('Data data'!#REF!, F144)+COUNTIF('Data data'!G:G, F144)</f>
        <v>#REF!</v>
      </c>
      <c r="H144" t="e">
        <f>'Data data'!#REF!</f>
        <v>#REF!</v>
      </c>
      <c r="I144" t="e">
        <f>COUNTIF('Data data'!D:D, H144)+COUNTIF('Data data'!#REF!, H144)+COUNTIF('Data data'!#REF!, H144)+COUNTIF('Data data'!G:G, H144)</f>
        <v>#REF!</v>
      </c>
      <c r="J144">
        <f>'Data data'!G145</f>
        <v>9.4444444444444442E-2</v>
      </c>
      <c r="K144" t="e">
        <f>COUNTIF('Data data'!D:D, J144)+COUNTIF('Data data'!#REF!, J144)+COUNTIF('Data data'!#REF!, J144)+COUNTIF('Data data'!G:G, J144)</f>
        <v>#REF!</v>
      </c>
      <c r="L144" s="36" t="e">
        <f>'Data data'!#REF!</f>
        <v>#REF!</v>
      </c>
      <c r="M144" t="e">
        <f>COUNTIF('Data data'!#REF!, L144)</f>
        <v>#REF!</v>
      </c>
    </row>
    <row r="145" spans="1:13" ht="14" thickBot="1" x14ac:dyDescent="0.2">
      <c r="A145" s="309" t="s">
        <v>359</v>
      </c>
      <c r="B145" s="26" t="str">
        <f>'Data data'!C146</f>
        <v>Ship to Wreck</v>
      </c>
      <c r="C145">
        <f>COUNTIF('Data data'!C:C, B145)</f>
        <v>2</v>
      </c>
      <c r="D145" t="str">
        <f>'Data data'!D146</f>
        <v>Florence + the Machine</v>
      </c>
      <c r="E145" t="e">
        <f>COUNTIF('Data data'!D:D, D145)+COUNTIF('Data data'!#REF!, D145)+COUNTIF('Data data'!#REF!, D145)+COUNTIF('Data data'!G:G, D145)</f>
        <v>#REF!</v>
      </c>
      <c r="F145" t="e">
        <f>'Data data'!#REF!</f>
        <v>#REF!</v>
      </c>
      <c r="G145" t="e">
        <f>COUNTIF('Data data'!D:D, F145)+COUNTIF('Data data'!#REF!, F145)+COUNTIF('Data data'!#REF!, F145)+COUNTIF('Data data'!G:G, F145)</f>
        <v>#REF!</v>
      </c>
      <c r="H145" t="e">
        <f>'Data data'!#REF!</f>
        <v>#REF!</v>
      </c>
      <c r="I145" t="e">
        <f>COUNTIF('Data data'!D:D, H145)+COUNTIF('Data data'!#REF!, H145)+COUNTIF('Data data'!#REF!, H145)+COUNTIF('Data data'!G:G, H145)</f>
        <v>#REF!</v>
      </c>
      <c r="J145">
        <f>'Data data'!G146</f>
        <v>0.16319444444444445</v>
      </c>
      <c r="K145" t="e">
        <f>COUNTIF('Data data'!D:D, J145)+COUNTIF('Data data'!#REF!, J145)+COUNTIF('Data data'!#REF!, J145)+COUNTIF('Data data'!G:G, J145)</f>
        <v>#REF!</v>
      </c>
      <c r="L145" s="36" t="e">
        <f>'Data data'!#REF!</f>
        <v>#REF!</v>
      </c>
      <c r="M145" t="e">
        <f>COUNTIF('Data data'!#REF!, L145)</f>
        <v>#REF!</v>
      </c>
    </row>
    <row r="146" spans="1:13" ht="14" thickBot="1" x14ac:dyDescent="0.2">
      <c r="A146" s="310"/>
      <c r="B146" s="26" t="str">
        <f>'Data data'!C147</f>
        <v>1997 DIANA</v>
      </c>
      <c r="C146">
        <f>COUNTIF('Data data'!C:C, B146)</f>
        <v>2</v>
      </c>
      <c r="D146" t="str">
        <f>'Data data'!D147</f>
        <v>BROCKHAMPTON</v>
      </c>
      <c r="E146" t="e">
        <f>COUNTIF('Data data'!D:D, D146)+COUNTIF('Data data'!#REF!, D146)+COUNTIF('Data data'!#REF!, D146)+COUNTIF('Data data'!G:G, D146)</f>
        <v>#REF!</v>
      </c>
      <c r="F146" t="e">
        <f>'Data data'!#REF!</f>
        <v>#REF!</v>
      </c>
      <c r="G146" t="e">
        <f>COUNTIF('Data data'!D:D, F146)+COUNTIF('Data data'!#REF!, F146)+COUNTIF('Data data'!#REF!, F146)+COUNTIF('Data data'!G:G, F146)</f>
        <v>#REF!</v>
      </c>
      <c r="H146" t="e">
        <f>'Data data'!#REF!</f>
        <v>#REF!</v>
      </c>
      <c r="I146" t="e">
        <f>COUNTIF('Data data'!D:D, H146)+COUNTIF('Data data'!#REF!, H146)+COUNTIF('Data data'!#REF!, H146)+COUNTIF('Data data'!G:G, H146)</f>
        <v>#REF!</v>
      </c>
      <c r="J146">
        <f>'Data data'!G147</f>
        <v>9.4444444444444442E-2</v>
      </c>
      <c r="K146" t="e">
        <f>COUNTIF('Data data'!D:D, J146)+COUNTIF('Data data'!#REF!, J146)+COUNTIF('Data data'!#REF!, J146)+COUNTIF('Data data'!G:G, J146)</f>
        <v>#REF!</v>
      </c>
      <c r="L146" s="36" t="e">
        <f>'Data data'!#REF!</f>
        <v>#REF!</v>
      </c>
      <c r="M146" t="e">
        <f>COUNTIF('Data data'!#REF!, L146)</f>
        <v>#REF!</v>
      </c>
    </row>
    <row r="147" spans="1:13" ht="14" thickBot="1" x14ac:dyDescent="0.2">
      <c r="A147" s="310"/>
      <c r="B147" s="26" t="str">
        <f>'Data data'!C148</f>
        <v>All the Girls Love Alice</v>
      </c>
      <c r="C147">
        <f>COUNTIF('Data data'!C:C, B147)</f>
        <v>2</v>
      </c>
      <c r="D147" t="str">
        <f>'Data data'!D148</f>
        <v>Elton John</v>
      </c>
      <c r="E147" t="e">
        <f>COUNTIF('Data data'!D:D, D147)+COUNTIF('Data data'!#REF!, D147)+COUNTIF('Data data'!#REF!, D147)+COUNTIF('Data data'!G:G, D147)</f>
        <v>#REF!</v>
      </c>
      <c r="F147" t="e">
        <f>'Data data'!#REF!</f>
        <v>#REF!</v>
      </c>
      <c r="G147" t="e">
        <f>COUNTIF('Data data'!D:D, F147)+COUNTIF('Data data'!#REF!, F147)+COUNTIF('Data data'!#REF!, F147)+COUNTIF('Data data'!G:G, F147)</f>
        <v>#REF!</v>
      </c>
      <c r="H147" t="e">
        <f>'Data data'!#REF!</f>
        <v>#REF!</v>
      </c>
      <c r="I147" t="e">
        <f>COUNTIF('Data data'!D:D, H147)+COUNTIF('Data data'!#REF!, H147)+COUNTIF('Data data'!#REF!, H147)+COUNTIF('Data data'!G:G, H147)</f>
        <v>#REF!</v>
      </c>
      <c r="J147">
        <f>'Data data'!G148</f>
        <v>0.21388888888888891</v>
      </c>
      <c r="K147" t="e">
        <f>COUNTIF('Data data'!D:D, J147)+COUNTIF('Data data'!#REF!, J147)+COUNTIF('Data data'!#REF!, J147)+COUNTIF('Data data'!G:G, J147)</f>
        <v>#REF!</v>
      </c>
      <c r="L147" s="36" t="e">
        <f>'Data data'!#REF!</f>
        <v>#REF!</v>
      </c>
      <c r="M147" t="e">
        <f>COUNTIF('Data data'!#REF!, L147)</f>
        <v>#REF!</v>
      </c>
    </row>
    <row r="148" spans="1:13" ht="14" thickBot="1" x14ac:dyDescent="0.2">
      <c r="A148" s="310"/>
      <c r="B148" s="26" t="str">
        <f>'Data data'!C149</f>
        <v>Paper Planes</v>
      </c>
      <c r="C148">
        <f>COUNTIF('Data data'!C:C, B148)</f>
        <v>2</v>
      </c>
      <c r="D148" t="str">
        <f>'Data data'!D149</f>
        <v>M.I.A.</v>
      </c>
      <c r="E148" t="e">
        <f>COUNTIF('Data data'!D:D, D148)+COUNTIF('Data data'!#REF!, D148)+COUNTIF('Data data'!#REF!, D148)+COUNTIF('Data data'!G:G, D148)</f>
        <v>#REF!</v>
      </c>
      <c r="F148" t="e">
        <f>'Data data'!#REF!</f>
        <v>#REF!</v>
      </c>
      <c r="G148" t="e">
        <f>COUNTIF('Data data'!D:D, F148)+COUNTIF('Data data'!#REF!, F148)+COUNTIF('Data data'!#REF!, F148)+COUNTIF('Data data'!G:G, F148)</f>
        <v>#REF!</v>
      </c>
      <c r="H148" t="e">
        <f>'Data data'!#REF!</f>
        <v>#REF!</v>
      </c>
      <c r="I148" t="e">
        <f>COUNTIF('Data data'!D:D, H148)+COUNTIF('Data data'!#REF!, H148)+COUNTIF('Data data'!#REF!, H148)+COUNTIF('Data data'!G:G, H148)</f>
        <v>#REF!</v>
      </c>
      <c r="J148">
        <f>'Data data'!G149</f>
        <v>0.14166666666666666</v>
      </c>
      <c r="K148" t="e">
        <f>COUNTIF('Data data'!D:D, J148)+COUNTIF('Data data'!#REF!, J148)+COUNTIF('Data data'!#REF!, J148)+COUNTIF('Data data'!G:G, J148)</f>
        <v>#REF!</v>
      </c>
      <c r="L148" s="36" t="e">
        <f>'Data data'!#REF!</f>
        <v>#REF!</v>
      </c>
      <c r="M148" t="e">
        <f>COUNTIF('Data data'!#REF!, L148)</f>
        <v>#REF!</v>
      </c>
    </row>
    <row r="149" spans="1:13" ht="14" thickBot="1" x14ac:dyDescent="0.2">
      <c r="A149" s="310"/>
      <c r="B149" s="26" t="str">
        <f>'Data data'!C150</f>
        <v>Jackie and Wilson</v>
      </c>
      <c r="C149">
        <f>COUNTIF('Data data'!C:C, B149)</f>
        <v>3</v>
      </c>
      <c r="D149" t="str">
        <f>'Data data'!D150</f>
        <v>Hozier (Mononymous)</v>
      </c>
      <c r="E149" t="e">
        <f>COUNTIF('Data data'!D:D, D149)+COUNTIF('Data data'!#REF!, D149)+COUNTIF('Data data'!#REF!, D149)+COUNTIF('Data data'!G:G, D149)</f>
        <v>#REF!</v>
      </c>
      <c r="F149" t="e">
        <f>'Data data'!#REF!</f>
        <v>#REF!</v>
      </c>
      <c r="G149" t="e">
        <f>COUNTIF('Data data'!D:D, F149)+COUNTIF('Data data'!#REF!, F149)+COUNTIF('Data data'!#REF!, F149)+COUNTIF('Data data'!G:G, F149)</f>
        <v>#REF!</v>
      </c>
      <c r="H149" t="e">
        <f>'Data data'!#REF!</f>
        <v>#REF!</v>
      </c>
      <c r="I149" t="e">
        <f>COUNTIF('Data data'!D:D, H149)+COUNTIF('Data data'!#REF!, H149)+COUNTIF('Data data'!#REF!, H149)+COUNTIF('Data data'!G:G, H149)</f>
        <v>#REF!</v>
      </c>
      <c r="J149">
        <f>'Data data'!G150</f>
        <v>0.15486111111111112</v>
      </c>
      <c r="K149" t="e">
        <f>COUNTIF('Data data'!D:D, J149)+COUNTIF('Data data'!#REF!, J149)+COUNTIF('Data data'!#REF!, J149)+COUNTIF('Data data'!G:G, J149)</f>
        <v>#REF!</v>
      </c>
      <c r="L149" s="36" t="e">
        <f>'Data data'!#REF!</f>
        <v>#REF!</v>
      </c>
      <c r="M149" t="e">
        <f>COUNTIF('Data data'!#REF!, L149)</f>
        <v>#REF!</v>
      </c>
    </row>
    <row r="150" spans="1:13" ht="14" thickBot="1" x14ac:dyDescent="0.2">
      <c r="A150" s="310"/>
      <c r="B150" s="26" t="str">
        <f>'Data data'!C151</f>
        <v>Small Poppies</v>
      </c>
      <c r="C150">
        <f>COUNTIF('Data data'!C:C, B150)</f>
        <v>2</v>
      </c>
      <c r="D150" t="str">
        <f>'Data data'!D151</f>
        <v>Courtney Barnett</v>
      </c>
      <c r="E150" t="e">
        <f>COUNTIF('Data data'!D:D, D150)+COUNTIF('Data data'!#REF!, D150)+COUNTIF('Data data'!#REF!, D150)+COUNTIF('Data data'!G:G, D150)</f>
        <v>#REF!</v>
      </c>
      <c r="F150" t="e">
        <f>'Data data'!#REF!</f>
        <v>#REF!</v>
      </c>
      <c r="G150" t="e">
        <f>COUNTIF('Data data'!D:D, F150)+COUNTIF('Data data'!#REF!, F150)+COUNTIF('Data data'!#REF!, F150)+COUNTIF('Data data'!G:G, F150)</f>
        <v>#REF!</v>
      </c>
      <c r="H150" t="e">
        <f>'Data data'!#REF!</f>
        <v>#REF!</v>
      </c>
      <c r="I150" t="e">
        <f>COUNTIF('Data data'!D:D, H150)+COUNTIF('Data data'!#REF!, H150)+COUNTIF('Data data'!#REF!, H150)+COUNTIF('Data data'!G:G, H150)</f>
        <v>#REF!</v>
      </c>
      <c r="J150">
        <f>'Data data'!G151</f>
        <v>0.29166666666666669</v>
      </c>
      <c r="K150" t="e">
        <f>COUNTIF('Data data'!D:D, J150)+COUNTIF('Data data'!#REF!, J150)+COUNTIF('Data data'!#REF!, J150)+COUNTIF('Data data'!G:G, J150)</f>
        <v>#REF!</v>
      </c>
      <c r="L150" s="36" t="e">
        <f>'Data data'!#REF!</f>
        <v>#REF!</v>
      </c>
      <c r="M150" t="e">
        <f>COUNTIF('Data data'!#REF!, L150)</f>
        <v>#REF!</v>
      </c>
    </row>
    <row r="151" spans="1:13" ht="14" thickBot="1" x14ac:dyDescent="0.2">
      <c r="A151" s="310"/>
      <c r="B151" s="26" t="str">
        <f>'Data data'!C152</f>
        <v>Bailar en la cueva</v>
      </c>
      <c r="C151">
        <f>COUNTIF('Data data'!C:C, B151)</f>
        <v>1</v>
      </c>
      <c r="D151" t="str">
        <f>'Data data'!D152</f>
        <v>Jorge Drexler</v>
      </c>
      <c r="E151" t="e">
        <f>COUNTIF('Data data'!D:D, D151)+COUNTIF('Data data'!#REF!, D151)+COUNTIF('Data data'!#REF!, D151)+COUNTIF('Data data'!G:G, D151)</f>
        <v>#REF!</v>
      </c>
      <c r="F151" t="e">
        <f>'Data data'!#REF!</f>
        <v>#REF!</v>
      </c>
      <c r="G151" t="e">
        <f>COUNTIF('Data data'!D:D, F151)+COUNTIF('Data data'!#REF!, F151)+COUNTIF('Data data'!#REF!, F151)+COUNTIF('Data data'!G:G, F151)</f>
        <v>#REF!</v>
      </c>
      <c r="H151" t="e">
        <f>'Data data'!#REF!</f>
        <v>#REF!</v>
      </c>
      <c r="I151" t="e">
        <f>COUNTIF('Data data'!D:D, H151)+COUNTIF('Data data'!#REF!, H151)+COUNTIF('Data data'!#REF!, H151)+COUNTIF('Data data'!G:G, H151)</f>
        <v>#REF!</v>
      </c>
      <c r="J151">
        <f>'Data data'!G152</f>
        <v>0.16874999999999998</v>
      </c>
      <c r="K151" t="e">
        <f>COUNTIF('Data data'!D:D, J151)+COUNTIF('Data data'!#REF!, J151)+COUNTIF('Data data'!#REF!, J151)+COUNTIF('Data data'!G:G, J151)</f>
        <v>#REF!</v>
      </c>
      <c r="L151" s="36" t="e">
        <f>'Data data'!#REF!</f>
        <v>#REF!</v>
      </c>
      <c r="M151" t="e">
        <f>COUNTIF('Data data'!#REF!, L151)</f>
        <v>#REF!</v>
      </c>
    </row>
    <row r="152" spans="1:13" ht="14" thickBot="1" x14ac:dyDescent="0.2">
      <c r="A152" s="310"/>
      <c r="B152" s="26" t="str">
        <f>'Data data'!C153</f>
        <v>Like Real People Do</v>
      </c>
      <c r="C152">
        <f>COUNTIF('Data data'!C:C, B152)</f>
        <v>2</v>
      </c>
      <c r="D152" t="str">
        <f>'Data data'!D153</f>
        <v>Hozier (Mononymous)</v>
      </c>
      <c r="E152" t="e">
        <f>COUNTIF('Data data'!D:D, D152)+COUNTIF('Data data'!#REF!, D152)+COUNTIF('Data data'!#REF!, D152)+COUNTIF('Data data'!G:G, D152)</f>
        <v>#REF!</v>
      </c>
      <c r="F152" t="e">
        <f>'Data data'!#REF!</f>
        <v>#REF!</v>
      </c>
      <c r="G152" t="e">
        <f>COUNTIF('Data data'!D:D, F152)+COUNTIF('Data data'!#REF!, F152)+COUNTIF('Data data'!#REF!, F152)+COUNTIF('Data data'!G:G, F152)</f>
        <v>#REF!</v>
      </c>
      <c r="H152" t="e">
        <f>'Data data'!#REF!</f>
        <v>#REF!</v>
      </c>
      <c r="I152" t="e">
        <f>COUNTIF('Data data'!D:D, H152)+COUNTIF('Data data'!#REF!, H152)+COUNTIF('Data data'!#REF!, H152)+COUNTIF('Data data'!G:G, H152)</f>
        <v>#REF!</v>
      </c>
      <c r="J152">
        <f>'Data data'!G153</f>
        <v>0.13749999999999998</v>
      </c>
      <c r="K152" t="e">
        <f>COUNTIF('Data data'!D:D, J152)+COUNTIF('Data data'!#REF!, J152)+COUNTIF('Data data'!#REF!, J152)+COUNTIF('Data data'!G:G, J152)</f>
        <v>#REF!</v>
      </c>
      <c r="L152" s="36" t="e">
        <f>'Data data'!#REF!</f>
        <v>#REF!</v>
      </c>
      <c r="M152" t="e">
        <f>COUNTIF('Data data'!#REF!, L152)</f>
        <v>#REF!</v>
      </c>
    </row>
    <row r="153" spans="1:13" ht="14" thickBot="1" x14ac:dyDescent="0.2">
      <c r="A153" s="310"/>
      <c r="B153" s="26" t="str">
        <f>'Data data'!C154</f>
        <v>You're Welcome</v>
      </c>
      <c r="C153">
        <f>COUNTIF('Data data'!C:C, B153)</f>
        <v>1</v>
      </c>
      <c r="D153" t="str">
        <f>'Data data'!D154</f>
        <v>Dwayne Johnson</v>
      </c>
      <c r="E153" t="e">
        <f>COUNTIF('Data data'!D:D, D153)+COUNTIF('Data data'!#REF!, D153)+COUNTIF('Data data'!#REF!, D153)+COUNTIF('Data data'!G:G, D153)</f>
        <v>#REF!</v>
      </c>
      <c r="F153" t="e">
        <f>'Data data'!#REF!</f>
        <v>#REF!</v>
      </c>
      <c r="G153" t="e">
        <f>COUNTIF('Data data'!D:D, F153)+COUNTIF('Data data'!#REF!, F153)+COUNTIF('Data data'!#REF!, F153)+COUNTIF('Data data'!G:G, F153)</f>
        <v>#REF!</v>
      </c>
      <c r="H153" t="e">
        <f>'Data data'!#REF!</f>
        <v>#REF!</v>
      </c>
      <c r="I153" t="e">
        <f>COUNTIF('Data data'!D:D, H153)+COUNTIF('Data data'!#REF!, H153)+COUNTIF('Data data'!#REF!, H153)+COUNTIF('Data data'!G:G, H153)</f>
        <v>#REF!</v>
      </c>
      <c r="J153">
        <f>'Data data'!G154</f>
        <v>0.11388888888888889</v>
      </c>
      <c r="K153" t="e">
        <f>COUNTIF('Data data'!D:D, J153)+COUNTIF('Data data'!#REF!, J153)+COUNTIF('Data data'!#REF!, J153)+COUNTIF('Data data'!G:G, J153)</f>
        <v>#REF!</v>
      </c>
      <c r="L153" s="36" t="e">
        <f>'Data data'!#REF!</f>
        <v>#REF!</v>
      </c>
      <c r="M153" t="e">
        <f>COUNTIF('Data data'!#REF!, L153)</f>
        <v>#REF!</v>
      </c>
    </row>
    <row r="154" spans="1:13" ht="14" thickBot="1" x14ac:dyDescent="0.2">
      <c r="A154" s="310"/>
      <c r="B154" s="26" t="str">
        <f>'Data data'!C155</f>
        <v>Esfera</v>
      </c>
      <c r="C154">
        <f>COUNTIF('Data data'!C:C, B154)</f>
        <v>2</v>
      </c>
      <c r="D154" t="str">
        <f>'Data data'!D155</f>
        <v>Jorge Drexler</v>
      </c>
      <c r="E154" t="e">
        <f>COUNTIF('Data data'!D:D, D154)+COUNTIF('Data data'!#REF!, D154)+COUNTIF('Data data'!#REF!, D154)+COUNTIF('Data data'!G:G, D154)</f>
        <v>#REF!</v>
      </c>
      <c r="F154" t="e">
        <f>'Data data'!#REF!</f>
        <v>#REF!</v>
      </c>
      <c r="G154" t="e">
        <f>COUNTIF('Data data'!D:D, F154)+COUNTIF('Data data'!#REF!, F154)+COUNTIF('Data data'!#REF!, F154)+COUNTIF('Data data'!G:G, F154)</f>
        <v>#REF!</v>
      </c>
      <c r="H154" t="e">
        <f>'Data data'!#REF!</f>
        <v>#REF!</v>
      </c>
      <c r="I154" t="e">
        <f>COUNTIF('Data data'!D:D, H154)+COUNTIF('Data data'!#REF!, H154)+COUNTIF('Data data'!#REF!, H154)+COUNTIF('Data data'!G:G, H154)</f>
        <v>#REF!</v>
      </c>
      <c r="J154">
        <f>'Data data'!G155</f>
        <v>0.17013888888888887</v>
      </c>
      <c r="K154" t="e">
        <f>COUNTIF('Data data'!D:D, J154)+COUNTIF('Data data'!#REF!, J154)+COUNTIF('Data data'!#REF!, J154)+COUNTIF('Data data'!G:G, J154)</f>
        <v>#REF!</v>
      </c>
      <c r="L154" s="36" t="e">
        <f>'Data data'!#REF!</f>
        <v>#REF!</v>
      </c>
      <c r="M154" t="e">
        <f>COUNTIF('Data data'!#REF!, L154)</f>
        <v>#REF!</v>
      </c>
    </row>
    <row r="155" spans="1:13" ht="14" thickBot="1" x14ac:dyDescent="0.2">
      <c r="A155" s="310"/>
      <c r="B155" s="26" t="str">
        <f>'Data data'!C156</f>
        <v>La Hora Loca</v>
      </c>
      <c r="C155">
        <f>COUNTIF('Data data'!C:C, B155)</f>
        <v>2</v>
      </c>
      <c r="D155" t="str">
        <f>'Data data'!D156</f>
        <v>Jackie Cruz</v>
      </c>
      <c r="E155" t="e">
        <f>COUNTIF('Data data'!D:D, D155)+COUNTIF('Data data'!#REF!, D155)+COUNTIF('Data data'!#REF!, D155)+COUNTIF('Data data'!G:G, D155)</f>
        <v>#REF!</v>
      </c>
      <c r="F155" t="e">
        <f>'Data data'!#REF!</f>
        <v>#REF!</v>
      </c>
      <c r="G155" t="e">
        <f>COUNTIF('Data data'!D:D, F155)+COUNTIF('Data data'!#REF!, F155)+COUNTIF('Data data'!#REF!, F155)+COUNTIF('Data data'!G:G, F155)</f>
        <v>#REF!</v>
      </c>
      <c r="H155" t="e">
        <f>'Data data'!#REF!</f>
        <v>#REF!</v>
      </c>
      <c r="I155" t="e">
        <f>COUNTIF('Data data'!D:D, H155)+COUNTIF('Data data'!#REF!, H155)+COUNTIF('Data data'!#REF!, H155)+COUNTIF('Data data'!G:G, H155)</f>
        <v>#REF!</v>
      </c>
      <c r="J155">
        <f>'Data data'!G156</f>
        <v>0.12013888888888889</v>
      </c>
      <c r="K155" t="e">
        <f>COUNTIF('Data data'!D:D, J155)+COUNTIF('Data data'!#REF!, J155)+COUNTIF('Data data'!#REF!, J155)+COUNTIF('Data data'!G:G, J155)</f>
        <v>#REF!</v>
      </c>
      <c r="L155" s="36" t="e">
        <f>'Data data'!#REF!</f>
        <v>#REF!</v>
      </c>
      <c r="M155" t="e">
        <f>COUNTIF('Data data'!#REF!, L155)</f>
        <v>#REF!</v>
      </c>
    </row>
    <row r="156" spans="1:13" ht="14" thickBot="1" x14ac:dyDescent="0.2">
      <c r="A156" s="310"/>
      <c r="B156" s="26" t="str">
        <f>'Data data'!C157</f>
        <v>ZIPPER</v>
      </c>
      <c r="C156">
        <f>COUNTIF('Data data'!C:C, B156)</f>
        <v>4</v>
      </c>
      <c r="D156" t="str">
        <f>'Data data'!D157</f>
        <v>BROCKHAMPTON</v>
      </c>
      <c r="E156" t="e">
        <f>COUNTIF('Data data'!D:D, D156)+COUNTIF('Data data'!#REF!, D156)+COUNTIF('Data data'!#REF!, D156)+COUNTIF('Data data'!G:G, D156)</f>
        <v>#REF!</v>
      </c>
      <c r="F156" t="e">
        <f>'Data data'!#REF!</f>
        <v>#REF!</v>
      </c>
      <c r="G156" t="e">
        <f>COUNTIF('Data data'!D:D, F156)+COUNTIF('Data data'!#REF!, F156)+COUNTIF('Data data'!#REF!, F156)+COUNTIF('Data data'!G:G, F156)</f>
        <v>#REF!</v>
      </c>
      <c r="H156" t="e">
        <f>'Data data'!#REF!</f>
        <v>#REF!</v>
      </c>
      <c r="I156" t="e">
        <f>COUNTIF('Data data'!D:D, H156)+COUNTIF('Data data'!#REF!, H156)+COUNTIF('Data data'!#REF!, H156)+COUNTIF('Data data'!G:G, H156)</f>
        <v>#REF!</v>
      </c>
      <c r="J156">
        <f>'Data data'!G157</f>
        <v>0.14027777777777778</v>
      </c>
      <c r="K156" t="e">
        <f>COUNTIF('Data data'!D:D, J156)+COUNTIF('Data data'!#REF!, J156)+COUNTIF('Data data'!#REF!, J156)+COUNTIF('Data data'!G:G, J156)</f>
        <v>#REF!</v>
      </c>
      <c r="L156" s="36" t="e">
        <f>'Data data'!#REF!</f>
        <v>#REF!</v>
      </c>
      <c r="M156" t="e">
        <f>COUNTIF('Data data'!#REF!, L156)</f>
        <v>#REF!</v>
      </c>
    </row>
    <row r="157" spans="1:13" ht="14" thickBot="1" x14ac:dyDescent="0.2">
      <c r="A157" s="284"/>
      <c r="B157" s="26" t="str">
        <f>'Data data'!C158</f>
        <v>Paranoid</v>
      </c>
      <c r="C157">
        <f>COUNTIF('Data data'!C:C, B157)</f>
        <v>1</v>
      </c>
      <c r="D157" t="str">
        <f>'Data data'!D158</f>
        <v>Kanye West</v>
      </c>
      <c r="E157" t="e">
        <f>COUNTIF('Data data'!D:D, D157)+COUNTIF('Data data'!#REF!, D157)+COUNTIF('Data data'!#REF!, D157)+COUNTIF('Data data'!G:G, D157)</f>
        <v>#REF!</v>
      </c>
      <c r="F157" t="e">
        <f>'Data data'!#REF!</f>
        <v>#REF!</v>
      </c>
      <c r="G157" t="e">
        <f>COUNTIF('Data data'!D:D, F157)+COUNTIF('Data data'!#REF!, F157)+COUNTIF('Data data'!#REF!, F157)+COUNTIF('Data data'!G:G, F157)</f>
        <v>#REF!</v>
      </c>
      <c r="H157" t="e">
        <f>'Data data'!#REF!</f>
        <v>#REF!</v>
      </c>
      <c r="I157" t="e">
        <f>COUNTIF('Data data'!D:D, H157)+COUNTIF('Data data'!#REF!, H157)+COUNTIF('Data data'!#REF!, H157)+COUNTIF('Data data'!G:G, H157)</f>
        <v>#REF!</v>
      </c>
      <c r="J157">
        <f>'Data data'!G158</f>
        <v>0.19305555555555554</v>
      </c>
      <c r="K157" t="e">
        <f>COUNTIF('Data data'!D:D, J157)+COUNTIF('Data data'!#REF!, J157)+COUNTIF('Data data'!#REF!, J157)+COUNTIF('Data data'!G:G, J157)</f>
        <v>#REF!</v>
      </c>
      <c r="L157" s="36" t="e">
        <f>'Data data'!#REF!</f>
        <v>#REF!</v>
      </c>
      <c r="M157" t="e">
        <f>COUNTIF('Data data'!#REF!, L157)</f>
        <v>#REF!</v>
      </c>
    </row>
    <row r="158" spans="1:13" ht="14" thickBot="1" x14ac:dyDescent="0.2">
      <c r="A158" s="309" t="s">
        <v>360</v>
      </c>
      <c r="B158" s="26" t="str">
        <f>'Data data'!C159</f>
        <v>ZIPPER</v>
      </c>
      <c r="C158">
        <f>COUNTIF('Data data'!C:C, B158)</f>
        <v>4</v>
      </c>
      <c r="D158" t="str">
        <f>'Data data'!D159</f>
        <v>BROCKHAMPTON</v>
      </c>
      <c r="E158" t="e">
        <f>COUNTIF('Data data'!D:D, D158)+COUNTIF('Data data'!#REF!, D158)+COUNTIF('Data data'!#REF!, D158)+COUNTIF('Data data'!G:G, D158)</f>
        <v>#REF!</v>
      </c>
      <c r="F158" t="e">
        <f>'Data data'!#REF!</f>
        <v>#REF!</v>
      </c>
      <c r="G158" t="e">
        <f>COUNTIF('Data data'!D:D, F158)+COUNTIF('Data data'!#REF!, F158)+COUNTIF('Data data'!#REF!, F158)+COUNTIF('Data data'!G:G, F158)</f>
        <v>#REF!</v>
      </c>
      <c r="H158" t="e">
        <f>'Data data'!#REF!</f>
        <v>#REF!</v>
      </c>
      <c r="I158" t="e">
        <f>COUNTIF('Data data'!D:D, H158)+COUNTIF('Data data'!#REF!, H158)+COUNTIF('Data data'!#REF!, H158)+COUNTIF('Data data'!G:G, H158)</f>
        <v>#REF!</v>
      </c>
      <c r="J158">
        <f>'Data data'!G159</f>
        <v>0.14027777777777778</v>
      </c>
      <c r="K158" t="e">
        <f>COUNTIF('Data data'!D:D, J158)+COUNTIF('Data data'!#REF!, J158)+COUNTIF('Data data'!#REF!, J158)+COUNTIF('Data data'!G:G, J158)</f>
        <v>#REF!</v>
      </c>
      <c r="L158" s="36" t="e">
        <f>'Data data'!#REF!</f>
        <v>#REF!</v>
      </c>
      <c r="M158" t="e">
        <f>COUNTIF('Data data'!#REF!, L158)</f>
        <v>#REF!</v>
      </c>
    </row>
    <row r="159" spans="1:13" ht="14" thickBot="1" x14ac:dyDescent="0.2">
      <c r="A159" s="310"/>
      <c r="B159" s="26" t="str">
        <f>'Data data'!C160</f>
        <v>Make You Feel My Love</v>
      </c>
      <c r="C159">
        <f>COUNTIF('Data data'!C:C, B159)</f>
        <v>1</v>
      </c>
      <c r="D159" t="str">
        <f>'Data data'!D160</f>
        <v>Adele (Mononymous)</v>
      </c>
      <c r="E159" t="e">
        <f>COUNTIF('Data data'!D:D, D159)+COUNTIF('Data data'!#REF!, D159)+COUNTIF('Data data'!#REF!, D159)+COUNTIF('Data data'!G:G, D159)</f>
        <v>#REF!</v>
      </c>
      <c r="F159" t="e">
        <f>'Data data'!#REF!</f>
        <v>#REF!</v>
      </c>
      <c r="G159" t="e">
        <f>COUNTIF('Data data'!D:D, F159)+COUNTIF('Data data'!#REF!, F159)+COUNTIF('Data data'!#REF!, F159)+COUNTIF('Data data'!G:G, F159)</f>
        <v>#REF!</v>
      </c>
      <c r="H159" t="e">
        <f>'Data data'!#REF!</f>
        <v>#REF!</v>
      </c>
      <c r="I159" t="e">
        <f>COUNTIF('Data data'!D:D, H159)+COUNTIF('Data data'!#REF!, H159)+COUNTIF('Data data'!#REF!, H159)+COUNTIF('Data data'!G:G, H159)</f>
        <v>#REF!</v>
      </c>
      <c r="J159">
        <f>'Data data'!G160</f>
        <v>0.14722222222222223</v>
      </c>
      <c r="K159" t="e">
        <f>COUNTIF('Data data'!D:D, J159)+COUNTIF('Data data'!#REF!, J159)+COUNTIF('Data data'!#REF!, J159)+COUNTIF('Data data'!G:G, J159)</f>
        <v>#REF!</v>
      </c>
      <c r="L159" s="36" t="e">
        <f>'Data data'!#REF!</f>
        <v>#REF!</v>
      </c>
      <c r="M159" t="e">
        <f>COUNTIF('Data data'!#REF!, L159)</f>
        <v>#REF!</v>
      </c>
    </row>
    <row r="160" spans="1:13" ht="14" thickBot="1" x14ac:dyDescent="0.2">
      <c r="A160" s="310"/>
      <c r="B160" s="26" t="str">
        <f>'Data data'!C161</f>
        <v>QUEER</v>
      </c>
      <c r="C160">
        <f>COUNTIF('Data data'!C:C, B160)</f>
        <v>3</v>
      </c>
      <c r="D160" t="str">
        <f>'Data data'!D161</f>
        <v>BROCKHAMPTON</v>
      </c>
      <c r="E160" t="e">
        <f>COUNTIF('Data data'!D:D, D160)+COUNTIF('Data data'!#REF!, D160)+COUNTIF('Data data'!#REF!, D160)+COUNTIF('Data data'!G:G, D160)</f>
        <v>#REF!</v>
      </c>
      <c r="F160" t="e">
        <f>'Data data'!#REF!</f>
        <v>#REF!</v>
      </c>
      <c r="G160" t="e">
        <f>COUNTIF('Data data'!D:D, F160)+COUNTIF('Data data'!#REF!, F160)+COUNTIF('Data data'!#REF!, F160)+COUNTIF('Data data'!G:G, F160)</f>
        <v>#REF!</v>
      </c>
      <c r="H160" t="e">
        <f>'Data data'!#REF!</f>
        <v>#REF!</v>
      </c>
      <c r="I160" t="e">
        <f>COUNTIF('Data data'!D:D, H160)+COUNTIF('Data data'!#REF!, H160)+COUNTIF('Data data'!#REF!, H160)+COUNTIF('Data data'!G:G, H160)</f>
        <v>#REF!</v>
      </c>
      <c r="J160">
        <f>'Data data'!G161</f>
        <v>0.15833333333333333</v>
      </c>
      <c r="K160" t="e">
        <f>COUNTIF('Data data'!D:D, J160)+COUNTIF('Data data'!#REF!, J160)+COUNTIF('Data data'!#REF!, J160)+COUNTIF('Data data'!G:G, J160)</f>
        <v>#REF!</v>
      </c>
      <c r="L160" s="36" t="e">
        <f>'Data data'!#REF!</f>
        <v>#REF!</v>
      </c>
      <c r="M160" t="e">
        <f>COUNTIF('Data data'!#REF!, L160)</f>
        <v>#REF!</v>
      </c>
    </row>
    <row r="161" spans="1:13" ht="14" thickBot="1" x14ac:dyDescent="0.2">
      <c r="A161" s="310"/>
      <c r="B161" s="26" t="str">
        <f>'Data data'!C162</f>
        <v>Esfera</v>
      </c>
      <c r="C161">
        <f>COUNTIF('Data data'!C:C, B161)</f>
        <v>2</v>
      </c>
      <c r="D161" t="str">
        <f>'Data data'!D162</f>
        <v>Jorge Drexler</v>
      </c>
      <c r="E161" t="e">
        <f>COUNTIF('Data data'!D:D, D161)+COUNTIF('Data data'!#REF!, D161)+COUNTIF('Data data'!#REF!, D161)+COUNTIF('Data data'!G:G, D161)</f>
        <v>#REF!</v>
      </c>
      <c r="F161" t="e">
        <f>'Data data'!#REF!</f>
        <v>#REF!</v>
      </c>
      <c r="G161" t="e">
        <f>COUNTIF('Data data'!D:D, F161)+COUNTIF('Data data'!#REF!, F161)+COUNTIF('Data data'!#REF!, F161)+COUNTIF('Data data'!G:G, F161)</f>
        <v>#REF!</v>
      </c>
      <c r="H161" t="e">
        <f>'Data data'!#REF!</f>
        <v>#REF!</v>
      </c>
      <c r="I161" t="e">
        <f>COUNTIF('Data data'!D:D, H161)+COUNTIF('Data data'!#REF!, H161)+COUNTIF('Data data'!#REF!, H161)+COUNTIF('Data data'!G:G, H161)</f>
        <v>#REF!</v>
      </c>
      <c r="J161">
        <f>'Data data'!G162</f>
        <v>0.17013888888888887</v>
      </c>
      <c r="K161" t="e">
        <f>COUNTIF('Data data'!D:D, J161)+COUNTIF('Data data'!#REF!, J161)+COUNTIF('Data data'!#REF!, J161)+COUNTIF('Data data'!G:G, J161)</f>
        <v>#REF!</v>
      </c>
      <c r="L161" s="36" t="e">
        <f>'Data data'!#REF!</f>
        <v>#REF!</v>
      </c>
      <c r="M161" t="e">
        <f>COUNTIF('Data data'!#REF!, L161)</f>
        <v>#REF!</v>
      </c>
    </row>
    <row r="162" spans="1:13" ht="14" thickBot="1" x14ac:dyDescent="0.2">
      <c r="A162" s="310"/>
      <c r="B162" s="26" t="str">
        <f>'Data data'!C163</f>
        <v>Like Real People Do</v>
      </c>
      <c r="C162">
        <f>COUNTIF('Data data'!C:C, B162)</f>
        <v>2</v>
      </c>
      <c r="D162" t="str">
        <f>'Data data'!D163</f>
        <v>Hozier (Mononymous)</v>
      </c>
      <c r="E162" t="e">
        <f>COUNTIF('Data data'!D:D, D162)+COUNTIF('Data data'!#REF!, D162)+COUNTIF('Data data'!#REF!, D162)+COUNTIF('Data data'!G:G, D162)</f>
        <v>#REF!</v>
      </c>
      <c r="F162" t="e">
        <f>'Data data'!#REF!</f>
        <v>#REF!</v>
      </c>
      <c r="G162" t="e">
        <f>COUNTIF('Data data'!D:D, F162)+COUNTIF('Data data'!#REF!, F162)+COUNTIF('Data data'!#REF!, F162)+COUNTIF('Data data'!G:G, F162)</f>
        <v>#REF!</v>
      </c>
      <c r="H162" t="e">
        <f>'Data data'!#REF!</f>
        <v>#REF!</v>
      </c>
      <c r="I162" t="e">
        <f>COUNTIF('Data data'!D:D, H162)+COUNTIF('Data data'!#REF!, H162)+COUNTIF('Data data'!#REF!, H162)+COUNTIF('Data data'!G:G, H162)</f>
        <v>#REF!</v>
      </c>
      <c r="J162">
        <f>'Data data'!G163</f>
        <v>0.13749999999999998</v>
      </c>
      <c r="K162" t="e">
        <f>COUNTIF('Data data'!D:D, J162)+COUNTIF('Data data'!#REF!, J162)+COUNTIF('Data data'!#REF!, J162)+COUNTIF('Data data'!G:G, J162)</f>
        <v>#REF!</v>
      </c>
      <c r="L162" s="36" t="e">
        <f>'Data data'!#REF!</f>
        <v>#REF!</v>
      </c>
      <c r="M162" t="e">
        <f>COUNTIF('Data data'!#REF!, L162)</f>
        <v>#REF!</v>
      </c>
    </row>
    <row r="163" spans="1:13" ht="14" thickBot="1" x14ac:dyDescent="0.2">
      <c r="A163" s="310"/>
      <c r="B163" s="26" t="str">
        <f>'Data data'!C164</f>
        <v>Melt My Heart to Stone</v>
      </c>
      <c r="C163">
        <f>COUNTIF('Data data'!C:C, B163)</f>
        <v>1</v>
      </c>
      <c r="D163" t="str">
        <f>'Data data'!D164</f>
        <v>Adele (Mononymous)</v>
      </c>
      <c r="E163" t="e">
        <f>COUNTIF('Data data'!D:D, D163)+COUNTIF('Data data'!#REF!, D163)+COUNTIF('Data data'!#REF!, D163)+COUNTIF('Data data'!G:G, D163)</f>
        <v>#REF!</v>
      </c>
      <c r="F163" t="e">
        <f>'Data data'!#REF!</f>
        <v>#REF!</v>
      </c>
      <c r="G163" t="e">
        <f>COUNTIF('Data data'!D:D, F163)+COUNTIF('Data data'!#REF!, F163)+COUNTIF('Data data'!#REF!, F163)+COUNTIF('Data data'!G:G, F163)</f>
        <v>#REF!</v>
      </c>
      <c r="H163" t="e">
        <f>'Data data'!#REF!</f>
        <v>#REF!</v>
      </c>
      <c r="I163" t="e">
        <f>COUNTIF('Data data'!D:D, H163)+COUNTIF('Data data'!#REF!, H163)+COUNTIF('Data data'!#REF!, H163)+COUNTIF('Data data'!G:G, H163)</f>
        <v>#REF!</v>
      </c>
      <c r="J163">
        <f>'Data data'!G164</f>
        <v>0.14166666666666666</v>
      </c>
      <c r="K163" t="e">
        <f>COUNTIF('Data data'!D:D, J163)+COUNTIF('Data data'!#REF!, J163)+COUNTIF('Data data'!#REF!, J163)+COUNTIF('Data data'!G:G, J163)</f>
        <v>#REF!</v>
      </c>
      <c r="L163" s="36" t="e">
        <f>'Data data'!#REF!</f>
        <v>#REF!</v>
      </c>
      <c r="M163" t="e">
        <f>COUNTIF('Data data'!#REF!, L163)</f>
        <v>#REF!</v>
      </c>
    </row>
    <row r="164" spans="1:13" ht="14" thickBot="1" x14ac:dyDescent="0.2">
      <c r="A164" s="310"/>
      <c r="B164" s="26" t="str">
        <f>'Data data'!C165</f>
        <v>RENTAL</v>
      </c>
      <c r="C164">
        <f>COUNTIF('Data data'!C:C, B164)</f>
        <v>3</v>
      </c>
      <c r="D164" t="str">
        <f>'Data data'!D165</f>
        <v>BROCKHAMPTON</v>
      </c>
      <c r="E164" t="e">
        <f>COUNTIF('Data data'!D:D, D164)+COUNTIF('Data data'!#REF!, D164)+COUNTIF('Data data'!#REF!, D164)+COUNTIF('Data data'!G:G, D164)</f>
        <v>#REF!</v>
      </c>
      <c r="F164" t="e">
        <f>'Data data'!#REF!</f>
        <v>#REF!</v>
      </c>
      <c r="G164" t="e">
        <f>COUNTIF('Data data'!D:D, F164)+COUNTIF('Data data'!#REF!, F164)+COUNTIF('Data data'!#REF!, F164)+COUNTIF('Data data'!G:G, F164)</f>
        <v>#REF!</v>
      </c>
      <c r="H164" t="e">
        <f>'Data data'!#REF!</f>
        <v>#REF!</v>
      </c>
      <c r="I164" t="e">
        <f>COUNTIF('Data data'!D:D, H164)+COUNTIF('Data data'!#REF!, H164)+COUNTIF('Data data'!#REF!, H164)+COUNTIF('Data data'!G:G, H164)</f>
        <v>#REF!</v>
      </c>
      <c r="J164">
        <f>'Data data'!G165</f>
        <v>0.14861111111111111</v>
      </c>
      <c r="K164" t="e">
        <f>COUNTIF('Data data'!D:D, J164)+COUNTIF('Data data'!#REF!, J164)+COUNTIF('Data data'!#REF!, J164)+COUNTIF('Data data'!G:G, J164)</f>
        <v>#REF!</v>
      </c>
      <c r="L164" s="36" t="e">
        <f>'Data data'!#REF!</f>
        <v>#REF!</v>
      </c>
      <c r="M164" t="e">
        <f>COUNTIF('Data data'!#REF!, L164)</f>
        <v>#REF!</v>
      </c>
    </row>
    <row r="165" spans="1:13" ht="14" thickBot="1" x14ac:dyDescent="0.2">
      <c r="A165" s="310"/>
      <c r="B165" s="26" t="str">
        <f>'Data data'!C166</f>
        <v>Sedated</v>
      </c>
      <c r="C165">
        <f>COUNTIF('Data data'!C:C, B165)</f>
        <v>2</v>
      </c>
      <c r="D165" t="str">
        <f>'Data data'!D166</f>
        <v>Hozier (Mononymous)</v>
      </c>
      <c r="E165" t="e">
        <f>COUNTIF('Data data'!D:D, D165)+COUNTIF('Data data'!#REF!, D165)+COUNTIF('Data data'!#REF!, D165)+COUNTIF('Data data'!G:G, D165)</f>
        <v>#REF!</v>
      </c>
      <c r="F165" t="e">
        <f>'Data data'!#REF!</f>
        <v>#REF!</v>
      </c>
      <c r="G165" t="e">
        <f>COUNTIF('Data data'!D:D, F165)+COUNTIF('Data data'!#REF!, F165)+COUNTIF('Data data'!#REF!, F165)+COUNTIF('Data data'!G:G, F165)</f>
        <v>#REF!</v>
      </c>
      <c r="H165" t="e">
        <f>'Data data'!#REF!</f>
        <v>#REF!</v>
      </c>
      <c r="I165" t="e">
        <f>COUNTIF('Data data'!D:D, H165)+COUNTIF('Data data'!#REF!, H165)+COUNTIF('Data data'!#REF!, H165)+COUNTIF('Data data'!G:G, H165)</f>
        <v>#REF!</v>
      </c>
      <c r="J165">
        <f>'Data data'!G166</f>
        <v>0.14444444444444446</v>
      </c>
      <c r="K165" t="e">
        <f>COUNTIF('Data data'!D:D, J165)+COUNTIF('Data data'!#REF!, J165)+COUNTIF('Data data'!#REF!, J165)+COUNTIF('Data data'!G:G, J165)</f>
        <v>#REF!</v>
      </c>
      <c r="L165" s="36" t="e">
        <f>'Data data'!#REF!</f>
        <v>#REF!</v>
      </c>
      <c r="M165" t="e">
        <f>COUNTIF('Data data'!#REF!, L165)</f>
        <v>#REF!</v>
      </c>
    </row>
    <row r="166" spans="1:13" ht="14" thickBot="1" x14ac:dyDescent="0.2">
      <c r="A166" s="310"/>
      <c r="B166" s="26" t="str">
        <f>'Data data'!C167</f>
        <v>Shrike</v>
      </c>
      <c r="C166">
        <f>COUNTIF('Data data'!C:C, B166)</f>
        <v>1</v>
      </c>
      <c r="D166" t="str">
        <f>'Data data'!D167</f>
        <v>Hozier (Mononymous)</v>
      </c>
      <c r="E166" t="e">
        <f>COUNTIF('Data data'!D:D, D166)+COUNTIF('Data data'!#REF!, D166)+COUNTIF('Data data'!#REF!, D166)+COUNTIF('Data data'!G:G, D166)</f>
        <v>#REF!</v>
      </c>
      <c r="F166" t="e">
        <f>'Data data'!#REF!</f>
        <v>#REF!</v>
      </c>
      <c r="G166" t="e">
        <f>COUNTIF('Data data'!D:D, F166)+COUNTIF('Data data'!#REF!, F166)+COUNTIF('Data data'!#REF!, F166)+COUNTIF('Data data'!G:G, F166)</f>
        <v>#REF!</v>
      </c>
      <c r="H166" t="e">
        <f>'Data data'!#REF!</f>
        <v>#REF!</v>
      </c>
      <c r="I166" t="e">
        <f>COUNTIF('Data data'!D:D, H166)+COUNTIF('Data data'!#REF!, H166)+COUNTIF('Data data'!#REF!, H166)+COUNTIF('Data data'!G:G, H166)</f>
        <v>#REF!</v>
      </c>
      <c r="J166">
        <f>'Data data'!G167</f>
        <v>0.20902777777777778</v>
      </c>
      <c r="K166" t="e">
        <f>COUNTIF('Data data'!D:D, J166)+COUNTIF('Data data'!#REF!, J166)+COUNTIF('Data data'!#REF!, J166)+COUNTIF('Data data'!G:G, J166)</f>
        <v>#REF!</v>
      </c>
      <c r="L166" s="36" t="e">
        <f>'Data data'!#REF!</f>
        <v>#REF!</v>
      </c>
      <c r="M166" t="e">
        <f>COUNTIF('Data data'!#REF!, L166)</f>
        <v>#REF!</v>
      </c>
    </row>
    <row r="167" spans="1:13" ht="14" thickBot="1" x14ac:dyDescent="0.2">
      <c r="A167" s="310"/>
      <c r="B167" s="26" t="str">
        <f>'Data data'!C168</f>
        <v>1999 WILDFIRE</v>
      </c>
      <c r="C167">
        <f>COUNTIF('Data data'!C:C, B167)</f>
        <v>3</v>
      </c>
      <c r="D167" t="str">
        <f>'Data data'!D168</f>
        <v>BROCKHAMPTON</v>
      </c>
      <c r="E167" t="e">
        <f>COUNTIF('Data data'!D:D, D167)+COUNTIF('Data data'!#REF!, D167)+COUNTIF('Data data'!#REF!, D167)+COUNTIF('Data data'!G:G, D167)</f>
        <v>#REF!</v>
      </c>
      <c r="F167" t="e">
        <f>'Data data'!#REF!</f>
        <v>#REF!</v>
      </c>
      <c r="G167" t="e">
        <f>COUNTIF('Data data'!D:D, F167)+COUNTIF('Data data'!#REF!, F167)+COUNTIF('Data data'!#REF!, F167)+COUNTIF('Data data'!G:G, F167)</f>
        <v>#REF!</v>
      </c>
      <c r="H167" t="e">
        <f>'Data data'!#REF!</f>
        <v>#REF!</v>
      </c>
      <c r="I167" t="e">
        <f>COUNTIF('Data data'!D:D, H167)+COUNTIF('Data data'!#REF!, H167)+COUNTIF('Data data'!#REF!, H167)+COUNTIF('Data data'!G:G, H167)</f>
        <v>#REF!</v>
      </c>
      <c r="J167">
        <f>'Data data'!G168</f>
        <v>0.17430555555555557</v>
      </c>
      <c r="K167" t="e">
        <f>COUNTIF('Data data'!D:D, J167)+COUNTIF('Data data'!#REF!, J167)+COUNTIF('Data data'!#REF!, J167)+COUNTIF('Data data'!G:G, J167)</f>
        <v>#REF!</v>
      </c>
      <c r="L167" s="36" t="e">
        <f>'Data data'!#REF!</f>
        <v>#REF!</v>
      </c>
      <c r="M167" t="e">
        <f>COUNTIF('Data data'!#REF!, L167)</f>
        <v>#REF!</v>
      </c>
    </row>
    <row r="168" spans="1:13" ht="14" thickBot="1" x14ac:dyDescent="0.2">
      <c r="A168" s="310"/>
      <c r="B168" s="26" t="str">
        <f>'Data data'!C169</f>
        <v>Angel of Small Death and the Codeine Scene</v>
      </c>
      <c r="C168">
        <f>COUNTIF('Data data'!C:C, B168)</f>
        <v>1</v>
      </c>
      <c r="D168" t="str">
        <f>'Data data'!D169</f>
        <v>Hozier (Mononymous)</v>
      </c>
      <c r="E168" t="e">
        <f>COUNTIF('Data data'!D:D, D168)+COUNTIF('Data data'!#REF!, D168)+COUNTIF('Data data'!#REF!, D168)+COUNTIF('Data data'!G:G, D168)</f>
        <v>#REF!</v>
      </c>
      <c r="F168" t="e">
        <f>'Data data'!#REF!</f>
        <v>#REF!</v>
      </c>
      <c r="G168" t="e">
        <f>COUNTIF('Data data'!D:D, F168)+COUNTIF('Data data'!#REF!, F168)+COUNTIF('Data data'!#REF!, F168)+COUNTIF('Data data'!G:G, F168)</f>
        <v>#REF!</v>
      </c>
      <c r="H168" t="e">
        <f>'Data data'!#REF!</f>
        <v>#REF!</v>
      </c>
      <c r="I168" t="e">
        <f>COUNTIF('Data data'!D:D, H168)+COUNTIF('Data data'!#REF!, H168)+COUNTIF('Data data'!#REF!, H168)+COUNTIF('Data data'!G:G, H168)</f>
        <v>#REF!</v>
      </c>
      <c r="J168">
        <f>'Data data'!G169</f>
        <v>0.15208333333333332</v>
      </c>
      <c r="K168" t="e">
        <f>COUNTIF('Data data'!D:D, J168)+COUNTIF('Data data'!#REF!, J168)+COUNTIF('Data data'!#REF!, J168)+COUNTIF('Data data'!G:G, J168)</f>
        <v>#REF!</v>
      </c>
      <c r="L168" s="36" t="e">
        <f>'Data data'!#REF!</f>
        <v>#REF!</v>
      </c>
      <c r="M168" t="e">
        <f>COUNTIF('Data data'!#REF!, L168)</f>
        <v>#REF!</v>
      </c>
    </row>
    <row r="169" spans="1:13" ht="14" thickBot="1" x14ac:dyDescent="0.2">
      <c r="A169" s="310"/>
      <c r="B169" s="26" t="str">
        <f>'Data data'!C170</f>
        <v>BOOGIE</v>
      </c>
      <c r="C169">
        <f>COUNTIF('Data data'!C:C, B169)</f>
        <v>3</v>
      </c>
      <c r="D169" t="str">
        <f>'Data data'!D170</f>
        <v>BROCKHAMPTON</v>
      </c>
      <c r="E169" t="e">
        <f>COUNTIF('Data data'!D:D, D169)+COUNTIF('Data data'!#REF!, D169)+COUNTIF('Data data'!#REF!, D169)+COUNTIF('Data data'!G:G, D169)</f>
        <v>#REF!</v>
      </c>
      <c r="F169" t="e">
        <f>'Data data'!#REF!</f>
        <v>#REF!</v>
      </c>
      <c r="G169" t="e">
        <f>COUNTIF('Data data'!D:D, F169)+COUNTIF('Data data'!#REF!, F169)+COUNTIF('Data data'!#REF!, F169)+COUNTIF('Data data'!G:G, F169)</f>
        <v>#REF!</v>
      </c>
      <c r="H169" t="e">
        <f>'Data data'!#REF!</f>
        <v>#REF!</v>
      </c>
      <c r="I169" t="e">
        <f>COUNTIF('Data data'!D:D, H169)+COUNTIF('Data data'!#REF!, H169)+COUNTIF('Data data'!#REF!, H169)+COUNTIF('Data data'!G:G, H169)</f>
        <v>#REF!</v>
      </c>
      <c r="J169">
        <f>'Data data'!G170</f>
        <v>0.13402777777777777</v>
      </c>
      <c r="K169" t="e">
        <f>COUNTIF('Data data'!D:D, J169)+COUNTIF('Data data'!#REF!, J169)+COUNTIF('Data data'!#REF!, J169)+COUNTIF('Data data'!G:G, J169)</f>
        <v>#REF!</v>
      </c>
      <c r="L169" s="36" t="e">
        <f>'Data data'!#REF!</f>
        <v>#REF!</v>
      </c>
      <c r="M169" t="e">
        <f>COUNTIF('Data data'!#REF!, L169)</f>
        <v>#REF!</v>
      </c>
    </row>
    <row r="170" spans="1:13" ht="14" thickBot="1" x14ac:dyDescent="0.2">
      <c r="A170" s="310"/>
      <c r="B170" s="26" t="str">
        <f>'Data data'!C171</f>
        <v>Nina Cried Power</v>
      </c>
      <c r="C170">
        <f>COUNTIF('Data data'!C:C, B170)</f>
        <v>2</v>
      </c>
      <c r="D170" t="str">
        <f>'Data data'!D171</f>
        <v>Hozier (Mononymous)</v>
      </c>
      <c r="E170" t="e">
        <f>COUNTIF('Data data'!D:D, D170)+COUNTIF('Data data'!#REF!, D170)+COUNTIF('Data data'!#REF!, D170)+COUNTIF('Data data'!G:G, D170)</f>
        <v>#REF!</v>
      </c>
      <c r="F170" t="e">
        <f>'Data data'!#REF!</f>
        <v>#REF!</v>
      </c>
      <c r="G170" t="e">
        <f>COUNTIF('Data data'!D:D, F170)+COUNTIF('Data data'!#REF!, F170)+COUNTIF('Data data'!#REF!, F170)+COUNTIF('Data data'!G:G, F170)</f>
        <v>#REF!</v>
      </c>
      <c r="H170" t="e">
        <f>'Data data'!#REF!</f>
        <v>#REF!</v>
      </c>
      <c r="I170" t="e">
        <f>COUNTIF('Data data'!D:D, H170)+COUNTIF('Data data'!#REF!, H170)+COUNTIF('Data data'!#REF!, H170)+COUNTIF('Data data'!G:G, H170)</f>
        <v>#REF!</v>
      </c>
      <c r="J170">
        <f>'Data data'!G171</f>
        <v>0.15625</v>
      </c>
      <c r="K170" t="e">
        <f>COUNTIF('Data data'!D:D, J170)+COUNTIF('Data data'!#REF!, J170)+COUNTIF('Data data'!#REF!, J170)+COUNTIF('Data data'!G:G, J170)</f>
        <v>#REF!</v>
      </c>
      <c r="L170" s="36" t="e">
        <f>'Data data'!#REF!</f>
        <v>#REF!</v>
      </c>
      <c r="M170" t="e">
        <f>COUNTIF('Data data'!#REF!, L170)</f>
        <v>#REF!</v>
      </c>
    </row>
    <row r="171" spans="1:13" ht="14" thickBot="1" x14ac:dyDescent="0.2">
      <c r="A171" s="310"/>
      <c r="B171" s="26" t="str">
        <f>'Data data'!C172</f>
        <v>1998 TRUMAN</v>
      </c>
      <c r="C171">
        <f>COUNTIF('Data data'!C:C, B171)</f>
        <v>3</v>
      </c>
      <c r="D171" t="str">
        <f>'Data data'!D172</f>
        <v>BROCKHAMPTON</v>
      </c>
      <c r="E171" t="e">
        <f>COUNTIF('Data data'!D:D, D171)+COUNTIF('Data data'!#REF!, D171)+COUNTIF('Data data'!#REF!, D171)+COUNTIF('Data data'!G:G, D171)</f>
        <v>#REF!</v>
      </c>
      <c r="F171" t="e">
        <f>'Data data'!#REF!</f>
        <v>#REF!</v>
      </c>
      <c r="G171" t="e">
        <f>COUNTIF('Data data'!D:D, F171)+COUNTIF('Data data'!#REF!, F171)+COUNTIF('Data data'!#REF!, F171)+COUNTIF('Data data'!G:G, F171)</f>
        <v>#REF!</v>
      </c>
      <c r="H171" t="e">
        <f>'Data data'!#REF!</f>
        <v>#REF!</v>
      </c>
      <c r="I171" t="e">
        <f>COUNTIF('Data data'!D:D, H171)+COUNTIF('Data data'!#REF!, H171)+COUNTIF('Data data'!#REF!, H171)+COUNTIF('Data data'!G:G, H171)</f>
        <v>#REF!</v>
      </c>
      <c r="J171">
        <f>'Data data'!G172</f>
        <v>0.17013888888888887</v>
      </c>
      <c r="K171" t="e">
        <f>COUNTIF('Data data'!D:D, J171)+COUNTIF('Data data'!#REF!, J171)+COUNTIF('Data data'!#REF!, J171)+COUNTIF('Data data'!G:G, J171)</f>
        <v>#REF!</v>
      </c>
      <c r="L171" s="36" t="e">
        <f>'Data data'!#REF!</f>
        <v>#REF!</v>
      </c>
      <c r="M171" t="e">
        <f>COUNTIF('Data data'!#REF!, L171)</f>
        <v>#REF!</v>
      </c>
    </row>
    <row r="172" spans="1:13" ht="14" thickBot="1" x14ac:dyDescent="0.2">
      <c r="A172" s="310"/>
      <c r="B172" s="26" t="str">
        <f>'Data data'!C173</f>
        <v>HOTTIE</v>
      </c>
      <c r="C172">
        <f>COUNTIF('Data data'!C:C, B172)</f>
        <v>4</v>
      </c>
      <c r="D172" t="str">
        <f>'Data data'!D173</f>
        <v>BROCKHAMPTON</v>
      </c>
      <c r="E172" t="e">
        <f>COUNTIF('Data data'!D:D, D172)+COUNTIF('Data data'!#REF!, D172)+COUNTIF('Data data'!#REF!, D172)+COUNTIF('Data data'!G:G, D172)</f>
        <v>#REF!</v>
      </c>
      <c r="F172" t="e">
        <f>'Data data'!#REF!</f>
        <v>#REF!</v>
      </c>
      <c r="G172" t="e">
        <f>COUNTIF('Data data'!D:D, F172)+COUNTIF('Data data'!#REF!, F172)+COUNTIF('Data data'!#REF!, F172)+COUNTIF('Data data'!G:G, F172)</f>
        <v>#REF!</v>
      </c>
      <c r="H172" t="e">
        <f>'Data data'!#REF!</f>
        <v>#REF!</v>
      </c>
      <c r="I172" t="e">
        <f>COUNTIF('Data data'!D:D, H172)+COUNTIF('Data data'!#REF!, H172)+COUNTIF('Data data'!#REF!, H172)+COUNTIF('Data data'!G:G, H172)</f>
        <v>#REF!</v>
      </c>
      <c r="J172">
        <f>'Data data'!G173</f>
        <v>0.13680555555555554</v>
      </c>
      <c r="K172" t="e">
        <f>COUNTIF('Data data'!D:D, J172)+COUNTIF('Data data'!#REF!, J172)+COUNTIF('Data data'!#REF!, J172)+COUNTIF('Data data'!G:G, J172)</f>
        <v>#REF!</v>
      </c>
      <c r="L172" s="36" t="e">
        <f>'Data data'!#REF!</f>
        <v>#REF!</v>
      </c>
      <c r="M172" t="e">
        <f>COUNTIF('Data data'!#REF!, L172)</f>
        <v>#REF!</v>
      </c>
    </row>
    <row r="173" spans="1:13" ht="14" thickBot="1" x14ac:dyDescent="0.2">
      <c r="A173" s="310"/>
      <c r="B173" s="26" t="str">
        <f>'Data data'!C174</f>
        <v>Caramelos</v>
      </c>
      <c r="C173">
        <f>COUNTIF('Data data'!C:C, B173)</f>
        <v>1</v>
      </c>
      <c r="D173" t="str">
        <f>'Data data'!D174</f>
        <v>Celia Cruz</v>
      </c>
      <c r="E173" t="e">
        <f>COUNTIF('Data data'!D:D, D173)+COUNTIF('Data data'!#REF!, D173)+COUNTIF('Data data'!#REF!, D173)+COUNTIF('Data data'!G:G, D173)</f>
        <v>#REF!</v>
      </c>
      <c r="F173" t="e">
        <f>'Data data'!#REF!</f>
        <v>#REF!</v>
      </c>
      <c r="G173" t="e">
        <f>COUNTIF('Data data'!D:D, F173)+COUNTIF('Data data'!#REF!, F173)+COUNTIF('Data data'!#REF!, F173)+COUNTIF('Data data'!G:G, F173)</f>
        <v>#REF!</v>
      </c>
      <c r="H173" t="e">
        <f>'Data data'!#REF!</f>
        <v>#REF!</v>
      </c>
      <c r="I173" t="e">
        <f>COUNTIF('Data data'!D:D, H173)+COUNTIF('Data data'!#REF!, H173)+COUNTIF('Data data'!#REF!, H173)+COUNTIF('Data data'!G:G, H173)</f>
        <v>#REF!</v>
      </c>
      <c r="J173">
        <f>'Data data'!G174</f>
        <v>0.11180555555555556</v>
      </c>
      <c r="K173" t="e">
        <f>COUNTIF('Data data'!D:D, J173)+COUNTIF('Data data'!#REF!, J173)+COUNTIF('Data data'!#REF!, J173)+COUNTIF('Data data'!G:G, J173)</f>
        <v>#REF!</v>
      </c>
      <c r="L173" s="36" t="e">
        <f>'Data data'!#REF!</f>
        <v>#REF!</v>
      </c>
      <c r="M173" t="e">
        <f>COUNTIF('Data data'!#REF!, L173)</f>
        <v>#REF!</v>
      </c>
    </row>
    <row r="174" spans="1:13" ht="14" thickBot="1" x14ac:dyDescent="0.2">
      <c r="A174" s="310"/>
      <c r="B174" s="26" t="str">
        <f>'Data data'!C175</f>
        <v>Ballad in Plain D</v>
      </c>
      <c r="C174">
        <f>COUNTIF('Data data'!C:C, B174)</f>
        <v>1</v>
      </c>
      <c r="D174" t="str">
        <f>'Data data'!D175</f>
        <v>Bob Dylan</v>
      </c>
      <c r="E174" t="e">
        <f>COUNTIF('Data data'!D:D, D174)+COUNTIF('Data data'!#REF!, D174)+COUNTIF('Data data'!#REF!, D174)+COUNTIF('Data data'!G:G, D174)</f>
        <v>#REF!</v>
      </c>
      <c r="F174" t="e">
        <f>'Data data'!#REF!</f>
        <v>#REF!</v>
      </c>
      <c r="G174" t="e">
        <f>COUNTIF('Data data'!D:D, F174)+COUNTIF('Data data'!#REF!, F174)+COUNTIF('Data data'!#REF!, F174)+COUNTIF('Data data'!G:G, F174)</f>
        <v>#REF!</v>
      </c>
      <c r="H174" t="e">
        <f>'Data data'!#REF!</f>
        <v>#REF!</v>
      </c>
      <c r="I174" t="e">
        <f>COUNTIF('Data data'!D:D, H174)+COUNTIF('Data data'!#REF!, H174)+COUNTIF('Data data'!#REF!, H174)+COUNTIF('Data data'!G:G, H174)</f>
        <v>#REF!</v>
      </c>
      <c r="J174">
        <f>'Data data'!G175</f>
        <v>0.34583333333333338</v>
      </c>
      <c r="K174" t="e">
        <f>COUNTIF('Data data'!D:D, J174)+COUNTIF('Data data'!#REF!, J174)+COUNTIF('Data data'!#REF!, J174)+COUNTIF('Data data'!G:G, J174)</f>
        <v>#REF!</v>
      </c>
      <c r="L174" s="36" t="e">
        <f>'Data data'!#REF!</f>
        <v>#REF!</v>
      </c>
      <c r="M174" t="e">
        <f>COUNTIF('Data data'!#REF!, L174)</f>
        <v>#REF!</v>
      </c>
    </row>
    <row r="175" spans="1:13" ht="14" thickBot="1" x14ac:dyDescent="0.2">
      <c r="A175" s="310"/>
      <c r="B175" s="26" t="str">
        <f>'Data data'!C176</f>
        <v>Motorpsycho Nightmare</v>
      </c>
      <c r="C175">
        <f>COUNTIF('Data data'!C:C, B175)</f>
        <v>1</v>
      </c>
      <c r="D175" t="str">
        <f>'Data data'!D176</f>
        <v>Bob Dylan</v>
      </c>
      <c r="E175" t="e">
        <f>COUNTIF('Data data'!D:D, D175)+COUNTIF('Data data'!#REF!, D175)+COUNTIF('Data data'!#REF!, D175)+COUNTIF('Data data'!G:G, D175)</f>
        <v>#REF!</v>
      </c>
      <c r="F175" t="e">
        <f>'Data data'!#REF!</f>
        <v>#REF!</v>
      </c>
      <c r="G175" t="e">
        <f>COUNTIF('Data data'!D:D, F175)+COUNTIF('Data data'!#REF!, F175)+COUNTIF('Data data'!#REF!, F175)+COUNTIF('Data data'!G:G, F175)</f>
        <v>#REF!</v>
      </c>
      <c r="H175" t="e">
        <f>'Data data'!#REF!</f>
        <v>#REF!</v>
      </c>
      <c r="I175" t="e">
        <f>COUNTIF('Data data'!D:D, H175)+COUNTIF('Data data'!#REF!, H175)+COUNTIF('Data data'!#REF!, H175)+COUNTIF('Data data'!G:G, H175)</f>
        <v>#REF!</v>
      </c>
      <c r="J175">
        <f>'Data data'!G176</f>
        <v>0.18958333333333333</v>
      </c>
      <c r="K175" t="e">
        <f>COUNTIF('Data data'!D:D, J175)+COUNTIF('Data data'!#REF!, J175)+COUNTIF('Data data'!#REF!, J175)+COUNTIF('Data data'!G:G, J175)</f>
        <v>#REF!</v>
      </c>
      <c r="L175" s="36" t="e">
        <f>'Data data'!#REF!</f>
        <v>#REF!</v>
      </c>
      <c r="M175" t="e">
        <f>COUNTIF('Data data'!#REF!, L175)</f>
        <v>#REF!</v>
      </c>
    </row>
    <row r="176" spans="1:13" ht="14" thickBot="1" x14ac:dyDescent="0.2">
      <c r="A176" s="310"/>
      <c r="B176" s="26" t="str">
        <f>'Data data'!C177</f>
        <v>SWEET</v>
      </c>
      <c r="C176">
        <f>COUNTIF('Data data'!C:C, B176)</f>
        <v>4</v>
      </c>
      <c r="D176" t="str">
        <f>'Data data'!D177</f>
        <v>BROCKHAMPTON</v>
      </c>
      <c r="E176" t="e">
        <f>COUNTIF('Data data'!D:D, D176)+COUNTIF('Data data'!#REF!, D176)+COUNTIF('Data data'!#REF!, D176)+COUNTIF('Data data'!G:G, D176)</f>
        <v>#REF!</v>
      </c>
      <c r="F176" t="e">
        <f>'Data data'!#REF!</f>
        <v>#REF!</v>
      </c>
      <c r="G176" t="e">
        <f>COUNTIF('Data data'!D:D, F176)+COUNTIF('Data data'!#REF!, F176)+COUNTIF('Data data'!#REF!, F176)+COUNTIF('Data data'!G:G, F176)</f>
        <v>#REF!</v>
      </c>
      <c r="H176" t="e">
        <f>'Data data'!#REF!</f>
        <v>#REF!</v>
      </c>
      <c r="I176" t="e">
        <f>COUNTIF('Data data'!D:D, H176)+COUNTIF('Data data'!#REF!, H176)+COUNTIF('Data data'!#REF!, H176)+COUNTIF('Data data'!G:G, H176)</f>
        <v>#REF!</v>
      </c>
      <c r="J176">
        <f>'Data data'!G177</f>
        <v>0.19027777777777777</v>
      </c>
      <c r="K176" t="e">
        <f>COUNTIF('Data data'!D:D, J176)+COUNTIF('Data data'!#REF!, J176)+COUNTIF('Data data'!#REF!, J176)+COUNTIF('Data data'!G:G, J176)</f>
        <v>#REF!</v>
      </c>
      <c r="L176" s="36" t="e">
        <f>'Data data'!#REF!</f>
        <v>#REF!</v>
      </c>
      <c r="M176" t="e">
        <f>COUNTIF('Data data'!#REF!, L176)</f>
        <v>#REF!</v>
      </c>
    </row>
    <row r="177" spans="1:13" ht="14" thickBot="1" x14ac:dyDescent="0.2">
      <c r="A177" s="284"/>
      <c r="B177" s="26" t="str">
        <f>'Data data'!C178</f>
        <v>STUPID</v>
      </c>
      <c r="C177">
        <f>COUNTIF('Data data'!C:C, B177)</f>
        <v>4</v>
      </c>
      <c r="D177" t="str">
        <f>'Data data'!D178</f>
        <v>BROCKHAMPTON</v>
      </c>
      <c r="E177" t="e">
        <f>COUNTIF('Data data'!D:D, D177)+COUNTIF('Data data'!#REF!, D177)+COUNTIF('Data data'!#REF!, D177)+COUNTIF('Data data'!G:G, D177)</f>
        <v>#REF!</v>
      </c>
      <c r="F177" t="e">
        <f>'Data data'!#REF!</f>
        <v>#REF!</v>
      </c>
      <c r="G177" t="e">
        <f>COUNTIF('Data data'!D:D, F177)+COUNTIF('Data data'!#REF!, F177)+COUNTIF('Data data'!#REF!, F177)+COUNTIF('Data data'!G:G, F177)</f>
        <v>#REF!</v>
      </c>
      <c r="H177" t="e">
        <f>'Data data'!#REF!</f>
        <v>#REF!</v>
      </c>
      <c r="I177" t="e">
        <f>COUNTIF('Data data'!D:D, H177)+COUNTIF('Data data'!#REF!, H177)+COUNTIF('Data data'!#REF!, H177)+COUNTIF('Data data'!G:G, H177)</f>
        <v>#REF!</v>
      </c>
      <c r="J177">
        <f>'Data data'!G178</f>
        <v>0.15069444444444444</v>
      </c>
      <c r="K177" t="e">
        <f>COUNTIF('Data data'!D:D, J177)+COUNTIF('Data data'!#REF!, J177)+COUNTIF('Data data'!#REF!, J177)+COUNTIF('Data data'!G:G, J177)</f>
        <v>#REF!</v>
      </c>
      <c r="L177" s="36" t="e">
        <f>'Data data'!#REF!</f>
        <v>#REF!</v>
      </c>
      <c r="M177" t="e">
        <f>COUNTIF('Data data'!#REF!, L177)</f>
        <v>#REF!</v>
      </c>
    </row>
    <row r="178" spans="1:13" ht="14" thickBot="1" x14ac:dyDescent="0.2">
      <c r="A178" s="309" t="s">
        <v>361</v>
      </c>
      <c r="B178" s="26" t="str">
        <f>'Data data'!C179</f>
        <v>ZIPPER</v>
      </c>
      <c r="C178">
        <f>COUNTIF('Data data'!C:C, B178)</f>
        <v>4</v>
      </c>
      <c r="D178" t="str">
        <f>'Data data'!D179</f>
        <v>BROCKHAMPTON</v>
      </c>
      <c r="E178" t="e">
        <f>COUNTIF('Data data'!D:D, D178)+COUNTIF('Data data'!#REF!, D178)+COUNTIF('Data data'!#REF!, D178)+COUNTIF('Data data'!G:G, D178)</f>
        <v>#REF!</v>
      </c>
      <c r="F178" t="e">
        <f>'Data data'!#REF!</f>
        <v>#REF!</v>
      </c>
      <c r="G178" t="e">
        <f>COUNTIF('Data data'!D:D, F178)+COUNTIF('Data data'!#REF!, F178)+COUNTIF('Data data'!#REF!, F178)+COUNTIF('Data data'!G:G, F178)</f>
        <v>#REF!</v>
      </c>
      <c r="H178" t="e">
        <f>'Data data'!#REF!</f>
        <v>#REF!</v>
      </c>
      <c r="I178" t="e">
        <f>COUNTIF('Data data'!D:D, H178)+COUNTIF('Data data'!#REF!, H178)+COUNTIF('Data data'!#REF!, H178)+COUNTIF('Data data'!G:G, H178)</f>
        <v>#REF!</v>
      </c>
      <c r="J178">
        <f>'Data data'!G179</f>
        <v>0.14027777777777778</v>
      </c>
      <c r="K178" t="e">
        <f>COUNTIF('Data data'!D:D, J178)+COUNTIF('Data data'!#REF!, J178)+COUNTIF('Data data'!#REF!, J178)+COUNTIF('Data data'!G:G, J178)</f>
        <v>#REF!</v>
      </c>
      <c r="L178" s="36" t="e">
        <f>'Data data'!#REF!</f>
        <v>#REF!</v>
      </c>
      <c r="M178" t="e">
        <f>COUNTIF('Data data'!#REF!, L178)</f>
        <v>#REF!</v>
      </c>
    </row>
    <row r="179" spans="1:13" ht="14" thickBot="1" x14ac:dyDescent="0.2">
      <c r="A179" s="310"/>
      <c r="B179" s="26" t="str">
        <f>'Data data'!C180</f>
        <v>QUEER</v>
      </c>
      <c r="C179">
        <f>COUNTIF('Data data'!C:C, B179)</f>
        <v>3</v>
      </c>
      <c r="D179" t="str">
        <f>'Data data'!D180</f>
        <v>BROCKHAMPTON</v>
      </c>
      <c r="E179" t="e">
        <f>COUNTIF('Data data'!D:D, D179)+COUNTIF('Data data'!#REF!, D179)+COUNTIF('Data data'!#REF!, D179)+COUNTIF('Data data'!G:G, D179)</f>
        <v>#REF!</v>
      </c>
      <c r="F179" t="e">
        <f>'Data data'!#REF!</f>
        <v>#REF!</v>
      </c>
      <c r="G179" t="e">
        <f>COUNTIF('Data data'!D:D, F179)+COUNTIF('Data data'!#REF!, F179)+COUNTIF('Data data'!#REF!, F179)+COUNTIF('Data data'!G:G, F179)</f>
        <v>#REF!</v>
      </c>
      <c r="H179" t="e">
        <f>'Data data'!#REF!</f>
        <v>#REF!</v>
      </c>
      <c r="I179" t="e">
        <f>COUNTIF('Data data'!D:D, H179)+COUNTIF('Data data'!#REF!, H179)+COUNTIF('Data data'!#REF!, H179)+COUNTIF('Data data'!G:G, H179)</f>
        <v>#REF!</v>
      </c>
      <c r="J179">
        <f>'Data data'!G180</f>
        <v>0.15833333333333333</v>
      </c>
      <c r="K179" t="e">
        <f>COUNTIF('Data data'!D:D, J179)+COUNTIF('Data data'!#REF!, J179)+COUNTIF('Data data'!#REF!, J179)+COUNTIF('Data data'!G:G, J179)</f>
        <v>#REF!</v>
      </c>
      <c r="L179" s="36" t="e">
        <f>'Data data'!#REF!</f>
        <v>#REF!</v>
      </c>
      <c r="M179" t="e">
        <f>COUNTIF('Data data'!#REF!, L179)</f>
        <v>#REF!</v>
      </c>
    </row>
    <row r="180" spans="1:13" ht="14" thickBot="1" x14ac:dyDescent="0.2">
      <c r="A180" s="310"/>
      <c r="B180" s="26" t="str">
        <f>'Data data'!C181</f>
        <v>RENTAL</v>
      </c>
      <c r="C180">
        <f>COUNTIF('Data data'!C:C, B180)</f>
        <v>3</v>
      </c>
      <c r="D180" t="str">
        <f>'Data data'!D181</f>
        <v>BROCKHAMPTON</v>
      </c>
      <c r="E180" t="e">
        <f>COUNTIF('Data data'!D:D, D180)+COUNTIF('Data data'!#REF!, D180)+COUNTIF('Data data'!#REF!, D180)+COUNTIF('Data data'!G:G, D180)</f>
        <v>#REF!</v>
      </c>
      <c r="F180" t="e">
        <f>'Data data'!#REF!</f>
        <v>#REF!</v>
      </c>
      <c r="G180" t="e">
        <f>COUNTIF('Data data'!D:D, F180)+COUNTIF('Data data'!#REF!, F180)+COUNTIF('Data data'!#REF!, F180)+COUNTIF('Data data'!G:G, F180)</f>
        <v>#REF!</v>
      </c>
      <c r="H180" t="e">
        <f>'Data data'!#REF!</f>
        <v>#REF!</v>
      </c>
      <c r="I180" t="e">
        <f>COUNTIF('Data data'!D:D, H180)+COUNTIF('Data data'!#REF!, H180)+COUNTIF('Data data'!#REF!, H180)+COUNTIF('Data data'!G:G, H180)</f>
        <v>#REF!</v>
      </c>
      <c r="J180">
        <f>'Data data'!G181</f>
        <v>0.14861111111111111</v>
      </c>
      <c r="K180" t="e">
        <f>COUNTIF('Data data'!D:D, J180)+COUNTIF('Data data'!#REF!, J180)+COUNTIF('Data data'!#REF!, J180)+COUNTIF('Data data'!G:G, J180)</f>
        <v>#REF!</v>
      </c>
      <c r="L180" s="36" t="e">
        <f>'Data data'!#REF!</f>
        <v>#REF!</v>
      </c>
      <c r="M180" t="e">
        <f>COUNTIF('Data data'!#REF!, L180)</f>
        <v>#REF!</v>
      </c>
    </row>
    <row r="181" spans="1:13" ht="14" thickBot="1" x14ac:dyDescent="0.2">
      <c r="A181" s="310"/>
      <c r="B181" s="26" t="str">
        <f>'Data data'!C182</f>
        <v>1999 WILDFIRE</v>
      </c>
      <c r="C181">
        <f>COUNTIF('Data data'!C:C, B181)</f>
        <v>3</v>
      </c>
      <c r="D181" t="str">
        <f>'Data data'!D182</f>
        <v>BROCKHAMPTON</v>
      </c>
      <c r="E181" t="e">
        <f>COUNTIF('Data data'!D:D, D181)+COUNTIF('Data data'!#REF!, D181)+COUNTIF('Data data'!#REF!, D181)+COUNTIF('Data data'!G:G, D181)</f>
        <v>#REF!</v>
      </c>
      <c r="F181" t="e">
        <f>'Data data'!#REF!</f>
        <v>#REF!</v>
      </c>
      <c r="G181" t="e">
        <f>COUNTIF('Data data'!D:D, F181)+COUNTIF('Data data'!#REF!, F181)+COUNTIF('Data data'!#REF!, F181)+COUNTIF('Data data'!G:G, F181)</f>
        <v>#REF!</v>
      </c>
      <c r="H181" t="e">
        <f>'Data data'!#REF!</f>
        <v>#REF!</v>
      </c>
      <c r="I181" t="e">
        <f>COUNTIF('Data data'!D:D, H181)+COUNTIF('Data data'!#REF!, H181)+COUNTIF('Data data'!#REF!, H181)+COUNTIF('Data data'!G:G, H181)</f>
        <v>#REF!</v>
      </c>
      <c r="J181">
        <f>'Data data'!G182</f>
        <v>0.17430555555555557</v>
      </c>
      <c r="K181" t="e">
        <f>COUNTIF('Data data'!D:D, J181)+COUNTIF('Data data'!#REF!, J181)+COUNTIF('Data data'!#REF!, J181)+COUNTIF('Data data'!G:G, J181)</f>
        <v>#REF!</v>
      </c>
      <c r="L181" s="36" t="e">
        <f>'Data data'!#REF!</f>
        <v>#REF!</v>
      </c>
      <c r="M181" t="e">
        <f>COUNTIF('Data data'!#REF!, L181)</f>
        <v>#REF!</v>
      </c>
    </row>
    <row r="182" spans="1:13" ht="14" thickBot="1" x14ac:dyDescent="0.2">
      <c r="A182" s="310"/>
      <c r="B182" s="26" t="str">
        <f>'Data data'!C183</f>
        <v>BOOGIE</v>
      </c>
      <c r="C182">
        <f>COUNTIF('Data data'!C:C, B182)</f>
        <v>3</v>
      </c>
      <c r="D182" t="str">
        <f>'Data data'!D183</f>
        <v>BROCKHAMPTON</v>
      </c>
      <c r="E182" t="e">
        <f>COUNTIF('Data data'!D:D, D182)+COUNTIF('Data data'!#REF!, D182)+COUNTIF('Data data'!#REF!, D182)+COUNTIF('Data data'!G:G, D182)</f>
        <v>#REF!</v>
      </c>
      <c r="F182" t="e">
        <f>'Data data'!#REF!</f>
        <v>#REF!</v>
      </c>
      <c r="G182" t="e">
        <f>COUNTIF('Data data'!D:D, F182)+COUNTIF('Data data'!#REF!, F182)+COUNTIF('Data data'!#REF!, F182)+COUNTIF('Data data'!G:G, F182)</f>
        <v>#REF!</v>
      </c>
      <c r="H182" t="e">
        <f>'Data data'!#REF!</f>
        <v>#REF!</v>
      </c>
      <c r="I182" t="e">
        <f>COUNTIF('Data data'!D:D, H182)+COUNTIF('Data data'!#REF!, H182)+COUNTIF('Data data'!#REF!, H182)+COUNTIF('Data data'!G:G, H182)</f>
        <v>#REF!</v>
      </c>
      <c r="J182">
        <f>'Data data'!G183</f>
        <v>0.13402777777777777</v>
      </c>
      <c r="K182" t="e">
        <f>COUNTIF('Data data'!D:D, J182)+COUNTIF('Data data'!#REF!, J182)+COUNTIF('Data data'!#REF!, J182)+COUNTIF('Data data'!G:G, J182)</f>
        <v>#REF!</v>
      </c>
      <c r="L182" s="36" t="e">
        <f>'Data data'!#REF!</f>
        <v>#REF!</v>
      </c>
      <c r="M182" t="e">
        <f>COUNTIF('Data data'!#REF!, L182)</f>
        <v>#REF!</v>
      </c>
    </row>
    <row r="183" spans="1:13" ht="14" thickBot="1" x14ac:dyDescent="0.2">
      <c r="A183" s="310"/>
      <c r="B183" s="26" t="str">
        <f>'Data data'!C184</f>
        <v>Nina Cried Power</v>
      </c>
      <c r="C183">
        <f>COUNTIF('Data data'!C:C, B183)</f>
        <v>2</v>
      </c>
      <c r="D183" t="str">
        <f>'Data data'!D184</f>
        <v>Hozier (Mononymous)</v>
      </c>
      <c r="E183" t="e">
        <f>COUNTIF('Data data'!D:D, D183)+COUNTIF('Data data'!#REF!, D183)+COUNTIF('Data data'!#REF!, D183)+COUNTIF('Data data'!G:G, D183)</f>
        <v>#REF!</v>
      </c>
      <c r="F183" t="e">
        <f>'Data data'!#REF!</f>
        <v>#REF!</v>
      </c>
      <c r="G183" t="e">
        <f>COUNTIF('Data data'!D:D, F183)+COUNTIF('Data data'!#REF!, F183)+COUNTIF('Data data'!#REF!, F183)+COUNTIF('Data data'!G:G, F183)</f>
        <v>#REF!</v>
      </c>
      <c r="H183" t="e">
        <f>'Data data'!#REF!</f>
        <v>#REF!</v>
      </c>
      <c r="I183" t="e">
        <f>COUNTIF('Data data'!D:D, H183)+COUNTIF('Data data'!#REF!, H183)+COUNTIF('Data data'!#REF!, H183)+COUNTIF('Data data'!G:G, H183)</f>
        <v>#REF!</v>
      </c>
      <c r="J183">
        <f>'Data data'!G184</f>
        <v>0.15625</v>
      </c>
      <c r="K183" t="e">
        <f>COUNTIF('Data data'!D:D, J183)+COUNTIF('Data data'!#REF!, J183)+COUNTIF('Data data'!#REF!, J183)+COUNTIF('Data data'!G:G, J183)</f>
        <v>#REF!</v>
      </c>
      <c r="L183" s="36" t="e">
        <f>'Data data'!#REF!</f>
        <v>#REF!</v>
      </c>
      <c r="M183" t="e">
        <f>COUNTIF('Data data'!#REF!, L183)</f>
        <v>#REF!</v>
      </c>
    </row>
    <row r="184" spans="1:13" ht="14" thickBot="1" x14ac:dyDescent="0.2">
      <c r="A184" s="310"/>
      <c r="B184" s="26" t="str">
        <f>'Data data'!C185</f>
        <v>1998 TRUMAN</v>
      </c>
      <c r="C184">
        <f>COUNTIF('Data data'!C:C, B184)</f>
        <v>3</v>
      </c>
      <c r="D184" t="str">
        <f>'Data data'!D185</f>
        <v>BROCKHAMPTON</v>
      </c>
      <c r="E184" t="e">
        <f>COUNTIF('Data data'!D:D, D184)+COUNTIF('Data data'!#REF!, D184)+COUNTIF('Data data'!#REF!, D184)+COUNTIF('Data data'!G:G, D184)</f>
        <v>#REF!</v>
      </c>
      <c r="F184" t="e">
        <f>'Data data'!#REF!</f>
        <v>#REF!</v>
      </c>
      <c r="G184" t="e">
        <f>COUNTIF('Data data'!D:D, F184)+COUNTIF('Data data'!#REF!, F184)+COUNTIF('Data data'!#REF!, F184)+COUNTIF('Data data'!G:G, F184)</f>
        <v>#REF!</v>
      </c>
      <c r="H184" t="e">
        <f>'Data data'!#REF!</f>
        <v>#REF!</v>
      </c>
      <c r="I184" t="e">
        <f>COUNTIF('Data data'!D:D, H184)+COUNTIF('Data data'!#REF!, H184)+COUNTIF('Data data'!#REF!, H184)+COUNTIF('Data data'!G:G, H184)</f>
        <v>#REF!</v>
      </c>
      <c r="J184">
        <f>'Data data'!G185</f>
        <v>0.17013888888888887</v>
      </c>
      <c r="K184" t="e">
        <f>COUNTIF('Data data'!D:D, J184)+COUNTIF('Data data'!#REF!, J184)+COUNTIF('Data data'!#REF!, J184)+COUNTIF('Data data'!G:G, J184)</f>
        <v>#REF!</v>
      </c>
      <c r="L184" s="36" t="e">
        <f>'Data data'!#REF!</f>
        <v>#REF!</v>
      </c>
      <c r="M184" t="e">
        <f>COUNTIF('Data data'!#REF!, L184)</f>
        <v>#REF!</v>
      </c>
    </row>
    <row r="185" spans="1:13" ht="14" thickBot="1" x14ac:dyDescent="0.2">
      <c r="A185" s="310"/>
      <c r="B185" s="26" t="str">
        <f>'Data data'!C186</f>
        <v>HOTTIE</v>
      </c>
      <c r="C185">
        <f>COUNTIF('Data data'!C:C, B185)</f>
        <v>4</v>
      </c>
      <c r="D185" t="str">
        <f>'Data data'!D186</f>
        <v>BROCKHAMPTON</v>
      </c>
      <c r="E185" t="e">
        <f>COUNTIF('Data data'!D:D, D185)+COUNTIF('Data data'!#REF!, D185)+COUNTIF('Data data'!#REF!, D185)+COUNTIF('Data data'!G:G, D185)</f>
        <v>#REF!</v>
      </c>
      <c r="F185" t="e">
        <f>'Data data'!#REF!</f>
        <v>#REF!</v>
      </c>
      <c r="G185" t="e">
        <f>COUNTIF('Data data'!D:D, F185)+COUNTIF('Data data'!#REF!, F185)+COUNTIF('Data data'!#REF!, F185)+COUNTIF('Data data'!G:G, F185)</f>
        <v>#REF!</v>
      </c>
      <c r="H185" t="e">
        <f>'Data data'!#REF!</f>
        <v>#REF!</v>
      </c>
      <c r="I185" t="e">
        <f>COUNTIF('Data data'!D:D, H185)+COUNTIF('Data data'!#REF!, H185)+COUNTIF('Data data'!#REF!, H185)+COUNTIF('Data data'!G:G, H185)</f>
        <v>#REF!</v>
      </c>
      <c r="J185">
        <f>'Data data'!G186</f>
        <v>0.13680555555555554</v>
      </c>
      <c r="K185" t="e">
        <f>COUNTIF('Data data'!D:D, J185)+COUNTIF('Data data'!#REF!, J185)+COUNTIF('Data data'!#REF!, J185)+COUNTIF('Data data'!G:G, J185)</f>
        <v>#REF!</v>
      </c>
      <c r="L185" s="36" t="e">
        <f>'Data data'!#REF!</f>
        <v>#REF!</v>
      </c>
      <c r="M185" t="e">
        <f>COUNTIF('Data data'!#REF!, L185)</f>
        <v>#REF!</v>
      </c>
    </row>
    <row r="186" spans="1:13" ht="14" thickBot="1" x14ac:dyDescent="0.2">
      <c r="A186" s="310"/>
      <c r="B186" s="26" t="str">
        <f>'Data data'!C187</f>
        <v>SWEET</v>
      </c>
      <c r="C186">
        <f>COUNTIF('Data data'!C:C, B186)</f>
        <v>4</v>
      </c>
      <c r="D186" t="str">
        <f>'Data data'!D187</f>
        <v>BROCKHAMPTON</v>
      </c>
      <c r="E186" t="e">
        <f>COUNTIF('Data data'!D:D, D186)+COUNTIF('Data data'!#REF!, D186)+COUNTIF('Data data'!#REF!, D186)+COUNTIF('Data data'!G:G, D186)</f>
        <v>#REF!</v>
      </c>
      <c r="F186" t="e">
        <f>'Data data'!#REF!</f>
        <v>#REF!</v>
      </c>
      <c r="G186" t="e">
        <f>COUNTIF('Data data'!D:D, F186)+COUNTIF('Data data'!#REF!, F186)+COUNTIF('Data data'!#REF!, F186)+COUNTIF('Data data'!G:G, F186)</f>
        <v>#REF!</v>
      </c>
      <c r="H186" t="e">
        <f>'Data data'!#REF!</f>
        <v>#REF!</v>
      </c>
      <c r="I186" t="e">
        <f>COUNTIF('Data data'!D:D, H186)+COUNTIF('Data data'!#REF!, H186)+COUNTIF('Data data'!#REF!, H186)+COUNTIF('Data data'!G:G, H186)</f>
        <v>#REF!</v>
      </c>
      <c r="J186">
        <f>'Data data'!G187</f>
        <v>0.19027777777777777</v>
      </c>
      <c r="K186" t="e">
        <f>COUNTIF('Data data'!D:D, J186)+COUNTIF('Data data'!#REF!, J186)+COUNTIF('Data data'!#REF!, J186)+COUNTIF('Data data'!G:G, J186)</f>
        <v>#REF!</v>
      </c>
      <c r="L186" s="36" t="e">
        <f>'Data data'!#REF!</f>
        <v>#REF!</v>
      </c>
      <c r="M186" t="e">
        <f>COUNTIF('Data data'!#REF!, L186)</f>
        <v>#REF!</v>
      </c>
    </row>
    <row r="187" spans="1:13" ht="14" thickBot="1" x14ac:dyDescent="0.2">
      <c r="A187" s="310"/>
      <c r="B187" s="26" t="str">
        <f>'Data data'!C188</f>
        <v>STUPID</v>
      </c>
      <c r="C187">
        <f>COUNTIF('Data data'!C:C, B187)</f>
        <v>4</v>
      </c>
      <c r="D187" t="str">
        <f>'Data data'!D188</f>
        <v>BROCKHAMPTON</v>
      </c>
      <c r="E187" t="e">
        <f>COUNTIF('Data data'!D:D, D187)+COUNTIF('Data data'!#REF!, D187)+COUNTIF('Data data'!#REF!, D187)+COUNTIF('Data data'!G:G, D187)</f>
        <v>#REF!</v>
      </c>
      <c r="F187" t="e">
        <f>'Data data'!#REF!</f>
        <v>#REF!</v>
      </c>
      <c r="G187" t="e">
        <f>COUNTIF('Data data'!D:D, F187)+COUNTIF('Data data'!#REF!, F187)+COUNTIF('Data data'!#REF!, F187)+COUNTIF('Data data'!G:G, F187)</f>
        <v>#REF!</v>
      </c>
      <c r="H187" t="e">
        <f>'Data data'!#REF!</f>
        <v>#REF!</v>
      </c>
      <c r="I187" t="e">
        <f>COUNTIF('Data data'!D:D, H187)+COUNTIF('Data data'!#REF!, H187)+COUNTIF('Data data'!#REF!, H187)+COUNTIF('Data data'!G:G, H187)</f>
        <v>#REF!</v>
      </c>
      <c r="J187">
        <f>'Data data'!G188</f>
        <v>0.15069444444444444</v>
      </c>
      <c r="K187" t="e">
        <f>COUNTIF('Data data'!D:D, J187)+COUNTIF('Data data'!#REF!, J187)+COUNTIF('Data data'!#REF!, J187)+COUNTIF('Data data'!G:G, J187)</f>
        <v>#REF!</v>
      </c>
      <c r="L187" s="36" t="e">
        <f>'Data data'!#REF!</f>
        <v>#REF!</v>
      </c>
      <c r="M187" t="e">
        <f>COUNTIF('Data data'!#REF!, L187)</f>
        <v>#REF!</v>
      </c>
    </row>
    <row r="188" spans="1:13" ht="14" thickBot="1" x14ac:dyDescent="0.2">
      <c r="A188" s="310"/>
      <c r="B188" s="26" t="str">
        <f>'Data data'!C189</f>
        <v>GOLD</v>
      </c>
      <c r="C188">
        <f>COUNTIF('Data data'!C:C, B188)</f>
        <v>3</v>
      </c>
      <c r="D188" t="str">
        <f>'Data data'!D189</f>
        <v>BROCKHAMPTON</v>
      </c>
      <c r="E188" t="e">
        <f>COUNTIF('Data data'!D:D, D188)+COUNTIF('Data data'!#REF!, D188)+COUNTIF('Data data'!#REF!, D188)+COUNTIF('Data data'!G:G, D188)</f>
        <v>#REF!</v>
      </c>
      <c r="F188" t="e">
        <f>'Data data'!#REF!</f>
        <v>#REF!</v>
      </c>
      <c r="G188" t="e">
        <f>COUNTIF('Data data'!D:D, F188)+COUNTIF('Data data'!#REF!, F188)+COUNTIF('Data data'!#REF!, F188)+COUNTIF('Data data'!G:G, F188)</f>
        <v>#REF!</v>
      </c>
      <c r="H188" t="e">
        <f>'Data data'!#REF!</f>
        <v>#REF!</v>
      </c>
      <c r="I188" t="e">
        <f>COUNTIF('Data data'!D:D, H188)+COUNTIF('Data data'!#REF!, H188)+COUNTIF('Data data'!#REF!, H188)+COUNTIF('Data data'!G:G, H188)</f>
        <v>#REF!</v>
      </c>
      <c r="J188">
        <f>'Data data'!G189</f>
        <v>0.18472222222222223</v>
      </c>
      <c r="K188" t="e">
        <f>COUNTIF('Data data'!D:D, J188)+COUNTIF('Data data'!#REF!, J188)+COUNTIF('Data data'!#REF!, J188)+COUNTIF('Data data'!G:G, J188)</f>
        <v>#REF!</v>
      </c>
      <c r="L188" s="36" t="e">
        <f>'Data data'!#REF!</f>
        <v>#REF!</v>
      </c>
      <c r="M188" t="e">
        <f>COUNTIF('Data data'!#REF!, L188)</f>
        <v>#REF!</v>
      </c>
    </row>
    <row r="189" spans="1:13" ht="14" thickBot="1" x14ac:dyDescent="0.2">
      <c r="A189" s="310"/>
      <c r="B189" s="26" t="str">
        <f>'Data data'!C190</f>
        <v>Lying Is the Most Fun a Girl Can Have without Taking Her Pants off</v>
      </c>
      <c r="C189">
        <f>COUNTIF('Data data'!C:C, B189)</f>
        <v>2</v>
      </c>
      <c r="D189" t="str">
        <f>'Data data'!D190</f>
        <v>Panic! At the Disco</v>
      </c>
      <c r="E189" t="e">
        <f>COUNTIF('Data data'!D:D, D189)+COUNTIF('Data data'!#REF!, D189)+COUNTIF('Data data'!#REF!, D189)+COUNTIF('Data data'!G:G, D189)</f>
        <v>#REF!</v>
      </c>
      <c r="F189" t="e">
        <f>'Data data'!#REF!</f>
        <v>#REF!</v>
      </c>
      <c r="G189" t="e">
        <f>COUNTIF('Data data'!D:D, F189)+COUNTIF('Data data'!#REF!, F189)+COUNTIF('Data data'!#REF!, F189)+COUNTIF('Data data'!G:G, F189)</f>
        <v>#REF!</v>
      </c>
      <c r="H189" t="e">
        <f>'Data data'!#REF!</f>
        <v>#REF!</v>
      </c>
      <c r="I189" t="e">
        <f>COUNTIF('Data data'!D:D, H189)+COUNTIF('Data data'!#REF!, H189)+COUNTIF('Data data'!#REF!, H189)+COUNTIF('Data data'!G:G, H189)</f>
        <v>#REF!</v>
      </c>
      <c r="J189">
        <f>'Data data'!G190</f>
        <v>0.1388888888888889</v>
      </c>
      <c r="K189" t="e">
        <f>COUNTIF('Data data'!D:D, J189)+COUNTIF('Data data'!#REF!, J189)+COUNTIF('Data data'!#REF!, J189)+COUNTIF('Data data'!G:G, J189)</f>
        <v>#REF!</v>
      </c>
      <c r="L189" s="36" t="e">
        <f>'Data data'!#REF!</f>
        <v>#REF!</v>
      </c>
      <c r="M189" t="e">
        <f>COUNTIF('Data data'!#REF!, L189)</f>
        <v>#REF!</v>
      </c>
    </row>
    <row r="190" spans="1:13" ht="14" thickBot="1" x14ac:dyDescent="0.2">
      <c r="A190" s="310"/>
      <c r="B190" s="26" t="str">
        <f>'Data data'!C191</f>
        <v>Taki Taki</v>
      </c>
      <c r="C190">
        <f>COUNTIF('Data data'!C:C, B190)</f>
        <v>1</v>
      </c>
      <c r="D190" t="str">
        <f>'Data data'!D191</f>
        <v>DJ Snake, Selena Gomez, Ozuna, Cardi B</v>
      </c>
      <c r="E190" t="e">
        <f>COUNTIF('Data data'!D:D, D190)+COUNTIF('Data data'!#REF!, D190)+COUNTIF('Data data'!#REF!, D190)+COUNTIF('Data data'!G:G, D190)</f>
        <v>#REF!</v>
      </c>
      <c r="F190" t="e">
        <f>'Data data'!#REF!</f>
        <v>#REF!</v>
      </c>
      <c r="G190" t="e">
        <f>COUNTIF('Data data'!D:D, F190)+COUNTIF('Data data'!#REF!, F190)+COUNTIF('Data data'!#REF!, F190)+COUNTIF('Data data'!G:G, F190)</f>
        <v>#REF!</v>
      </c>
      <c r="H190" t="e">
        <f>'Data data'!#REF!</f>
        <v>#REF!</v>
      </c>
      <c r="I190" t="e">
        <f>COUNTIF('Data data'!D:D, H190)+COUNTIF('Data data'!#REF!, H190)+COUNTIF('Data data'!#REF!, H190)+COUNTIF('Data data'!G:G, H190)</f>
        <v>#REF!</v>
      </c>
      <c r="J190">
        <f>'Data data'!G191</f>
        <v>0.14791666666666667</v>
      </c>
      <c r="K190" t="e">
        <f>COUNTIF('Data data'!D:D, J190)+COUNTIF('Data data'!#REF!, J190)+COUNTIF('Data data'!#REF!, J190)+COUNTIF('Data data'!G:G, J190)</f>
        <v>#REF!</v>
      </c>
      <c r="L190" s="36" t="e">
        <f>'Data data'!#REF!</f>
        <v>#REF!</v>
      </c>
      <c r="M190" t="e">
        <f>COUNTIF('Data data'!#REF!, L190)</f>
        <v>#REF!</v>
      </c>
    </row>
    <row r="191" spans="1:13" ht="14" thickBot="1" x14ac:dyDescent="0.2">
      <c r="A191" s="310"/>
      <c r="B191" s="26" t="str">
        <f>'Data data'!C192</f>
        <v>BLEACH</v>
      </c>
      <c r="C191">
        <f>COUNTIF('Data data'!C:C, B191)</f>
        <v>3</v>
      </c>
      <c r="D191" t="str">
        <f>'Data data'!D192</f>
        <v>BROCKHAMPTON</v>
      </c>
      <c r="E191" t="e">
        <f>COUNTIF('Data data'!D:D, D191)+COUNTIF('Data data'!#REF!, D191)+COUNTIF('Data data'!#REF!, D191)+COUNTIF('Data data'!G:G, D191)</f>
        <v>#REF!</v>
      </c>
      <c r="F191" t="e">
        <f>'Data data'!#REF!</f>
        <v>#REF!</v>
      </c>
      <c r="G191" t="e">
        <f>COUNTIF('Data data'!D:D, F191)+COUNTIF('Data data'!#REF!, F191)+COUNTIF('Data data'!#REF!, F191)+COUNTIF('Data data'!G:G, F191)</f>
        <v>#REF!</v>
      </c>
      <c r="H191" t="e">
        <f>'Data data'!#REF!</f>
        <v>#REF!</v>
      </c>
      <c r="I191" t="e">
        <f>COUNTIF('Data data'!D:D, H191)+COUNTIF('Data data'!#REF!, H191)+COUNTIF('Data data'!#REF!, H191)+COUNTIF('Data data'!G:G, H191)</f>
        <v>#REF!</v>
      </c>
      <c r="J191">
        <f>'Data data'!G192</f>
        <v>0.18958333333333333</v>
      </c>
      <c r="K191" t="e">
        <f>COUNTIF('Data data'!D:D, J191)+COUNTIF('Data data'!#REF!, J191)+COUNTIF('Data data'!#REF!, J191)+COUNTIF('Data data'!G:G, J191)</f>
        <v>#REF!</v>
      </c>
      <c r="L191" s="36" t="e">
        <f>'Data data'!#REF!</f>
        <v>#REF!</v>
      </c>
      <c r="M191" t="e">
        <f>COUNTIF('Data data'!#REF!, L191)</f>
        <v>#REF!</v>
      </c>
    </row>
    <row r="192" spans="1:13" ht="14" thickBot="1" x14ac:dyDescent="0.2">
      <c r="A192" s="310"/>
      <c r="B192" s="26" t="str">
        <f>'Data data'!C193</f>
        <v>DISTRICT</v>
      </c>
      <c r="C192">
        <f>COUNTIF('Data data'!C:C, B192)</f>
        <v>3</v>
      </c>
      <c r="D192" t="str">
        <f>'Data data'!D193</f>
        <v>BROCKHAMPTON</v>
      </c>
      <c r="E192" t="e">
        <f>COUNTIF('Data data'!D:D, D192)+COUNTIF('Data data'!#REF!, D192)+COUNTIF('Data data'!#REF!, D192)+COUNTIF('Data data'!G:G, D192)</f>
        <v>#REF!</v>
      </c>
      <c r="F192" t="e">
        <f>'Data data'!#REF!</f>
        <v>#REF!</v>
      </c>
      <c r="G192" t="e">
        <f>COUNTIF('Data data'!D:D, F192)+COUNTIF('Data data'!#REF!, F192)+COUNTIF('Data data'!#REF!, F192)+COUNTIF('Data data'!G:G, F192)</f>
        <v>#REF!</v>
      </c>
      <c r="H192" t="e">
        <f>'Data data'!#REF!</f>
        <v>#REF!</v>
      </c>
      <c r="I192" t="e">
        <f>COUNTIF('Data data'!D:D, H192)+COUNTIF('Data data'!#REF!, H192)+COUNTIF('Data data'!#REF!, H192)+COUNTIF('Data data'!G:G, H192)</f>
        <v>#REF!</v>
      </c>
      <c r="J192">
        <f>'Data data'!G193</f>
        <v>0.14722222222222223</v>
      </c>
      <c r="K192" t="e">
        <f>COUNTIF('Data data'!D:D, J192)+COUNTIF('Data data'!#REF!, J192)+COUNTIF('Data data'!#REF!, J192)+COUNTIF('Data data'!G:G, J192)</f>
        <v>#REF!</v>
      </c>
      <c r="L192" s="36" t="e">
        <f>'Data data'!#REF!</f>
        <v>#REF!</v>
      </c>
      <c r="M192" t="e">
        <f>COUNTIF('Data data'!#REF!, L192)</f>
        <v>#REF!</v>
      </c>
    </row>
    <row r="193" spans="1:13" ht="14" thickBot="1" x14ac:dyDescent="0.2">
      <c r="A193" s="310"/>
      <c r="B193" s="26" t="str">
        <f>'Data data'!C194</f>
        <v>WEIGHT</v>
      </c>
      <c r="C193">
        <f>COUNTIF('Data data'!C:C, B193)</f>
        <v>3</v>
      </c>
      <c r="D193" t="str">
        <f>'Data data'!D194</f>
        <v>BROCKHAMPTON</v>
      </c>
      <c r="E193" t="e">
        <f>COUNTIF('Data data'!D:D, D193)+COUNTIF('Data data'!#REF!, D193)+COUNTIF('Data data'!#REF!, D193)+COUNTIF('Data data'!G:G, D193)</f>
        <v>#REF!</v>
      </c>
      <c r="F193" t="e">
        <f>'Data data'!#REF!</f>
        <v>#REF!</v>
      </c>
      <c r="G193" t="e">
        <f>COUNTIF('Data data'!D:D, F193)+COUNTIF('Data data'!#REF!, F193)+COUNTIF('Data data'!#REF!, F193)+COUNTIF('Data data'!G:G, F193)</f>
        <v>#REF!</v>
      </c>
      <c r="H193" t="e">
        <f>'Data data'!#REF!</f>
        <v>#REF!</v>
      </c>
      <c r="I193" t="e">
        <f>COUNTIF('Data data'!D:D, H193)+COUNTIF('Data data'!#REF!, H193)+COUNTIF('Data data'!#REF!, H193)+COUNTIF('Data data'!G:G, H193)</f>
        <v>#REF!</v>
      </c>
      <c r="J193">
        <f>'Data data'!G194</f>
        <v>0.18055555555555555</v>
      </c>
      <c r="K193" t="e">
        <f>COUNTIF('Data data'!D:D, J193)+COUNTIF('Data data'!#REF!, J193)+COUNTIF('Data data'!#REF!, J193)+COUNTIF('Data data'!G:G, J193)</f>
        <v>#REF!</v>
      </c>
      <c r="L193" s="36" t="e">
        <f>'Data data'!#REF!</f>
        <v>#REF!</v>
      </c>
      <c r="M193" t="e">
        <f>COUNTIF('Data data'!#REF!, L193)</f>
        <v>#REF!</v>
      </c>
    </row>
    <row r="194" spans="1:13" ht="14" thickBot="1" x14ac:dyDescent="0.2">
      <c r="A194" s="310"/>
      <c r="B194" s="26" t="str">
        <f>'Data data'!C195</f>
        <v>BERLIN</v>
      </c>
      <c r="C194">
        <f>COUNTIF('Data data'!C:C, B194)</f>
        <v>3</v>
      </c>
      <c r="D194" t="str">
        <f>'Data data'!D195</f>
        <v>BROCKHAMPTON</v>
      </c>
      <c r="E194" t="e">
        <f>COUNTIF('Data data'!D:D, D194)+COUNTIF('Data data'!#REF!, D194)+COUNTIF('Data data'!#REF!, D194)+COUNTIF('Data data'!G:G, D194)</f>
        <v>#REF!</v>
      </c>
      <c r="F194" t="e">
        <f>'Data data'!#REF!</f>
        <v>#REF!</v>
      </c>
      <c r="G194" t="e">
        <f>COUNTIF('Data data'!D:D, F194)+COUNTIF('Data data'!#REF!, F194)+COUNTIF('Data data'!#REF!, F194)+COUNTIF('Data data'!G:G, F194)</f>
        <v>#REF!</v>
      </c>
      <c r="H194" t="e">
        <f>'Data data'!#REF!</f>
        <v>#REF!</v>
      </c>
      <c r="I194" t="e">
        <f>COUNTIF('Data data'!D:D, H194)+COUNTIF('Data data'!#REF!, H194)+COUNTIF('Data data'!#REF!, H194)+COUNTIF('Data data'!G:G, H194)</f>
        <v>#REF!</v>
      </c>
      <c r="J194">
        <f>'Data data'!G195</f>
        <v>0.13819444444444443</v>
      </c>
      <c r="K194" t="e">
        <f>COUNTIF('Data data'!D:D, J194)+COUNTIF('Data data'!#REF!, J194)+COUNTIF('Data data'!#REF!, J194)+COUNTIF('Data data'!G:G, J194)</f>
        <v>#REF!</v>
      </c>
      <c r="L194" s="36" t="e">
        <f>'Data data'!#REF!</f>
        <v>#REF!</v>
      </c>
      <c r="M194" t="e">
        <f>COUNTIF('Data data'!#REF!, L194)</f>
        <v>#REF!</v>
      </c>
    </row>
    <row r="195" spans="1:13" ht="14" thickBot="1" x14ac:dyDescent="0.2">
      <c r="A195" s="310"/>
      <c r="B195" s="26" t="str">
        <f>'Data data'!C196</f>
        <v>JUNKY</v>
      </c>
      <c r="C195">
        <f>COUNTIF('Data data'!C:C, B195)</f>
        <v>3</v>
      </c>
      <c r="D195" t="str">
        <f>'Data data'!D196</f>
        <v>BROCKHAMPTON</v>
      </c>
      <c r="E195" t="e">
        <f>COUNTIF('Data data'!D:D, D195)+COUNTIF('Data data'!#REF!, D195)+COUNTIF('Data data'!#REF!, D195)+COUNTIF('Data data'!G:G, D195)</f>
        <v>#REF!</v>
      </c>
      <c r="F195" t="e">
        <f>'Data data'!#REF!</f>
        <v>#REF!</v>
      </c>
      <c r="G195" t="e">
        <f>COUNTIF('Data data'!D:D, F195)+COUNTIF('Data data'!#REF!, F195)+COUNTIF('Data data'!#REF!, F195)+COUNTIF('Data data'!G:G, F195)</f>
        <v>#REF!</v>
      </c>
      <c r="H195" t="e">
        <f>'Data data'!#REF!</f>
        <v>#REF!</v>
      </c>
      <c r="I195" t="e">
        <f>COUNTIF('Data data'!D:D, H195)+COUNTIF('Data data'!#REF!, H195)+COUNTIF('Data data'!#REF!, H195)+COUNTIF('Data data'!G:G, H195)</f>
        <v>#REF!</v>
      </c>
      <c r="J195">
        <f>'Data data'!G196</f>
        <v>0.17291666666666669</v>
      </c>
      <c r="K195" t="e">
        <f>COUNTIF('Data data'!D:D, J195)+COUNTIF('Data data'!#REF!, J195)+COUNTIF('Data data'!#REF!, J195)+COUNTIF('Data data'!G:G, J195)</f>
        <v>#REF!</v>
      </c>
      <c r="L195" s="36" t="e">
        <f>'Data data'!#REF!</f>
        <v>#REF!</v>
      </c>
      <c r="M195" t="e">
        <f>COUNTIF('Data data'!#REF!, L195)</f>
        <v>#REF!</v>
      </c>
    </row>
    <row r="196" spans="1:13" ht="14" thickBot="1" x14ac:dyDescent="0.2">
      <c r="A196" s="284"/>
      <c r="B196" s="26" t="str">
        <f>'Data data'!C197</f>
        <v>Ritmo de mi Cuba</v>
      </c>
      <c r="C196">
        <f>COUNTIF('Data data'!C:C, B196)</f>
        <v>2</v>
      </c>
      <c r="D196" t="str">
        <f>'Data data'!D197</f>
        <v>Celia Cruz</v>
      </c>
      <c r="E196" t="e">
        <f>COUNTIF('Data data'!D:D, D196)+COUNTIF('Data data'!#REF!, D196)+COUNTIF('Data data'!#REF!, D196)+COUNTIF('Data data'!G:G, D196)</f>
        <v>#REF!</v>
      </c>
      <c r="F196" t="e">
        <f>'Data data'!#REF!</f>
        <v>#REF!</v>
      </c>
      <c r="G196" t="e">
        <f>COUNTIF('Data data'!D:D, F196)+COUNTIF('Data data'!#REF!, F196)+COUNTIF('Data data'!#REF!, F196)+COUNTIF('Data data'!G:G, F196)</f>
        <v>#REF!</v>
      </c>
      <c r="H196" t="e">
        <f>'Data data'!#REF!</f>
        <v>#REF!</v>
      </c>
      <c r="I196" t="e">
        <f>COUNTIF('Data data'!D:D, H196)+COUNTIF('Data data'!#REF!, H196)+COUNTIF('Data data'!#REF!, H196)+COUNTIF('Data data'!G:G, H196)</f>
        <v>#REF!</v>
      </c>
      <c r="J196">
        <f>'Data data'!G197</f>
        <v>0.11666666666666665</v>
      </c>
      <c r="K196" t="e">
        <f>COUNTIF('Data data'!D:D, J196)+COUNTIF('Data data'!#REF!, J196)+COUNTIF('Data data'!#REF!, J196)+COUNTIF('Data data'!G:G, J196)</f>
        <v>#REF!</v>
      </c>
      <c r="L196" s="36" t="e">
        <f>'Data data'!#REF!</f>
        <v>#REF!</v>
      </c>
      <c r="M196" t="e">
        <f>COUNTIF('Data data'!#REF!, L196)</f>
        <v>#REF!</v>
      </c>
    </row>
    <row r="197" spans="1:13" ht="14" thickBot="1" x14ac:dyDescent="0.2">
      <c r="A197" s="309" t="s">
        <v>362</v>
      </c>
      <c r="B197" s="26" t="str">
        <f>'Data data'!C198</f>
        <v>ZIPPER</v>
      </c>
      <c r="C197">
        <f>COUNTIF('Data data'!C:C, B197)</f>
        <v>4</v>
      </c>
      <c r="D197" t="str">
        <f>'Data data'!D198</f>
        <v>BROCKHAMPTON</v>
      </c>
      <c r="E197" t="e">
        <f>COUNTIF('Data data'!D:D, D197)+COUNTIF('Data data'!#REF!, D197)+COUNTIF('Data data'!#REF!, D197)+COUNTIF('Data data'!G:G, D197)</f>
        <v>#REF!</v>
      </c>
      <c r="F197" t="e">
        <f>'Data data'!#REF!</f>
        <v>#REF!</v>
      </c>
      <c r="G197" t="e">
        <f>COUNTIF('Data data'!D:D, F197)+COUNTIF('Data data'!#REF!, F197)+COUNTIF('Data data'!#REF!, F197)+COUNTIF('Data data'!G:G, F197)</f>
        <v>#REF!</v>
      </c>
      <c r="H197" t="e">
        <f>'Data data'!#REF!</f>
        <v>#REF!</v>
      </c>
      <c r="I197" t="e">
        <f>COUNTIF('Data data'!D:D, H197)+COUNTIF('Data data'!#REF!, H197)+COUNTIF('Data data'!#REF!, H197)+COUNTIF('Data data'!G:G, H197)</f>
        <v>#REF!</v>
      </c>
      <c r="J197">
        <f>'Data data'!G198</f>
        <v>0.14027777777777778</v>
      </c>
      <c r="K197" t="e">
        <f>COUNTIF('Data data'!D:D, J197)+COUNTIF('Data data'!#REF!, J197)+COUNTIF('Data data'!#REF!, J197)+COUNTIF('Data data'!G:G, J197)</f>
        <v>#REF!</v>
      </c>
      <c r="L197" s="36" t="e">
        <f>'Data data'!#REF!</f>
        <v>#REF!</v>
      </c>
      <c r="M197" t="e">
        <f>COUNTIF('Data data'!#REF!, L197)</f>
        <v>#REF!</v>
      </c>
    </row>
    <row r="198" spans="1:13" ht="14" thickBot="1" x14ac:dyDescent="0.2">
      <c r="A198" s="310"/>
      <c r="B198" s="26" t="str">
        <f>'Data data'!C199</f>
        <v>QUEER</v>
      </c>
      <c r="C198">
        <f>COUNTIF('Data data'!C:C, B198)</f>
        <v>3</v>
      </c>
      <c r="D198" t="str">
        <f>'Data data'!D199</f>
        <v>BROCKHAMPTON</v>
      </c>
      <c r="E198" t="e">
        <f>COUNTIF('Data data'!D:D, D198)+COUNTIF('Data data'!#REF!, D198)+COUNTIF('Data data'!#REF!, D198)+COUNTIF('Data data'!G:G, D198)</f>
        <v>#REF!</v>
      </c>
      <c r="F198" t="e">
        <f>'Data data'!#REF!</f>
        <v>#REF!</v>
      </c>
      <c r="G198" t="e">
        <f>COUNTIF('Data data'!D:D, F198)+COUNTIF('Data data'!#REF!, F198)+COUNTIF('Data data'!#REF!, F198)+COUNTIF('Data data'!G:G, F198)</f>
        <v>#REF!</v>
      </c>
      <c r="H198" t="e">
        <f>'Data data'!#REF!</f>
        <v>#REF!</v>
      </c>
      <c r="I198" t="e">
        <f>COUNTIF('Data data'!D:D, H198)+COUNTIF('Data data'!#REF!, H198)+COUNTIF('Data data'!#REF!, H198)+COUNTIF('Data data'!G:G, H198)</f>
        <v>#REF!</v>
      </c>
      <c r="J198">
        <f>'Data data'!G199</f>
        <v>0.15833333333333333</v>
      </c>
      <c r="K198" t="e">
        <f>COUNTIF('Data data'!D:D, J198)+COUNTIF('Data data'!#REF!, J198)+COUNTIF('Data data'!#REF!, J198)+COUNTIF('Data data'!G:G, J198)</f>
        <v>#REF!</v>
      </c>
      <c r="L198" s="36" t="e">
        <f>'Data data'!#REF!</f>
        <v>#REF!</v>
      </c>
      <c r="M198" t="e">
        <f>COUNTIF('Data data'!#REF!, L198)</f>
        <v>#REF!</v>
      </c>
    </row>
    <row r="199" spans="1:13" ht="14" thickBot="1" x14ac:dyDescent="0.2">
      <c r="A199" s="310"/>
      <c r="B199" s="26" t="str">
        <f>'Data data'!C200</f>
        <v>RENTAL</v>
      </c>
      <c r="C199">
        <f>COUNTIF('Data data'!C:C, B199)</f>
        <v>3</v>
      </c>
      <c r="D199" t="str">
        <f>'Data data'!D200</f>
        <v>BROCKHAMPTON</v>
      </c>
      <c r="E199" t="e">
        <f>COUNTIF('Data data'!D:D, D199)+COUNTIF('Data data'!#REF!, D199)+COUNTIF('Data data'!#REF!, D199)+COUNTIF('Data data'!G:G, D199)</f>
        <v>#REF!</v>
      </c>
      <c r="F199" t="e">
        <f>'Data data'!#REF!</f>
        <v>#REF!</v>
      </c>
      <c r="G199" t="e">
        <f>COUNTIF('Data data'!D:D, F199)+COUNTIF('Data data'!#REF!, F199)+COUNTIF('Data data'!#REF!, F199)+COUNTIF('Data data'!G:G, F199)</f>
        <v>#REF!</v>
      </c>
      <c r="H199" t="e">
        <f>'Data data'!#REF!</f>
        <v>#REF!</v>
      </c>
      <c r="I199" t="e">
        <f>COUNTIF('Data data'!D:D, H199)+COUNTIF('Data data'!#REF!, H199)+COUNTIF('Data data'!#REF!, H199)+COUNTIF('Data data'!G:G, H199)</f>
        <v>#REF!</v>
      </c>
      <c r="J199">
        <f>'Data data'!G200</f>
        <v>0.14861111111111111</v>
      </c>
      <c r="K199" t="e">
        <f>COUNTIF('Data data'!D:D, J199)+COUNTIF('Data data'!#REF!, J199)+COUNTIF('Data data'!#REF!, J199)+COUNTIF('Data data'!G:G, J199)</f>
        <v>#REF!</v>
      </c>
      <c r="L199" s="36" t="e">
        <f>'Data data'!#REF!</f>
        <v>#REF!</v>
      </c>
      <c r="M199" t="e">
        <f>COUNTIF('Data data'!#REF!, L199)</f>
        <v>#REF!</v>
      </c>
    </row>
    <row r="200" spans="1:13" ht="14" thickBot="1" x14ac:dyDescent="0.2">
      <c r="A200" s="310"/>
      <c r="B200" s="26" t="str">
        <f>'Data data'!C201</f>
        <v>1999 WILDFIRE</v>
      </c>
      <c r="C200">
        <f>COUNTIF('Data data'!C:C, B200)</f>
        <v>3</v>
      </c>
      <c r="D200" t="str">
        <f>'Data data'!D201</f>
        <v>BROCKHAMPTON</v>
      </c>
      <c r="E200" t="e">
        <f>COUNTIF('Data data'!D:D, D200)+COUNTIF('Data data'!#REF!, D200)+COUNTIF('Data data'!#REF!, D200)+COUNTIF('Data data'!G:G, D200)</f>
        <v>#REF!</v>
      </c>
      <c r="F200" t="e">
        <f>'Data data'!#REF!</f>
        <v>#REF!</v>
      </c>
      <c r="G200" t="e">
        <f>COUNTIF('Data data'!D:D, F200)+COUNTIF('Data data'!#REF!, F200)+COUNTIF('Data data'!#REF!, F200)+COUNTIF('Data data'!G:G, F200)</f>
        <v>#REF!</v>
      </c>
      <c r="H200" t="e">
        <f>'Data data'!#REF!</f>
        <v>#REF!</v>
      </c>
      <c r="I200" t="e">
        <f>COUNTIF('Data data'!D:D, H200)+COUNTIF('Data data'!#REF!, H200)+COUNTIF('Data data'!#REF!, H200)+COUNTIF('Data data'!G:G, H200)</f>
        <v>#REF!</v>
      </c>
      <c r="J200">
        <f>'Data data'!G201</f>
        <v>0.17430555555555557</v>
      </c>
      <c r="K200" t="e">
        <f>COUNTIF('Data data'!D:D, J200)+COUNTIF('Data data'!#REF!, J200)+COUNTIF('Data data'!#REF!, J200)+COUNTIF('Data data'!G:G, J200)</f>
        <v>#REF!</v>
      </c>
      <c r="L200" s="36" t="e">
        <f>'Data data'!#REF!</f>
        <v>#REF!</v>
      </c>
      <c r="M200" t="e">
        <f>COUNTIF('Data data'!#REF!, L200)</f>
        <v>#REF!</v>
      </c>
    </row>
    <row r="201" spans="1:13" ht="14" thickBot="1" x14ac:dyDescent="0.2">
      <c r="A201" s="310"/>
      <c r="B201" s="26" t="str">
        <f>'Data data'!C202</f>
        <v>BOOGIE</v>
      </c>
      <c r="C201">
        <f>COUNTIF('Data data'!C:C, B201)</f>
        <v>3</v>
      </c>
      <c r="D201" t="str">
        <f>'Data data'!D202</f>
        <v>BROCKHAMPTON</v>
      </c>
      <c r="E201" t="e">
        <f>COUNTIF('Data data'!D:D, D201)+COUNTIF('Data data'!#REF!, D201)+COUNTIF('Data data'!#REF!, D201)+COUNTIF('Data data'!G:G, D201)</f>
        <v>#REF!</v>
      </c>
      <c r="F201" t="e">
        <f>'Data data'!#REF!</f>
        <v>#REF!</v>
      </c>
      <c r="G201" t="e">
        <f>COUNTIF('Data data'!D:D, F201)+COUNTIF('Data data'!#REF!, F201)+COUNTIF('Data data'!#REF!, F201)+COUNTIF('Data data'!G:G, F201)</f>
        <v>#REF!</v>
      </c>
      <c r="H201" t="e">
        <f>'Data data'!#REF!</f>
        <v>#REF!</v>
      </c>
      <c r="I201" t="e">
        <f>COUNTIF('Data data'!D:D, H201)+COUNTIF('Data data'!#REF!, H201)+COUNTIF('Data data'!#REF!, H201)+COUNTIF('Data data'!G:G, H201)</f>
        <v>#REF!</v>
      </c>
      <c r="J201">
        <f>'Data data'!G202</f>
        <v>0.13402777777777777</v>
      </c>
      <c r="K201" t="e">
        <f>COUNTIF('Data data'!D:D, J201)+COUNTIF('Data data'!#REF!, J201)+COUNTIF('Data data'!#REF!, J201)+COUNTIF('Data data'!G:G, J201)</f>
        <v>#REF!</v>
      </c>
      <c r="L201" s="36" t="e">
        <f>'Data data'!#REF!</f>
        <v>#REF!</v>
      </c>
      <c r="M201" t="e">
        <f>COUNTIF('Data data'!#REF!, L201)</f>
        <v>#REF!</v>
      </c>
    </row>
    <row r="202" spans="1:13" ht="14" thickBot="1" x14ac:dyDescent="0.2">
      <c r="A202" s="310"/>
      <c r="B202" s="26" t="str">
        <f>'Data data'!C203</f>
        <v>1998 TRUMAN</v>
      </c>
      <c r="C202">
        <f>COUNTIF('Data data'!C:C, B202)</f>
        <v>3</v>
      </c>
      <c r="D202" t="str">
        <f>'Data data'!D203</f>
        <v>BROCKHAMPTON</v>
      </c>
      <c r="E202" t="e">
        <f>COUNTIF('Data data'!D:D, D202)+COUNTIF('Data data'!#REF!, D202)+COUNTIF('Data data'!#REF!, D202)+COUNTIF('Data data'!G:G, D202)</f>
        <v>#REF!</v>
      </c>
      <c r="F202" t="e">
        <f>'Data data'!#REF!</f>
        <v>#REF!</v>
      </c>
      <c r="G202" t="e">
        <f>COUNTIF('Data data'!D:D, F202)+COUNTIF('Data data'!#REF!, F202)+COUNTIF('Data data'!#REF!, F202)+COUNTIF('Data data'!G:G, F202)</f>
        <v>#REF!</v>
      </c>
      <c r="H202" t="e">
        <f>'Data data'!#REF!</f>
        <v>#REF!</v>
      </c>
      <c r="I202" t="e">
        <f>COUNTIF('Data data'!D:D, H202)+COUNTIF('Data data'!#REF!, H202)+COUNTIF('Data data'!#REF!, H202)+COUNTIF('Data data'!G:G, H202)</f>
        <v>#REF!</v>
      </c>
      <c r="J202">
        <f>'Data data'!G203</f>
        <v>0.17013888888888887</v>
      </c>
      <c r="K202" t="e">
        <f>COUNTIF('Data data'!D:D, J202)+COUNTIF('Data data'!#REF!, J202)+COUNTIF('Data data'!#REF!, J202)+COUNTIF('Data data'!G:G, J202)</f>
        <v>#REF!</v>
      </c>
      <c r="L202" s="36" t="e">
        <f>'Data data'!#REF!</f>
        <v>#REF!</v>
      </c>
      <c r="M202" t="e">
        <f>COUNTIF('Data data'!#REF!, L202)</f>
        <v>#REF!</v>
      </c>
    </row>
    <row r="203" spans="1:13" ht="14" thickBot="1" x14ac:dyDescent="0.2">
      <c r="A203" s="310"/>
      <c r="B203" s="26" t="str">
        <f>'Data data'!C204</f>
        <v>HOTTIE</v>
      </c>
      <c r="C203">
        <f>COUNTIF('Data data'!C:C, B203)</f>
        <v>4</v>
      </c>
      <c r="D203" t="str">
        <f>'Data data'!D204</f>
        <v>BROCKHAMPTON</v>
      </c>
      <c r="E203" t="e">
        <f>COUNTIF('Data data'!D:D, D203)+COUNTIF('Data data'!#REF!, D203)+COUNTIF('Data data'!#REF!, D203)+COUNTIF('Data data'!G:G, D203)</f>
        <v>#REF!</v>
      </c>
      <c r="F203" t="e">
        <f>'Data data'!#REF!</f>
        <v>#REF!</v>
      </c>
      <c r="G203" t="e">
        <f>COUNTIF('Data data'!D:D, F203)+COUNTIF('Data data'!#REF!, F203)+COUNTIF('Data data'!#REF!, F203)+COUNTIF('Data data'!G:G, F203)</f>
        <v>#REF!</v>
      </c>
      <c r="H203" t="e">
        <f>'Data data'!#REF!</f>
        <v>#REF!</v>
      </c>
      <c r="I203" t="e">
        <f>COUNTIF('Data data'!D:D, H203)+COUNTIF('Data data'!#REF!, H203)+COUNTIF('Data data'!#REF!, H203)+COUNTIF('Data data'!G:G, H203)</f>
        <v>#REF!</v>
      </c>
      <c r="J203">
        <f>'Data data'!G204</f>
        <v>0.13680555555555554</v>
      </c>
      <c r="K203" t="e">
        <f>COUNTIF('Data data'!D:D, J203)+COUNTIF('Data data'!#REF!, J203)+COUNTIF('Data data'!#REF!, J203)+COUNTIF('Data data'!G:G, J203)</f>
        <v>#REF!</v>
      </c>
      <c r="L203" s="36" t="e">
        <f>'Data data'!#REF!</f>
        <v>#REF!</v>
      </c>
      <c r="M203" t="e">
        <f>COUNTIF('Data data'!#REF!, L203)</f>
        <v>#REF!</v>
      </c>
    </row>
    <row r="204" spans="1:13" ht="14" thickBot="1" x14ac:dyDescent="0.2">
      <c r="A204" s="310"/>
      <c r="B204" s="26" t="str">
        <f>'Data data'!C205</f>
        <v>SWEET</v>
      </c>
      <c r="C204">
        <f>COUNTIF('Data data'!C:C, B204)</f>
        <v>4</v>
      </c>
      <c r="D204" t="str">
        <f>'Data data'!D205</f>
        <v>BROCKHAMPTON</v>
      </c>
      <c r="E204" t="e">
        <f>COUNTIF('Data data'!D:D, D204)+COUNTIF('Data data'!#REF!, D204)+COUNTIF('Data data'!#REF!, D204)+COUNTIF('Data data'!G:G, D204)</f>
        <v>#REF!</v>
      </c>
      <c r="F204" t="e">
        <f>'Data data'!#REF!</f>
        <v>#REF!</v>
      </c>
      <c r="G204" t="e">
        <f>COUNTIF('Data data'!D:D, F204)+COUNTIF('Data data'!#REF!, F204)+COUNTIF('Data data'!#REF!, F204)+COUNTIF('Data data'!G:G, F204)</f>
        <v>#REF!</v>
      </c>
      <c r="H204" t="e">
        <f>'Data data'!#REF!</f>
        <v>#REF!</v>
      </c>
      <c r="I204" t="e">
        <f>COUNTIF('Data data'!D:D, H204)+COUNTIF('Data data'!#REF!, H204)+COUNTIF('Data data'!#REF!, H204)+COUNTIF('Data data'!G:G, H204)</f>
        <v>#REF!</v>
      </c>
      <c r="J204">
        <f>'Data data'!G205</f>
        <v>0.19027777777777777</v>
      </c>
      <c r="K204" t="e">
        <f>COUNTIF('Data data'!D:D, J204)+COUNTIF('Data data'!#REF!, J204)+COUNTIF('Data data'!#REF!, J204)+COUNTIF('Data data'!G:G, J204)</f>
        <v>#REF!</v>
      </c>
      <c r="L204" s="36" t="e">
        <f>'Data data'!#REF!</f>
        <v>#REF!</v>
      </c>
      <c r="M204" t="e">
        <f>COUNTIF('Data data'!#REF!, L204)</f>
        <v>#REF!</v>
      </c>
    </row>
    <row r="205" spans="1:13" ht="14" thickBot="1" x14ac:dyDescent="0.2">
      <c r="A205" s="310"/>
      <c r="B205" s="26" t="str">
        <f>'Data data'!C206</f>
        <v>STUPID</v>
      </c>
      <c r="C205">
        <f>COUNTIF('Data data'!C:C, B205)</f>
        <v>4</v>
      </c>
      <c r="D205" t="str">
        <f>'Data data'!D206</f>
        <v>BROCKHAMPTON</v>
      </c>
      <c r="E205" t="e">
        <f>COUNTIF('Data data'!D:D, D205)+COUNTIF('Data data'!#REF!, D205)+COUNTIF('Data data'!#REF!, D205)+COUNTIF('Data data'!G:G, D205)</f>
        <v>#REF!</v>
      </c>
      <c r="F205" t="e">
        <f>'Data data'!#REF!</f>
        <v>#REF!</v>
      </c>
      <c r="G205" t="e">
        <f>COUNTIF('Data data'!D:D, F205)+COUNTIF('Data data'!#REF!, F205)+COUNTIF('Data data'!#REF!, F205)+COUNTIF('Data data'!G:G, F205)</f>
        <v>#REF!</v>
      </c>
      <c r="H205" t="e">
        <f>'Data data'!#REF!</f>
        <v>#REF!</v>
      </c>
      <c r="I205" t="e">
        <f>COUNTIF('Data data'!D:D, H205)+COUNTIF('Data data'!#REF!, H205)+COUNTIF('Data data'!#REF!, H205)+COUNTIF('Data data'!G:G, H205)</f>
        <v>#REF!</v>
      </c>
      <c r="J205">
        <f>'Data data'!G206</f>
        <v>0.15069444444444444</v>
      </c>
      <c r="K205" t="e">
        <f>COUNTIF('Data data'!D:D, J205)+COUNTIF('Data data'!#REF!, J205)+COUNTIF('Data data'!#REF!, J205)+COUNTIF('Data data'!G:G, J205)</f>
        <v>#REF!</v>
      </c>
      <c r="L205" s="36" t="e">
        <f>'Data data'!#REF!</f>
        <v>#REF!</v>
      </c>
      <c r="M205" t="e">
        <f>COUNTIF('Data data'!#REF!, L205)</f>
        <v>#REF!</v>
      </c>
    </row>
    <row r="206" spans="1:13" ht="14" thickBot="1" x14ac:dyDescent="0.2">
      <c r="A206" s="310"/>
      <c r="B206" s="26" t="str">
        <f>'Data data'!C207</f>
        <v>GOLD</v>
      </c>
      <c r="C206">
        <f>COUNTIF('Data data'!C:C, B206)</f>
        <v>3</v>
      </c>
      <c r="D206" t="str">
        <f>'Data data'!D207</f>
        <v>BROCKHAMPTON</v>
      </c>
      <c r="E206" t="e">
        <f>COUNTIF('Data data'!D:D, D206)+COUNTIF('Data data'!#REF!, D206)+COUNTIF('Data data'!#REF!, D206)+COUNTIF('Data data'!G:G, D206)</f>
        <v>#REF!</v>
      </c>
      <c r="F206" t="e">
        <f>'Data data'!#REF!</f>
        <v>#REF!</v>
      </c>
      <c r="G206" t="e">
        <f>COUNTIF('Data data'!D:D, F206)+COUNTIF('Data data'!#REF!, F206)+COUNTIF('Data data'!#REF!, F206)+COUNTIF('Data data'!G:G, F206)</f>
        <v>#REF!</v>
      </c>
      <c r="H206" t="e">
        <f>'Data data'!#REF!</f>
        <v>#REF!</v>
      </c>
      <c r="I206" t="e">
        <f>COUNTIF('Data data'!D:D, H206)+COUNTIF('Data data'!#REF!, H206)+COUNTIF('Data data'!#REF!, H206)+COUNTIF('Data data'!G:G, H206)</f>
        <v>#REF!</v>
      </c>
      <c r="J206">
        <f>'Data data'!G207</f>
        <v>0.18472222222222223</v>
      </c>
      <c r="K206" t="e">
        <f>COUNTIF('Data data'!D:D, J206)+COUNTIF('Data data'!#REF!, J206)+COUNTIF('Data data'!#REF!, J206)+COUNTIF('Data data'!G:G, J206)</f>
        <v>#REF!</v>
      </c>
      <c r="L206" s="36" t="e">
        <f>'Data data'!#REF!</f>
        <v>#REF!</v>
      </c>
      <c r="M206" t="e">
        <f>COUNTIF('Data data'!#REF!, L206)</f>
        <v>#REF!</v>
      </c>
    </row>
    <row r="207" spans="1:13" ht="14" thickBot="1" x14ac:dyDescent="0.2">
      <c r="A207" s="310"/>
      <c r="B207" s="26" t="str">
        <f>'Data data'!C208</f>
        <v>HEAT</v>
      </c>
      <c r="C207">
        <f>COUNTIF('Data data'!C:C, B207)</f>
        <v>5</v>
      </c>
      <c r="D207" t="str">
        <f>'Data data'!D208</f>
        <v>BROCKHAMPTON</v>
      </c>
      <c r="E207" t="e">
        <f>COUNTIF('Data data'!D:D, D207)+COUNTIF('Data data'!#REF!, D207)+COUNTIF('Data data'!#REF!, D207)+COUNTIF('Data data'!G:G, D207)</f>
        <v>#REF!</v>
      </c>
      <c r="F207" t="e">
        <f>'Data data'!#REF!</f>
        <v>#REF!</v>
      </c>
      <c r="G207" t="e">
        <f>COUNTIF('Data data'!D:D, F207)+COUNTIF('Data data'!#REF!, F207)+COUNTIF('Data data'!#REF!, F207)+COUNTIF('Data data'!G:G, F207)</f>
        <v>#REF!</v>
      </c>
      <c r="H207" t="e">
        <f>'Data data'!#REF!</f>
        <v>#REF!</v>
      </c>
      <c r="I207" t="e">
        <f>COUNTIF('Data data'!D:D, H207)+COUNTIF('Data data'!#REF!, H207)+COUNTIF('Data data'!#REF!, H207)+COUNTIF('Data data'!G:G, H207)</f>
        <v>#REF!</v>
      </c>
      <c r="J207">
        <f>'Data data'!G208</f>
        <v>0.18888888888888888</v>
      </c>
      <c r="K207" t="e">
        <f>COUNTIF('Data data'!D:D, J207)+COUNTIF('Data data'!#REF!, J207)+COUNTIF('Data data'!#REF!, J207)+COUNTIF('Data data'!G:G, J207)</f>
        <v>#REF!</v>
      </c>
      <c r="L207" s="36" t="e">
        <f>'Data data'!#REF!</f>
        <v>#REF!</v>
      </c>
      <c r="M207" t="e">
        <f>COUNTIF('Data data'!#REF!, L207)</f>
        <v>#REF!</v>
      </c>
    </row>
    <row r="208" spans="1:13" ht="14" thickBot="1" x14ac:dyDescent="0.2">
      <c r="A208" s="310"/>
      <c r="B208" s="26" t="str">
        <f>'Data data'!C209</f>
        <v>BLEACH</v>
      </c>
      <c r="C208">
        <f>COUNTIF('Data data'!C:C, B208)</f>
        <v>3</v>
      </c>
      <c r="D208" t="str">
        <f>'Data data'!D209</f>
        <v>BROCKHAMPTON</v>
      </c>
      <c r="E208" t="e">
        <f>COUNTIF('Data data'!D:D, D208)+COUNTIF('Data data'!#REF!, D208)+COUNTIF('Data data'!#REF!, D208)+COUNTIF('Data data'!G:G, D208)</f>
        <v>#REF!</v>
      </c>
      <c r="F208" t="e">
        <f>'Data data'!#REF!</f>
        <v>#REF!</v>
      </c>
      <c r="G208" t="e">
        <f>COUNTIF('Data data'!D:D, F208)+COUNTIF('Data data'!#REF!, F208)+COUNTIF('Data data'!#REF!, F208)+COUNTIF('Data data'!G:G, F208)</f>
        <v>#REF!</v>
      </c>
      <c r="H208" t="e">
        <f>'Data data'!#REF!</f>
        <v>#REF!</v>
      </c>
      <c r="I208" t="e">
        <f>COUNTIF('Data data'!D:D, H208)+COUNTIF('Data data'!#REF!, H208)+COUNTIF('Data data'!#REF!, H208)+COUNTIF('Data data'!G:G, H208)</f>
        <v>#REF!</v>
      </c>
      <c r="J208">
        <f>'Data data'!G209</f>
        <v>0.18958333333333333</v>
      </c>
      <c r="K208" t="e">
        <f>COUNTIF('Data data'!D:D, J208)+COUNTIF('Data data'!#REF!, J208)+COUNTIF('Data data'!#REF!, J208)+COUNTIF('Data data'!G:G, J208)</f>
        <v>#REF!</v>
      </c>
      <c r="L208" s="36" t="e">
        <f>'Data data'!#REF!</f>
        <v>#REF!</v>
      </c>
      <c r="M208" t="e">
        <f>COUNTIF('Data data'!#REF!, L208)</f>
        <v>#REF!</v>
      </c>
    </row>
    <row r="209" spans="1:13" ht="14" thickBot="1" x14ac:dyDescent="0.2">
      <c r="A209" s="310"/>
      <c r="B209" s="26" t="str">
        <f>'Data data'!C210</f>
        <v>DISTRICT</v>
      </c>
      <c r="C209">
        <f>COUNTIF('Data data'!C:C, B209)</f>
        <v>3</v>
      </c>
      <c r="D209" t="str">
        <f>'Data data'!D210</f>
        <v>BROCKHAMPTON</v>
      </c>
      <c r="E209" t="e">
        <f>COUNTIF('Data data'!D:D, D209)+COUNTIF('Data data'!#REF!, D209)+COUNTIF('Data data'!#REF!, D209)+COUNTIF('Data data'!G:G, D209)</f>
        <v>#REF!</v>
      </c>
      <c r="F209" t="e">
        <f>'Data data'!#REF!</f>
        <v>#REF!</v>
      </c>
      <c r="G209" t="e">
        <f>COUNTIF('Data data'!D:D, F209)+COUNTIF('Data data'!#REF!, F209)+COUNTIF('Data data'!#REF!, F209)+COUNTIF('Data data'!G:G, F209)</f>
        <v>#REF!</v>
      </c>
      <c r="H209" t="e">
        <f>'Data data'!#REF!</f>
        <v>#REF!</v>
      </c>
      <c r="I209" t="e">
        <f>COUNTIF('Data data'!D:D, H209)+COUNTIF('Data data'!#REF!, H209)+COUNTIF('Data data'!#REF!, H209)+COUNTIF('Data data'!G:G, H209)</f>
        <v>#REF!</v>
      </c>
      <c r="J209">
        <f>'Data data'!G210</f>
        <v>0.14722222222222223</v>
      </c>
      <c r="K209" t="e">
        <f>COUNTIF('Data data'!D:D, J209)+COUNTIF('Data data'!#REF!, J209)+COUNTIF('Data data'!#REF!, J209)+COUNTIF('Data data'!G:G, J209)</f>
        <v>#REF!</v>
      </c>
      <c r="L209" s="36" t="e">
        <f>'Data data'!#REF!</f>
        <v>#REF!</v>
      </c>
      <c r="M209" t="e">
        <f>COUNTIF('Data data'!#REF!, L209)</f>
        <v>#REF!</v>
      </c>
    </row>
    <row r="210" spans="1:13" ht="14" thickBot="1" x14ac:dyDescent="0.2">
      <c r="A210" s="310"/>
      <c r="B210" s="26" t="str">
        <f>'Data data'!C211</f>
        <v>WEIGHT</v>
      </c>
      <c r="C210">
        <f>COUNTIF('Data data'!C:C, B210)</f>
        <v>3</v>
      </c>
      <c r="D210" t="str">
        <f>'Data data'!D211</f>
        <v>BROCKHAMPTON</v>
      </c>
      <c r="E210" t="e">
        <f>COUNTIF('Data data'!D:D, D210)+COUNTIF('Data data'!#REF!, D210)+COUNTIF('Data data'!#REF!, D210)+COUNTIF('Data data'!G:G, D210)</f>
        <v>#REF!</v>
      </c>
      <c r="F210" t="e">
        <f>'Data data'!#REF!</f>
        <v>#REF!</v>
      </c>
      <c r="G210" t="e">
        <f>COUNTIF('Data data'!D:D, F210)+COUNTIF('Data data'!#REF!, F210)+COUNTIF('Data data'!#REF!, F210)+COUNTIF('Data data'!G:G, F210)</f>
        <v>#REF!</v>
      </c>
      <c r="H210" t="e">
        <f>'Data data'!#REF!</f>
        <v>#REF!</v>
      </c>
      <c r="I210" t="e">
        <f>COUNTIF('Data data'!D:D, H210)+COUNTIF('Data data'!#REF!, H210)+COUNTIF('Data data'!#REF!, H210)+COUNTIF('Data data'!G:G, H210)</f>
        <v>#REF!</v>
      </c>
      <c r="J210">
        <f>'Data data'!G211</f>
        <v>0.18055555555555555</v>
      </c>
      <c r="K210" t="e">
        <f>COUNTIF('Data data'!D:D, J210)+COUNTIF('Data data'!#REF!, J210)+COUNTIF('Data data'!#REF!, J210)+COUNTIF('Data data'!G:G, J210)</f>
        <v>#REF!</v>
      </c>
      <c r="L210" s="36" t="e">
        <f>'Data data'!#REF!</f>
        <v>#REF!</v>
      </c>
      <c r="M210" t="e">
        <f>COUNTIF('Data data'!#REF!, L210)</f>
        <v>#REF!</v>
      </c>
    </row>
    <row r="211" spans="1:13" ht="14" thickBot="1" x14ac:dyDescent="0.2">
      <c r="A211" s="310"/>
      <c r="B211" s="26" t="str">
        <f>'Data data'!C212</f>
        <v>BERLIN</v>
      </c>
      <c r="C211">
        <f>COUNTIF('Data data'!C:C, B211)</f>
        <v>3</v>
      </c>
      <c r="D211" t="str">
        <f>'Data data'!D212</f>
        <v>BROCKHAMPTON</v>
      </c>
      <c r="E211" t="e">
        <f>COUNTIF('Data data'!D:D, D211)+COUNTIF('Data data'!#REF!, D211)+COUNTIF('Data data'!#REF!, D211)+COUNTIF('Data data'!G:G, D211)</f>
        <v>#REF!</v>
      </c>
      <c r="F211" t="e">
        <f>'Data data'!#REF!</f>
        <v>#REF!</v>
      </c>
      <c r="G211" t="e">
        <f>COUNTIF('Data data'!D:D, F211)+COUNTIF('Data data'!#REF!, F211)+COUNTIF('Data data'!#REF!, F211)+COUNTIF('Data data'!G:G, F211)</f>
        <v>#REF!</v>
      </c>
      <c r="H211" t="e">
        <f>'Data data'!#REF!</f>
        <v>#REF!</v>
      </c>
      <c r="I211" t="e">
        <f>COUNTIF('Data data'!D:D, H211)+COUNTIF('Data data'!#REF!, H211)+COUNTIF('Data data'!#REF!, H211)+COUNTIF('Data data'!G:G, H211)</f>
        <v>#REF!</v>
      </c>
      <c r="J211">
        <f>'Data data'!G212</f>
        <v>0.13819444444444443</v>
      </c>
      <c r="K211" t="e">
        <f>COUNTIF('Data data'!D:D, J211)+COUNTIF('Data data'!#REF!, J211)+COUNTIF('Data data'!#REF!, J211)+COUNTIF('Data data'!G:G, J211)</f>
        <v>#REF!</v>
      </c>
      <c r="L211" s="36" t="e">
        <f>'Data data'!#REF!</f>
        <v>#REF!</v>
      </c>
      <c r="M211" t="e">
        <f>COUNTIF('Data data'!#REF!, L211)</f>
        <v>#REF!</v>
      </c>
    </row>
    <row r="212" spans="1:13" ht="14" thickBot="1" x14ac:dyDescent="0.2">
      <c r="A212" s="310"/>
      <c r="B212" s="26" t="str">
        <f>'Data data'!C213</f>
        <v>JUNKY</v>
      </c>
      <c r="C212">
        <f>COUNTIF('Data data'!C:C, B212)</f>
        <v>3</v>
      </c>
      <c r="D212" t="str">
        <f>'Data data'!D213</f>
        <v>BROCKHAMPTON</v>
      </c>
      <c r="E212" t="e">
        <f>COUNTIF('Data data'!D:D, D212)+COUNTIF('Data data'!#REF!, D212)+COUNTIF('Data data'!#REF!, D212)+COUNTIF('Data data'!G:G, D212)</f>
        <v>#REF!</v>
      </c>
      <c r="F212" t="e">
        <f>'Data data'!#REF!</f>
        <v>#REF!</v>
      </c>
      <c r="G212" t="e">
        <f>COUNTIF('Data data'!D:D, F212)+COUNTIF('Data data'!#REF!, F212)+COUNTIF('Data data'!#REF!, F212)+COUNTIF('Data data'!G:G, F212)</f>
        <v>#REF!</v>
      </c>
      <c r="H212" t="e">
        <f>'Data data'!#REF!</f>
        <v>#REF!</v>
      </c>
      <c r="I212" t="e">
        <f>COUNTIF('Data data'!D:D, H212)+COUNTIF('Data data'!#REF!, H212)+COUNTIF('Data data'!#REF!, H212)+COUNTIF('Data data'!G:G, H212)</f>
        <v>#REF!</v>
      </c>
      <c r="J212">
        <f>'Data data'!G213</f>
        <v>0.17291666666666669</v>
      </c>
      <c r="K212" t="e">
        <f>COUNTIF('Data data'!D:D, J212)+COUNTIF('Data data'!#REF!, J212)+COUNTIF('Data data'!#REF!, J212)+COUNTIF('Data data'!G:G, J212)</f>
        <v>#REF!</v>
      </c>
      <c r="L212" s="36" t="e">
        <f>'Data data'!#REF!</f>
        <v>#REF!</v>
      </c>
      <c r="M212" t="e">
        <f>COUNTIF('Data data'!#REF!, L212)</f>
        <v>#REF!</v>
      </c>
    </row>
    <row r="213" spans="1:13" ht="14" thickBot="1" x14ac:dyDescent="0.2">
      <c r="A213" s="310"/>
      <c r="B213" s="26" t="str">
        <f>'Data data'!C214</f>
        <v>BOYS</v>
      </c>
      <c r="C213">
        <f>COUNTIF('Data data'!C:C, B213)</f>
        <v>2</v>
      </c>
      <c r="D213" t="str">
        <f>'Data data'!D214</f>
        <v>BROCKHAMPTON</v>
      </c>
      <c r="E213" t="e">
        <f>COUNTIF('Data data'!D:D, D213)+COUNTIF('Data data'!#REF!, D213)+COUNTIF('Data data'!#REF!, D213)+COUNTIF('Data data'!G:G, D213)</f>
        <v>#REF!</v>
      </c>
      <c r="F213" t="e">
        <f>'Data data'!#REF!</f>
        <v>#REF!</v>
      </c>
      <c r="G213" t="e">
        <f>COUNTIF('Data data'!D:D, F213)+COUNTIF('Data data'!#REF!, F213)+COUNTIF('Data data'!#REF!, F213)+COUNTIF('Data data'!G:G, F213)</f>
        <v>#REF!</v>
      </c>
      <c r="H213" t="e">
        <f>'Data data'!#REF!</f>
        <v>#REF!</v>
      </c>
      <c r="I213" t="e">
        <f>COUNTIF('Data data'!D:D, H213)+COUNTIF('Data data'!#REF!, H213)+COUNTIF('Data data'!#REF!, H213)+COUNTIF('Data data'!G:G, H213)</f>
        <v>#REF!</v>
      </c>
      <c r="J213">
        <f>'Data data'!G214</f>
        <v>0.19305555555555554</v>
      </c>
      <c r="K213" t="e">
        <f>COUNTIF('Data data'!D:D, J213)+COUNTIF('Data data'!#REF!, J213)+COUNTIF('Data data'!#REF!, J213)+COUNTIF('Data data'!G:G, J213)</f>
        <v>#REF!</v>
      </c>
      <c r="L213" s="36" t="e">
        <f>'Data data'!#REF!</f>
        <v>#REF!</v>
      </c>
      <c r="M213" t="e">
        <f>COUNTIF('Data data'!#REF!, L213)</f>
        <v>#REF!</v>
      </c>
    </row>
    <row r="214" spans="1:13" ht="14" thickBot="1" x14ac:dyDescent="0.2">
      <c r="A214" s="310"/>
      <c r="B214" s="26" t="str">
        <f>'Data data'!C215</f>
        <v>HEAT</v>
      </c>
      <c r="C214">
        <f>COUNTIF('Data data'!C:C, B214)</f>
        <v>5</v>
      </c>
      <c r="D214" t="str">
        <f>'Data data'!D215</f>
        <v>BROCKHAMPTON</v>
      </c>
      <c r="E214" t="e">
        <f>COUNTIF('Data data'!D:D, D214)+COUNTIF('Data data'!#REF!, D214)+COUNTIF('Data data'!#REF!, D214)+COUNTIF('Data data'!G:G, D214)</f>
        <v>#REF!</v>
      </c>
      <c r="F214" t="e">
        <f>'Data data'!#REF!</f>
        <v>#REF!</v>
      </c>
      <c r="G214" t="e">
        <f>COUNTIF('Data data'!D:D, F214)+COUNTIF('Data data'!#REF!, F214)+COUNTIF('Data data'!#REF!, F214)+COUNTIF('Data data'!G:G, F214)</f>
        <v>#REF!</v>
      </c>
      <c r="H214" t="e">
        <f>'Data data'!#REF!</f>
        <v>#REF!</v>
      </c>
      <c r="I214" t="e">
        <f>COUNTIF('Data data'!D:D, H214)+COUNTIF('Data data'!#REF!, H214)+COUNTIF('Data data'!#REF!, H214)+COUNTIF('Data data'!G:G, H214)</f>
        <v>#REF!</v>
      </c>
      <c r="J214">
        <f>'Data data'!G215</f>
        <v>0.18888888888888888</v>
      </c>
      <c r="K214" t="e">
        <f>COUNTIF('Data data'!D:D, J214)+COUNTIF('Data data'!#REF!, J214)+COUNTIF('Data data'!#REF!, J214)+COUNTIF('Data data'!G:G, J214)</f>
        <v>#REF!</v>
      </c>
      <c r="L214" s="36" t="e">
        <f>'Data data'!#REF!</f>
        <v>#REF!</v>
      </c>
      <c r="M214" t="e">
        <f>COUNTIF('Data data'!#REF!, L214)</f>
        <v>#REF!</v>
      </c>
    </row>
    <row r="215" spans="1:13" ht="14" thickBot="1" x14ac:dyDescent="0.2">
      <c r="A215" s="310"/>
      <c r="B215" s="26" t="str">
        <f>'Data data'!C216</f>
        <v>Ritmo de mi Cuba</v>
      </c>
      <c r="C215">
        <f>COUNTIF('Data data'!C:C, B215)</f>
        <v>2</v>
      </c>
      <c r="D215" t="str">
        <f>'Data data'!D216</f>
        <v>Celia Cruz</v>
      </c>
      <c r="E215" t="e">
        <f>COUNTIF('Data data'!D:D, D215)+COUNTIF('Data data'!#REF!, D215)+COUNTIF('Data data'!#REF!, D215)+COUNTIF('Data data'!G:G, D215)</f>
        <v>#REF!</v>
      </c>
      <c r="F215" t="e">
        <f>'Data data'!#REF!</f>
        <v>#REF!</v>
      </c>
      <c r="G215" t="e">
        <f>COUNTIF('Data data'!D:D, F215)+COUNTIF('Data data'!#REF!, F215)+COUNTIF('Data data'!#REF!, F215)+COUNTIF('Data data'!G:G, F215)</f>
        <v>#REF!</v>
      </c>
      <c r="H215" t="e">
        <f>'Data data'!#REF!</f>
        <v>#REF!</v>
      </c>
      <c r="I215" t="e">
        <f>COUNTIF('Data data'!D:D, H215)+COUNTIF('Data data'!#REF!, H215)+COUNTIF('Data data'!#REF!, H215)+COUNTIF('Data data'!G:G, H215)</f>
        <v>#REF!</v>
      </c>
      <c r="J215">
        <f>'Data data'!G216</f>
        <v>0.11666666666666665</v>
      </c>
      <c r="K215" t="e">
        <f>COUNTIF('Data data'!D:D, J215)+COUNTIF('Data data'!#REF!, J215)+COUNTIF('Data data'!#REF!, J215)+COUNTIF('Data data'!G:G, J215)</f>
        <v>#REF!</v>
      </c>
      <c r="L215" s="36" t="e">
        <f>'Data data'!#REF!</f>
        <v>#REF!</v>
      </c>
      <c r="M215" t="e">
        <f>COUNTIF('Data data'!#REF!, L215)</f>
        <v>#REF!</v>
      </c>
    </row>
    <row r="216" spans="1:13" ht="14" thickBot="1" x14ac:dyDescent="0.2">
      <c r="A216" s="310"/>
      <c r="B216" s="26" t="str">
        <f>'Data data'!C217</f>
        <v>HEAT</v>
      </c>
      <c r="C216">
        <f>COUNTIF('Data data'!C:C, B216)</f>
        <v>5</v>
      </c>
      <c r="D216" t="str">
        <f>'Data data'!D217</f>
        <v>BROCKHAMPTON</v>
      </c>
      <c r="E216" t="e">
        <f>COUNTIF('Data data'!D:D, D216)+COUNTIF('Data data'!#REF!, D216)+COUNTIF('Data data'!#REF!, D216)+COUNTIF('Data data'!G:G, D216)</f>
        <v>#REF!</v>
      </c>
      <c r="F216" t="e">
        <f>'Data data'!#REF!</f>
        <v>#REF!</v>
      </c>
      <c r="G216" t="e">
        <f>COUNTIF('Data data'!D:D, F216)+COUNTIF('Data data'!#REF!, F216)+COUNTIF('Data data'!#REF!, F216)+COUNTIF('Data data'!G:G, F216)</f>
        <v>#REF!</v>
      </c>
      <c r="H216" t="e">
        <f>'Data data'!#REF!</f>
        <v>#REF!</v>
      </c>
      <c r="I216" t="e">
        <f>COUNTIF('Data data'!D:D, H216)+COUNTIF('Data data'!#REF!, H216)+COUNTIF('Data data'!#REF!, H216)+COUNTIF('Data data'!G:G, H216)</f>
        <v>#REF!</v>
      </c>
      <c r="J216">
        <f>'Data data'!G217</f>
        <v>0.18888888888888888</v>
      </c>
      <c r="K216" t="e">
        <f>COUNTIF('Data data'!D:D, J216)+COUNTIF('Data data'!#REF!, J216)+COUNTIF('Data data'!#REF!, J216)+COUNTIF('Data data'!G:G, J216)</f>
        <v>#REF!</v>
      </c>
      <c r="L216" s="36" t="e">
        <f>'Data data'!#REF!</f>
        <v>#REF!</v>
      </c>
      <c r="M216" t="e">
        <f>COUNTIF('Data data'!#REF!, L216)</f>
        <v>#REF!</v>
      </c>
    </row>
    <row r="217" spans="1:13" ht="14" thickBot="1" x14ac:dyDescent="0.2">
      <c r="A217" s="310"/>
      <c r="B217" s="26" t="str">
        <f>'Data data'!C218</f>
        <v>FAKE</v>
      </c>
      <c r="C217">
        <f>COUNTIF('Data data'!C:C, B217)</f>
        <v>2</v>
      </c>
      <c r="D217" t="str">
        <f>'Data data'!D218</f>
        <v>BROCKHAMPTON</v>
      </c>
      <c r="E217" t="e">
        <f>COUNTIF('Data data'!D:D, D217)+COUNTIF('Data data'!#REF!, D217)+COUNTIF('Data data'!#REF!, D217)+COUNTIF('Data data'!G:G, D217)</f>
        <v>#REF!</v>
      </c>
      <c r="F217" t="e">
        <f>'Data data'!#REF!</f>
        <v>#REF!</v>
      </c>
      <c r="G217" t="e">
        <f>COUNTIF('Data data'!D:D, F217)+COUNTIF('Data data'!#REF!, F217)+COUNTIF('Data data'!#REF!, F217)+COUNTIF('Data data'!G:G, F217)</f>
        <v>#REF!</v>
      </c>
      <c r="H217" t="e">
        <f>'Data data'!#REF!</f>
        <v>#REF!</v>
      </c>
      <c r="I217" t="e">
        <f>COUNTIF('Data data'!D:D, H217)+COUNTIF('Data data'!#REF!, H217)+COUNTIF('Data data'!#REF!, H217)+COUNTIF('Data data'!G:G, H217)</f>
        <v>#REF!</v>
      </c>
      <c r="J217">
        <f>'Data data'!G218</f>
        <v>0.19166666666666665</v>
      </c>
      <c r="K217" t="e">
        <f>COUNTIF('Data data'!D:D, J217)+COUNTIF('Data data'!#REF!, J217)+COUNTIF('Data data'!#REF!, J217)+COUNTIF('Data data'!G:G, J217)</f>
        <v>#REF!</v>
      </c>
      <c r="L217" s="36" t="e">
        <f>'Data data'!#REF!</f>
        <v>#REF!</v>
      </c>
      <c r="M217" t="e">
        <f>COUNTIF('Data data'!#REF!, L217)</f>
        <v>#REF!</v>
      </c>
    </row>
    <row r="218" spans="1:13" ht="14" thickBot="1" x14ac:dyDescent="0.2">
      <c r="A218" s="310"/>
      <c r="B218" s="26" t="str">
        <f>'Data data'!C219</f>
        <v>JELLO</v>
      </c>
      <c r="C218">
        <f>COUNTIF('Data data'!C:C, B218)</f>
        <v>2</v>
      </c>
      <c r="D218" t="str">
        <f>'Data data'!D219</f>
        <v>BROCKHAMPTON</v>
      </c>
      <c r="E218" t="e">
        <f>COUNTIF('Data data'!D:D, D218)+COUNTIF('Data data'!#REF!, D218)+COUNTIF('Data data'!#REF!, D218)+COUNTIF('Data data'!G:G, D218)</f>
        <v>#REF!</v>
      </c>
      <c r="F218" t="e">
        <f>'Data data'!#REF!</f>
        <v>#REF!</v>
      </c>
      <c r="G218" t="e">
        <f>COUNTIF('Data data'!D:D, F218)+COUNTIF('Data data'!#REF!, F218)+COUNTIF('Data data'!#REF!, F218)+COUNTIF('Data data'!G:G, F218)</f>
        <v>#REF!</v>
      </c>
      <c r="H218" t="e">
        <f>'Data data'!#REF!</f>
        <v>#REF!</v>
      </c>
      <c r="I218" t="e">
        <f>COUNTIF('Data data'!D:D, H218)+COUNTIF('Data data'!#REF!, H218)+COUNTIF('Data data'!#REF!, H218)+COUNTIF('Data data'!G:G, H218)</f>
        <v>#REF!</v>
      </c>
      <c r="J218">
        <f>'Data data'!G219</f>
        <v>0.16666666666666666</v>
      </c>
      <c r="K218" t="e">
        <f>COUNTIF('Data data'!D:D, J218)+COUNTIF('Data data'!#REF!, J218)+COUNTIF('Data data'!#REF!, J218)+COUNTIF('Data data'!G:G, J218)</f>
        <v>#REF!</v>
      </c>
      <c r="L218" s="36" t="e">
        <f>'Data data'!#REF!</f>
        <v>#REF!</v>
      </c>
      <c r="M218" t="e">
        <f>COUNTIF('Data data'!#REF!, L218)</f>
        <v>#REF!</v>
      </c>
    </row>
    <row r="219" spans="1:13" ht="14" thickBot="1" x14ac:dyDescent="0.2">
      <c r="A219" s="310"/>
      <c r="B219" s="26" t="str">
        <f>'Data data'!C220</f>
        <v>TEAM</v>
      </c>
      <c r="C219">
        <f>COUNTIF('Data data'!C:C, B219)</f>
        <v>2</v>
      </c>
      <c r="D219" t="str">
        <f>'Data data'!D220</f>
        <v>BROCKHAMPTON</v>
      </c>
      <c r="E219" t="e">
        <f>COUNTIF('Data data'!D:D, D219)+COUNTIF('Data data'!#REF!, D219)+COUNTIF('Data data'!#REF!, D219)+COUNTIF('Data data'!G:G, D219)</f>
        <v>#REF!</v>
      </c>
      <c r="F219" t="e">
        <f>'Data data'!#REF!</f>
        <v>#REF!</v>
      </c>
      <c r="G219" t="e">
        <f>COUNTIF('Data data'!D:D, F219)+COUNTIF('Data data'!#REF!, F219)+COUNTIF('Data data'!#REF!, F219)+COUNTIF('Data data'!G:G, F219)</f>
        <v>#REF!</v>
      </c>
      <c r="H219" t="e">
        <f>'Data data'!#REF!</f>
        <v>#REF!</v>
      </c>
      <c r="I219" t="e">
        <f>COUNTIF('Data data'!D:D, H219)+COUNTIF('Data data'!#REF!, H219)+COUNTIF('Data data'!#REF!, H219)+COUNTIF('Data data'!G:G, H219)</f>
        <v>#REF!</v>
      </c>
      <c r="J219">
        <f>'Data data'!G220</f>
        <v>0.19027777777777777</v>
      </c>
      <c r="K219" t="e">
        <f>COUNTIF('Data data'!D:D, J219)+COUNTIF('Data data'!#REF!, J219)+COUNTIF('Data data'!#REF!, J219)+COUNTIF('Data data'!G:G, J219)</f>
        <v>#REF!</v>
      </c>
      <c r="L219" s="36" t="e">
        <f>'Data data'!#REF!</f>
        <v>#REF!</v>
      </c>
      <c r="M219" t="e">
        <f>COUNTIF('Data data'!#REF!, L219)</f>
        <v>#REF!</v>
      </c>
    </row>
    <row r="220" spans="1:13" ht="14" thickBot="1" x14ac:dyDescent="0.2">
      <c r="A220" s="284"/>
      <c r="B220" s="26" t="str">
        <f>'Data data'!C221</f>
        <v>TOKYO</v>
      </c>
      <c r="C220">
        <f>COUNTIF('Data data'!C:C, B220)</f>
        <v>2</v>
      </c>
      <c r="D220" t="str">
        <f>'Data data'!D221</f>
        <v>BROCKHAMPTON</v>
      </c>
      <c r="E220" t="e">
        <f>COUNTIF('Data data'!D:D, D220)+COUNTIF('Data data'!#REF!, D220)+COUNTIF('Data data'!#REF!, D220)+COUNTIF('Data data'!G:G, D220)</f>
        <v>#REF!</v>
      </c>
      <c r="F220" t="e">
        <f>'Data data'!#REF!</f>
        <v>#REF!</v>
      </c>
      <c r="G220" t="e">
        <f>COUNTIF('Data data'!D:D, F220)+COUNTIF('Data data'!#REF!, F220)+COUNTIF('Data data'!#REF!, F220)+COUNTIF('Data data'!G:G, F220)</f>
        <v>#REF!</v>
      </c>
      <c r="H220" t="e">
        <f>'Data data'!#REF!</f>
        <v>#REF!</v>
      </c>
      <c r="I220" t="e">
        <f>COUNTIF('Data data'!D:D, H220)+COUNTIF('Data data'!#REF!, H220)+COUNTIF('Data data'!#REF!, H220)+COUNTIF('Data data'!G:G, H220)</f>
        <v>#REF!</v>
      </c>
      <c r="J220">
        <f>'Data data'!G221</f>
        <v>0.13333333333333333</v>
      </c>
      <c r="K220" t="e">
        <f>COUNTIF('Data data'!D:D, J220)+COUNTIF('Data data'!#REF!, J220)+COUNTIF('Data data'!#REF!, J220)+COUNTIF('Data data'!G:G, J220)</f>
        <v>#REF!</v>
      </c>
      <c r="L220" s="36" t="e">
        <f>'Data data'!#REF!</f>
        <v>#REF!</v>
      </c>
      <c r="M220" t="e">
        <f>COUNTIF('Data data'!#REF!, L220)</f>
        <v>#REF!</v>
      </c>
    </row>
    <row r="221" spans="1:13" ht="14" thickBot="1" x14ac:dyDescent="0.2">
      <c r="A221" s="309" t="s">
        <v>363</v>
      </c>
      <c r="B221" s="26" t="str">
        <f>'Data data'!C222</f>
        <v>HOTTIE</v>
      </c>
      <c r="C221">
        <f>COUNTIF('Data data'!C:C, B221)</f>
        <v>4</v>
      </c>
      <c r="D221" t="str">
        <f>'Data data'!D222</f>
        <v>BROCKHAMPTON</v>
      </c>
      <c r="E221" t="e">
        <f>COUNTIF('Data data'!D:D, D221)+COUNTIF('Data data'!#REF!, D221)+COUNTIF('Data data'!#REF!, D221)+COUNTIF('Data data'!G:G, D221)</f>
        <v>#REF!</v>
      </c>
      <c r="F221" t="e">
        <f>'Data data'!#REF!</f>
        <v>#REF!</v>
      </c>
      <c r="G221" t="e">
        <f>COUNTIF('Data data'!D:D, F221)+COUNTIF('Data data'!#REF!, F221)+COUNTIF('Data data'!#REF!, F221)+COUNTIF('Data data'!G:G, F221)</f>
        <v>#REF!</v>
      </c>
      <c r="H221" t="e">
        <f>'Data data'!#REF!</f>
        <v>#REF!</v>
      </c>
      <c r="I221" t="e">
        <f>COUNTIF('Data data'!D:D, H221)+COUNTIF('Data data'!#REF!, H221)+COUNTIF('Data data'!#REF!, H221)+COUNTIF('Data data'!G:G, H221)</f>
        <v>#REF!</v>
      </c>
      <c r="J221">
        <f>'Data data'!G222</f>
        <v>0.13680555555555554</v>
      </c>
      <c r="K221" t="e">
        <f>COUNTIF('Data data'!D:D, J221)+COUNTIF('Data data'!#REF!, J221)+COUNTIF('Data data'!#REF!, J221)+COUNTIF('Data data'!G:G, J221)</f>
        <v>#REF!</v>
      </c>
      <c r="L221" s="36" t="e">
        <f>'Data data'!#REF!</f>
        <v>#REF!</v>
      </c>
      <c r="M221" t="e">
        <f>COUNTIF('Data data'!#REF!, L221)</f>
        <v>#REF!</v>
      </c>
    </row>
    <row r="222" spans="1:13" ht="14" thickBot="1" x14ac:dyDescent="0.2">
      <c r="A222" s="310"/>
      <c r="B222" s="26" t="str">
        <f>'Data data'!C223</f>
        <v>SWEET</v>
      </c>
      <c r="C222">
        <f>COUNTIF('Data data'!C:C, B222)</f>
        <v>4</v>
      </c>
      <c r="D222" t="str">
        <f>'Data data'!D223</f>
        <v>BROCKHAMPTON</v>
      </c>
      <c r="E222" t="e">
        <f>COUNTIF('Data data'!D:D, D222)+COUNTIF('Data data'!#REF!, D222)+COUNTIF('Data data'!#REF!, D222)+COUNTIF('Data data'!G:G, D222)</f>
        <v>#REF!</v>
      </c>
      <c r="F222" t="e">
        <f>'Data data'!#REF!</f>
        <v>#REF!</v>
      </c>
      <c r="G222" t="e">
        <f>COUNTIF('Data data'!D:D, F222)+COUNTIF('Data data'!#REF!, F222)+COUNTIF('Data data'!#REF!, F222)+COUNTIF('Data data'!G:G, F222)</f>
        <v>#REF!</v>
      </c>
      <c r="H222" t="e">
        <f>'Data data'!#REF!</f>
        <v>#REF!</v>
      </c>
      <c r="I222" t="e">
        <f>COUNTIF('Data data'!D:D, H222)+COUNTIF('Data data'!#REF!, H222)+COUNTIF('Data data'!#REF!, H222)+COUNTIF('Data data'!G:G, H222)</f>
        <v>#REF!</v>
      </c>
      <c r="J222">
        <f>'Data data'!G223</f>
        <v>0.19027777777777777</v>
      </c>
      <c r="K222" t="e">
        <f>COUNTIF('Data data'!D:D, J222)+COUNTIF('Data data'!#REF!, J222)+COUNTIF('Data data'!#REF!, J222)+COUNTIF('Data data'!G:G, J222)</f>
        <v>#REF!</v>
      </c>
      <c r="L222" s="36" t="e">
        <f>'Data data'!#REF!</f>
        <v>#REF!</v>
      </c>
      <c r="M222" t="e">
        <f>COUNTIF('Data data'!#REF!, L222)</f>
        <v>#REF!</v>
      </c>
    </row>
    <row r="223" spans="1:13" ht="14" thickBot="1" x14ac:dyDescent="0.2">
      <c r="A223" s="310"/>
      <c r="B223" s="26" t="str">
        <f>'Data data'!C224</f>
        <v>STUPID</v>
      </c>
      <c r="C223">
        <f>COUNTIF('Data data'!C:C, B223)</f>
        <v>4</v>
      </c>
      <c r="D223" t="str">
        <f>'Data data'!D224</f>
        <v>BROCKHAMPTON</v>
      </c>
      <c r="E223" t="e">
        <f>COUNTIF('Data data'!D:D, D223)+COUNTIF('Data data'!#REF!, D223)+COUNTIF('Data data'!#REF!, D223)+COUNTIF('Data data'!G:G, D223)</f>
        <v>#REF!</v>
      </c>
      <c r="F223" t="e">
        <f>'Data data'!#REF!</f>
        <v>#REF!</v>
      </c>
      <c r="G223" t="e">
        <f>COUNTIF('Data data'!D:D, F223)+COUNTIF('Data data'!#REF!, F223)+COUNTIF('Data data'!#REF!, F223)+COUNTIF('Data data'!G:G, F223)</f>
        <v>#REF!</v>
      </c>
      <c r="H223" t="e">
        <f>'Data data'!#REF!</f>
        <v>#REF!</v>
      </c>
      <c r="I223" t="e">
        <f>COUNTIF('Data data'!D:D, H223)+COUNTIF('Data data'!#REF!, H223)+COUNTIF('Data data'!#REF!, H223)+COUNTIF('Data data'!G:G, H223)</f>
        <v>#REF!</v>
      </c>
      <c r="J223">
        <f>'Data data'!G224</f>
        <v>0.15069444444444444</v>
      </c>
      <c r="K223" t="e">
        <f>COUNTIF('Data data'!D:D, J223)+COUNTIF('Data data'!#REF!, J223)+COUNTIF('Data data'!#REF!, J223)+COUNTIF('Data data'!G:G, J223)</f>
        <v>#REF!</v>
      </c>
      <c r="L223" s="36" t="e">
        <f>'Data data'!#REF!</f>
        <v>#REF!</v>
      </c>
      <c r="M223" t="e">
        <f>COUNTIF('Data data'!#REF!, L223)</f>
        <v>#REF!</v>
      </c>
    </row>
    <row r="224" spans="1:13" ht="14" thickBot="1" x14ac:dyDescent="0.2">
      <c r="A224" s="310"/>
      <c r="B224" s="26" t="str">
        <f>'Data data'!C225</f>
        <v>GOLD</v>
      </c>
      <c r="C224">
        <f>COUNTIF('Data data'!C:C, B224)</f>
        <v>3</v>
      </c>
      <c r="D224" t="str">
        <f>'Data data'!D225</f>
        <v>BROCKHAMPTON</v>
      </c>
      <c r="E224" t="e">
        <f>COUNTIF('Data data'!D:D, D224)+COUNTIF('Data data'!#REF!, D224)+COUNTIF('Data data'!#REF!, D224)+COUNTIF('Data data'!G:G, D224)</f>
        <v>#REF!</v>
      </c>
      <c r="F224" t="e">
        <f>'Data data'!#REF!</f>
        <v>#REF!</v>
      </c>
      <c r="G224" t="e">
        <f>COUNTIF('Data data'!D:D, F224)+COUNTIF('Data data'!#REF!, F224)+COUNTIF('Data data'!#REF!, F224)+COUNTIF('Data data'!G:G, F224)</f>
        <v>#REF!</v>
      </c>
      <c r="H224" t="e">
        <f>'Data data'!#REF!</f>
        <v>#REF!</v>
      </c>
      <c r="I224" t="e">
        <f>COUNTIF('Data data'!D:D, H224)+COUNTIF('Data data'!#REF!, H224)+COUNTIF('Data data'!#REF!, H224)+COUNTIF('Data data'!G:G, H224)</f>
        <v>#REF!</v>
      </c>
      <c r="J224">
        <f>'Data data'!G225</f>
        <v>0.18472222222222223</v>
      </c>
      <c r="K224" t="e">
        <f>COUNTIF('Data data'!D:D, J224)+COUNTIF('Data data'!#REF!, J224)+COUNTIF('Data data'!#REF!, J224)+COUNTIF('Data data'!G:G, J224)</f>
        <v>#REF!</v>
      </c>
      <c r="L224" s="36" t="e">
        <f>'Data data'!#REF!</f>
        <v>#REF!</v>
      </c>
      <c r="M224" t="e">
        <f>COUNTIF('Data data'!#REF!, L224)</f>
        <v>#REF!</v>
      </c>
    </row>
    <row r="225" spans="1:13" ht="14" thickBot="1" x14ac:dyDescent="0.2">
      <c r="A225" s="310"/>
      <c r="B225" s="26" t="str">
        <f>'Data data'!C226</f>
        <v>HEAT</v>
      </c>
      <c r="C225">
        <f>COUNTIF('Data data'!C:C, B225)</f>
        <v>5</v>
      </c>
      <c r="D225" t="str">
        <f>'Data data'!D226</f>
        <v>BROCKHAMPTON</v>
      </c>
      <c r="E225" t="e">
        <f>COUNTIF('Data data'!D:D, D225)+COUNTIF('Data data'!#REF!, D225)+COUNTIF('Data data'!#REF!, D225)+COUNTIF('Data data'!G:G, D225)</f>
        <v>#REF!</v>
      </c>
      <c r="F225" t="e">
        <f>'Data data'!#REF!</f>
        <v>#REF!</v>
      </c>
      <c r="G225" t="e">
        <f>COUNTIF('Data data'!D:D, F225)+COUNTIF('Data data'!#REF!, F225)+COUNTIF('Data data'!#REF!, F225)+COUNTIF('Data data'!G:G, F225)</f>
        <v>#REF!</v>
      </c>
      <c r="H225" t="e">
        <f>'Data data'!#REF!</f>
        <v>#REF!</v>
      </c>
      <c r="I225" t="e">
        <f>COUNTIF('Data data'!D:D, H225)+COUNTIF('Data data'!#REF!, H225)+COUNTIF('Data data'!#REF!, H225)+COUNTIF('Data data'!G:G, H225)</f>
        <v>#REF!</v>
      </c>
      <c r="J225">
        <f>'Data data'!G226</f>
        <v>0.18888888888888888</v>
      </c>
      <c r="K225" t="e">
        <f>COUNTIF('Data data'!D:D, J225)+COUNTIF('Data data'!#REF!, J225)+COUNTIF('Data data'!#REF!, J225)+COUNTIF('Data data'!G:G, J225)</f>
        <v>#REF!</v>
      </c>
      <c r="L225" s="36" t="e">
        <f>'Data data'!#REF!</f>
        <v>#REF!</v>
      </c>
      <c r="M225" t="e">
        <f>COUNTIF('Data data'!#REF!, L225)</f>
        <v>#REF!</v>
      </c>
    </row>
    <row r="226" spans="1:13" ht="14" thickBot="1" x14ac:dyDescent="0.2">
      <c r="A226" s="310"/>
      <c r="B226" s="26" t="str">
        <f>'Data data'!C227</f>
        <v>BLEACH</v>
      </c>
      <c r="C226">
        <f>COUNTIF('Data data'!C:C, B226)</f>
        <v>3</v>
      </c>
      <c r="D226" t="str">
        <f>'Data data'!D227</f>
        <v>BROCKHAMPTON</v>
      </c>
      <c r="E226" t="e">
        <f>COUNTIF('Data data'!D:D, D226)+COUNTIF('Data data'!#REF!, D226)+COUNTIF('Data data'!#REF!, D226)+COUNTIF('Data data'!G:G, D226)</f>
        <v>#REF!</v>
      </c>
      <c r="F226" t="e">
        <f>'Data data'!#REF!</f>
        <v>#REF!</v>
      </c>
      <c r="G226" t="e">
        <f>COUNTIF('Data data'!D:D, F226)+COUNTIF('Data data'!#REF!, F226)+COUNTIF('Data data'!#REF!, F226)+COUNTIF('Data data'!G:G, F226)</f>
        <v>#REF!</v>
      </c>
      <c r="H226" t="e">
        <f>'Data data'!#REF!</f>
        <v>#REF!</v>
      </c>
      <c r="I226" t="e">
        <f>COUNTIF('Data data'!D:D, H226)+COUNTIF('Data data'!#REF!, H226)+COUNTIF('Data data'!#REF!, H226)+COUNTIF('Data data'!G:G, H226)</f>
        <v>#REF!</v>
      </c>
      <c r="J226">
        <f>'Data data'!G227</f>
        <v>0.18958333333333333</v>
      </c>
      <c r="K226" t="e">
        <f>COUNTIF('Data data'!D:D, J226)+COUNTIF('Data data'!#REF!, J226)+COUNTIF('Data data'!#REF!, J226)+COUNTIF('Data data'!G:G, J226)</f>
        <v>#REF!</v>
      </c>
      <c r="L226" s="36" t="e">
        <f>'Data data'!#REF!</f>
        <v>#REF!</v>
      </c>
      <c r="M226" t="e">
        <f>COUNTIF('Data data'!#REF!, L226)</f>
        <v>#REF!</v>
      </c>
    </row>
    <row r="227" spans="1:13" ht="14" thickBot="1" x14ac:dyDescent="0.2">
      <c r="A227" s="310"/>
      <c r="B227" s="26" t="str">
        <f>'Data data'!C228</f>
        <v>DISTRICT</v>
      </c>
      <c r="C227">
        <f>COUNTIF('Data data'!C:C, B227)</f>
        <v>3</v>
      </c>
      <c r="D227" t="str">
        <f>'Data data'!D228</f>
        <v>BROCKHAMPTON</v>
      </c>
      <c r="E227" t="e">
        <f>COUNTIF('Data data'!D:D, D227)+COUNTIF('Data data'!#REF!, D227)+COUNTIF('Data data'!#REF!, D227)+COUNTIF('Data data'!G:G, D227)</f>
        <v>#REF!</v>
      </c>
      <c r="F227" t="e">
        <f>'Data data'!#REF!</f>
        <v>#REF!</v>
      </c>
      <c r="G227" t="e">
        <f>COUNTIF('Data data'!D:D, F227)+COUNTIF('Data data'!#REF!, F227)+COUNTIF('Data data'!#REF!, F227)+COUNTIF('Data data'!G:G, F227)</f>
        <v>#REF!</v>
      </c>
      <c r="H227" t="e">
        <f>'Data data'!#REF!</f>
        <v>#REF!</v>
      </c>
      <c r="I227" t="e">
        <f>COUNTIF('Data data'!D:D, H227)+COUNTIF('Data data'!#REF!, H227)+COUNTIF('Data data'!#REF!, H227)+COUNTIF('Data data'!G:G, H227)</f>
        <v>#REF!</v>
      </c>
      <c r="J227">
        <f>'Data data'!G228</f>
        <v>0.14722222222222223</v>
      </c>
      <c r="K227" t="e">
        <f>COUNTIF('Data data'!D:D, J227)+COUNTIF('Data data'!#REF!, J227)+COUNTIF('Data data'!#REF!, J227)+COUNTIF('Data data'!G:G, J227)</f>
        <v>#REF!</v>
      </c>
      <c r="L227" s="36" t="e">
        <f>'Data data'!#REF!</f>
        <v>#REF!</v>
      </c>
      <c r="M227" t="e">
        <f>COUNTIF('Data data'!#REF!, L227)</f>
        <v>#REF!</v>
      </c>
    </row>
    <row r="228" spans="1:13" ht="14" thickBot="1" x14ac:dyDescent="0.2">
      <c r="A228" s="310"/>
      <c r="B228" s="26" t="str">
        <f>'Data data'!C229</f>
        <v>HONEY</v>
      </c>
      <c r="C228">
        <f>COUNTIF('Data data'!C:C, B228)</f>
        <v>1</v>
      </c>
      <c r="D228" t="str">
        <f>'Data data'!D229</f>
        <v>BROCKHAMPTON</v>
      </c>
      <c r="E228" t="e">
        <f>COUNTIF('Data data'!D:D, D228)+COUNTIF('Data data'!#REF!, D228)+COUNTIF('Data data'!#REF!, D228)+COUNTIF('Data data'!G:G, D228)</f>
        <v>#REF!</v>
      </c>
      <c r="F228" t="e">
        <f>'Data data'!#REF!</f>
        <v>#REF!</v>
      </c>
      <c r="G228" t="e">
        <f>COUNTIF('Data data'!D:D, F228)+COUNTIF('Data data'!#REF!, F228)+COUNTIF('Data data'!#REF!, F228)+COUNTIF('Data data'!G:G, F228)</f>
        <v>#REF!</v>
      </c>
      <c r="H228" t="e">
        <f>'Data data'!#REF!</f>
        <v>#REF!</v>
      </c>
      <c r="I228" t="e">
        <f>COUNTIF('Data data'!D:D, H228)+COUNTIF('Data data'!#REF!, H228)+COUNTIF('Data data'!#REF!, H228)+COUNTIF('Data data'!G:G, H228)</f>
        <v>#REF!</v>
      </c>
      <c r="J228">
        <f>'Data data'!G229</f>
        <v>0.13541666666666666</v>
      </c>
      <c r="K228" t="e">
        <f>COUNTIF('Data data'!D:D, J228)+COUNTIF('Data data'!#REF!, J228)+COUNTIF('Data data'!#REF!, J228)+COUNTIF('Data data'!G:G, J228)</f>
        <v>#REF!</v>
      </c>
      <c r="L228" s="36" t="e">
        <f>'Data data'!#REF!</f>
        <v>#REF!</v>
      </c>
      <c r="M228" t="e">
        <f>COUNTIF('Data data'!#REF!, L228)</f>
        <v>#REF!</v>
      </c>
    </row>
    <row r="229" spans="1:13" ht="14" thickBot="1" x14ac:dyDescent="0.2">
      <c r="A229" s="310"/>
      <c r="B229" s="26" t="str">
        <f>'Data data'!C230</f>
        <v>WEIGHT</v>
      </c>
      <c r="C229">
        <f>COUNTIF('Data data'!C:C, B229)</f>
        <v>3</v>
      </c>
      <c r="D229" t="str">
        <f>'Data data'!D230</f>
        <v>BROCKHAMPTON</v>
      </c>
      <c r="E229" t="e">
        <f>COUNTIF('Data data'!D:D, D229)+COUNTIF('Data data'!#REF!, D229)+COUNTIF('Data data'!#REF!, D229)+COUNTIF('Data data'!G:G, D229)</f>
        <v>#REF!</v>
      </c>
      <c r="F229" t="e">
        <f>'Data data'!#REF!</f>
        <v>#REF!</v>
      </c>
      <c r="G229" t="e">
        <f>COUNTIF('Data data'!D:D, F229)+COUNTIF('Data data'!#REF!, F229)+COUNTIF('Data data'!#REF!, F229)+COUNTIF('Data data'!G:G, F229)</f>
        <v>#REF!</v>
      </c>
      <c r="H229" t="e">
        <f>'Data data'!#REF!</f>
        <v>#REF!</v>
      </c>
      <c r="I229" t="e">
        <f>COUNTIF('Data data'!D:D, H229)+COUNTIF('Data data'!#REF!, H229)+COUNTIF('Data data'!#REF!, H229)+COUNTIF('Data data'!G:G, H229)</f>
        <v>#REF!</v>
      </c>
      <c r="J229">
        <f>'Data data'!G230</f>
        <v>0.18055555555555555</v>
      </c>
      <c r="K229" t="e">
        <f>COUNTIF('Data data'!D:D, J229)+COUNTIF('Data data'!#REF!, J229)+COUNTIF('Data data'!#REF!, J229)+COUNTIF('Data data'!G:G, J229)</f>
        <v>#REF!</v>
      </c>
      <c r="L229" s="36" t="e">
        <f>'Data data'!#REF!</f>
        <v>#REF!</v>
      </c>
      <c r="M229" t="e">
        <f>COUNTIF('Data data'!#REF!, L229)</f>
        <v>#REF!</v>
      </c>
    </row>
    <row r="230" spans="1:13" ht="14" thickBot="1" x14ac:dyDescent="0.2">
      <c r="A230" s="310"/>
      <c r="B230" s="26" t="str">
        <f>'Data data'!C231</f>
        <v>BERLIN</v>
      </c>
      <c r="C230">
        <f>COUNTIF('Data data'!C:C, B230)</f>
        <v>3</v>
      </c>
      <c r="D230" t="str">
        <f>'Data data'!D231</f>
        <v>BROCKHAMPTON</v>
      </c>
      <c r="E230" t="e">
        <f>COUNTIF('Data data'!D:D, D230)+COUNTIF('Data data'!#REF!, D230)+COUNTIF('Data data'!#REF!, D230)+COUNTIF('Data data'!G:G, D230)</f>
        <v>#REF!</v>
      </c>
      <c r="F230" t="e">
        <f>'Data data'!#REF!</f>
        <v>#REF!</v>
      </c>
      <c r="G230" t="e">
        <f>COUNTIF('Data data'!D:D, F230)+COUNTIF('Data data'!#REF!, F230)+COUNTIF('Data data'!#REF!, F230)+COUNTIF('Data data'!G:G, F230)</f>
        <v>#REF!</v>
      </c>
      <c r="H230" t="e">
        <f>'Data data'!#REF!</f>
        <v>#REF!</v>
      </c>
      <c r="I230" t="e">
        <f>COUNTIF('Data data'!D:D, H230)+COUNTIF('Data data'!#REF!, H230)+COUNTIF('Data data'!#REF!, H230)+COUNTIF('Data data'!G:G, H230)</f>
        <v>#REF!</v>
      </c>
      <c r="J230">
        <f>'Data data'!G231</f>
        <v>0.13819444444444443</v>
      </c>
      <c r="K230" t="e">
        <f>COUNTIF('Data data'!D:D, J230)+COUNTIF('Data data'!#REF!, J230)+COUNTIF('Data data'!#REF!, J230)+COUNTIF('Data data'!G:G, J230)</f>
        <v>#REF!</v>
      </c>
      <c r="L230" s="36" t="e">
        <f>'Data data'!#REF!</f>
        <v>#REF!</v>
      </c>
      <c r="M230" t="e">
        <f>COUNTIF('Data data'!#REF!, L230)</f>
        <v>#REF!</v>
      </c>
    </row>
    <row r="231" spans="1:13" ht="14" thickBot="1" x14ac:dyDescent="0.2">
      <c r="A231" s="310"/>
      <c r="B231" s="26" t="str">
        <f>'Data data'!C232</f>
        <v>JUNKY</v>
      </c>
      <c r="C231">
        <f>COUNTIF('Data data'!C:C, B231)</f>
        <v>3</v>
      </c>
      <c r="D231" t="str">
        <f>'Data data'!D232</f>
        <v>BROCKHAMPTON</v>
      </c>
      <c r="E231" t="e">
        <f>COUNTIF('Data data'!D:D, D231)+COUNTIF('Data data'!#REF!, D231)+COUNTIF('Data data'!#REF!, D231)+COUNTIF('Data data'!G:G, D231)</f>
        <v>#REF!</v>
      </c>
      <c r="F231" t="e">
        <f>'Data data'!#REF!</f>
        <v>#REF!</v>
      </c>
      <c r="G231" t="e">
        <f>COUNTIF('Data data'!D:D, F231)+COUNTIF('Data data'!#REF!, F231)+COUNTIF('Data data'!#REF!, F231)+COUNTIF('Data data'!G:G, F231)</f>
        <v>#REF!</v>
      </c>
      <c r="H231" t="e">
        <f>'Data data'!#REF!</f>
        <v>#REF!</v>
      </c>
      <c r="I231" t="e">
        <f>COUNTIF('Data data'!D:D, H231)+COUNTIF('Data data'!#REF!, H231)+COUNTIF('Data data'!#REF!, H231)+COUNTIF('Data data'!G:G, H231)</f>
        <v>#REF!</v>
      </c>
      <c r="J231">
        <f>'Data data'!G232</f>
        <v>0.17291666666666669</v>
      </c>
      <c r="K231" t="e">
        <f>COUNTIF('Data data'!D:D, J231)+COUNTIF('Data data'!#REF!, J231)+COUNTIF('Data data'!#REF!, J231)+COUNTIF('Data data'!G:G, J231)</f>
        <v>#REF!</v>
      </c>
      <c r="L231" s="36" t="e">
        <f>'Data data'!#REF!</f>
        <v>#REF!</v>
      </c>
      <c r="M231" t="e">
        <f>COUNTIF('Data data'!#REF!, L231)</f>
        <v>#REF!</v>
      </c>
    </row>
    <row r="232" spans="1:13" ht="14" thickBot="1" x14ac:dyDescent="0.2">
      <c r="A232" s="310"/>
      <c r="B232" s="26" t="str">
        <f>'Data data'!C233</f>
        <v>BOYS</v>
      </c>
      <c r="C232">
        <f>COUNTIF('Data data'!C:C, B232)</f>
        <v>2</v>
      </c>
      <c r="D232" t="str">
        <f>'Data data'!D233</f>
        <v>BROCKHAMPTON</v>
      </c>
      <c r="E232" t="e">
        <f>COUNTIF('Data data'!D:D, D232)+COUNTIF('Data data'!#REF!, D232)+COUNTIF('Data data'!#REF!, D232)+COUNTIF('Data data'!G:G, D232)</f>
        <v>#REF!</v>
      </c>
      <c r="F232" t="e">
        <f>'Data data'!#REF!</f>
        <v>#REF!</v>
      </c>
      <c r="G232" t="e">
        <f>COUNTIF('Data data'!D:D, F232)+COUNTIF('Data data'!#REF!, F232)+COUNTIF('Data data'!#REF!, F232)+COUNTIF('Data data'!G:G, F232)</f>
        <v>#REF!</v>
      </c>
      <c r="H232" t="e">
        <f>'Data data'!#REF!</f>
        <v>#REF!</v>
      </c>
      <c r="I232" t="e">
        <f>COUNTIF('Data data'!D:D, H232)+COUNTIF('Data data'!#REF!, H232)+COUNTIF('Data data'!#REF!, H232)+COUNTIF('Data data'!G:G, H232)</f>
        <v>#REF!</v>
      </c>
      <c r="J232">
        <f>'Data data'!G233</f>
        <v>0.19305555555555554</v>
      </c>
      <c r="K232" t="e">
        <f>COUNTIF('Data data'!D:D, J232)+COUNTIF('Data data'!#REF!, J232)+COUNTIF('Data data'!#REF!, J232)+COUNTIF('Data data'!G:G, J232)</f>
        <v>#REF!</v>
      </c>
      <c r="L232" s="36" t="e">
        <f>'Data data'!#REF!</f>
        <v>#REF!</v>
      </c>
      <c r="M232" t="e">
        <f>COUNTIF('Data data'!#REF!, L232)</f>
        <v>#REF!</v>
      </c>
    </row>
    <row r="233" spans="1:13" ht="14" thickBot="1" x14ac:dyDescent="0.2">
      <c r="A233" s="310"/>
      <c r="B233" s="26" t="str">
        <f>'Data data'!C234</f>
        <v>FAKE</v>
      </c>
      <c r="C233">
        <f>COUNTIF('Data data'!C:C, B233)</f>
        <v>2</v>
      </c>
      <c r="D233" t="str">
        <f>'Data data'!D234</f>
        <v>BROCKHAMPTON</v>
      </c>
      <c r="E233" t="e">
        <f>COUNTIF('Data data'!D:D, D233)+COUNTIF('Data data'!#REF!, D233)+COUNTIF('Data data'!#REF!, D233)+COUNTIF('Data data'!G:G, D233)</f>
        <v>#REF!</v>
      </c>
      <c r="F233" t="e">
        <f>'Data data'!#REF!</f>
        <v>#REF!</v>
      </c>
      <c r="G233" t="e">
        <f>COUNTIF('Data data'!D:D, F233)+COUNTIF('Data data'!#REF!, F233)+COUNTIF('Data data'!#REF!, F233)+COUNTIF('Data data'!G:G, F233)</f>
        <v>#REF!</v>
      </c>
      <c r="H233" t="e">
        <f>'Data data'!#REF!</f>
        <v>#REF!</v>
      </c>
      <c r="I233" t="e">
        <f>COUNTIF('Data data'!D:D, H233)+COUNTIF('Data data'!#REF!, H233)+COUNTIF('Data data'!#REF!, H233)+COUNTIF('Data data'!G:G, H233)</f>
        <v>#REF!</v>
      </c>
      <c r="J233">
        <f>'Data data'!G234</f>
        <v>0.19166666666666665</v>
      </c>
      <c r="K233" t="e">
        <f>COUNTIF('Data data'!D:D, J233)+COUNTIF('Data data'!#REF!, J233)+COUNTIF('Data data'!#REF!, J233)+COUNTIF('Data data'!G:G, J233)</f>
        <v>#REF!</v>
      </c>
      <c r="L233" s="36" t="e">
        <f>'Data data'!#REF!</f>
        <v>#REF!</v>
      </c>
      <c r="M233" t="e">
        <f>COUNTIF('Data data'!#REF!, L233)</f>
        <v>#REF!</v>
      </c>
    </row>
    <row r="234" spans="1:13" ht="14" thickBot="1" x14ac:dyDescent="0.2">
      <c r="A234" s="310"/>
      <c r="B234" s="26" t="str">
        <f>'Data data'!C235</f>
        <v>JELLO</v>
      </c>
      <c r="C234">
        <f>COUNTIF('Data data'!C:C, B234)</f>
        <v>2</v>
      </c>
      <c r="D234" t="str">
        <f>'Data data'!D235</f>
        <v>BROCKHAMPTON</v>
      </c>
      <c r="E234" t="e">
        <f>COUNTIF('Data data'!D:D, D234)+COUNTIF('Data data'!#REF!, D234)+COUNTIF('Data data'!#REF!, D234)+COUNTIF('Data data'!G:G, D234)</f>
        <v>#REF!</v>
      </c>
      <c r="F234" t="e">
        <f>'Data data'!#REF!</f>
        <v>#REF!</v>
      </c>
      <c r="G234" t="e">
        <f>COUNTIF('Data data'!D:D, F234)+COUNTIF('Data data'!#REF!, F234)+COUNTIF('Data data'!#REF!, F234)+COUNTIF('Data data'!G:G, F234)</f>
        <v>#REF!</v>
      </c>
      <c r="H234" t="e">
        <f>'Data data'!#REF!</f>
        <v>#REF!</v>
      </c>
      <c r="I234" t="e">
        <f>COUNTIF('Data data'!D:D, H234)+COUNTIF('Data data'!#REF!, H234)+COUNTIF('Data data'!#REF!, H234)+COUNTIF('Data data'!G:G, H234)</f>
        <v>#REF!</v>
      </c>
      <c r="J234">
        <f>'Data data'!G235</f>
        <v>0.16666666666666666</v>
      </c>
      <c r="K234" t="e">
        <f>COUNTIF('Data data'!D:D, J234)+COUNTIF('Data data'!#REF!, J234)+COUNTIF('Data data'!#REF!, J234)+COUNTIF('Data data'!G:G, J234)</f>
        <v>#REF!</v>
      </c>
      <c r="L234" s="36" t="e">
        <f>'Data data'!#REF!</f>
        <v>#REF!</v>
      </c>
      <c r="M234" t="e">
        <f>COUNTIF('Data data'!#REF!, L234)</f>
        <v>#REF!</v>
      </c>
    </row>
    <row r="235" spans="1:13" ht="14" thickBot="1" x14ac:dyDescent="0.2">
      <c r="A235" s="310"/>
      <c r="B235" s="26" t="str">
        <f>'Data data'!C236</f>
        <v>TEAM</v>
      </c>
      <c r="C235">
        <f>COUNTIF('Data data'!C:C, B235)</f>
        <v>2</v>
      </c>
      <c r="D235" t="str">
        <f>'Data data'!D236</f>
        <v>BROCKHAMPTON</v>
      </c>
      <c r="E235" t="e">
        <f>COUNTIF('Data data'!D:D, D235)+COUNTIF('Data data'!#REF!, D235)+COUNTIF('Data data'!#REF!, D235)+COUNTIF('Data data'!G:G, D235)</f>
        <v>#REF!</v>
      </c>
      <c r="F235" t="e">
        <f>'Data data'!#REF!</f>
        <v>#REF!</v>
      </c>
      <c r="G235" t="e">
        <f>COUNTIF('Data data'!D:D, F235)+COUNTIF('Data data'!#REF!, F235)+COUNTIF('Data data'!#REF!, F235)+COUNTIF('Data data'!G:G, F235)</f>
        <v>#REF!</v>
      </c>
      <c r="H235" t="e">
        <f>'Data data'!#REF!</f>
        <v>#REF!</v>
      </c>
      <c r="I235" t="e">
        <f>COUNTIF('Data data'!D:D, H235)+COUNTIF('Data data'!#REF!, H235)+COUNTIF('Data data'!#REF!, H235)+COUNTIF('Data data'!G:G, H235)</f>
        <v>#REF!</v>
      </c>
      <c r="J235">
        <f>'Data data'!G236</f>
        <v>0.19027777777777777</v>
      </c>
      <c r="K235" t="e">
        <f>COUNTIF('Data data'!D:D, J235)+COUNTIF('Data data'!#REF!, J235)+COUNTIF('Data data'!#REF!, J235)+COUNTIF('Data data'!G:G, J235)</f>
        <v>#REF!</v>
      </c>
      <c r="L235" s="36" t="e">
        <f>'Data data'!#REF!</f>
        <v>#REF!</v>
      </c>
      <c r="M235" t="e">
        <f>COUNTIF('Data data'!#REF!, L235)</f>
        <v>#REF!</v>
      </c>
    </row>
    <row r="236" spans="1:13" ht="14" thickBot="1" x14ac:dyDescent="0.2">
      <c r="A236" s="310"/>
      <c r="B236" s="26" t="str">
        <f>'Data data'!C237</f>
        <v>TOKYO</v>
      </c>
      <c r="C236">
        <f>COUNTIF('Data data'!C:C, B236)</f>
        <v>2</v>
      </c>
      <c r="D236" t="str">
        <f>'Data data'!D237</f>
        <v>BROCKHAMPTON</v>
      </c>
      <c r="E236" t="e">
        <f>COUNTIF('Data data'!D:D, D236)+COUNTIF('Data data'!#REF!, D236)+COUNTIF('Data data'!#REF!, D236)+COUNTIF('Data data'!G:G, D236)</f>
        <v>#REF!</v>
      </c>
      <c r="F236" t="e">
        <f>'Data data'!#REF!</f>
        <v>#REF!</v>
      </c>
      <c r="G236" t="e">
        <f>COUNTIF('Data data'!D:D, F236)+COUNTIF('Data data'!#REF!, F236)+COUNTIF('Data data'!#REF!, F236)+COUNTIF('Data data'!G:G, F236)</f>
        <v>#REF!</v>
      </c>
      <c r="H236" t="e">
        <f>'Data data'!#REF!</f>
        <v>#REF!</v>
      </c>
      <c r="I236" t="e">
        <f>COUNTIF('Data data'!D:D, H236)+COUNTIF('Data data'!#REF!, H236)+COUNTIF('Data data'!#REF!, H236)+COUNTIF('Data data'!G:G, H236)</f>
        <v>#REF!</v>
      </c>
      <c r="J236">
        <f>'Data data'!G237</f>
        <v>0.13333333333333333</v>
      </c>
      <c r="K236" t="e">
        <f>COUNTIF('Data data'!D:D, J236)+COUNTIF('Data data'!#REF!, J236)+COUNTIF('Data data'!#REF!, J236)+COUNTIF('Data data'!G:G, J236)</f>
        <v>#REF!</v>
      </c>
      <c r="L236" s="36" t="e">
        <f>'Data data'!#REF!</f>
        <v>#REF!</v>
      </c>
      <c r="M236" t="e">
        <f>COUNTIF('Data data'!#REF!, L236)</f>
        <v>#REF!</v>
      </c>
    </row>
    <row r="237" spans="1:13" ht="14" thickBot="1" x14ac:dyDescent="0.2">
      <c r="A237" s="310"/>
      <c r="B237" s="26" t="str">
        <f>'Data data'!C238</f>
        <v>GUMMY</v>
      </c>
      <c r="C237">
        <f>COUNTIF('Data data'!C:C, B237)</f>
        <v>1</v>
      </c>
      <c r="D237" t="str">
        <f>'Data data'!D238</f>
        <v>BROCKHAMPTON</v>
      </c>
      <c r="E237" t="e">
        <f>COUNTIF('Data data'!D:D, D237)+COUNTIF('Data data'!#REF!, D237)+COUNTIF('Data data'!#REF!, D237)+COUNTIF('Data data'!G:G, D237)</f>
        <v>#REF!</v>
      </c>
      <c r="F237" t="e">
        <f>'Data data'!#REF!</f>
        <v>#REF!</v>
      </c>
      <c r="G237" t="e">
        <f>COUNTIF('Data data'!D:D, F237)+COUNTIF('Data data'!#REF!, F237)+COUNTIF('Data data'!#REF!, F237)+COUNTIF('Data data'!G:G, F237)</f>
        <v>#REF!</v>
      </c>
      <c r="H237" t="e">
        <f>'Data data'!#REF!</f>
        <v>#REF!</v>
      </c>
      <c r="I237" t="e">
        <f>COUNTIF('Data data'!D:D, H237)+COUNTIF('Data data'!#REF!, H237)+COUNTIF('Data data'!#REF!, H237)+COUNTIF('Data data'!G:G, H237)</f>
        <v>#REF!</v>
      </c>
      <c r="J237">
        <f>'Data data'!G238</f>
        <v>0.18124999999999999</v>
      </c>
      <c r="K237" t="e">
        <f>COUNTIF('Data data'!D:D, J237)+COUNTIF('Data data'!#REF!, J237)+COUNTIF('Data data'!#REF!, J237)+COUNTIF('Data data'!G:G, J237)</f>
        <v>#REF!</v>
      </c>
      <c r="L237" s="36" t="e">
        <f>'Data data'!#REF!</f>
        <v>#REF!</v>
      </c>
      <c r="M237" t="e">
        <f>COUNTIF('Data data'!#REF!, L237)</f>
        <v>#REF!</v>
      </c>
    </row>
    <row r="238" spans="1:13" ht="14" thickBot="1" x14ac:dyDescent="0.2">
      <c r="A238" s="310"/>
      <c r="B238" s="26" t="str">
        <f>'Data data'!C239</f>
        <v>SWAMP</v>
      </c>
      <c r="C238">
        <f>COUNTIF('Data data'!C:C, B238)</f>
        <v>1</v>
      </c>
      <c r="D238" t="str">
        <f>'Data data'!D239</f>
        <v>BROCKHAMPTON</v>
      </c>
      <c r="E238" t="e">
        <f>COUNTIF('Data data'!D:D, D238)+COUNTIF('Data data'!#REF!, D238)+COUNTIF('Data data'!#REF!, D238)+COUNTIF('Data data'!G:G, D238)</f>
        <v>#REF!</v>
      </c>
      <c r="F238" t="e">
        <f>'Data data'!#REF!</f>
        <v>#REF!</v>
      </c>
      <c r="G238" t="e">
        <f>COUNTIF('Data data'!D:D, F238)+COUNTIF('Data data'!#REF!, F238)+COUNTIF('Data data'!#REF!, F238)+COUNTIF('Data data'!G:G, F238)</f>
        <v>#REF!</v>
      </c>
      <c r="H238" t="e">
        <f>'Data data'!#REF!</f>
        <v>#REF!</v>
      </c>
      <c r="I238" t="e">
        <f>COUNTIF('Data data'!D:D, H238)+COUNTIF('Data data'!#REF!, H238)+COUNTIF('Data data'!#REF!, H238)+COUNTIF('Data data'!G:G, H238)</f>
        <v>#REF!</v>
      </c>
      <c r="J238">
        <f>'Data data'!G239</f>
        <v>0.17500000000000002</v>
      </c>
      <c r="K238" t="e">
        <f>COUNTIF('Data data'!D:D, J238)+COUNTIF('Data data'!#REF!, J238)+COUNTIF('Data data'!#REF!, J238)+COUNTIF('Data data'!G:G, J238)</f>
        <v>#REF!</v>
      </c>
      <c r="L238" s="36" t="e">
        <f>'Data data'!#REF!</f>
        <v>#REF!</v>
      </c>
      <c r="M238" t="e">
        <f>COUNTIF('Data data'!#REF!, L238)</f>
        <v>#REF!</v>
      </c>
    </row>
    <row r="239" spans="1:13" ht="14" thickBot="1" x14ac:dyDescent="0.2">
      <c r="A239" s="310"/>
      <c r="B239" s="26" t="str">
        <f>'Data data'!C240</f>
        <v>ALASKA</v>
      </c>
      <c r="C239">
        <f>COUNTIF('Data data'!C:C, B239)</f>
        <v>3</v>
      </c>
      <c r="D239" t="str">
        <f>'Data data'!D240</f>
        <v>BROCKHAMPTON</v>
      </c>
      <c r="E239" t="e">
        <f>COUNTIF('Data data'!D:D, D239)+COUNTIF('Data data'!#REF!, D239)+COUNTIF('Data data'!#REF!, D239)+COUNTIF('Data data'!G:G, D239)</f>
        <v>#REF!</v>
      </c>
      <c r="F239" t="e">
        <f>'Data data'!#REF!</f>
        <v>#REF!</v>
      </c>
      <c r="G239" t="e">
        <f>COUNTIF('Data data'!D:D, F239)+COUNTIF('Data data'!#REF!, F239)+COUNTIF('Data data'!#REF!, F239)+COUNTIF('Data data'!G:G, F239)</f>
        <v>#REF!</v>
      </c>
      <c r="H239" t="e">
        <f>'Data data'!#REF!</f>
        <v>#REF!</v>
      </c>
      <c r="I239" t="e">
        <f>COUNTIF('Data data'!D:D, H239)+COUNTIF('Data data'!#REF!, H239)+COUNTIF('Data data'!#REF!, H239)+COUNTIF('Data data'!G:G, H239)</f>
        <v>#REF!</v>
      </c>
      <c r="J239">
        <f>'Data data'!G240</f>
        <v>0.13819444444444443</v>
      </c>
      <c r="K239" t="e">
        <f>COUNTIF('Data data'!D:D, J239)+COUNTIF('Data data'!#REF!, J239)+COUNTIF('Data data'!#REF!, J239)+COUNTIF('Data data'!G:G, J239)</f>
        <v>#REF!</v>
      </c>
      <c r="L239" s="36" t="e">
        <f>'Data data'!#REF!</f>
        <v>#REF!</v>
      </c>
      <c r="M239" t="e">
        <f>COUNTIF('Data data'!#REF!, L239)</f>
        <v>#REF!</v>
      </c>
    </row>
    <row r="240" spans="1:13" ht="14" thickBot="1" x14ac:dyDescent="0.2">
      <c r="A240" s="310"/>
      <c r="B240" s="26" t="str">
        <f>'Data data'!C241</f>
        <v>FIGHT</v>
      </c>
      <c r="C240">
        <f>COUNTIF('Data data'!C:C, B240)</f>
        <v>2</v>
      </c>
      <c r="D240" t="str">
        <f>'Data data'!D241</f>
        <v>BROCKHAMPTON</v>
      </c>
      <c r="E240" t="e">
        <f>COUNTIF('Data data'!D:D, D240)+COUNTIF('Data data'!#REF!, D240)+COUNTIF('Data data'!#REF!, D240)+COUNTIF('Data data'!G:G, D240)</f>
        <v>#REF!</v>
      </c>
      <c r="F240" t="e">
        <f>'Data data'!#REF!</f>
        <v>#REF!</v>
      </c>
      <c r="G240" t="e">
        <f>COUNTIF('Data data'!D:D, F240)+COUNTIF('Data data'!#REF!, F240)+COUNTIF('Data data'!#REF!, F240)+COUNTIF('Data data'!G:G, F240)</f>
        <v>#REF!</v>
      </c>
      <c r="H240" t="e">
        <f>'Data data'!#REF!</f>
        <v>#REF!</v>
      </c>
      <c r="I240" t="e">
        <f>COUNTIF('Data data'!D:D, H240)+COUNTIF('Data data'!#REF!, H240)+COUNTIF('Data data'!#REF!, H240)+COUNTIF('Data data'!G:G, H240)</f>
        <v>#REF!</v>
      </c>
      <c r="J240">
        <f>'Data data'!G241</f>
        <v>0.12569444444444444</v>
      </c>
      <c r="K240" t="e">
        <f>COUNTIF('Data data'!D:D, J240)+COUNTIF('Data data'!#REF!, J240)+COUNTIF('Data data'!#REF!, J240)+COUNTIF('Data data'!G:G, J240)</f>
        <v>#REF!</v>
      </c>
      <c r="L240" s="36" t="e">
        <f>'Data data'!#REF!</f>
        <v>#REF!</v>
      </c>
      <c r="M240" t="e">
        <f>COUNTIF('Data data'!#REF!, L240)</f>
        <v>#REF!</v>
      </c>
    </row>
    <row r="241" spans="1:13" ht="14" thickBot="1" x14ac:dyDescent="0.2">
      <c r="A241" s="310"/>
      <c r="B241" s="26" t="str">
        <f>'Data data'!C242</f>
        <v>FABRIC</v>
      </c>
      <c r="C241">
        <f>COUNTIF('Data data'!C:C, B241)</f>
        <v>1</v>
      </c>
      <c r="D241" t="str">
        <f>'Data data'!D242</f>
        <v>BROCKHAMPTON</v>
      </c>
      <c r="E241" t="e">
        <f>COUNTIF('Data data'!D:D, D241)+COUNTIF('Data data'!#REF!, D241)+COUNTIF('Data data'!#REF!, D241)+COUNTIF('Data data'!G:G, D241)</f>
        <v>#REF!</v>
      </c>
      <c r="F241" t="e">
        <f>'Data data'!#REF!</f>
        <v>#REF!</v>
      </c>
      <c r="G241" t="e">
        <f>COUNTIF('Data data'!D:D, F241)+COUNTIF('Data data'!#REF!, F241)+COUNTIF('Data data'!#REF!, F241)+COUNTIF('Data data'!G:G, F241)</f>
        <v>#REF!</v>
      </c>
      <c r="H241" t="e">
        <f>'Data data'!#REF!</f>
        <v>#REF!</v>
      </c>
      <c r="I241" t="e">
        <f>COUNTIF('Data data'!D:D, H241)+COUNTIF('Data data'!#REF!, H241)+COUNTIF('Data data'!#REF!, H241)+COUNTIF('Data data'!G:G, H241)</f>
        <v>#REF!</v>
      </c>
      <c r="J241">
        <f>'Data data'!G242</f>
        <v>0.19305555555555554</v>
      </c>
      <c r="K241" t="e">
        <f>COUNTIF('Data data'!D:D, J241)+COUNTIF('Data data'!#REF!, J241)+COUNTIF('Data data'!#REF!, J241)+COUNTIF('Data data'!G:G, J241)</f>
        <v>#REF!</v>
      </c>
      <c r="L241" s="36" t="e">
        <f>'Data data'!#REF!</f>
        <v>#REF!</v>
      </c>
      <c r="M241" t="e">
        <f>COUNTIF('Data data'!#REF!, L241)</f>
        <v>#REF!</v>
      </c>
    </row>
    <row r="242" spans="1:13" ht="14" thickBot="1" x14ac:dyDescent="0.2">
      <c r="A242" s="310"/>
      <c r="B242" s="26" t="str">
        <f>'Data data'!C243</f>
        <v>NEW ORLEANS</v>
      </c>
      <c r="C242">
        <f>COUNTIF('Data data'!C:C, B242)</f>
        <v>1</v>
      </c>
      <c r="D242" t="str">
        <f>'Data data'!D243</f>
        <v>BROCKHAMPTON</v>
      </c>
      <c r="E242" t="e">
        <f>COUNTIF('Data data'!D:D, D242)+COUNTIF('Data data'!#REF!, D242)+COUNTIF('Data data'!#REF!, D242)+COUNTIF('Data data'!G:G, D242)</f>
        <v>#REF!</v>
      </c>
      <c r="F242" t="e">
        <f>'Data data'!#REF!</f>
        <v>#REF!</v>
      </c>
      <c r="G242" t="e">
        <f>COUNTIF('Data data'!D:D, F242)+COUNTIF('Data data'!#REF!, F242)+COUNTIF('Data data'!#REF!, F242)+COUNTIF('Data data'!G:G, F242)</f>
        <v>#REF!</v>
      </c>
      <c r="H242" t="e">
        <f>'Data data'!#REF!</f>
        <v>#REF!</v>
      </c>
      <c r="I242" t="e">
        <f>COUNTIF('Data data'!D:D, H242)+COUNTIF('Data data'!#REF!, H242)+COUNTIF('Data data'!#REF!, H242)+COUNTIF('Data data'!G:G, H242)</f>
        <v>#REF!</v>
      </c>
      <c r="J242">
        <f>'Data data'!G243</f>
        <v>0.16874999999999998</v>
      </c>
      <c r="K242" t="e">
        <f>COUNTIF('Data data'!D:D, J242)+COUNTIF('Data data'!#REF!, J242)+COUNTIF('Data data'!#REF!, J242)+COUNTIF('Data data'!G:G, J242)</f>
        <v>#REF!</v>
      </c>
      <c r="L242" s="36" t="e">
        <f>'Data data'!#REF!</f>
        <v>#REF!</v>
      </c>
      <c r="M242" t="e">
        <f>COUNTIF('Data data'!#REF!, L242)</f>
        <v>#REF!</v>
      </c>
    </row>
    <row r="243" spans="1:13" ht="14" thickBot="1" x14ac:dyDescent="0.2">
      <c r="A243" s="310"/>
      <c r="B243" s="26" t="str">
        <f>'Data data'!C244</f>
        <v>WHERE THE CASH AT</v>
      </c>
      <c r="C243">
        <f>COUNTIF('Data data'!C:C, B243)</f>
        <v>2</v>
      </c>
      <c r="D243" t="str">
        <f>'Data data'!D244</f>
        <v>BROCKHAMPTON</v>
      </c>
      <c r="E243" t="e">
        <f>COUNTIF('Data data'!D:D, D243)+COUNTIF('Data data'!#REF!, D243)+COUNTIF('Data data'!#REF!, D243)+COUNTIF('Data data'!G:G, D243)</f>
        <v>#REF!</v>
      </c>
      <c r="F243" t="e">
        <f>'Data data'!#REF!</f>
        <v>#REF!</v>
      </c>
      <c r="G243" t="e">
        <f>COUNTIF('Data data'!D:D, F243)+COUNTIF('Data data'!#REF!, F243)+COUNTIF('Data data'!#REF!, F243)+COUNTIF('Data data'!G:G, F243)</f>
        <v>#REF!</v>
      </c>
      <c r="H243" t="e">
        <f>'Data data'!#REF!</f>
        <v>#REF!</v>
      </c>
      <c r="I243" t="e">
        <f>COUNTIF('Data data'!D:D, H243)+COUNTIF('Data data'!#REF!, H243)+COUNTIF('Data data'!#REF!, H243)+COUNTIF('Data data'!G:G, H243)</f>
        <v>#REF!</v>
      </c>
      <c r="J243">
        <f>'Data data'!G244</f>
        <v>7.9861111111111105E-2</v>
      </c>
      <c r="K243" t="e">
        <f>COUNTIF('Data data'!D:D, J243)+COUNTIF('Data data'!#REF!, J243)+COUNTIF('Data data'!#REF!, J243)+COUNTIF('Data data'!G:G, J243)</f>
        <v>#REF!</v>
      </c>
      <c r="L243" s="36" t="e">
        <f>'Data data'!#REF!</f>
        <v>#REF!</v>
      </c>
      <c r="M243" t="e">
        <f>COUNTIF('Data data'!#REF!, L243)</f>
        <v>#REF!</v>
      </c>
    </row>
    <row r="244" spans="1:13" ht="14" thickBot="1" x14ac:dyDescent="0.2">
      <c r="A244" s="310"/>
      <c r="B244" s="26" t="str">
        <f>'Data data'!C245</f>
        <v>GAMBA</v>
      </c>
      <c r="C244">
        <f>COUNTIF('Data data'!C:C, B244)</f>
        <v>2</v>
      </c>
      <c r="D244" t="str">
        <f>'Data data'!D245</f>
        <v>BROCKHAMPTON</v>
      </c>
      <c r="E244" t="e">
        <f>COUNTIF('Data data'!D:D, D244)+COUNTIF('Data data'!#REF!, D244)+COUNTIF('Data data'!#REF!, D244)+COUNTIF('Data data'!G:G, D244)</f>
        <v>#REF!</v>
      </c>
      <c r="F244" t="e">
        <f>'Data data'!#REF!</f>
        <v>#REF!</v>
      </c>
      <c r="G244" t="e">
        <f>COUNTIF('Data data'!D:D, F244)+COUNTIF('Data data'!#REF!, F244)+COUNTIF('Data data'!#REF!, F244)+COUNTIF('Data data'!G:G, F244)</f>
        <v>#REF!</v>
      </c>
      <c r="H244" t="e">
        <f>'Data data'!#REF!</f>
        <v>#REF!</v>
      </c>
      <c r="I244" t="e">
        <f>COUNTIF('Data data'!D:D, H244)+COUNTIF('Data data'!#REF!, H244)+COUNTIF('Data data'!#REF!, H244)+COUNTIF('Data data'!G:G, H244)</f>
        <v>#REF!</v>
      </c>
      <c r="J244">
        <f>'Data data'!G245</f>
        <v>0.14027777777777778</v>
      </c>
      <c r="K244" t="e">
        <f>COUNTIF('Data data'!D:D, J244)+COUNTIF('Data data'!#REF!, J244)+COUNTIF('Data data'!#REF!, J244)+COUNTIF('Data data'!G:G, J244)</f>
        <v>#REF!</v>
      </c>
      <c r="L244" s="36" t="e">
        <f>'Data data'!#REF!</f>
        <v>#REF!</v>
      </c>
      <c r="M244" t="e">
        <f>COUNTIF('Data data'!#REF!, L244)</f>
        <v>#REF!</v>
      </c>
    </row>
    <row r="245" spans="1:13" ht="14" thickBot="1" x14ac:dyDescent="0.2">
      <c r="A245" s="310"/>
      <c r="B245" s="26" t="str">
        <f>'Data data'!C246</f>
        <v>JOHNNY</v>
      </c>
      <c r="C245">
        <f>COUNTIF('Data data'!C:C, B245)</f>
        <v>2</v>
      </c>
      <c r="D245" t="str">
        <f>'Data data'!D246</f>
        <v>BROCKHAMPTON</v>
      </c>
      <c r="E245" t="e">
        <f>COUNTIF('Data data'!D:D, D245)+COUNTIF('Data data'!#REF!, D245)+COUNTIF('Data data'!#REF!, D245)+COUNTIF('Data data'!G:G, D245)</f>
        <v>#REF!</v>
      </c>
      <c r="F245" t="e">
        <f>'Data data'!#REF!</f>
        <v>#REF!</v>
      </c>
      <c r="G245" t="e">
        <f>COUNTIF('Data data'!D:D, F245)+COUNTIF('Data data'!#REF!, F245)+COUNTIF('Data data'!#REF!, F245)+COUNTIF('Data data'!G:G, F245)</f>
        <v>#REF!</v>
      </c>
      <c r="H245" t="e">
        <f>'Data data'!#REF!</f>
        <v>#REF!</v>
      </c>
      <c r="I245" t="e">
        <f>COUNTIF('Data data'!D:D, H245)+COUNTIF('Data data'!#REF!, H245)+COUNTIF('Data data'!#REF!, H245)+COUNTIF('Data data'!G:G, H245)</f>
        <v>#REF!</v>
      </c>
      <c r="J245">
        <f>'Data data'!G246</f>
        <v>0.17500000000000002</v>
      </c>
      <c r="K245" t="e">
        <f>COUNTIF('Data data'!D:D, J245)+COUNTIF('Data data'!#REF!, J245)+COUNTIF('Data data'!#REF!, J245)+COUNTIF('Data data'!G:G, J245)</f>
        <v>#REF!</v>
      </c>
      <c r="L245" s="36" t="e">
        <f>'Data data'!#REF!</f>
        <v>#REF!</v>
      </c>
      <c r="M245" t="e">
        <f>COUNTIF('Data data'!#REF!, L245)</f>
        <v>#REF!</v>
      </c>
    </row>
    <row r="246" spans="1:13" ht="14" thickBot="1" x14ac:dyDescent="0.2">
      <c r="A246" s="310"/>
      <c r="B246" s="26" t="str">
        <f>'Data data'!C247</f>
        <v>LIQUID</v>
      </c>
      <c r="C246">
        <f>COUNTIF('Data data'!C:C, B246)</f>
        <v>2</v>
      </c>
      <c r="D246" t="str">
        <f>'Data data'!D247</f>
        <v>BROCKHAMPTON</v>
      </c>
      <c r="E246" t="e">
        <f>COUNTIF('Data data'!D:D, D246)+COUNTIF('Data data'!#REF!, D246)+COUNTIF('Data data'!#REF!, D246)+COUNTIF('Data data'!G:G, D246)</f>
        <v>#REF!</v>
      </c>
      <c r="F246" t="e">
        <f>'Data data'!#REF!</f>
        <v>#REF!</v>
      </c>
      <c r="G246" t="e">
        <f>COUNTIF('Data data'!D:D, F246)+COUNTIF('Data data'!#REF!, F246)+COUNTIF('Data data'!#REF!, F246)+COUNTIF('Data data'!G:G, F246)</f>
        <v>#REF!</v>
      </c>
      <c r="H246" t="e">
        <f>'Data data'!#REF!</f>
        <v>#REF!</v>
      </c>
      <c r="I246" t="e">
        <f>COUNTIF('Data data'!D:D, H246)+COUNTIF('Data data'!#REF!, H246)+COUNTIF('Data data'!#REF!, H246)+COUNTIF('Data data'!G:G, H246)</f>
        <v>#REF!</v>
      </c>
      <c r="J246">
        <f>'Data data'!G247</f>
        <v>5.6944444444444443E-2</v>
      </c>
      <c r="K246" t="e">
        <f>COUNTIF('Data data'!D:D, J246)+COUNTIF('Data data'!#REF!, J246)+COUNTIF('Data data'!#REF!, J246)+COUNTIF('Data data'!G:G, J246)</f>
        <v>#REF!</v>
      </c>
      <c r="L246" s="36" t="e">
        <f>'Data data'!#REF!</f>
        <v>#REF!</v>
      </c>
      <c r="M246" t="e">
        <f>COUNTIF('Data data'!#REF!, L246)</f>
        <v>#REF!</v>
      </c>
    </row>
    <row r="247" spans="1:13" ht="14" thickBot="1" x14ac:dyDescent="0.2">
      <c r="A247" s="310"/>
      <c r="B247" s="26" t="str">
        <f>'Data data'!C248</f>
        <v>TAPE</v>
      </c>
      <c r="C247">
        <f>COUNTIF('Data data'!C:C, B247)</f>
        <v>1</v>
      </c>
      <c r="D247" t="str">
        <f>'Data data'!D248</f>
        <v>BROCKHAMPTON</v>
      </c>
      <c r="E247" t="e">
        <f>COUNTIF('Data data'!D:D, D247)+COUNTIF('Data data'!#REF!, D247)+COUNTIF('Data data'!#REF!, D247)+COUNTIF('Data data'!G:G, D247)</f>
        <v>#REF!</v>
      </c>
      <c r="F247" t="e">
        <f>'Data data'!#REF!</f>
        <v>#REF!</v>
      </c>
      <c r="G247" t="e">
        <f>COUNTIF('Data data'!D:D, F247)+COUNTIF('Data data'!#REF!, F247)+COUNTIF('Data data'!#REF!, F247)+COUNTIF('Data data'!G:G, F247)</f>
        <v>#REF!</v>
      </c>
      <c r="H247" t="e">
        <f>'Data data'!#REF!</f>
        <v>#REF!</v>
      </c>
      <c r="I247" t="e">
        <f>COUNTIF('Data data'!D:D, H247)+COUNTIF('Data data'!#REF!, H247)+COUNTIF('Data data'!#REF!, H247)+COUNTIF('Data data'!G:G, H247)</f>
        <v>#REF!</v>
      </c>
      <c r="J247">
        <f>'Data data'!G248</f>
        <v>0.1451388888888889</v>
      </c>
      <c r="K247" t="e">
        <f>COUNTIF('Data data'!D:D, J247)+COUNTIF('Data data'!#REF!, J247)+COUNTIF('Data data'!#REF!, J247)+COUNTIF('Data data'!G:G, J247)</f>
        <v>#REF!</v>
      </c>
      <c r="L247" s="36" t="e">
        <f>'Data data'!#REF!</f>
        <v>#REF!</v>
      </c>
      <c r="M247" t="e">
        <f>COUNTIF('Data data'!#REF!, L247)</f>
        <v>#REF!</v>
      </c>
    </row>
    <row r="248" spans="1:13" ht="14" thickBot="1" x14ac:dyDescent="0.2">
      <c r="A248" s="310"/>
      <c r="B248" s="26" t="str">
        <f>'Data data'!C249</f>
        <v>VIVID</v>
      </c>
      <c r="C248">
        <f>COUNTIF('Data data'!C:C, B248)</f>
        <v>2</v>
      </c>
      <c r="D248" t="str">
        <f>'Data data'!D249</f>
        <v>BROCKHAMPTON</v>
      </c>
      <c r="E248" t="e">
        <f>COUNTIF('Data data'!D:D, D248)+COUNTIF('Data data'!#REF!, D248)+COUNTIF('Data data'!#REF!, D248)+COUNTIF('Data data'!G:G, D248)</f>
        <v>#REF!</v>
      </c>
      <c r="F248" t="e">
        <f>'Data data'!#REF!</f>
        <v>#REF!</v>
      </c>
      <c r="G248" t="e">
        <f>COUNTIF('Data data'!D:D, F248)+COUNTIF('Data data'!#REF!, F248)+COUNTIF('Data data'!#REF!, F248)+COUNTIF('Data data'!G:G, F248)</f>
        <v>#REF!</v>
      </c>
      <c r="H248" t="e">
        <f>'Data data'!#REF!</f>
        <v>#REF!</v>
      </c>
      <c r="I248" t="e">
        <f>COUNTIF('Data data'!D:D, H248)+COUNTIF('Data data'!#REF!, H248)+COUNTIF('Data data'!#REF!, H248)+COUNTIF('Data data'!G:G, H248)</f>
        <v>#REF!</v>
      </c>
      <c r="J248">
        <f>'Data data'!G249</f>
        <v>9.9999999999999992E-2</v>
      </c>
      <c r="K248" t="e">
        <f>COUNTIF('Data data'!D:D, J248)+COUNTIF('Data data'!#REF!, J248)+COUNTIF('Data data'!#REF!, J248)+COUNTIF('Data data'!G:G, J248)</f>
        <v>#REF!</v>
      </c>
      <c r="L248" s="36" t="e">
        <f>'Data data'!#REF!</f>
        <v>#REF!</v>
      </c>
      <c r="M248" t="e">
        <f>COUNTIF('Data data'!#REF!, L248)</f>
        <v>#REF!</v>
      </c>
    </row>
    <row r="249" spans="1:13" ht="14" thickBot="1" x14ac:dyDescent="0.2">
      <c r="A249" s="310"/>
      <c r="B249" s="26" t="str">
        <f>'Data data'!C250</f>
        <v>STAINS</v>
      </c>
      <c r="C249">
        <f>COUNTIF('Data data'!C:C, B249)</f>
        <v>2</v>
      </c>
      <c r="D249" t="str">
        <f>'Data data'!D250</f>
        <v>BROCKHAMPTON</v>
      </c>
      <c r="E249" t="e">
        <f>COUNTIF('Data data'!D:D, D249)+COUNTIF('Data data'!#REF!, D249)+COUNTIF('Data data'!#REF!, D249)+COUNTIF('Data data'!G:G, D249)</f>
        <v>#REF!</v>
      </c>
      <c r="F249" t="e">
        <f>'Data data'!#REF!</f>
        <v>#REF!</v>
      </c>
      <c r="G249" t="e">
        <f>COUNTIF('Data data'!D:D, F249)+COUNTIF('Data data'!#REF!, F249)+COUNTIF('Data data'!#REF!, F249)+COUNTIF('Data data'!G:G, F249)</f>
        <v>#REF!</v>
      </c>
      <c r="H249" t="e">
        <f>'Data data'!#REF!</f>
        <v>#REF!</v>
      </c>
      <c r="I249" t="e">
        <f>COUNTIF('Data data'!D:D, H249)+COUNTIF('Data data'!#REF!, H249)+COUNTIF('Data data'!#REF!, H249)+COUNTIF('Data data'!G:G, H249)</f>
        <v>#REF!</v>
      </c>
      <c r="J249">
        <f>'Data data'!G250</f>
        <v>0.12430555555555556</v>
      </c>
      <c r="K249" t="e">
        <f>COUNTIF('Data data'!D:D, J249)+COUNTIF('Data data'!#REF!, J249)+COUNTIF('Data data'!#REF!, J249)+COUNTIF('Data data'!G:G, J249)</f>
        <v>#REF!</v>
      </c>
      <c r="L249" s="36" t="e">
        <f>'Data data'!#REF!</f>
        <v>#REF!</v>
      </c>
      <c r="M249" t="e">
        <f>COUNTIF('Data data'!#REF!, L249)</f>
        <v>#REF!</v>
      </c>
    </row>
    <row r="250" spans="1:13" ht="14" thickBot="1" x14ac:dyDescent="0.2">
      <c r="A250" s="284"/>
      <c r="B250" s="26" t="str">
        <f>'Data data'!C251</f>
        <v>THUG LIFE</v>
      </c>
      <c r="C250">
        <f>COUNTIF('Data data'!C:C, B250)</f>
        <v>1</v>
      </c>
      <c r="D250" t="str">
        <f>'Data data'!D251</f>
        <v>BROCKHAMPTON</v>
      </c>
      <c r="E250" t="e">
        <f>COUNTIF('Data data'!D:D, D250)+COUNTIF('Data data'!#REF!, D250)+COUNTIF('Data data'!#REF!, D250)+COUNTIF('Data data'!G:G, D250)</f>
        <v>#REF!</v>
      </c>
      <c r="F250" t="e">
        <f>'Data data'!#REF!</f>
        <v>#REF!</v>
      </c>
      <c r="G250" t="e">
        <f>COUNTIF('Data data'!D:D, F250)+COUNTIF('Data data'!#REF!, F250)+COUNTIF('Data data'!#REF!, F250)+COUNTIF('Data data'!G:G, F250)</f>
        <v>#REF!</v>
      </c>
      <c r="H250" t="e">
        <f>'Data data'!#REF!</f>
        <v>#REF!</v>
      </c>
      <c r="I250" t="e">
        <f>COUNTIF('Data data'!D:D, H250)+COUNTIF('Data data'!#REF!, H250)+COUNTIF('Data data'!#REF!, H250)+COUNTIF('Data data'!G:G, H250)</f>
        <v>#REF!</v>
      </c>
      <c r="J250">
        <f>'Data data'!G251</f>
        <v>8.5416666666666655E-2</v>
      </c>
      <c r="K250" t="e">
        <f>COUNTIF('Data data'!D:D, J250)+COUNTIF('Data data'!#REF!, J250)+COUNTIF('Data data'!#REF!, J250)+COUNTIF('Data data'!G:G, J250)</f>
        <v>#REF!</v>
      </c>
      <c r="L250" s="36" t="e">
        <f>'Data data'!#REF!</f>
        <v>#REF!</v>
      </c>
      <c r="M250" t="e">
        <f>COUNTIF('Data data'!#REF!, L250)</f>
        <v>#REF!</v>
      </c>
    </row>
    <row r="251" spans="1:13" ht="14" thickBot="1" x14ac:dyDescent="0.2">
      <c r="A251" s="309" t="s">
        <v>364</v>
      </c>
      <c r="B251" s="26" t="str">
        <f>'Data data'!C252</f>
        <v>SISTER/NATION</v>
      </c>
      <c r="C251">
        <f>COUNTIF('Data data'!C:C, B251)</f>
        <v>1</v>
      </c>
      <c r="D251" t="str">
        <f>'Data data'!D252</f>
        <v>BROCKHAMPTON</v>
      </c>
      <c r="E251" t="e">
        <f>COUNTIF('Data data'!D:D, D251)+COUNTIF('Data data'!#REF!, D251)+COUNTIF('Data data'!#REF!, D251)+COUNTIF('Data data'!G:G, D251)</f>
        <v>#REF!</v>
      </c>
      <c r="F251" t="e">
        <f>'Data data'!#REF!</f>
        <v>#REF!</v>
      </c>
      <c r="G251" t="e">
        <f>COUNTIF('Data data'!D:D, F251)+COUNTIF('Data data'!#REF!, F251)+COUNTIF('Data data'!#REF!, F251)+COUNTIF('Data data'!G:G, F251)</f>
        <v>#REF!</v>
      </c>
      <c r="H251" t="e">
        <f>'Data data'!#REF!</f>
        <v>#REF!</v>
      </c>
      <c r="I251" t="e">
        <f>COUNTIF('Data data'!D:D, H251)+COUNTIF('Data data'!#REF!, H251)+COUNTIF('Data data'!#REF!, H251)+COUNTIF('Data data'!G:G, H251)</f>
        <v>#REF!</v>
      </c>
      <c r="J251">
        <f>'Data data'!G252</f>
        <v>0.25347222222222221</v>
      </c>
      <c r="K251" t="e">
        <f>COUNTIF('Data data'!D:D, J251)+COUNTIF('Data data'!#REF!, J251)+COUNTIF('Data data'!#REF!, J251)+COUNTIF('Data data'!G:G, J251)</f>
        <v>#REF!</v>
      </c>
      <c r="L251" s="36" t="e">
        <f>'Data data'!#REF!</f>
        <v>#REF!</v>
      </c>
      <c r="M251" t="e">
        <f>COUNTIF('Data data'!#REF!, L251)</f>
        <v>#REF!</v>
      </c>
    </row>
    <row r="252" spans="1:13" ht="14" thickBot="1" x14ac:dyDescent="0.2">
      <c r="A252" s="310"/>
      <c r="B252" s="26" t="str">
        <f>'Data data'!C253</f>
        <v>J'OUVERT</v>
      </c>
      <c r="C252">
        <f>COUNTIF('Data data'!C:C, B252)</f>
        <v>2</v>
      </c>
      <c r="D252" t="str">
        <f>'Data data'!D253</f>
        <v>BROCKHAMPTON</v>
      </c>
      <c r="E252" t="e">
        <f>COUNTIF('Data data'!D:D, D252)+COUNTIF('Data data'!#REF!, D252)+COUNTIF('Data data'!#REF!, D252)+COUNTIF('Data data'!G:G, D252)</f>
        <v>#REF!</v>
      </c>
      <c r="F252" t="e">
        <f>'Data data'!#REF!</f>
        <v>#REF!</v>
      </c>
      <c r="G252" t="e">
        <f>COUNTIF('Data data'!D:D, F252)+COUNTIF('Data data'!#REF!, F252)+COUNTIF('Data data'!#REF!, F252)+COUNTIF('Data data'!G:G, F252)</f>
        <v>#REF!</v>
      </c>
      <c r="H252" t="e">
        <f>'Data data'!#REF!</f>
        <v>#REF!</v>
      </c>
      <c r="I252" t="e">
        <f>COUNTIF('Data data'!D:D, H252)+COUNTIF('Data data'!#REF!, H252)+COUNTIF('Data data'!#REF!, H252)+COUNTIF('Data data'!G:G, H252)</f>
        <v>#REF!</v>
      </c>
      <c r="J252">
        <f>'Data data'!G253</f>
        <v>0.16250000000000001</v>
      </c>
      <c r="K252" t="e">
        <f>COUNTIF('Data data'!D:D, J252)+COUNTIF('Data data'!#REF!, J252)+COUNTIF('Data data'!#REF!, J252)+COUNTIF('Data data'!G:G, J252)</f>
        <v>#REF!</v>
      </c>
      <c r="L252" s="36" t="e">
        <f>'Data data'!#REF!</f>
        <v>#REF!</v>
      </c>
      <c r="M252" t="e">
        <f>COUNTIF('Data data'!#REF!, L252)</f>
        <v>#REF!</v>
      </c>
    </row>
    <row r="253" spans="1:13" ht="14" thickBot="1" x14ac:dyDescent="0.2">
      <c r="A253" s="310"/>
      <c r="B253" s="26" t="str">
        <f>'Data data'!C254</f>
        <v>WHERE THE CASH AT</v>
      </c>
      <c r="C253">
        <f>COUNTIF('Data data'!C:C, B253)</f>
        <v>2</v>
      </c>
      <c r="D253" t="str">
        <f>'Data data'!D254</f>
        <v>BROCKHAMPTON</v>
      </c>
      <c r="E253" t="e">
        <f>COUNTIF('Data data'!D:D, D253)+COUNTIF('Data data'!#REF!, D253)+COUNTIF('Data data'!#REF!, D253)+COUNTIF('Data data'!G:G, D253)</f>
        <v>#REF!</v>
      </c>
      <c r="F253" t="e">
        <f>'Data data'!#REF!</f>
        <v>#REF!</v>
      </c>
      <c r="G253" t="e">
        <f>COUNTIF('Data data'!D:D, F253)+COUNTIF('Data data'!#REF!, F253)+COUNTIF('Data data'!#REF!, F253)+COUNTIF('Data data'!G:G, F253)</f>
        <v>#REF!</v>
      </c>
      <c r="H253" t="e">
        <f>'Data data'!#REF!</f>
        <v>#REF!</v>
      </c>
      <c r="I253" t="e">
        <f>COUNTIF('Data data'!D:D, H253)+COUNTIF('Data data'!#REF!, H253)+COUNTIF('Data data'!#REF!, H253)+COUNTIF('Data data'!G:G, H253)</f>
        <v>#REF!</v>
      </c>
      <c r="J253">
        <f>'Data data'!G254</f>
        <v>7.9861111111111105E-2</v>
      </c>
      <c r="K253" t="e">
        <f>COUNTIF('Data data'!D:D, J253)+COUNTIF('Data data'!#REF!, J253)+COUNTIF('Data data'!#REF!, J253)+COUNTIF('Data data'!G:G, J253)</f>
        <v>#REF!</v>
      </c>
      <c r="L253" s="36" t="e">
        <f>'Data data'!#REF!</f>
        <v>#REF!</v>
      </c>
      <c r="M253" t="e">
        <f>COUNTIF('Data data'!#REF!, L253)</f>
        <v>#REF!</v>
      </c>
    </row>
    <row r="254" spans="1:13" ht="14" thickBot="1" x14ac:dyDescent="0.2">
      <c r="A254" s="310"/>
      <c r="B254" s="26" t="str">
        <f>'Data data'!C255</f>
        <v>BUMP</v>
      </c>
      <c r="C254">
        <f>COUNTIF('Data data'!C:C, B254)</f>
        <v>2</v>
      </c>
      <c r="D254" t="str">
        <f>'Data data'!D255</f>
        <v>BROCKHAMPTON</v>
      </c>
      <c r="E254" t="e">
        <f>COUNTIF('Data data'!D:D, D254)+COUNTIF('Data data'!#REF!, D254)+COUNTIF('Data data'!#REF!, D254)+COUNTIF('Data data'!G:G, D254)</f>
        <v>#REF!</v>
      </c>
      <c r="F254" t="e">
        <f>'Data data'!#REF!</f>
        <v>#REF!</v>
      </c>
      <c r="G254" t="e">
        <f>COUNTIF('Data data'!D:D, F254)+COUNTIF('Data data'!#REF!, F254)+COUNTIF('Data data'!#REF!, F254)+COUNTIF('Data data'!G:G, F254)</f>
        <v>#REF!</v>
      </c>
      <c r="H254" t="e">
        <f>'Data data'!#REF!</f>
        <v>#REF!</v>
      </c>
      <c r="I254" t="e">
        <f>COUNTIF('Data data'!D:D, H254)+COUNTIF('Data data'!#REF!, H254)+COUNTIF('Data data'!#REF!, H254)+COUNTIF('Data data'!G:G, H254)</f>
        <v>#REF!</v>
      </c>
      <c r="J254">
        <f>'Data data'!G255</f>
        <v>0.10972222222222222</v>
      </c>
      <c r="K254" t="e">
        <f>COUNTIF('Data data'!D:D, J254)+COUNTIF('Data data'!#REF!, J254)+COUNTIF('Data data'!#REF!, J254)+COUNTIF('Data data'!G:G, J254)</f>
        <v>#REF!</v>
      </c>
      <c r="L254" s="36" t="e">
        <f>'Data data'!#REF!</f>
        <v>#REF!</v>
      </c>
      <c r="M254" t="e">
        <f>COUNTIF('Data data'!#REF!, L254)</f>
        <v>#REF!</v>
      </c>
    </row>
    <row r="255" spans="1:13" ht="14" thickBot="1" x14ac:dyDescent="0.2">
      <c r="A255" s="310"/>
      <c r="B255" s="26" t="str">
        <f>'Data data'!C256</f>
        <v>BANK</v>
      </c>
      <c r="C255">
        <f>COUNTIF('Data data'!C:C, B255)</f>
        <v>2</v>
      </c>
      <c r="D255" t="str">
        <f>'Data data'!D256</f>
        <v>BROCKHAMPTON</v>
      </c>
      <c r="E255" t="e">
        <f>COUNTIF('Data data'!D:D, D255)+COUNTIF('Data data'!#REF!, D255)+COUNTIF('Data data'!#REF!, D255)+COUNTIF('Data data'!G:G, D255)</f>
        <v>#REF!</v>
      </c>
      <c r="F255" t="e">
        <f>'Data data'!#REF!</f>
        <v>#REF!</v>
      </c>
      <c r="G255" t="e">
        <f>COUNTIF('Data data'!D:D, F255)+COUNTIF('Data data'!#REF!, F255)+COUNTIF('Data data'!#REF!, F255)+COUNTIF('Data data'!G:G, F255)</f>
        <v>#REF!</v>
      </c>
      <c r="H255" t="e">
        <f>'Data data'!#REF!</f>
        <v>#REF!</v>
      </c>
      <c r="I255" t="e">
        <f>COUNTIF('Data data'!D:D, H255)+COUNTIF('Data data'!#REF!, H255)+COUNTIF('Data data'!#REF!, H255)+COUNTIF('Data data'!G:G, H255)</f>
        <v>#REF!</v>
      </c>
      <c r="J255">
        <f>'Data data'!G256</f>
        <v>0.1361111111111111</v>
      </c>
      <c r="K255" t="e">
        <f>COUNTIF('Data data'!D:D, J255)+COUNTIF('Data data'!#REF!, J255)+COUNTIF('Data data'!#REF!, J255)+COUNTIF('Data data'!G:G, J255)</f>
        <v>#REF!</v>
      </c>
      <c r="L255" s="36" t="e">
        <f>'Data data'!#REF!</f>
        <v>#REF!</v>
      </c>
      <c r="M255" t="e">
        <f>COUNTIF('Data data'!#REF!, L255)</f>
        <v>#REF!</v>
      </c>
    </row>
    <row r="256" spans="1:13" ht="14" thickBot="1" x14ac:dyDescent="0.2">
      <c r="A256" s="310"/>
      <c r="B256" s="26" t="str">
        <f>'Data data'!C257</f>
        <v>FACE</v>
      </c>
      <c r="C256">
        <f>COUNTIF('Data data'!C:C, B256)</f>
        <v>1</v>
      </c>
      <c r="D256" t="str">
        <f>'Data data'!D257</f>
        <v>BROCKHAMPTON</v>
      </c>
      <c r="E256" t="e">
        <f>COUNTIF('Data data'!D:D, D256)+COUNTIF('Data data'!#REF!, D256)+COUNTIF('Data data'!#REF!, D256)+COUNTIF('Data data'!G:G, D256)</f>
        <v>#REF!</v>
      </c>
      <c r="F256" t="e">
        <f>'Data data'!#REF!</f>
        <v>#REF!</v>
      </c>
      <c r="G256" t="e">
        <f>COUNTIF('Data data'!D:D, F256)+COUNTIF('Data data'!#REF!, F256)+COUNTIF('Data data'!#REF!, F256)+COUNTIF('Data data'!G:G, F256)</f>
        <v>#REF!</v>
      </c>
      <c r="H256" t="e">
        <f>'Data data'!#REF!</f>
        <v>#REF!</v>
      </c>
      <c r="I256" t="e">
        <f>COUNTIF('Data data'!D:D, H256)+COUNTIF('Data data'!#REF!, H256)+COUNTIF('Data data'!#REF!, H256)+COUNTIF('Data data'!G:G, H256)</f>
        <v>#REF!</v>
      </c>
      <c r="J256">
        <f>'Data data'!G257</f>
        <v>0.17986111111111111</v>
      </c>
      <c r="K256" t="e">
        <f>COUNTIF('Data data'!D:D, J256)+COUNTIF('Data data'!#REF!, J256)+COUNTIF('Data data'!#REF!, J256)+COUNTIF('Data data'!G:G, J256)</f>
        <v>#REF!</v>
      </c>
      <c r="L256" s="36" t="e">
        <f>'Data data'!#REF!</f>
        <v>#REF!</v>
      </c>
      <c r="M256" t="e">
        <f>COUNTIF('Data data'!#REF!, L256)</f>
        <v>#REF!</v>
      </c>
    </row>
    <row r="257" spans="1:13" ht="14" thickBot="1" x14ac:dyDescent="0.2">
      <c r="A257" s="310"/>
      <c r="B257" s="26" t="str">
        <f>'Data data'!C258</f>
        <v>SAN MARCOS</v>
      </c>
      <c r="C257">
        <f>COUNTIF('Data data'!C:C, B257)</f>
        <v>1</v>
      </c>
      <c r="D257" t="str">
        <f>'Data data'!D258</f>
        <v>BROCKHAMPTON</v>
      </c>
      <c r="E257" t="e">
        <f>COUNTIF('Data data'!D:D, D257)+COUNTIF('Data data'!#REF!, D257)+COUNTIF('Data data'!#REF!, D257)+COUNTIF('Data data'!G:G, D257)</f>
        <v>#REF!</v>
      </c>
      <c r="F257" t="e">
        <f>'Data data'!#REF!</f>
        <v>#REF!</v>
      </c>
      <c r="G257" t="e">
        <f>COUNTIF('Data data'!D:D, F257)+COUNTIF('Data data'!#REF!, F257)+COUNTIF('Data data'!#REF!, F257)+COUNTIF('Data data'!G:G, F257)</f>
        <v>#REF!</v>
      </c>
      <c r="H257" t="e">
        <f>'Data data'!#REF!</f>
        <v>#REF!</v>
      </c>
      <c r="I257" t="e">
        <f>COUNTIF('Data data'!D:D, H257)+COUNTIF('Data data'!#REF!, H257)+COUNTIF('Data data'!#REF!, H257)+COUNTIF('Data data'!G:G, H257)</f>
        <v>#REF!</v>
      </c>
      <c r="J257">
        <f>'Data data'!G258</f>
        <v>0.19930555555555554</v>
      </c>
      <c r="K257" t="e">
        <f>COUNTIF('Data data'!D:D, J257)+COUNTIF('Data data'!#REF!, J257)+COUNTIF('Data data'!#REF!, J257)+COUNTIF('Data data'!G:G, J257)</f>
        <v>#REF!</v>
      </c>
      <c r="L257" s="36" t="e">
        <f>'Data data'!#REF!</f>
        <v>#REF!</v>
      </c>
      <c r="M257" t="e">
        <f>COUNTIF('Data data'!#REF!, L257)</f>
        <v>#REF!</v>
      </c>
    </row>
    <row r="258" spans="1:13" ht="14" thickBot="1" x14ac:dyDescent="0.2">
      <c r="A258" s="310"/>
      <c r="B258" s="26" t="str">
        <f>'Data data'!C259</f>
        <v>TEETH</v>
      </c>
      <c r="C258">
        <f>COUNTIF('Data data'!C:C, B258)</f>
        <v>2</v>
      </c>
      <c r="D258" t="str">
        <f>'Data data'!D259</f>
        <v>BROCKHAMPTON</v>
      </c>
      <c r="E258" t="e">
        <f>COUNTIF('Data data'!D:D, D258)+COUNTIF('Data data'!#REF!, D258)+COUNTIF('Data data'!#REF!, D258)+COUNTIF('Data data'!G:G, D258)</f>
        <v>#REF!</v>
      </c>
      <c r="F258" t="e">
        <f>'Data data'!#REF!</f>
        <v>#REF!</v>
      </c>
      <c r="G258" t="e">
        <f>COUNTIF('Data data'!D:D, F258)+COUNTIF('Data data'!#REF!, F258)+COUNTIF('Data data'!#REF!, F258)+COUNTIF('Data data'!G:G, F258)</f>
        <v>#REF!</v>
      </c>
      <c r="H258" t="e">
        <f>'Data data'!#REF!</f>
        <v>#REF!</v>
      </c>
      <c r="I258" t="e">
        <f>COUNTIF('Data data'!D:D, H258)+COUNTIF('Data data'!#REF!, H258)+COUNTIF('Data data'!#REF!, H258)+COUNTIF('Data data'!G:G, H258)</f>
        <v>#REF!</v>
      </c>
      <c r="J258">
        <f>'Data data'!G259</f>
        <v>5.5555555555555552E-2</v>
      </c>
      <c r="K258" t="e">
        <f>COUNTIF('Data data'!D:D, J258)+COUNTIF('Data data'!#REF!, J258)+COUNTIF('Data data'!#REF!, J258)+COUNTIF('Data data'!G:G, J258)</f>
        <v>#REF!</v>
      </c>
      <c r="L258" s="36" t="e">
        <f>'Data data'!#REF!</f>
        <v>#REF!</v>
      </c>
      <c r="M258" t="e">
        <f>COUNTIF('Data data'!#REF!, L258)</f>
        <v>#REF!</v>
      </c>
    </row>
    <row r="259" spans="1:13" ht="14" thickBot="1" x14ac:dyDescent="0.2">
      <c r="A259" s="310"/>
      <c r="B259" s="26" t="str">
        <f>'Data data'!C260</f>
        <v>LIQUID</v>
      </c>
      <c r="C259">
        <f>COUNTIF('Data data'!C:C, B259)</f>
        <v>2</v>
      </c>
      <c r="D259" t="str">
        <f>'Data data'!D260</f>
        <v>BROCKHAMPTON</v>
      </c>
      <c r="E259" t="e">
        <f>COUNTIF('Data data'!D:D, D259)+COUNTIF('Data data'!#REF!, D259)+COUNTIF('Data data'!#REF!, D259)+COUNTIF('Data data'!G:G, D259)</f>
        <v>#REF!</v>
      </c>
      <c r="F259" t="e">
        <f>'Data data'!#REF!</f>
        <v>#REF!</v>
      </c>
      <c r="G259" t="e">
        <f>COUNTIF('Data data'!D:D, F259)+COUNTIF('Data data'!#REF!, F259)+COUNTIF('Data data'!#REF!, F259)+COUNTIF('Data data'!G:G, F259)</f>
        <v>#REF!</v>
      </c>
      <c r="H259" t="e">
        <f>'Data data'!#REF!</f>
        <v>#REF!</v>
      </c>
      <c r="I259" t="e">
        <f>COUNTIF('Data data'!D:D, H259)+COUNTIF('Data data'!#REF!, H259)+COUNTIF('Data data'!#REF!, H259)+COUNTIF('Data data'!G:G, H259)</f>
        <v>#REF!</v>
      </c>
      <c r="J259">
        <f>'Data data'!G260</f>
        <v>5.6944444444444443E-2</v>
      </c>
      <c r="K259" t="e">
        <f>COUNTIF('Data data'!D:D, J259)+COUNTIF('Data data'!#REF!, J259)+COUNTIF('Data data'!#REF!, J259)+COUNTIF('Data data'!G:G, J259)</f>
        <v>#REF!</v>
      </c>
      <c r="L259" s="36" t="e">
        <f>'Data data'!#REF!</f>
        <v>#REF!</v>
      </c>
      <c r="M259" t="e">
        <f>COUNTIF('Data data'!#REF!, L259)</f>
        <v>#REF!</v>
      </c>
    </row>
    <row r="260" spans="1:13" ht="14" thickBot="1" x14ac:dyDescent="0.2">
      <c r="A260" s="310"/>
      <c r="B260" s="26" t="str">
        <f>'Data data'!C261</f>
        <v>SWIM</v>
      </c>
      <c r="C260">
        <f>COUNTIF('Data data'!C:C, B260)</f>
        <v>1</v>
      </c>
      <c r="D260" t="str">
        <f>'Data data'!D261</f>
        <v>BROCKHAMPTON</v>
      </c>
      <c r="E260" t="e">
        <f>COUNTIF('Data data'!D:D, D260)+COUNTIF('Data data'!#REF!, D260)+COUNTIF('Data data'!#REF!, D260)+COUNTIF('Data data'!G:G, D260)</f>
        <v>#REF!</v>
      </c>
      <c r="F260" t="e">
        <f>'Data data'!#REF!</f>
        <v>#REF!</v>
      </c>
      <c r="G260" t="e">
        <f>COUNTIF('Data data'!D:D, F260)+COUNTIF('Data data'!#REF!, F260)+COUNTIF('Data data'!#REF!, F260)+COUNTIF('Data data'!G:G, F260)</f>
        <v>#REF!</v>
      </c>
      <c r="H260" t="e">
        <f>'Data data'!#REF!</f>
        <v>#REF!</v>
      </c>
      <c r="I260" t="e">
        <f>COUNTIF('Data data'!D:D, H260)+COUNTIF('Data data'!#REF!, H260)+COUNTIF('Data data'!#REF!, H260)+COUNTIF('Data data'!G:G, H260)</f>
        <v>#REF!</v>
      </c>
      <c r="J260">
        <f>'Data data'!G261</f>
        <v>0.14791666666666667</v>
      </c>
      <c r="K260" t="e">
        <f>COUNTIF('Data data'!D:D, J260)+COUNTIF('Data data'!#REF!, J260)+COUNTIF('Data data'!#REF!, J260)+COUNTIF('Data data'!G:G, J260)</f>
        <v>#REF!</v>
      </c>
      <c r="L260" s="36" t="e">
        <f>'Data data'!#REF!</f>
        <v>#REF!</v>
      </c>
      <c r="M260" t="e">
        <f>COUNTIF('Data data'!#REF!, L260)</f>
        <v>#REF!</v>
      </c>
    </row>
    <row r="261" spans="1:13" ht="14" thickBot="1" x14ac:dyDescent="0.2">
      <c r="A261" s="310"/>
      <c r="B261" s="26" t="str">
        <f>'Data data'!C262</f>
        <v>CHICK</v>
      </c>
      <c r="C261">
        <f>COUNTIF('Data data'!C:C, B261)</f>
        <v>3</v>
      </c>
      <c r="D261" t="str">
        <f>'Data data'!D262</f>
        <v>BROCKHAMPTON</v>
      </c>
      <c r="E261" t="e">
        <f>COUNTIF('Data data'!D:D, D261)+COUNTIF('Data data'!#REF!, D261)+COUNTIF('Data data'!#REF!, D261)+COUNTIF('Data data'!G:G, D261)</f>
        <v>#REF!</v>
      </c>
      <c r="F261" t="e">
        <f>'Data data'!#REF!</f>
        <v>#REF!</v>
      </c>
      <c r="G261" t="e">
        <f>COUNTIF('Data data'!D:D, F261)+COUNTIF('Data data'!#REF!, F261)+COUNTIF('Data data'!#REF!, F261)+COUNTIF('Data data'!G:G, F261)</f>
        <v>#REF!</v>
      </c>
      <c r="H261" t="e">
        <f>'Data data'!#REF!</f>
        <v>#REF!</v>
      </c>
      <c r="I261" t="e">
        <f>COUNTIF('Data data'!D:D, H261)+COUNTIF('Data data'!#REF!, H261)+COUNTIF('Data data'!#REF!, H261)+COUNTIF('Data data'!G:G, H261)</f>
        <v>#REF!</v>
      </c>
      <c r="J261">
        <f>'Data data'!G262</f>
        <v>0.14166666666666666</v>
      </c>
      <c r="K261" t="e">
        <f>COUNTIF('Data data'!D:D, J261)+COUNTIF('Data data'!#REF!, J261)+COUNTIF('Data data'!#REF!, J261)+COUNTIF('Data data'!G:G, J261)</f>
        <v>#REF!</v>
      </c>
      <c r="L261" s="36" t="e">
        <f>'Data data'!#REF!</f>
        <v>#REF!</v>
      </c>
      <c r="M261" t="e">
        <f>COUNTIF('Data data'!#REF!, L261)</f>
        <v>#REF!</v>
      </c>
    </row>
    <row r="262" spans="1:13" ht="14" thickBot="1" x14ac:dyDescent="0.2">
      <c r="A262" s="310"/>
      <c r="B262" s="26" t="str">
        <f>'Data data'!C263</f>
        <v>JESUS</v>
      </c>
      <c r="C262">
        <f>COUNTIF('Data data'!C:C, B262)</f>
        <v>3</v>
      </c>
      <c r="D262" t="str">
        <f>'Data data'!D263</f>
        <v>BROCKHAMPTON</v>
      </c>
      <c r="E262" t="e">
        <f>COUNTIF('Data data'!D:D, D262)+COUNTIF('Data data'!#REF!, D262)+COUNTIF('Data data'!#REF!, D262)+COUNTIF('Data data'!G:G, D262)</f>
        <v>#REF!</v>
      </c>
      <c r="F262" t="e">
        <f>'Data data'!#REF!</f>
        <v>#REF!</v>
      </c>
      <c r="G262" t="e">
        <f>COUNTIF('Data data'!D:D, F262)+COUNTIF('Data data'!#REF!, F262)+COUNTIF('Data data'!#REF!, F262)+COUNTIF('Data data'!G:G, F262)</f>
        <v>#REF!</v>
      </c>
      <c r="H262" t="e">
        <f>'Data data'!#REF!</f>
        <v>#REF!</v>
      </c>
      <c r="I262" t="e">
        <f>COUNTIF('Data data'!D:D, H262)+COUNTIF('Data data'!#REF!, H262)+COUNTIF('Data data'!#REF!, H262)+COUNTIF('Data data'!G:G, H262)</f>
        <v>#REF!</v>
      </c>
      <c r="J262">
        <f>'Data data'!G263</f>
        <v>5.5555555555555552E-2</v>
      </c>
      <c r="K262" t="e">
        <f>COUNTIF('Data data'!D:D, J262)+COUNTIF('Data data'!#REF!, J262)+COUNTIF('Data data'!#REF!, J262)+COUNTIF('Data data'!G:G, J262)</f>
        <v>#REF!</v>
      </c>
      <c r="L262" s="36" t="e">
        <f>'Data data'!#REF!</f>
        <v>#REF!</v>
      </c>
      <c r="M262" t="e">
        <f>COUNTIF('Data data'!#REF!, L262)</f>
        <v>#REF!</v>
      </c>
    </row>
    <row r="263" spans="1:13" ht="14" thickBot="1" x14ac:dyDescent="0.2">
      <c r="A263" s="310"/>
      <c r="B263" s="26" t="str">
        <f>'Data data'!C264</f>
        <v>JOHNNY</v>
      </c>
      <c r="C263">
        <f>COUNTIF('Data data'!C:C, B263)</f>
        <v>2</v>
      </c>
      <c r="D263" t="str">
        <f>'Data data'!D264</f>
        <v>BROCKHAMPTON</v>
      </c>
      <c r="E263" t="e">
        <f>COUNTIF('Data data'!D:D, D263)+COUNTIF('Data data'!#REF!, D263)+COUNTIF('Data data'!#REF!, D263)+COUNTIF('Data data'!G:G, D263)</f>
        <v>#REF!</v>
      </c>
      <c r="F263" t="e">
        <f>'Data data'!#REF!</f>
        <v>#REF!</v>
      </c>
      <c r="G263" t="e">
        <f>COUNTIF('Data data'!D:D, F263)+COUNTIF('Data data'!#REF!, F263)+COUNTIF('Data data'!#REF!, F263)+COUNTIF('Data data'!G:G, F263)</f>
        <v>#REF!</v>
      </c>
      <c r="H263" t="e">
        <f>'Data data'!#REF!</f>
        <v>#REF!</v>
      </c>
      <c r="I263" t="e">
        <f>COUNTIF('Data data'!D:D, H263)+COUNTIF('Data data'!#REF!, H263)+COUNTIF('Data data'!#REF!, H263)+COUNTIF('Data data'!G:G, H263)</f>
        <v>#REF!</v>
      </c>
      <c r="J263">
        <f>'Data data'!G264</f>
        <v>0.17500000000000002</v>
      </c>
      <c r="K263" t="e">
        <f>COUNTIF('Data data'!D:D, J263)+COUNTIF('Data data'!#REF!, J263)+COUNTIF('Data data'!#REF!, J263)+COUNTIF('Data data'!G:G, J263)</f>
        <v>#REF!</v>
      </c>
      <c r="L263" s="36" t="e">
        <f>'Data data'!#REF!</f>
        <v>#REF!</v>
      </c>
      <c r="M263" t="e">
        <f>COUNTIF('Data data'!#REF!, L263)</f>
        <v>#REF!</v>
      </c>
    </row>
    <row r="264" spans="1:13" ht="14" thickBot="1" x14ac:dyDescent="0.2">
      <c r="A264" s="310"/>
      <c r="B264" s="26" t="str">
        <f>'Data data'!C265</f>
        <v>WASTE</v>
      </c>
      <c r="C264">
        <f>COUNTIF('Data data'!C:C, B264)</f>
        <v>1</v>
      </c>
      <c r="D264" t="str">
        <f>'Data data'!D265</f>
        <v>BROCKHAMPTON</v>
      </c>
      <c r="E264" t="e">
        <f>COUNTIF('Data data'!D:D, D264)+COUNTIF('Data data'!#REF!, D264)+COUNTIF('Data data'!#REF!, D264)+COUNTIF('Data data'!G:G, D264)</f>
        <v>#REF!</v>
      </c>
      <c r="F264" t="e">
        <f>'Data data'!#REF!</f>
        <v>#REF!</v>
      </c>
      <c r="G264" t="e">
        <f>COUNTIF('Data data'!D:D, F264)+COUNTIF('Data data'!#REF!, F264)+COUNTIF('Data data'!#REF!, F264)+COUNTIF('Data data'!G:G, F264)</f>
        <v>#REF!</v>
      </c>
      <c r="H264" t="e">
        <f>'Data data'!#REF!</f>
        <v>#REF!</v>
      </c>
      <c r="I264" t="e">
        <f>COUNTIF('Data data'!D:D, H264)+COUNTIF('Data data'!#REF!, H264)+COUNTIF('Data data'!#REF!, H264)+COUNTIF('Data data'!G:G, H264)</f>
        <v>#REF!</v>
      </c>
      <c r="J264">
        <f>'Data data'!G265</f>
        <v>0.10694444444444444</v>
      </c>
      <c r="K264" t="e">
        <f>COUNTIF('Data data'!D:D, J264)+COUNTIF('Data data'!#REF!, J264)+COUNTIF('Data data'!#REF!, J264)+COUNTIF('Data data'!G:G, J264)</f>
        <v>#REF!</v>
      </c>
      <c r="L264" s="36" t="e">
        <f>'Data data'!#REF!</f>
        <v>#REF!</v>
      </c>
      <c r="M264" t="e">
        <f>COUNTIF('Data data'!#REF!, L264)</f>
        <v>#REF!</v>
      </c>
    </row>
    <row r="265" spans="1:13" ht="14" thickBot="1" x14ac:dyDescent="0.2">
      <c r="A265" s="310"/>
      <c r="B265" s="26" t="str">
        <f>'Data data'!C266</f>
        <v>ALASKA</v>
      </c>
      <c r="C265">
        <f>COUNTIF('Data data'!C:C, B265)</f>
        <v>3</v>
      </c>
      <c r="D265" t="str">
        <f>'Data data'!D266</f>
        <v>BROCKHAMPTON</v>
      </c>
      <c r="E265" t="e">
        <f>COUNTIF('Data data'!D:D, D265)+COUNTIF('Data data'!#REF!, D265)+COUNTIF('Data data'!#REF!, D265)+COUNTIF('Data data'!G:G, D265)</f>
        <v>#REF!</v>
      </c>
      <c r="F265" t="e">
        <f>'Data data'!#REF!</f>
        <v>#REF!</v>
      </c>
      <c r="G265" t="e">
        <f>COUNTIF('Data data'!D:D, F265)+COUNTIF('Data data'!#REF!, F265)+COUNTIF('Data data'!#REF!, F265)+COUNTIF('Data data'!G:G, F265)</f>
        <v>#REF!</v>
      </c>
      <c r="H265" t="e">
        <f>'Data data'!#REF!</f>
        <v>#REF!</v>
      </c>
      <c r="I265" t="e">
        <f>COUNTIF('Data data'!D:D, H265)+COUNTIF('Data data'!#REF!, H265)+COUNTIF('Data data'!#REF!, H265)+COUNTIF('Data data'!G:G, H265)</f>
        <v>#REF!</v>
      </c>
      <c r="J265">
        <f>'Data data'!G266</f>
        <v>0.13819444444444443</v>
      </c>
      <c r="K265" t="e">
        <f>COUNTIF('Data data'!D:D, J265)+COUNTIF('Data data'!#REF!, J265)+COUNTIF('Data data'!#REF!, J265)+COUNTIF('Data data'!G:G, J265)</f>
        <v>#REF!</v>
      </c>
      <c r="L265" s="36" t="e">
        <f>'Data data'!#REF!</f>
        <v>#REF!</v>
      </c>
      <c r="M265" t="e">
        <f>COUNTIF('Data data'!#REF!, L265)</f>
        <v>#REF!</v>
      </c>
    </row>
    <row r="266" spans="1:13" ht="14" thickBot="1" x14ac:dyDescent="0.2">
      <c r="A266" s="310"/>
      <c r="B266" s="26" t="str">
        <f>'Data data'!C267</f>
        <v>FIGHT</v>
      </c>
      <c r="C266">
        <f>COUNTIF('Data data'!C:C, B266)</f>
        <v>2</v>
      </c>
      <c r="D266" t="str">
        <f>'Data data'!D267</f>
        <v>BROCKHAMPTON</v>
      </c>
      <c r="E266" t="e">
        <f>COUNTIF('Data data'!D:D, D266)+COUNTIF('Data data'!#REF!, D266)+COUNTIF('Data data'!#REF!, D266)+COUNTIF('Data data'!G:G, D266)</f>
        <v>#REF!</v>
      </c>
      <c r="F266" t="e">
        <f>'Data data'!#REF!</f>
        <v>#REF!</v>
      </c>
      <c r="G266" t="e">
        <f>COUNTIF('Data data'!D:D, F266)+COUNTIF('Data data'!#REF!, F266)+COUNTIF('Data data'!#REF!, F266)+COUNTIF('Data data'!G:G, F266)</f>
        <v>#REF!</v>
      </c>
      <c r="H266" t="e">
        <f>'Data data'!#REF!</f>
        <v>#REF!</v>
      </c>
      <c r="I266" t="e">
        <f>COUNTIF('Data data'!D:D, H266)+COUNTIF('Data data'!#REF!, H266)+COUNTIF('Data data'!#REF!, H266)+COUNTIF('Data data'!G:G, H266)</f>
        <v>#REF!</v>
      </c>
      <c r="J266">
        <f>'Data data'!G267</f>
        <v>0.12569444444444444</v>
      </c>
      <c r="K266" t="e">
        <f>COUNTIF('Data data'!D:D, J266)+COUNTIF('Data data'!#REF!, J266)+COUNTIF('Data data'!#REF!, J266)+COUNTIF('Data data'!G:G, J266)</f>
        <v>#REF!</v>
      </c>
      <c r="L266" s="36" t="e">
        <f>'Data data'!#REF!</f>
        <v>#REF!</v>
      </c>
      <c r="M266" t="e">
        <f>COUNTIF('Data data'!#REF!, L266)</f>
        <v>#REF!</v>
      </c>
    </row>
    <row r="267" spans="1:13" ht="14" thickBot="1" x14ac:dyDescent="0.2">
      <c r="A267" s="310"/>
      <c r="B267" s="26" t="str">
        <f>'Data data'!C268</f>
        <v>GAMBA</v>
      </c>
      <c r="C267">
        <f>COUNTIF('Data data'!C:C, B267)</f>
        <v>2</v>
      </c>
      <c r="D267" t="str">
        <f>'Data data'!D268</f>
        <v>BROCKHAMPTON</v>
      </c>
      <c r="E267" t="e">
        <f>COUNTIF('Data data'!D:D, D267)+COUNTIF('Data data'!#REF!, D267)+COUNTIF('Data data'!#REF!, D267)+COUNTIF('Data data'!G:G, D267)</f>
        <v>#REF!</v>
      </c>
      <c r="F267" t="e">
        <f>'Data data'!#REF!</f>
        <v>#REF!</v>
      </c>
      <c r="G267" t="e">
        <f>COUNTIF('Data data'!D:D, F267)+COUNTIF('Data data'!#REF!, F267)+COUNTIF('Data data'!#REF!, F267)+COUNTIF('Data data'!G:G, F267)</f>
        <v>#REF!</v>
      </c>
      <c r="H267" t="e">
        <f>'Data data'!#REF!</f>
        <v>#REF!</v>
      </c>
      <c r="I267" t="e">
        <f>COUNTIF('Data data'!D:D, H267)+COUNTIF('Data data'!#REF!, H267)+COUNTIF('Data data'!#REF!, H267)+COUNTIF('Data data'!G:G, H267)</f>
        <v>#REF!</v>
      </c>
      <c r="J267">
        <f>'Data data'!G268</f>
        <v>0.14027777777777778</v>
      </c>
      <c r="K267" t="e">
        <f>COUNTIF('Data data'!D:D, J267)+COUNTIF('Data data'!#REF!, J267)+COUNTIF('Data data'!#REF!, J267)+COUNTIF('Data data'!G:G, J267)</f>
        <v>#REF!</v>
      </c>
      <c r="L267" s="36" t="e">
        <f>'Data data'!#REF!</f>
        <v>#REF!</v>
      </c>
      <c r="M267" t="e">
        <f>COUNTIF('Data data'!#REF!, L267)</f>
        <v>#REF!</v>
      </c>
    </row>
    <row r="268" spans="1:13" ht="14" thickBot="1" x14ac:dyDescent="0.2">
      <c r="A268" s="310"/>
      <c r="B268" s="26" t="str">
        <f>'Data data'!C269</f>
        <v>VIVID</v>
      </c>
      <c r="C268">
        <f>COUNTIF('Data data'!C:C, B268)</f>
        <v>2</v>
      </c>
      <c r="D268" t="str">
        <f>'Data data'!D269</f>
        <v>BROCKHAMPTON</v>
      </c>
      <c r="E268" t="e">
        <f>COUNTIF('Data data'!D:D, D268)+COUNTIF('Data data'!#REF!, D268)+COUNTIF('Data data'!#REF!, D268)+COUNTIF('Data data'!G:G, D268)</f>
        <v>#REF!</v>
      </c>
      <c r="F268" t="e">
        <f>'Data data'!#REF!</f>
        <v>#REF!</v>
      </c>
      <c r="G268" t="e">
        <f>COUNTIF('Data data'!D:D, F268)+COUNTIF('Data data'!#REF!, F268)+COUNTIF('Data data'!#REF!, F268)+COUNTIF('Data data'!G:G, F268)</f>
        <v>#REF!</v>
      </c>
      <c r="H268" t="e">
        <f>'Data data'!#REF!</f>
        <v>#REF!</v>
      </c>
      <c r="I268" t="e">
        <f>COUNTIF('Data data'!D:D, H268)+COUNTIF('Data data'!#REF!, H268)+COUNTIF('Data data'!#REF!, H268)+COUNTIF('Data data'!G:G, H268)</f>
        <v>#REF!</v>
      </c>
      <c r="J268">
        <f>'Data data'!G269</f>
        <v>9.9999999999999992E-2</v>
      </c>
      <c r="K268" t="e">
        <f>COUNTIF('Data data'!D:D, J268)+COUNTIF('Data data'!#REF!, J268)+COUNTIF('Data data'!#REF!, J268)+COUNTIF('Data data'!G:G, J268)</f>
        <v>#REF!</v>
      </c>
      <c r="L268" s="36" t="e">
        <f>'Data data'!#REF!</f>
        <v>#REF!</v>
      </c>
      <c r="M268" t="e">
        <f>COUNTIF('Data data'!#REF!, L268)</f>
        <v>#REF!</v>
      </c>
    </row>
    <row r="269" spans="1:13" ht="14" thickBot="1" x14ac:dyDescent="0.2">
      <c r="A269" s="284"/>
      <c r="B269" s="26" t="str">
        <f>'Data data'!C270</f>
        <v>STAINS</v>
      </c>
      <c r="C269">
        <f>COUNTIF('Data data'!C:C, B269)</f>
        <v>2</v>
      </c>
      <c r="D269" t="str">
        <f>'Data data'!D270</f>
        <v>BROCKHAMPTON</v>
      </c>
      <c r="E269" t="e">
        <f>COUNTIF('Data data'!D:D, D269)+COUNTIF('Data data'!#REF!, D269)+COUNTIF('Data data'!#REF!, D269)+COUNTIF('Data data'!G:G, D269)</f>
        <v>#REF!</v>
      </c>
      <c r="F269" t="e">
        <f>'Data data'!#REF!</f>
        <v>#REF!</v>
      </c>
      <c r="G269" t="e">
        <f>COUNTIF('Data data'!D:D, F269)+COUNTIF('Data data'!#REF!, F269)+COUNTIF('Data data'!#REF!, F269)+COUNTIF('Data data'!G:G, F269)</f>
        <v>#REF!</v>
      </c>
      <c r="H269" t="e">
        <f>'Data data'!#REF!</f>
        <v>#REF!</v>
      </c>
      <c r="I269" t="e">
        <f>COUNTIF('Data data'!D:D, H269)+COUNTIF('Data data'!#REF!, H269)+COUNTIF('Data data'!#REF!, H269)+COUNTIF('Data data'!G:G, H269)</f>
        <v>#REF!</v>
      </c>
      <c r="J269">
        <f>'Data data'!G270</f>
        <v>0.12430555555555556</v>
      </c>
      <c r="K269" t="e">
        <f>COUNTIF('Data data'!D:D, J269)+COUNTIF('Data data'!#REF!, J269)+COUNTIF('Data data'!#REF!, J269)+COUNTIF('Data data'!G:G, J269)</f>
        <v>#REF!</v>
      </c>
      <c r="L269" s="36" t="e">
        <f>'Data data'!#REF!</f>
        <v>#REF!</v>
      </c>
      <c r="M269" t="e">
        <f>COUNTIF('Data data'!#REF!, L269)</f>
        <v>#REF!</v>
      </c>
    </row>
    <row r="270" spans="1:13" ht="14" thickBot="1" x14ac:dyDescent="0.2">
      <c r="A270" s="309" t="s">
        <v>365</v>
      </c>
      <c r="B270" s="26" t="str">
        <f>'Data data'!C271</f>
        <v>Mudanza</v>
      </c>
      <c r="C270">
        <f>COUNTIF('Data data'!C:C, B270)</f>
        <v>1</v>
      </c>
      <c r="D270" t="str">
        <f>'Data data'!D271</f>
        <v>Ruzzi (Mononymous), Natalia Lafourcade</v>
      </c>
      <c r="E270" t="e">
        <f>COUNTIF('Data data'!D:D, D270)+COUNTIF('Data data'!#REF!, D270)+COUNTIF('Data data'!#REF!, D270)+COUNTIF('Data data'!G:G, D270)</f>
        <v>#REF!</v>
      </c>
      <c r="F270" t="e">
        <f>'Data data'!#REF!</f>
        <v>#REF!</v>
      </c>
      <c r="G270" t="e">
        <f>COUNTIF('Data data'!D:D, F270)+COUNTIF('Data data'!#REF!, F270)+COUNTIF('Data data'!#REF!, F270)+COUNTIF('Data data'!G:G, F270)</f>
        <v>#REF!</v>
      </c>
      <c r="H270" t="e">
        <f>'Data data'!#REF!</f>
        <v>#REF!</v>
      </c>
      <c r="I270" t="e">
        <f>COUNTIF('Data data'!D:D, H270)+COUNTIF('Data data'!#REF!, H270)+COUNTIF('Data data'!#REF!, H270)+COUNTIF('Data data'!G:G, H270)</f>
        <v>#REF!</v>
      </c>
      <c r="J270">
        <f>'Data data'!G271</f>
        <v>9.4444444444444442E-2</v>
      </c>
      <c r="K270" t="e">
        <f>COUNTIF('Data data'!D:D, J270)+COUNTIF('Data data'!#REF!, J270)+COUNTIF('Data data'!#REF!, J270)+COUNTIF('Data data'!G:G, J270)</f>
        <v>#REF!</v>
      </c>
      <c r="L270" s="36" t="e">
        <f>'Data data'!#REF!</f>
        <v>#REF!</v>
      </c>
      <c r="M270" t="e">
        <f>COUNTIF('Data data'!#REF!, L270)</f>
        <v>#REF!</v>
      </c>
    </row>
    <row r="271" spans="1:13" ht="14" thickBot="1" x14ac:dyDescent="0.2">
      <c r="A271" s="310"/>
      <c r="B271" s="26" t="str">
        <f>'Data data'!C272</f>
        <v>Hasta la Raíz</v>
      </c>
      <c r="C271">
        <f>COUNTIF('Data data'!C:C, B271)</f>
        <v>1</v>
      </c>
      <c r="D271" t="str">
        <f>'Data data'!D272</f>
        <v>Natalia Lafourcade</v>
      </c>
      <c r="E271" t="e">
        <f>COUNTIF('Data data'!D:D, D271)+COUNTIF('Data data'!#REF!, D271)+COUNTIF('Data data'!#REF!, D271)+COUNTIF('Data data'!G:G, D271)</f>
        <v>#REF!</v>
      </c>
      <c r="F271" t="e">
        <f>'Data data'!#REF!</f>
        <v>#REF!</v>
      </c>
      <c r="G271" t="e">
        <f>COUNTIF('Data data'!D:D, F271)+COUNTIF('Data data'!#REF!, F271)+COUNTIF('Data data'!#REF!, F271)+COUNTIF('Data data'!G:G, F271)</f>
        <v>#REF!</v>
      </c>
      <c r="H271" t="e">
        <f>'Data data'!#REF!</f>
        <v>#REF!</v>
      </c>
      <c r="I271" t="e">
        <f>COUNTIF('Data data'!D:D, H271)+COUNTIF('Data data'!#REF!, H271)+COUNTIF('Data data'!#REF!, H271)+COUNTIF('Data data'!G:G, H271)</f>
        <v>#REF!</v>
      </c>
      <c r="J271">
        <f>'Data data'!G272</f>
        <v>0.15416666666666667</v>
      </c>
      <c r="K271" t="e">
        <f>COUNTIF('Data data'!D:D, J271)+COUNTIF('Data data'!#REF!, J271)+COUNTIF('Data data'!#REF!, J271)+COUNTIF('Data data'!G:G, J271)</f>
        <v>#REF!</v>
      </c>
      <c r="L271" s="36" t="e">
        <f>'Data data'!#REF!</f>
        <v>#REF!</v>
      </c>
      <c r="M271" t="e">
        <f>COUNTIF('Data data'!#REF!, L271)</f>
        <v>#REF!</v>
      </c>
    </row>
    <row r="272" spans="1:13" ht="14" thickBot="1" x14ac:dyDescent="0.2">
      <c r="A272" s="310"/>
      <c r="B272" s="26" t="str">
        <f>'Data data'!C273</f>
        <v>Money</v>
      </c>
      <c r="C272">
        <f>COUNTIF('Data data'!C:C, B272)</f>
        <v>1</v>
      </c>
      <c r="D272" t="str">
        <f>'Data data'!D273</f>
        <v>Cardi B</v>
      </c>
      <c r="E272" t="e">
        <f>COUNTIF('Data data'!D:D, D272)+COUNTIF('Data data'!#REF!, D272)+COUNTIF('Data data'!#REF!, D272)+COUNTIF('Data data'!G:G, D272)</f>
        <v>#REF!</v>
      </c>
      <c r="F272" t="e">
        <f>'Data data'!#REF!</f>
        <v>#REF!</v>
      </c>
      <c r="G272" t="e">
        <f>COUNTIF('Data data'!D:D, F272)+COUNTIF('Data data'!#REF!, F272)+COUNTIF('Data data'!#REF!, F272)+COUNTIF('Data data'!G:G, F272)</f>
        <v>#REF!</v>
      </c>
      <c r="H272" t="e">
        <f>'Data data'!#REF!</f>
        <v>#REF!</v>
      </c>
      <c r="I272" t="e">
        <f>COUNTIF('Data data'!D:D, H272)+COUNTIF('Data data'!#REF!, H272)+COUNTIF('Data data'!#REF!, H272)+COUNTIF('Data data'!G:G, H272)</f>
        <v>#REF!</v>
      </c>
      <c r="J272">
        <f>'Data data'!G273</f>
        <v>0.1277777777777778</v>
      </c>
      <c r="K272" t="e">
        <f>COUNTIF('Data data'!D:D, J272)+COUNTIF('Data data'!#REF!, J272)+COUNTIF('Data data'!#REF!, J272)+COUNTIF('Data data'!G:G, J272)</f>
        <v>#REF!</v>
      </c>
      <c r="L272" s="36" t="e">
        <f>'Data data'!#REF!</f>
        <v>#REF!</v>
      </c>
      <c r="M272" t="e">
        <f>COUNTIF('Data data'!#REF!, L272)</f>
        <v>#REF!</v>
      </c>
    </row>
    <row r="273" spans="1:13" ht="14" thickBot="1" x14ac:dyDescent="0.2">
      <c r="A273" s="310"/>
      <c r="B273" s="26" t="str">
        <f>'Data data'!C274</f>
        <v>MALAMENTE (Cap.1: Augurio)</v>
      </c>
      <c r="C273">
        <f>COUNTIF('Data data'!C:C, B273)</f>
        <v>2</v>
      </c>
      <c r="D273" t="str">
        <f>'Data data'!D274</f>
        <v>ROSALÍA (Mononymous)</v>
      </c>
      <c r="E273" t="e">
        <f>COUNTIF('Data data'!D:D, D273)+COUNTIF('Data data'!#REF!, D273)+COUNTIF('Data data'!#REF!, D273)+COUNTIF('Data data'!G:G, D273)</f>
        <v>#REF!</v>
      </c>
      <c r="F273" t="e">
        <f>'Data data'!#REF!</f>
        <v>#REF!</v>
      </c>
      <c r="G273" t="e">
        <f>COUNTIF('Data data'!D:D, F273)+COUNTIF('Data data'!#REF!, F273)+COUNTIF('Data data'!#REF!, F273)+COUNTIF('Data data'!G:G, F273)</f>
        <v>#REF!</v>
      </c>
      <c r="H273" t="e">
        <f>'Data data'!#REF!</f>
        <v>#REF!</v>
      </c>
      <c r="I273" t="e">
        <f>COUNTIF('Data data'!D:D, H273)+COUNTIF('Data data'!#REF!, H273)+COUNTIF('Data data'!#REF!, H273)+COUNTIF('Data data'!G:G, H273)</f>
        <v>#REF!</v>
      </c>
      <c r="J273">
        <f>'Data data'!G274</f>
        <v>0.10416666666666667</v>
      </c>
      <c r="K273" t="e">
        <f>COUNTIF('Data data'!D:D, J273)+COUNTIF('Data data'!#REF!, J273)+COUNTIF('Data data'!#REF!, J273)+COUNTIF('Data data'!G:G, J273)</f>
        <v>#REF!</v>
      </c>
      <c r="L273" s="36" t="e">
        <f>'Data data'!#REF!</f>
        <v>#REF!</v>
      </c>
      <c r="M273" t="e">
        <f>COUNTIF('Data data'!#REF!, L273)</f>
        <v>#REF!</v>
      </c>
    </row>
    <row r="274" spans="1:13" ht="14" thickBot="1" x14ac:dyDescent="0.2">
      <c r="A274" s="310"/>
      <c r="B274" s="26" t="str">
        <f>'Data data'!C275</f>
        <v>Tú Me Acostumbraste</v>
      </c>
      <c r="C274">
        <f>COUNTIF('Data data'!C:C, B274)</f>
        <v>2</v>
      </c>
      <c r="D274" t="str">
        <f>'Data data'!D275</f>
        <v>Natalia Lafourcade, Omara Portuondo</v>
      </c>
      <c r="E274" t="e">
        <f>COUNTIF('Data data'!D:D, D274)+COUNTIF('Data data'!#REF!, D274)+COUNTIF('Data data'!#REF!, D274)+COUNTIF('Data data'!G:G, D274)</f>
        <v>#REF!</v>
      </c>
      <c r="F274" t="e">
        <f>'Data data'!#REF!</f>
        <v>#REF!</v>
      </c>
      <c r="G274" t="e">
        <f>COUNTIF('Data data'!D:D, F274)+COUNTIF('Data data'!#REF!, F274)+COUNTIF('Data data'!#REF!, F274)+COUNTIF('Data data'!G:G, F274)</f>
        <v>#REF!</v>
      </c>
      <c r="H274" t="e">
        <f>'Data data'!#REF!</f>
        <v>#REF!</v>
      </c>
      <c r="I274" t="e">
        <f>COUNTIF('Data data'!D:D, H274)+COUNTIF('Data data'!#REF!, H274)+COUNTIF('Data data'!#REF!, H274)+COUNTIF('Data data'!G:G, H274)</f>
        <v>#REF!</v>
      </c>
      <c r="J274">
        <f>'Data data'!G275</f>
        <v>0.13055555555555556</v>
      </c>
      <c r="K274" t="e">
        <f>COUNTIF('Data data'!D:D, J274)+COUNTIF('Data data'!#REF!, J274)+COUNTIF('Data data'!#REF!, J274)+COUNTIF('Data data'!G:G, J274)</f>
        <v>#REF!</v>
      </c>
      <c r="L274" s="36" t="e">
        <f>'Data data'!#REF!</f>
        <v>#REF!</v>
      </c>
      <c r="M274" t="e">
        <f>COUNTIF('Data data'!#REF!, L274)</f>
        <v>#REF!</v>
      </c>
    </row>
    <row r="275" spans="1:13" ht="14" thickBot="1" x14ac:dyDescent="0.2">
      <c r="A275" s="310"/>
      <c r="B275" s="26" t="str">
        <f>'Data data'!C276</f>
        <v>Estoy Lista</v>
      </c>
      <c r="C275">
        <f>COUNTIF('Data data'!C:C, B275)</f>
        <v>2</v>
      </c>
      <c r="D275" t="str">
        <f>'Data data'!D276</f>
        <v>Natalia Lafourcade</v>
      </c>
      <c r="E275" t="e">
        <f>COUNTIF('Data data'!D:D, D275)+COUNTIF('Data data'!#REF!, D275)+COUNTIF('Data data'!#REF!, D275)+COUNTIF('Data data'!G:G, D275)</f>
        <v>#REF!</v>
      </c>
      <c r="F275" t="e">
        <f>'Data data'!#REF!</f>
        <v>#REF!</v>
      </c>
      <c r="G275" t="e">
        <f>COUNTIF('Data data'!D:D, F275)+COUNTIF('Data data'!#REF!, F275)+COUNTIF('Data data'!#REF!, F275)+COUNTIF('Data data'!G:G, F275)</f>
        <v>#REF!</v>
      </c>
      <c r="H275" t="e">
        <f>'Data data'!#REF!</f>
        <v>#REF!</v>
      </c>
      <c r="I275" t="e">
        <f>COUNTIF('Data data'!D:D, H275)+COUNTIF('Data data'!#REF!, H275)+COUNTIF('Data data'!#REF!, H275)+COUNTIF('Data data'!G:G, H275)</f>
        <v>#REF!</v>
      </c>
      <c r="J275">
        <f>'Data data'!G276</f>
        <v>0.19583333333333333</v>
      </c>
      <c r="K275" t="e">
        <f>COUNTIF('Data data'!D:D, J275)+COUNTIF('Data data'!#REF!, J275)+COUNTIF('Data data'!#REF!, J275)+COUNTIF('Data data'!G:G, J275)</f>
        <v>#REF!</v>
      </c>
      <c r="L275" s="36" t="e">
        <f>'Data data'!#REF!</f>
        <v>#REF!</v>
      </c>
      <c r="M275" t="e">
        <f>COUNTIF('Data data'!#REF!, L275)</f>
        <v>#REF!</v>
      </c>
    </row>
    <row r="276" spans="1:13" ht="14" thickBot="1" x14ac:dyDescent="0.2">
      <c r="A276" s="310"/>
      <c r="B276" s="26" t="str">
        <f>'Data data'!C277</f>
        <v>Te Sigo</v>
      </c>
      <c r="C276">
        <f>COUNTIF('Data data'!C:C, B276)</f>
        <v>3</v>
      </c>
      <c r="D276" t="str">
        <f>'Data data'!D277</f>
        <v>Natalia Lafourcade</v>
      </c>
      <c r="E276" t="e">
        <f>COUNTIF('Data data'!D:D, D276)+COUNTIF('Data data'!#REF!, D276)+COUNTIF('Data data'!#REF!, D276)+COUNTIF('Data data'!G:G, D276)</f>
        <v>#REF!</v>
      </c>
      <c r="F276" t="e">
        <f>'Data data'!#REF!</f>
        <v>#REF!</v>
      </c>
      <c r="G276" t="e">
        <f>COUNTIF('Data data'!D:D, F276)+COUNTIF('Data data'!#REF!, F276)+COUNTIF('Data data'!#REF!, F276)+COUNTIF('Data data'!G:G, F276)</f>
        <v>#REF!</v>
      </c>
      <c r="H276" t="e">
        <f>'Data data'!#REF!</f>
        <v>#REF!</v>
      </c>
      <c r="I276" t="e">
        <f>COUNTIF('Data data'!D:D, H276)+COUNTIF('Data data'!#REF!, H276)+COUNTIF('Data data'!#REF!, H276)+COUNTIF('Data data'!G:G, H276)</f>
        <v>#REF!</v>
      </c>
      <c r="J276">
        <f>'Data data'!G277</f>
        <v>0.14444444444444446</v>
      </c>
      <c r="K276" t="e">
        <f>COUNTIF('Data data'!D:D, J276)+COUNTIF('Data data'!#REF!, J276)+COUNTIF('Data data'!#REF!, J276)+COUNTIF('Data data'!G:G, J276)</f>
        <v>#REF!</v>
      </c>
      <c r="L276" s="36" t="e">
        <f>'Data data'!#REF!</f>
        <v>#REF!</v>
      </c>
      <c r="M276" t="e">
        <f>COUNTIF('Data data'!#REF!, L276)</f>
        <v>#REF!</v>
      </c>
    </row>
    <row r="277" spans="1:13" ht="14" thickBot="1" x14ac:dyDescent="0.2">
      <c r="A277" s="310"/>
      <c r="B277" s="26" t="str">
        <f>'Data data'!C278</f>
        <v>A NINGÚN HOMBRE (Cap.11: Poder)</v>
      </c>
      <c r="C277">
        <f>COUNTIF('Data data'!C:C, B277)</f>
        <v>3</v>
      </c>
      <c r="D277" t="str">
        <f>'Data data'!D278</f>
        <v>ROSALÍA (Mononymous)</v>
      </c>
      <c r="E277" t="e">
        <f>COUNTIF('Data data'!D:D, D277)+COUNTIF('Data data'!#REF!, D277)+COUNTIF('Data data'!#REF!, D277)+COUNTIF('Data data'!G:G, D277)</f>
        <v>#REF!</v>
      </c>
      <c r="F277" t="e">
        <f>'Data data'!#REF!</f>
        <v>#REF!</v>
      </c>
      <c r="G277" t="e">
        <f>COUNTIF('Data data'!D:D, F277)+COUNTIF('Data data'!#REF!, F277)+COUNTIF('Data data'!#REF!, F277)+COUNTIF('Data data'!G:G, F277)</f>
        <v>#REF!</v>
      </c>
      <c r="H277" t="e">
        <f>'Data data'!#REF!</f>
        <v>#REF!</v>
      </c>
      <c r="I277" t="e">
        <f>COUNTIF('Data data'!D:D, H277)+COUNTIF('Data data'!#REF!, H277)+COUNTIF('Data data'!#REF!, H277)+COUNTIF('Data data'!G:G, H277)</f>
        <v>#REF!</v>
      </c>
      <c r="J277">
        <f>'Data data'!G278</f>
        <v>6.5277777777777782E-2</v>
      </c>
      <c r="K277" t="e">
        <f>COUNTIF('Data data'!D:D, J277)+COUNTIF('Data data'!#REF!, J277)+COUNTIF('Data data'!#REF!, J277)+COUNTIF('Data data'!G:G, J277)</f>
        <v>#REF!</v>
      </c>
      <c r="L277" s="36" t="e">
        <f>'Data data'!#REF!</f>
        <v>#REF!</v>
      </c>
      <c r="M277" t="e">
        <f>COUNTIF('Data data'!#REF!, L277)</f>
        <v>#REF!</v>
      </c>
    </row>
    <row r="278" spans="1:13" ht="14" thickBot="1" x14ac:dyDescent="0.2">
      <c r="A278" s="310"/>
      <c r="B278" s="26" t="str">
        <f>'Data data'!C279</f>
        <v>Dead Fox</v>
      </c>
      <c r="C278">
        <f>COUNTIF('Data data'!C:C, B278)</f>
        <v>1</v>
      </c>
      <c r="D278" t="str">
        <f>'Data data'!D279</f>
        <v>Courtney Barnett</v>
      </c>
      <c r="E278" t="e">
        <f>COUNTIF('Data data'!D:D, D278)+COUNTIF('Data data'!#REF!, D278)+COUNTIF('Data data'!#REF!, D278)+COUNTIF('Data data'!G:G, D278)</f>
        <v>#REF!</v>
      </c>
      <c r="F278" t="e">
        <f>'Data data'!#REF!</f>
        <v>#REF!</v>
      </c>
      <c r="G278" t="e">
        <f>COUNTIF('Data data'!D:D, F278)+COUNTIF('Data data'!#REF!, F278)+COUNTIF('Data data'!#REF!, F278)+COUNTIF('Data data'!G:G, F278)</f>
        <v>#REF!</v>
      </c>
      <c r="H278" t="e">
        <f>'Data data'!#REF!</f>
        <v>#REF!</v>
      </c>
      <c r="I278" t="e">
        <f>COUNTIF('Data data'!D:D, H278)+COUNTIF('Data data'!#REF!, H278)+COUNTIF('Data data'!#REF!, H278)+COUNTIF('Data data'!G:G, H278)</f>
        <v>#REF!</v>
      </c>
      <c r="J278">
        <f>'Data data'!G279</f>
        <v>0.14791666666666667</v>
      </c>
      <c r="K278" t="e">
        <f>COUNTIF('Data data'!D:D, J278)+COUNTIF('Data data'!#REF!, J278)+COUNTIF('Data data'!#REF!, J278)+COUNTIF('Data data'!G:G, J278)</f>
        <v>#REF!</v>
      </c>
      <c r="L278" s="36" t="e">
        <f>'Data data'!#REF!</f>
        <v>#REF!</v>
      </c>
      <c r="M278" t="e">
        <f>COUNTIF('Data data'!#REF!, L278)</f>
        <v>#REF!</v>
      </c>
    </row>
    <row r="279" spans="1:13" ht="14" thickBot="1" x14ac:dyDescent="0.2">
      <c r="A279" s="310"/>
      <c r="B279" s="26" t="str">
        <f>'Data data'!C280</f>
        <v>Boxing Day Blues</v>
      </c>
      <c r="C279">
        <f>COUNTIF('Data data'!C:C, B279)</f>
        <v>1</v>
      </c>
      <c r="D279" t="str">
        <f>'Data data'!D280</f>
        <v>Courtney Barnett</v>
      </c>
      <c r="E279" t="e">
        <f>COUNTIF('Data data'!D:D, D279)+COUNTIF('Data data'!#REF!, D279)+COUNTIF('Data data'!#REF!, D279)+COUNTIF('Data data'!G:G, D279)</f>
        <v>#REF!</v>
      </c>
      <c r="F279" t="e">
        <f>'Data data'!#REF!</f>
        <v>#REF!</v>
      </c>
      <c r="G279" t="e">
        <f>COUNTIF('Data data'!D:D, F279)+COUNTIF('Data data'!#REF!, F279)+COUNTIF('Data data'!#REF!, F279)+COUNTIF('Data data'!G:G, F279)</f>
        <v>#REF!</v>
      </c>
      <c r="H279" t="e">
        <f>'Data data'!#REF!</f>
        <v>#REF!</v>
      </c>
      <c r="I279" t="e">
        <f>COUNTIF('Data data'!D:D, H279)+COUNTIF('Data data'!#REF!, H279)+COUNTIF('Data data'!#REF!, H279)+COUNTIF('Data data'!G:G, H279)</f>
        <v>#REF!</v>
      </c>
      <c r="J279">
        <f>'Data data'!G280</f>
        <v>0.12638888888888888</v>
      </c>
      <c r="K279" t="e">
        <f>COUNTIF('Data data'!D:D, J279)+COUNTIF('Data data'!#REF!, J279)+COUNTIF('Data data'!#REF!, J279)+COUNTIF('Data data'!G:G, J279)</f>
        <v>#REF!</v>
      </c>
      <c r="L279" s="36" t="e">
        <f>'Data data'!#REF!</f>
        <v>#REF!</v>
      </c>
      <c r="M279" t="e">
        <f>COUNTIF('Data data'!#REF!, L279)</f>
        <v>#REF!</v>
      </c>
    </row>
    <row r="280" spans="1:13" ht="14" thickBot="1" x14ac:dyDescent="0.2">
      <c r="A280" s="310"/>
      <c r="B280" s="26" t="str">
        <f>'Data data'!C281</f>
        <v>Screwed</v>
      </c>
      <c r="C280">
        <f>COUNTIF('Data data'!C:C, B280)</f>
        <v>1</v>
      </c>
      <c r="D280" t="str">
        <f>'Data data'!D281</f>
        <v>Janelle Monáe, Zoë Kravitz</v>
      </c>
      <c r="E280" t="e">
        <f>COUNTIF('Data data'!D:D, D280)+COUNTIF('Data data'!#REF!, D280)+COUNTIF('Data data'!#REF!, D280)+COUNTIF('Data data'!G:G, D280)</f>
        <v>#REF!</v>
      </c>
      <c r="F280" t="e">
        <f>'Data data'!#REF!</f>
        <v>#REF!</v>
      </c>
      <c r="G280" t="e">
        <f>COUNTIF('Data data'!D:D, F280)+COUNTIF('Data data'!#REF!, F280)+COUNTIF('Data data'!#REF!, F280)+COUNTIF('Data data'!G:G, F280)</f>
        <v>#REF!</v>
      </c>
      <c r="H280" t="e">
        <f>'Data data'!#REF!</f>
        <v>#REF!</v>
      </c>
      <c r="I280" t="e">
        <f>COUNTIF('Data data'!D:D, H280)+COUNTIF('Data data'!#REF!, H280)+COUNTIF('Data data'!#REF!, H280)+COUNTIF('Data data'!G:G, H280)</f>
        <v>#REF!</v>
      </c>
      <c r="J280">
        <f>'Data data'!G281</f>
        <v>0.20972222222222223</v>
      </c>
      <c r="K280" t="e">
        <f>COUNTIF('Data data'!D:D, J280)+COUNTIF('Data data'!#REF!, J280)+COUNTIF('Data data'!#REF!, J280)+COUNTIF('Data data'!G:G, J280)</f>
        <v>#REF!</v>
      </c>
      <c r="L280" s="36" t="e">
        <f>'Data data'!#REF!</f>
        <v>#REF!</v>
      </c>
      <c r="M280" t="e">
        <f>COUNTIF('Data data'!#REF!, L280)</f>
        <v>#REF!</v>
      </c>
    </row>
    <row r="281" spans="1:13" ht="14" thickBot="1" x14ac:dyDescent="0.2">
      <c r="A281" s="310"/>
      <c r="B281" s="26" t="str">
        <f>'Data data'!C282</f>
        <v>Barbie Dreams</v>
      </c>
      <c r="C281">
        <f>COUNTIF('Data data'!C:C, B281)</f>
        <v>2</v>
      </c>
      <c r="D281" t="str">
        <f>'Data data'!D282</f>
        <v>Nicki Minaj</v>
      </c>
      <c r="E281" t="e">
        <f>COUNTIF('Data data'!D:D, D281)+COUNTIF('Data data'!#REF!, D281)+COUNTIF('Data data'!#REF!, D281)+COUNTIF('Data data'!G:G, D281)</f>
        <v>#REF!</v>
      </c>
      <c r="F281" t="e">
        <f>'Data data'!#REF!</f>
        <v>#REF!</v>
      </c>
      <c r="G281" t="e">
        <f>COUNTIF('Data data'!D:D, F281)+COUNTIF('Data data'!#REF!, F281)+COUNTIF('Data data'!#REF!, F281)+COUNTIF('Data data'!G:G, F281)</f>
        <v>#REF!</v>
      </c>
      <c r="H281" t="e">
        <f>'Data data'!#REF!</f>
        <v>#REF!</v>
      </c>
      <c r="I281" t="e">
        <f>COUNTIF('Data data'!D:D, H281)+COUNTIF('Data data'!#REF!, H281)+COUNTIF('Data data'!#REF!, H281)+COUNTIF('Data data'!G:G, H281)</f>
        <v>#REF!</v>
      </c>
      <c r="J281">
        <f>'Data data'!G282</f>
        <v>0.19444444444444445</v>
      </c>
      <c r="K281" t="e">
        <f>COUNTIF('Data data'!D:D, J281)+COUNTIF('Data data'!#REF!, J281)+COUNTIF('Data data'!#REF!, J281)+COUNTIF('Data data'!G:G, J281)</f>
        <v>#REF!</v>
      </c>
      <c r="L281" s="36" t="e">
        <f>'Data data'!#REF!</f>
        <v>#REF!</v>
      </c>
      <c r="M281" t="e">
        <f>COUNTIF('Data data'!#REF!, L281)</f>
        <v>#REF!</v>
      </c>
    </row>
    <row r="282" spans="1:13" ht="14" thickBot="1" x14ac:dyDescent="0.2">
      <c r="A282" s="310"/>
      <c r="B282" s="26" t="str">
        <f>'Data data'!C283</f>
        <v>break up with your girlfriend, i'm bored</v>
      </c>
      <c r="C282">
        <f>COUNTIF('Data data'!C:C, B282)</f>
        <v>2</v>
      </c>
      <c r="D282" t="str">
        <f>'Data data'!D283</f>
        <v>Ariana Grande</v>
      </c>
      <c r="E282" t="e">
        <f>COUNTIF('Data data'!D:D, D282)+COUNTIF('Data data'!#REF!, D282)+COUNTIF('Data data'!#REF!, D282)+COUNTIF('Data data'!G:G, D282)</f>
        <v>#REF!</v>
      </c>
      <c r="F282" t="e">
        <f>'Data data'!#REF!</f>
        <v>#REF!</v>
      </c>
      <c r="G282" t="e">
        <f>COUNTIF('Data data'!D:D, F282)+COUNTIF('Data data'!#REF!, F282)+COUNTIF('Data data'!#REF!, F282)+COUNTIF('Data data'!G:G, F282)</f>
        <v>#REF!</v>
      </c>
      <c r="H282" t="e">
        <f>'Data data'!#REF!</f>
        <v>#REF!</v>
      </c>
      <c r="I282" t="e">
        <f>COUNTIF('Data data'!D:D, H282)+COUNTIF('Data data'!#REF!, H282)+COUNTIF('Data data'!#REF!, H282)+COUNTIF('Data data'!G:G, H282)</f>
        <v>#REF!</v>
      </c>
      <c r="J282">
        <f>'Data data'!G283</f>
        <v>0.13194444444444445</v>
      </c>
      <c r="K282" t="e">
        <f>COUNTIF('Data data'!D:D, J282)+COUNTIF('Data data'!#REF!, J282)+COUNTIF('Data data'!#REF!, J282)+COUNTIF('Data data'!G:G, J282)</f>
        <v>#REF!</v>
      </c>
      <c r="L282" s="36" t="e">
        <f>'Data data'!#REF!</f>
        <v>#REF!</v>
      </c>
      <c r="M282" t="e">
        <f>COUNTIF('Data data'!#REF!, L282)</f>
        <v>#REF!</v>
      </c>
    </row>
    <row r="283" spans="1:13" ht="14" thickBot="1" x14ac:dyDescent="0.2">
      <c r="A283" s="310"/>
      <c r="B283" s="26" t="str">
        <f>'Data data'!C284</f>
        <v>Me &amp; Mr. Jones</v>
      </c>
      <c r="C283">
        <f>COUNTIF('Data data'!C:C, B283)</f>
        <v>2</v>
      </c>
      <c r="D283" t="str">
        <f>'Data data'!D284</f>
        <v>Amy Winehouse</v>
      </c>
      <c r="E283" t="e">
        <f>COUNTIF('Data data'!D:D, D283)+COUNTIF('Data data'!#REF!, D283)+COUNTIF('Data data'!#REF!, D283)+COUNTIF('Data data'!G:G, D283)</f>
        <v>#REF!</v>
      </c>
      <c r="F283" t="e">
        <f>'Data data'!#REF!</f>
        <v>#REF!</v>
      </c>
      <c r="G283" t="e">
        <f>COUNTIF('Data data'!D:D, F283)+COUNTIF('Data data'!#REF!, F283)+COUNTIF('Data data'!#REF!, F283)+COUNTIF('Data data'!G:G, F283)</f>
        <v>#REF!</v>
      </c>
      <c r="H283" t="e">
        <f>'Data data'!#REF!</f>
        <v>#REF!</v>
      </c>
      <c r="I283" t="e">
        <f>COUNTIF('Data data'!D:D, H283)+COUNTIF('Data data'!#REF!, H283)+COUNTIF('Data data'!#REF!, H283)+COUNTIF('Data data'!G:G, H283)</f>
        <v>#REF!</v>
      </c>
      <c r="J283">
        <f>'Data data'!G284</f>
        <v>0.10625</v>
      </c>
      <c r="K283" t="e">
        <f>COUNTIF('Data data'!D:D, J283)+COUNTIF('Data data'!#REF!, J283)+COUNTIF('Data data'!#REF!, J283)+COUNTIF('Data data'!G:G, J283)</f>
        <v>#REF!</v>
      </c>
      <c r="L283" s="36" t="e">
        <f>'Data data'!#REF!</f>
        <v>#REF!</v>
      </c>
      <c r="M283" t="e">
        <f>COUNTIF('Data data'!#REF!, L283)</f>
        <v>#REF!</v>
      </c>
    </row>
    <row r="284" spans="1:13" ht="14" thickBot="1" x14ac:dyDescent="0.2">
      <c r="A284" s="310"/>
      <c r="B284" s="26" t="str">
        <f>'Data data'!C285</f>
        <v>Just Friends</v>
      </c>
      <c r="C284">
        <f>COUNTIF('Data data'!C:C, B284)</f>
        <v>2</v>
      </c>
      <c r="D284" t="str">
        <f>'Data data'!D285</f>
        <v>Amy Winehouse</v>
      </c>
      <c r="E284" t="e">
        <f>COUNTIF('Data data'!D:D, D284)+COUNTIF('Data data'!#REF!, D284)+COUNTIF('Data data'!#REF!, D284)+COUNTIF('Data data'!G:G, D284)</f>
        <v>#REF!</v>
      </c>
      <c r="F284" t="e">
        <f>'Data data'!#REF!</f>
        <v>#REF!</v>
      </c>
      <c r="G284" t="e">
        <f>COUNTIF('Data data'!D:D, F284)+COUNTIF('Data data'!#REF!, F284)+COUNTIF('Data data'!#REF!, F284)+COUNTIF('Data data'!G:G, F284)</f>
        <v>#REF!</v>
      </c>
      <c r="H284" t="e">
        <f>'Data data'!#REF!</f>
        <v>#REF!</v>
      </c>
      <c r="I284" t="e">
        <f>COUNTIF('Data data'!D:D, H284)+COUNTIF('Data data'!#REF!, H284)+COUNTIF('Data data'!#REF!, H284)+COUNTIF('Data data'!G:G, H284)</f>
        <v>#REF!</v>
      </c>
      <c r="J284">
        <f>'Data data'!G285</f>
        <v>0.13402777777777777</v>
      </c>
      <c r="K284" t="e">
        <f>COUNTIF('Data data'!D:D, J284)+COUNTIF('Data data'!#REF!, J284)+COUNTIF('Data data'!#REF!, J284)+COUNTIF('Data data'!G:G, J284)</f>
        <v>#REF!</v>
      </c>
      <c r="L284" s="36" t="e">
        <f>'Data data'!#REF!</f>
        <v>#REF!</v>
      </c>
      <c r="M284" t="e">
        <f>COUNTIF('Data data'!#REF!, L284)</f>
        <v>#REF!</v>
      </c>
    </row>
    <row r="285" spans="1:13" ht="14" thickBot="1" x14ac:dyDescent="0.2">
      <c r="A285" s="284"/>
      <c r="B285" s="26" t="str">
        <f>'Data data'!C286</f>
        <v>Sober</v>
      </c>
      <c r="C285">
        <f>COUNTIF('Data data'!C:C, B285)</f>
        <v>2</v>
      </c>
      <c r="D285" t="str">
        <f>'Data data'!D286</f>
        <v>Lorde</v>
      </c>
      <c r="E285" t="e">
        <f>COUNTIF('Data data'!D:D, D285)+COUNTIF('Data data'!#REF!, D285)+COUNTIF('Data data'!#REF!, D285)+COUNTIF('Data data'!G:G, D285)</f>
        <v>#REF!</v>
      </c>
      <c r="F285" t="e">
        <f>'Data data'!#REF!</f>
        <v>#REF!</v>
      </c>
      <c r="G285" t="e">
        <f>COUNTIF('Data data'!D:D, F285)+COUNTIF('Data data'!#REF!, F285)+COUNTIF('Data data'!#REF!, F285)+COUNTIF('Data data'!G:G, F285)</f>
        <v>#REF!</v>
      </c>
      <c r="H285" t="e">
        <f>'Data data'!#REF!</f>
        <v>#REF!</v>
      </c>
      <c r="I285" t="e">
        <f>COUNTIF('Data data'!D:D, H285)+COUNTIF('Data data'!#REF!, H285)+COUNTIF('Data data'!#REF!, H285)+COUNTIF('Data data'!G:G, H285)</f>
        <v>#REF!</v>
      </c>
      <c r="J285">
        <f>'Data data'!G286</f>
        <v>0.13680555555555554</v>
      </c>
      <c r="K285" t="e">
        <f>COUNTIF('Data data'!D:D, J285)+COUNTIF('Data data'!#REF!, J285)+COUNTIF('Data data'!#REF!, J285)+COUNTIF('Data data'!G:G, J285)</f>
        <v>#REF!</v>
      </c>
      <c r="L285" s="36" t="e">
        <f>'Data data'!#REF!</f>
        <v>#REF!</v>
      </c>
      <c r="M285" t="e">
        <f>COUNTIF('Data data'!#REF!, L285)</f>
        <v>#REF!</v>
      </c>
    </row>
    <row r="286" spans="1:13" ht="14" thickBot="1" x14ac:dyDescent="0.2">
      <c r="A286" s="309" t="s">
        <v>366</v>
      </c>
      <c r="B286" s="26" t="str">
        <f>'Data data'!C287</f>
        <v>Con Calma</v>
      </c>
      <c r="C286">
        <f>COUNTIF('Data data'!C:C, B286)</f>
        <v>2</v>
      </c>
      <c r="D286" t="str">
        <f>'Data data'!D287</f>
        <v>Daddy Yankee, Snow (Mononymous)</v>
      </c>
      <c r="E286" t="e">
        <f>COUNTIF('Data data'!D:D, D286)+COUNTIF('Data data'!#REF!, D286)+COUNTIF('Data data'!#REF!, D286)+COUNTIF('Data data'!G:G, D286)</f>
        <v>#REF!</v>
      </c>
      <c r="F286" t="e">
        <f>'Data data'!#REF!</f>
        <v>#REF!</v>
      </c>
      <c r="G286" t="e">
        <f>COUNTIF('Data data'!D:D, F286)+COUNTIF('Data data'!#REF!, F286)+COUNTIF('Data data'!#REF!, F286)+COUNTIF('Data data'!G:G, F286)</f>
        <v>#REF!</v>
      </c>
      <c r="H286" t="e">
        <f>'Data data'!#REF!</f>
        <v>#REF!</v>
      </c>
      <c r="I286" t="e">
        <f>COUNTIF('Data data'!D:D, H286)+COUNTIF('Data data'!#REF!, H286)+COUNTIF('Data data'!#REF!, H286)+COUNTIF('Data data'!G:G, H286)</f>
        <v>#REF!</v>
      </c>
      <c r="J286">
        <f>'Data data'!G287</f>
        <v>0.13402777777777777</v>
      </c>
      <c r="K286" t="e">
        <f>COUNTIF('Data data'!D:D, J286)+COUNTIF('Data data'!#REF!, J286)+COUNTIF('Data data'!#REF!, J286)+COUNTIF('Data data'!G:G, J286)</f>
        <v>#REF!</v>
      </c>
      <c r="L286" s="36" t="e">
        <f>'Data data'!#REF!</f>
        <v>#REF!</v>
      </c>
      <c r="M286" t="e">
        <f>COUNTIF('Data data'!#REF!, L286)</f>
        <v>#REF!</v>
      </c>
    </row>
    <row r="287" spans="1:13" ht="14" thickBot="1" x14ac:dyDescent="0.2">
      <c r="A287" s="310"/>
      <c r="B287" s="26" t="str">
        <f>'Data data'!C288</f>
        <v>Estoy Lista</v>
      </c>
      <c r="C287">
        <f>COUNTIF('Data data'!C:C, B287)</f>
        <v>2</v>
      </c>
      <c r="D287" t="str">
        <f>'Data data'!D288</f>
        <v>Natalia Lafourcade</v>
      </c>
      <c r="E287" t="e">
        <f>COUNTIF('Data data'!D:D, D287)+COUNTIF('Data data'!#REF!, D287)+COUNTIF('Data data'!#REF!, D287)+COUNTIF('Data data'!G:G, D287)</f>
        <v>#REF!</v>
      </c>
      <c r="F287" t="e">
        <f>'Data data'!#REF!</f>
        <v>#REF!</v>
      </c>
      <c r="G287" t="e">
        <f>COUNTIF('Data data'!D:D, F287)+COUNTIF('Data data'!#REF!, F287)+COUNTIF('Data data'!#REF!, F287)+COUNTIF('Data data'!G:G, F287)</f>
        <v>#REF!</v>
      </c>
      <c r="H287" t="e">
        <f>'Data data'!#REF!</f>
        <v>#REF!</v>
      </c>
      <c r="I287" t="e">
        <f>COUNTIF('Data data'!D:D, H287)+COUNTIF('Data data'!#REF!, H287)+COUNTIF('Data data'!#REF!, H287)+COUNTIF('Data data'!G:G, H287)</f>
        <v>#REF!</v>
      </c>
      <c r="J287">
        <f>'Data data'!G288</f>
        <v>0.19583333333333333</v>
      </c>
      <c r="K287" t="e">
        <f>COUNTIF('Data data'!D:D, J287)+COUNTIF('Data data'!#REF!, J287)+COUNTIF('Data data'!#REF!, J287)+COUNTIF('Data data'!G:G, J287)</f>
        <v>#REF!</v>
      </c>
      <c r="L287" s="36" t="e">
        <f>'Data data'!#REF!</f>
        <v>#REF!</v>
      </c>
      <c r="M287" t="e">
        <f>COUNTIF('Data data'!#REF!, L287)</f>
        <v>#REF!</v>
      </c>
    </row>
    <row r="288" spans="1:13" ht="14" thickBot="1" x14ac:dyDescent="0.2">
      <c r="A288" s="310"/>
      <c r="B288" s="26" t="str">
        <f>'Data data'!C289</f>
        <v>Te Sigo</v>
      </c>
      <c r="C288">
        <f>COUNTIF('Data data'!C:C, B288)</f>
        <v>3</v>
      </c>
      <c r="D288" t="str">
        <f>'Data data'!D289</f>
        <v>Natalia Lafourcade</v>
      </c>
      <c r="E288" t="e">
        <f>COUNTIF('Data data'!D:D, D288)+COUNTIF('Data data'!#REF!, D288)+COUNTIF('Data data'!#REF!, D288)+COUNTIF('Data data'!G:G, D288)</f>
        <v>#REF!</v>
      </c>
      <c r="F288" t="e">
        <f>'Data data'!#REF!</f>
        <v>#REF!</v>
      </c>
      <c r="G288" t="e">
        <f>COUNTIF('Data data'!D:D, F288)+COUNTIF('Data data'!#REF!, F288)+COUNTIF('Data data'!#REF!, F288)+COUNTIF('Data data'!G:G, F288)</f>
        <v>#REF!</v>
      </c>
      <c r="H288" t="e">
        <f>'Data data'!#REF!</f>
        <v>#REF!</v>
      </c>
      <c r="I288" t="e">
        <f>COUNTIF('Data data'!D:D, H288)+COUNTIF('Data data'!#REF!, H288)+COUNTIF('Data data'!#REF!, H288)+COUNTIF('Data data'!G:G, H288)</f>
        <v>#REF!</v>
      </c>
      <c r="J288">
        <f>'Data data'!G289</f>
        <v>0.14444444444444446</v>
      </c>
      <c r="K288" t="e">
        <f>COUNTIF('Data data'!D:D, J288)+COUNTIF('Data data'!#REF!, J288)+COUNTIF('Data data'!#REF!, J288)+COUNTIF('Data data'!G:G, J288)</f>
        <v>#REF!</v>
      </c>
      <c r="L288" s="36" t="e">
        <f>'Data data'!#REF!</f>
        <v>#REF!</v>
      </c>
      <c r="M288" t="e">
        <f>COUNTIF('Data data'!#REF!, L288)</f>
        <v>#REF!</v>
      </c>
    </row>
    <row r="289" spans="1:13" ht="14" thickBot="1" x14ac:dyDescent="0.2">
      <c r="A289" s="310"/>
      <c r="B289" s="26" t="str">
        <f>'Data data'!C290</f>
        <v>MALAMENTE (Cap.1: Augurio)</v>
      </c>
      <c r="C289">
        <f>COUNTIF('Data data'!C:C, B289)</f>
        <v>2</v>
      </c>
      <c r="D289" t="str">
        <f>'Data data'!D290</f>
        <v>ROSALÍA (Mononymous)</v>
      </c>
      <c r="E289" t="e">
        <f>COUNTIF('Data data'!D:D, D289)+COUNTIF('Data data'!#REF!, D289)+COUNTIF('Data data'!#REF!, D289)+COUNTIF('Data data'!G:G, D289)</f>
        <v>#REF!</v>
      </c>
      <c r="F289" t="e">
        <f>'Data data'!#REF!</f>
        <v>#REF!</v>
      </c>
      <c r="G289" t="e">
        <f>COUNTIF('Data data'!D:D, F289)+COUNTIF('Data data'!#REF!, F289)+COUNTIF('Data data'!#REF!, F289)+COUNTIF('Data data'!G:G, F289)</f>
        <v>#REF!</v>
      </c>
      <c r="H289" t="e">
        <f>'Data data'!#REF!</f>
        <v>#REF!</v>
      </c>
      <c r="I289" t="e">
        <f>COUNTIF('Data data'!D:D, H289)+COUNTIF('Data data'!#REF!, H289)+COUNTIF('Data data'!#REF!, H289)+COUNTIF('Data data'!G:G, H289)</f>
        <v>#REF!</v>
      </c>
      <c r="J289">
        <f>'Data data'!G290</f>
        <v>0.10416666666666667</v>
      </c>
      <c r="K289" t="e">
        <f>COUNTIF('Data data'!D:D, J289)+COUNTIF('Data data'!#REF!, J289)+COUNTIF('Data data'!#REF!, J289)+COUNTIF('Data data'!G:G, J289)</f>
        <v>#REF!</v>
      </c>
      <c r="L289" s="36" t="e">
        <f>'Data data'!#REF!</f>
        <v>#REF!</v>
      </c>
      <c r="M289" t="e">
        <f>COUNTIF('Data data'!#REF!, L289)</f>
        <v>#REF!</v>
      </c>
    </row>
    <row r="290" spans="1:13" ht="14" thickBot="1" x14ac:dyDescent="0.2">
      <c r="A290" s="310"/>
      <c r="B290" s="26" t="str">
        <f>'Data data'!C291</f>
        <v>Morph</v>
      </c>
      <c r="C290">
        <f>COUNTIF('Data data'!C:C, B290)</f>
        <v>1</v>
      </c>
      <c r="D290" t="str">
        <f>'Data data'!D291</f>
        <v>twenty one pilots</v>
      </c>
      <c r="E290" t="e">
        <f>COUNTIF('Data data'!D:D, D290)+COUNTIF('Data data'!#REF!, D290)+COUNTIF('Data data'!#REF!, D290)+COUNTIF('Data data'!G:G, D290)</f>
        <v>#REF!</v>
      </c>
      <c r="F290" t="e">
        <f>'Data data'!#REF!</f>
        <v>#REF!</v>
      </c>
      <c r="G290" t="e">
        <f>COUNTIF('Data data'!D:D, F290)+COUNTIF('Data data'!#REF!, F290)+COUNTIF('Data data'!#REF!, F290)+COUNTIF('Data data'!G:G, F290)</f>
        <v>#REF!</v>
      </c>
      <c r="H290" t="e">
        <f>'Data data'!#REF!</f>
        <v>#REF!</v>
      </c>
      <c r="I290" t="e">
        <f>COUNTIF('Data data'!D:D, H290)+COUNTIF('Data data'!#REF!, H290)+COUNTIF('Data data'!#REF!, H290)+COUNTIF('Data data'!G:G, H290)</f>
        <v>#REF!</v>
      </c>
      <c r="J290">
        <f>'Data data'!G291</f>
        <v>0.17986111111111111</v>
      </c>
      <c r="K290" t="e">
        <f>COUNTIF('Data data'!D:D, J290)+COUNTIF('Data data'!#REF!, J290)+COUNTIF('Data data'!#REF!, J290)+COUNTIF('Data data'!G:G, J290)</f>
        <v>#REF!</v>
      </c>
      <c r="L290" s="36" t="e">
        <f>'Data data'!#REF!</f>
        <v>#REF!</v>
      </c>
      <c r="M290" t="e">
        <f>COUNTIF('Data data'!#REF!, L290)</f>
        <v>#REF!</v>
      </c>
    </row>
    <row r="291" spans="1:13" ht="14" thickBot="1" x14ac:dyDescent="0.2">
      <c r="A291" s="310"/>
      <c r="B291" s="26" t="str">
        <f>'Data data'!C292</f>
        <v>My Blood</v>
      </c>
      <c r="C291">
        <f>COUNTIF('Data data'!C:C, B291)</f>
        <v>1</v>
      </c>
      <c r="D291" t="str">
        <f>'Data data'!D292</f>
        <v>twenty one pilots</v>
      </c>
      <c r="E291" t="e">
        <f>COUNTIF('Data data'!D:D, D291)+COUNTIF('Data data'!#REF!, D291)+COUNTIF('Data data'!#REF!, D291)+COUNTIF('Data data'!G:G, D291)</f>
        <v>#REF!</v>
      </c>
      <c r="F291" t="e">
        <f>'Data data'!#REF!</f>
        <v>#REF!</v>
      </c>
      <c r="G291" t="e">
        <f>COUNTIF('Data data'!D:D, F291)+COUNTIF('Data data'!#REF!, F291)+COUNTIF('Data data'!#REF!, F291)+COUNTIF('Data data'!G:G, F291)</f>
        <v>#REF!</v>
      </c>
      <c r="H291" t="e">
        <f>'Data data'!#REF!</f>
        <v>#REF!</v>
      </c>
      <c r="I291" t="e">
        <f>COUNTIF('Data data'!D:D, H291)+COUNTIF('Data data'!#REF!, H291)+COUNTIF('Data data'!#REF!, H291)+COUNTIF('Data data'!G:G, H291)</f>
        <v>#REF!</v>
      </c>
      <c r="J291">
        <f>'Data data'!G292</f>
        <v>0.15902777777777777</v>
      </c>
      <c r="K291" t="e">
        <f>COUNTIF('Data data'!D:D, J291)+COUNTIF('Data data'!#REF!, J291)+COUNTIF('Data data'!#REF!, J291)+COUNTIF('Data data'!G:G, J291)</f>
        <v>#REF!</v>
      </c>
      <c r="L291" s="36" t="e">
        <f>'Data data'!#REF!</f>
        <v>#REF!</v>
      </c>
      <c r="M291" t="e">
        <f>COUNTIF('Data data'!#REF!, L291)</f>
        <v>#REF!</v>
      </c>
    </row>
    <row r="292" spans="1:13" ht="14" thickBot="1" x14ac:dyDescent="0.2">
      <c r="A292" s="310"/>
      <c r="B292" s="26" t="str">
        <f>'Data data'!C293</f>
        <v>break up with your girlfriend, i'm bored</v>
      </c>
      <c r="C292">
        <f>COUNTIF('Data data'!C:C, B292)</f>
        <v>2</v>
      </c>
      <c r="D292" t="str">
        <f>'Data data'!D293</f>
        <v>Ariana Grande</v>
      </c>
      <c r="E292" t="e">
        <f>COUNTIF('Data data'!D:D, D292)+COUNTIF('Data data'!#REF!, D292)+COUNTIF('Data data'!#REF!, D292)+COUNTIF('Data data'!G:G, D292)</f>
        <v>#REF!</v>
      </c>
      <c r="F292" t="e">
        <f>'Data data'!#REF!</f>
        <v>#REF!</v>
      </c>
      <c r="G292" t="e">
        <f>COUNTIF('Data data'!D:D, F292)+COUNTIF('Data data'!#REF!, F292)+COUNTIF('Data data'!#REF!, F292)+COUNTIF('Data data'!G:G, F292)</f>
        <v>#REF!</v>
      </c>
      <c r="H292" t="e">
        <f>'Data data'!#REF!</f>
        <v>#REF!</v>
      </c>
      <c r="I292" t="e">
        <f>COUNTIF('Data data'!D:D, H292)+COUNTIF('Data data'!#REF!, H292)+COUNTIF('Data data'!#REF!, H292)+COUNTIF('Data data'!G:G, H292)</f>
        <v>#REF!</v>
      </c>
      <c r="J292">
        <f>'Data data'!G293</f>
        <v>0.13194444444444445</v>
      </c>
      <c r="K292" t="e">
        <f>COUNTIF('Data data'!D:D, J292)+COUNTIF('Data data'!#REF!, J292)+COUNTIF('Data data'!#REF!, J292)+COUNTIF('Data data'!G:G, J292)</f>
        <v>#REF!</v>
      </c>
      <c r="L292" s="36" t="e">
        <f>'Data data'!#REF!</f>
        <v>#REF!</v>
      </c>
      <c r="M292" t="e">
        <f>COUNTIF('Data data'!#REF!, L292)</f>
        <v>#REF!</v>
      </c>
    </row>
    <row r="293" spans="1:13" ht="14" thickBot="1" x14ac:dyDescent="0.2">
      <c r="A293" s="310"/>
      <c r="B293" s="26" t="str">
        <f>'Data data'!C294</f>
        <v>Location</v>
      </c>
      <c r="C293">
        <f>COUNTIF('Data data'!C:C, B293)</f>
        <v>1</v>
      </c>
      <c r="D293" t="str">
        <f>'Data data'!D294</f>
        <v>Khalid (Mononymous)</v>
      </c>
      <c r="E293" t="e">
        <f>COUNTIF('Data data'!D:D, D293)+COUNTIF('Data data'!#REF!, D293)+COUNTIF('Data data'!#REF!, D293)+COUNTIF('Data data'!G:G, D293)</f>
        <v>#REF!</v>
      </c>
      <c r="F293" t="e">
        <f>'Data data'!#REF!</f>
        <v>#REF!</v>
      </c>
      <c r="G293" t="e">
        <f>COUNTIF('Data data'!D:D, F293)+COUNTIF('Data data'!#REF!, F293)+COUNTIF('Data data'!#REF!, F293)+COUNTIF('Data data'!G:G, F293)</f>
        <v>#REF!</v>
      </c>
      <c r="H293" t="e">
        <f>'Data data'!#REF!</f>
        <v>#REF!</v>
      </c>
      <c r="I293" t="e">
        <f>COUNTIF('Data data'!D:D, H293)+COUNTIF('Data data'!#REF!, H293)+COUNTIF('Data data'!#REF!, H293)+COUNTIF('Data data'!G:G, H293)</f>
        <v>#REF!</v>
      </c>
      <c r="J293">
        <f>'Data data'!G294</f>
        <v>0.13819444444444443</v>
      </c>
      <c r="K293" t="e">
        <f>COUNTIF('Data data'!D:D, J293)+COUNTIF('Data data'!#REF!, J293)+COUNTIF('Data data'!#REF!, J293)+COUNTIF('Data data'!G:G, J293)</f>
        <v>#REF!</v>
      </c>
      <c r="L293" s="36" t="e">
        <f>'Data data'!#REF!</f>
        <v>#REF!</v>
      </c>
      <c r="M293" t="e">
        <f>COUNTIF('Data data'!#REF!, L293)</f>
        <v>#REF!</v>
      </c>
    </row>
    <row r="294" spans="1:13" ht="14" thickBot="1" x14ac:dyDescent="0.2">
      <c r="A294" s="310"/>
      <c r="B294" s="26" t="str">
        <f>'Data data'!C295</f>
        <v>7 rings</v>
      </c>
      <c r="C294">
        <f>COUNTIF('Data data'!C:C, B294)</f>
        <v>1</v>
      </c>
      <c r="D294" t="str">
        <f>'Data data'!D295</f>
        <v>Ariana Grande</v>
      </c>
      <c r="E294" t="e">
        <f>COUNTIF('Data data'!D:D, D294)+COUNTIF('Data data'!#REF!, D294)+COUNTIF('Data data'!#REF!, D294)+COUNTIF('Data data'!G:G, D294)</f>
        <v>#REF!</v>
      </c>
      <c r="F294" t="e">
        <f>'Data data'!#REF!</f>
        <v>#REF!</v>
      </c>
      <c r="G294" t="e">
        <f>COUNTIF('Data data'!D:D, F294)+COUNTIF('Data data'!#REF!, F294)+COUNTIF('Data data'!#REF!, F294)+COUNTIF('Data data'!G:G, F294)</f>
        <v>#REF!</v>
      </c>
      <c r="H294" t="e">
        <f>'Data data'!#REF!</f>
        <v>#REF!</v>
      </c>
      <c r="I294" t="e">
        <f>COUNTIF('Data data'!D:D, H294)+COUNTIF('Data data'!#REF!, H294)+COUNTIF('Data data'!#REF!, H294)+COUNTIF('Data data'!G:G, H294)</f>
        <v>#REF!</v>
      </c>
      <c r="J294">
        <f>'Data data'!G295</f>
        <v>0.12430555555555556</v>
      </c>
      <c r="K294" t="e">
        <f>COUNTIF('Data data'!D:D, J294)+COUNTIF('Data data'!#REF!, J294)+COUNTIF('Data data'!#REF!, J294)+COUNTIF('Data data'!G:G, J294)</f>
        <v>#REF!</v>
      </c>
      <c r="L294" s="36" t="e">
        <f>'Data data'!#REF!</f>
        <v>#REF!</v>
      </c>
      <c r="M294" t="e">
        <f>COUNTIF('Data data'!#REF!, L294)</f>
        <v>#REF!</v>
      </c>
    </row>
    <row r="295" spans="1:13" ht="14" thickBot="1" x14ac:dyDescent="0.2">
      <c r="A295" s="310"/>
      <c r="B295" s="26" t="str">
        <f>'Data data'!C296</f>
        <v>Greedy</v>
      </c>
      <c r="C295">
        <f>COUNTIF('Data data'!C:C, B295)</f>
        <v>1</v>
      </c>
      <c r="D295" t="str">
        <f>'Data data'!D296</f>
        <v>Ariana Grande</v>
      </c>
      <c r="E295" t="e">
        <f>COUNTIF('Data data'!D:D, D295)+COUNTIF('Data data'!#REF!, D295)+COUNTIF('Data data'!#REF!, D295)+COUNTIF('Data data'!G:G, D295)</f>
        <v>#REF!</v>
      </c>
      <c r="F295" t="e">
        <f>'Data data'!#REF!</f>
        <v>#REF!</v>
      </c>
      <c r="G295" t="e">
        <f>COUNTIF('Data data'!D:D, F295)+COUNTIF('Data data'!#REF!, F295)+COUNTIF('Data data'!#REF!, F295)+COUNTIF('Data data'!G:G, F295)</f>
        <v>#REF!</v>
      </c>
      <c r="H295" t="e">
        <f>'Data data'!#REF!</f>
        <v>#REF!</v>
      </c>
      <c r="I295" t="e">
        <f>COUNTIF('Data data'!D:D, H295)+COUNTIF('Data data'!#REF!, H295)+COUNTIF('Data data'!#REF!, H295)+COUNTIF('Data data'!G:G, H295)</f>
        <v>#REF!</v>
      </c>
      <c r="J295">
        <f>'Data data'!G296</f>
        <v>0.14930555555555555</v>
      </c>
      <c r="K295" t="e">
        <f>COUNTIF('Data data'!D:D, J295)+COUNTIF('Data data'!#REF!, J295)+COUNTIF('Data data'!#REF!, J295)+COUNTIF('Data data'!G:G, J295)</f>
        <v>#REF!</v>
      </c>
      <c r="L295" s="36" t="e">
        <f>'Data data'!#REF!</f>
        <v>#REF!</v>
      </c>
      <c r="M295" t="e">
        <f>COUNTIF('Data data'!#REF!, L295)</f>
        <v>#REF!</v>
      </c>
    </row>
    <row r="296" spans="1:13" ht="14" thickBot="1" x14ac:dyDescent="0.2">
      <c r="A296" s="284"/>
      <c r="B296" s="26" t="str">
        <f>'Data data'!C297</f>
        <v>Caro</v>
      </c>
      <c r="C296">
        <f>COUNTIF('Data data'!C:C, B296)</f>
        <v>4</v>
      </c>
      <c r="D296" t="str">
        <f>'Data data'!D297</f>
        <v>Bad Bunny</v>
      </c>
      <c r="E296" t="e">
        <f>COUNTIF('Data data'!D:D, D296)+COUNTIF('Data data'!#REF!, D296)+COUNTIF('Data data'!#REF!, D296)+COUNTIF('Data data'!G:G, D296)</f>
        <v>#REF!</v>
      </c>
      <c r="F296" t="e">
        <f>'Data data'!#REF!</f>
        <v>#REF!</v>
      </c>
      <c r="G296" t="e">
        <f>COUNTIF('Data data'!D:D, F296)+COUNTIF('Data data'!#REF!, F296)+COUNTIF('Data data'!#REF!, F296)+COUNTIF('Data data'!G:G, F296)</f>
        <v>#REF!</v>
      </c>
      <c r="H296" t="e">
        <f>'Data data'!#REF!</f>
        <v>#REF!</v>
      </c>
      <c r="I296" t="e">
        <f>COUNTIF('Data data'!D:D, H296)+COUNTIF('Data data'!#REF!, H296)+COUNTIF('Data data'!#REF!, H296)+COUNTIF('Data data'!G:G, H296)</f>
        <v>#REF!</v>
      </c>
      <c r="J296">
        <f>'Data data'!G297</f>
        <v>0.15902777777777777</v>
      </c>
      <c r="K296" t="e">
        <f>COUNTIF('Data data'!D:D, J296)+COUNTIF('Data data'!#REF!, J296)+COUNTIF('Data data'!#REF!, J296)+COUNTIF('Data data'!G:G, J296)</f>
        <v>#REF!</v>
      </c>
      <c r="L296" s="36" t="e">
        <f>'Data data'!#REF!</f>
        <v>#REF!</v>
      </c>
      <c r="M296" t="e">
        <f>COUNTIF('Data data'!#REF!, L296)</f>
        <v>#REF!</v>
      </c>
    </row>
    <row r="297" spans="1:13" ht="14" thickBot="1" x14ac:dyDescent="0.2">
      <c r="A297" s="306" t="s">
        <v>367</v>
      </c>
      <c r="B297" s="26" t="str">
        <f>'Data data'!C298</f>
        <v>The Tip of the Iceberg</v>
      </c>
      <c r="C297">
        <f>COUNTIF('Data data'!C:C, B297)</f>
        <v>1</v>
      </c>
      <c r="D297" t="str">
        <f>'Data data'!D298</f>
        <v>Owl City</v>
      </c>
      <c r="E297" t="e">
        <f>COUNTIF('Data data'!D:D, D297)+COUNTIF('Data data'!#REF!, D297)+COUNTIF('Data data'!#REF!, D297)+COUNTIF('Data data'!G:G, D297)</f>
        <v>#REF!</v>
      </c>
      <c r="F297" t="e">
        <f>'Data data'!#REF!</f>
        <v>#REF!</v>
      </c>
      <c r="G297" t="e">
        <f>COUNTIF('Data data'!D:D, F297)+COUNTIF('Data data'!#REF!, F297)+COUNTIF('Data data'!#REF!, F297)+COUNTIF('Data data'!G:G, F297)</f>
        <v>#REF!</v>
      </c>
      <c r="H297" t="e">
        <f>'Data data'!#REF!</f>
        <v>#REF!</v>
      </c>
      <c r="I297" t="e">
        <f>COUNTIF('Data data'!D:D, H297)+COUNTIF('Data data'!#REF!, H297)+COUNTIF('Data data'!#REF!, H297)+COUNTIF('Data data'!G:G, H297)</f>
        <v>#REF!</v>
      </c>
      <c r="J297">
        <f>'Data data'!G298</f>
        <v>0.14097222222222222</v>
      </c>
      <c r="K297" t="e">
        <f>COUNTIF('Data data'!D:D, J297)+COUNTIF('Data data'!#REF!, J297)+COUNTIF('Data data'!#REF!, J297)+COUNTIF('Data data'!G:G, J297)</f>
        <v>#REF!</v>
      </c>
      <c r="L297" s="36" t="e">
        <f>'Data data'!#REF!</f>
        <v>#REF!</v>
      </c>
      <c r="M297" t="e">
        <f>COUNTIF('Data data'!#REF!, L297)</f>
        <v>#REF!</v>
      </c>
    </row>
    <row r="298" spans="1:13" ht="14" thickBot="1" x14ac:dyDescent="0.2">
      <c r="A298" s="261"/>
      <c r="B298" s="26" t="str">
        <f>'Data data'!C299</f>
        <v>BANK</v>
      </c>
      <c r="C298">
        <f>COUNTIF('Data data'!C:C, B298)</f>
        <v>2</v>
      </c>
      <c r="D298" t="str">
        <f>'Data data'!D299</f>
        <v>BROCKHAMPTON</v>
      </c>
      <c r="E298" t="e">
        <f>COUNTIF('Data data'!D:D, D298)+COUNTIF('Data data'!#REF!, D298)+COUNTIF('Data data'!#REF!, D298)+COUNTIF('Data data'!G:G, D298)</f>
        <v>#REF!</v>
      </c>
      <c r="F298" t="e">
        <f>'Data data'!#REF!</f>
        <v>#REF!</v>
      </c>
      <c r="G298" t="e">
        <f>COUNTIF('Data data'!D:D, F298)+COUNTIF('Data data'!#REF!, F298)+COUNTIF('Data data'!#REF!, F298)+COUNTIF('Data data'!G:G, F298)</f>
        <v>#REF!</v>
      </c>
      <c r="H298" t="e">
        <f>'Data data'!#REF!</f>
        <v>#REF!</v>
      </c>
      <c r="I298" t="e">
        <f>COUNTIF('Data data'!D:D, H298)+COUNTIF('Data data'!#REF!, H298)+COUNTIF('Data data'!#REF!, H298)+COUNTIF('Data data'!G:G, H298)</f>
        <v>#REF!</v>
      </c>
      <c r="J298">
        <f>'Data data'!G299</f>
        <v>0.1361111111111111</v>
      </c>
      <c r="K298" t="e">
        <f>COUNTIF('Data data'!D:D, J298)+COUNTIF('Data data'!#REF!, J298)+COUNTIF('Data data'!#REF!, J298)+COUNTIF('Data data'!G:G, J298)</f>
        <v>#REF!</v>
      </c>
      <c r="L298" s="36" t="e">
        <f>'Data data'!#REF!</f>
        <v>#REF!</v>
      </c>
      <c r="M298" t="e">
        <f>COUNTIF('Data data'!#REF!, L298)</f>
        <v>#REF!</v>
      </c>
    </row>
    <row r="299" spans="1:13" ht="14" thickBot="1" x14ac:dyDescent="0.2">
      <c r="A299" s="261"/>
      <c r="B299" s="26" t="str">
        <f>'Data data'!C300</f>
        <v>NASA</v>
      </c>
      <c r="C299">
        <f>COUNTIF('Data data'!C:C, B299)</f>
        <v>1</v>
      </c>
      <c r="D299" t="str">
        <f>'Data data'!D300</f>
        <v>Ariana Grande</v>
      </c>
      <c r="E299" t="e">
        <f>COUNTIF('Data data'!D:D, D299)+COUNTIF('Data data'!#REF!, D299)+COUNTIF('Data data'!#REF!, D299)+COUNTIF('Data data'!G:G, D299)</f>
        <v>#REF!</v>
      </c>
      <c r="F299" t="e">
        <f>'Data data'!#REF!</f>
        <v>#REF!</v>
      </c>
      <c r="G299" t="e">
        <f>COUNTIF('Data data'!D:D, F299)+COUNTIF('Data data'!#REF!, F299)+COUNTIF('Data data'!#REF!, F299)+COUNTIF('Data data'!G:G, F299)</f>
        <v>#REF!</v>
      </c>
      <c r="H299" t="e">
        <f>'Data data'!#REF!</f>
        <v>#REF!</v>
      </c>
      <c r="I299" t="e">
        <f>COUNTIF('Data data'!D:D, H299)+COUNTIF('Data data'!#REF!, H299)+COUNTIF('Data data'!#REF!, H299)+COUNTIF('Data data'!G:G, H299)</f>
        <v>#REF!</v>
      </c>
      <c r="J299">
        <f>'Data data'!G300</f>
        <v>0.12638888888888888</v>
      </c>
      <c r="K299" t="e">
        <f>COUNTIF('Data data'!D:D, J299)+COUNTIF('Data data'!#REF!, J299)+COUNTIF('Data data'!#REF!, J299)+COUNTIF('Data data'!G:G, J299)</f>
        <v>#REF!</v>
      </c>
      <c r="L299" s="36" t="e">
        <f>'Data data'!#REF!</f>
        <v>#REF!</v>
      </c>
      <c r="M299" t="e">
        <f>COUNTIF('Data data'!#REF!, L299)</f>
        <v>#REF!</v>
      </c>
    </row>
    <row r="300" spans="1:13" ht="14" thickBot="1" x14ac:dyDescent="0.2">
      <c r="A300" s="261"/>
      <c r="B300" s="26" t="str">
        <f>'Data data'!C301</f>
        <v>HEAT</v>
      </c>
      <c r="C300">
        <f>COUNTIF('Data data'!C:C, B300)</f>
        <v>5</v>
      </c>
      <c r="D300" t="str">
        <f>'Data data'!D301</f>
        <v>BROCKHAMPTON</v>
      </c>
      <c r="E300" t="e">
        <f>COUNTIF('Data data'!D:D, D300)+COUNTIF('Data data'!#REF!, D300)+COUNTIF('Data data'!#REF!, D300)+COUNTIF('Data data'!G:G, D300)</f>
        <v>#REF!</v>
      </c>
      <c r="F300" t="e">
        <f>'Data data'!#REF!</f>
        <v>#REF!</v>
      </c>
      <c r="G300" t="e">
        <f>COUNTIF('Data data'!D:D, F300)+COUNTIF('Data data'!#REF!, F300)+COUNTIF('Data data'!#REF!, F300)+COUNTIF('Data data'!G:G, F300)</f>
        <v>#REF!</v>
      </c>
      <c r="H300" t="e">
        <f>'Data data'!#REF!</f>
        <v>#REF!</v>
      </c>
      <c r="I300" t="e">
        <f>COUNTIF('Data data'!D:D, H300)+COUNTIF('Data data'!#REF!, H300)+COUNTIF('Data data'!#REF!, H300)+COUNTIF('Data data'!G:G, H300)</f>
        <v>#REF!</v>
      </c>
      <c r="J300">
        <f>'Data data'!G301</f>
        <v>0.18888888888888888</v>
      </c>
      <c r="K300" t="e">
        <f>COUNTIF('Data data'!D:D, J300)+COUNTIF('Data data'!#REF!, J300)+COUNTIF('Data data'!#REF!, J300)+COUNTIF('Data data'!G:G, J300)</f>
        <v>#REF!</v>
      </c>
      <c r="L300" s="36" t="e">
        <f>'Data data'!#REF!</f>
        <v>#REF!</v>
      </c>
      <c r="M300" t="e">
        <f>COUNTIF('Data data'!#REF!, L300)</f>
        <v>#REF!</v>
      </c>
    </row>
    <row r="301" spans="1:13" ht="14" thickBot="1" x14ac:dyDescent="0.2">
      <c r="A301" s="261"/>
      <c r="B301" s="26" t="str">
        <f>'Data data'!C302</f>
        <v>Caro</v>
      </c>
      <c r="C301">
        <f>COUNTIF('Data data'!C:C, B301)</f>
        <v>4</v>
      </c>
      <c r="D301" t="str">
        <f>'Data data'!D302</f>
        <v>Bad Bunny</v>
      </c>
      <c r="E301" t="e">
        <f>COUNTIF('Data data'!D:D, D301)+COUNTIF('Data data'!#REF!, D301)+COUNTIF('Data data'!#REF!, D301)+COUNTIF('Data data'!G:G, D301)</f>
        <v>#REF!</v>
      </c>
      <c r="F301" t="e">
        <f>'Data data'!#REF!</f>
        <v>#REF!</v>
      </c>
      <c r="G301" t="e">
        <f>COUNTIF('Data data'!D:D, F301)+COUNTIF('Data data'!#REF!, F301)+COUNTIF('Data data'!#REF!, F301)+COUNTIF('Data data'!G:G, F301)</f>
        <v>#REF!</v>
      </c>
      <c r="H301" t="e">
        <f>'Data data'!#REF!</f>
        <v>#REF!</v>
      </c>
      <c r="I301" t="e">
        <f>COUNTIF('Data data'!D:D, H301)+COUNTIF('Data data'!#REF!, H301)+COUNTIF('Data data'!#REF!, H301)+COUNTIF('Data data'!G:G, H301)</f>
        <v>#REF!</v>
      </c>
      <c r="J301">
        <f>'Data data'!G302</f>
        <v>0.15902777777777777</v>
      </c>
      <c r="K301" t="e">
        <f>COUNTIF('Data data'!D:D, J301)+COUNTIF('Data data'!#REF!, J301)+COUNTIF('Data data'!#REF!, J301)+COUNTIF('Data data'!G:G, J301)</f>
        <v>#REF!</v>
      </c>
      <c r="L301" s="36" t="e">
        <f>'Data data'!#REF!</f>
        <v>#REF!</v>
      </c>
      <c r="M301" t="e">
        <f>COUNTIF('Data data'!#REF!, L301)</f>
        <v>#REF!</v>
      </c>
    </row>
    <row r="302" spans="1:13" ht="14" thickBot="1" x14ac:dyDescent="0.2">
      <c r="A302" s="261"/>
      <c r="B302" s="26" t="str">
        <f>'Data data'!C303</f>
        <v>J'OUVERT</v>
      </c>
      <c r="C302">
        <f>COUNTIF('Data data'!C:C, B302)</f>
        <v>2</v>
      </c>
      <c r="D302" t="str">
        <f>'Data data'!D303</f>
        <v>BROCKHAMPTON</v>
      </c>
      <c r="E302" t="e">
        <f>COUNTIF('Data data'!D:D, D302)+COUNTIF('Data data'!#REF!, D302)+COUNTIF('Data data'!#REF!, D302)+COUNTIF('Data data'!G:G, D302)</f>
        <v>#REF!</v>
      </c>
      <c r="F302" t="e">
        <f>'Data data'!#REF!</f>
        <v>#REF!</v>
      </c>
      <c r="G302" t="e">
        <f>COUNTIF('Data data'!D:D, F302)+COUNTIF('Data data'!#REF!, F302)+COUNTIF('Data data'!#REF!, F302)+COUNTIF('Data data'!G:G, F302)</f>
        <v>#REF!</v>
      </c>
      <c r="H302" t="e">
        <f>'Data data'!#REF!</f>
        <v>#REF!</v>
      </c>
      <c r="I302" t="e">
        <f>COUNTIF('Data data'!D:D, H302)+COUNTIF('Data data'!#REF!, H302)+COUNTIF('Data data'!#REF!, H302)+COUNTIF('Data data'!G:G, H302)</f>
        <v>#REF!</v>
      </c>
      <c r="J302">
        <f>'Data data'!G303</f>
        <v>0.16250000000000001</v>
      </c>
      <c r="K302" t="e">
        <f>COUNTIF('Data data'!D:D, J302)+COUNTIF('Data data'!#REF!, J302)+COUNTIF('Data data'!#REF!, J302)+COUNTIF('Data data'!G:G, J302)</f>
        <v>#REF!</v>
      </c>
      <c r="L302" s="36" t="e">
        <f>'Data data'!#REF!</f>
        <v>#REF!</v>
      </c>
      <c r="M302" t="e">
        <f>COUNTIF('Data data'!#REF!, L302)</f>
        <v>#REF!</v>
      </c>
    </row>
    <row r="303" spans="1:13" ht="14" thickBot="1" x14ac:dyDescent="0.2">
      <c r="A303" s="261"/>
      <c r="B303" s="26" t="str">
        <f>'Data data'!C304</f>
        <v>BUMP</v>
      </c>
      <c r="C303">
        <f>COUNTIF('Data data'!C:C, B303)</f>
        <v>2</v>
      </c>
      <c r="D303" t="str">
        <f>'Data data'!D304</f>
        <v>BROCKHAMPTON</v>
      </c>
      <c r="E303" t="e">
        <f>COUNTIF('Data data'!D:D, D303)+COUNTIF('Data data'!#REF!, D303)+COUNTIF('Data data'!#REF!, D303)+COUNTIF('Data data'!G:G, D303)</f>
        <v>#REF!</v>
      </c>
      <c r="F303" t="e">
        <f>'Data data'!#REF!</f>
        <v>#REF!</v>
      </c>
      <c r="G303" t="e">
        <f>COUNTIF('Data data'!D:D, F303)+COUNTIF('Data data'!#REF!, F303)+COUNTIF('Data data'!#REF!, F303)+COUNTIF('Data data'!G:G, F303)</f>
        <v>#REF!</v>
      </c>
      <c r="H303" t="e">
        <f>'Data data'!#REF!</f>
        <v>#REF!</v>
      </c>
      <c r="I303" t="e">
        <f>COUNTIF('Data data'!D:D, H303)+COUNTIF('Data data'!#REF!, H303)+COUNTIF('Data data'!#REF!, H303)+COUNTIF('Data data'!G:G, H303)</f>
        <v>#REF!</v>
      </c>
      <c r="J303">
        <f>'Data data'!G304</f>
        <v>0.10972222222222222</v>
      </c>
      <c r="K303" t="e">
        <f>COUNTIF('Data data'!D:D, J303)+COUNTIF('Data data'!#REF!, J303)+COUNTIF('Data data'!#REF!, J303)+COUNTIF('Data data'!G:G, J303)</f>
        <v>#REF!</v>
      </c>
      <c r="L303" s="36" t="e">
        <f>'Data data'!#REF!</f>
        <v>#REF!</v>
      </c>
      <c r="M303" t="e">
        <f>COUNTIF('Data data'!#REF!, L303)</f>
        <v>#REF!</v>
      </c>
    </row>
    <row r="304" spans="1:13" ht="14" thickBot="1" x14ac:dyDescent="0.2">
      <c r="A304" s="261"/>
      <c r="B304" s="26" t="str">
        <f>'Data data'!C305</f>
        <v>CHICK</v>
      </c>
      <c r="C304">
        <f>COUNTIF('Data data'!C:C, B304)</f>
        <v>3</v>
      </c>
      <c r="D304" t="str">
        <f>'Data data'!D305</f>
        <v>BROCKHAMPTON</v>
      </c>
      <c r="E304" t="e">
        <f>COUNTIF('Data data'!D:D, D304)+COUNTIF('Data data'!#REF!, D304)+COUNTIF('Data data'!#REF!, D304)+COUNTIF('Data data'!G:G, D304)</f>
        <v>#REF!</v>
      </c>
      <c r="F304" t="e">
        <f>'Data data'!#REF!</f>
        <v>#REF!</v>
      </c>
      <c r="G304" t="e">
        <f>COUNTIF('Data data'!D:D, F304)+COUNTIF('Data data'!#REF!, F304)+COUNTIF('Data data'!#REF!, F304)+COUNTIF('Data data'!G:G, F304)</f>
        <v>#REF!</v>
      </c>
      <c r="H304" t="e">
        <f>'Data data'!#REF!</f>
        <v>#REF!</v>
      </c>
      <c r="I304" t="e">
        <f>COUNTIF('Data data'!D:D, H304)+COUNTIF('Data data'!#REF!, H304)+COUNTIF('Data data'!#REF!, H304)+COUNTIF('Data data'!G:G, H304)</f>
        <v>#REF!</v>
      </c>
      <c r="J304">
        <f>'Data data'!G305</f>
        <v>0.14166666666666666</v>
      </c>
      <c r="K304" t="e">
        <f>COUNTIF('Data data'!D:D, J304)+COUNTIF('Data data'!#REF!, J304)+COUNTIF('Data data'!#REF!, J304)+COUNTIF('Data data'!G:G, J304)</f>
        <v>#REF!</v>
      </c>
      <c r="L304" s="36" t="e">
        <f>'Data data'!#REF!</f>
        <v>#REF!</v>
      </c>
      <c r="M304" t="e">
        <f>COUNTIF('Data data'!#REF!, L304)</f>
        <v>#REF!</v>
      </c>
    </row>
    <row r="305" spans="1:13" ht="14" thickBot="1" x14ac:dyDescent="0.2">
      <c r="A305" s="261"/>
      <c r="B305" s="26" t="str">
        <f>'Data data'!C306</f>
        <v>JESUS</v>
      </c>
      <c r="C305">
        <f>COUNTIF('Data data'!C:C, B305)</f>
        <v>3</v>
      </c>
      <c r="D305" t="str">
        <f>'Data data'!D306</f>
        <v>BROCKHAMPTON</v>
      </c>
      <c r="E305" t="e">
        <f>COUNTIF('Data data'!D:D, D305)+COUNTIF('Data data'!#REF!, D305)+COUNTIF('Data data'!#REF!, D305)+COUNTIF('Data data'!G:G, D305)</f>
        <v>#REF!</v>
      </c>
      <c r="F305" t="e">
        <f>'Data data'!#REF!</f>
        <v>#REF!</v>
      </c>
      <c r="G305" t="e">
        <f>COUNTIF('Data data'!D:D, F305)+COUNTIF('Data data'!#REF!, F305)+COUNTIF('Data data'!#REF!, F305)+COUNTIF('Data data'!G:G, F305)</f>
        <v>#REF!</v>
      </c>
      <c r="H305" t="e">
        <f>'Data data'!#REF!</f>
        <v>#REF!</v>
      </c>
      <c r="I305" t="e">
        <f>COUNTIF('Data data'!D:D, H305)+COUNTIF('Data data'!#REF!, H305)+COUNTIF('Data data'!#REF!, H305)+COUNTIF('Data data'!G:G, H305)</f>
        <v>#REF!</v>
      </c>
      <c r="J305">
        <f>'Data data'!G306</f>
        <v>5.5555555555555552E-2</v>
      </c>
      <c r="K305" t="e">
        <f>COUNTIF('Data data'!D:D, J305)+COUNTIF('Data data'!#REF!, J305)+COUNTIF('Data data'!#REF!, J305)+COUNTIF('Data data'!G:G, J305)</f>
        <v>#REF!</v>
      </c>
      <c r="L305" s="36" t="e">
        <f>'Data data'!#REF!</f>
        <v>#REF!</v>
      </c>
      <c r="M305" t="e">
        <f>COUNTIF('Data data'!#REF!, L305)</f>
        <v>#REF!</v>
      </c>
    </row>
    <row r="306" spans="1:13" ht="14" thickBot="1" x14ac:dyDescent="0.2">
      <c r="A306" s="259"/>
      <c r="B306" s="26" t="str">
        <f>'Data data'!C307</f>
        <v>Fangs</v>
      </c>
      <c r="C306">
        <f>COUNTIF('Data data'!C:C, B306)</f>
        <v>1</v>
      </c>
      <c r="D306" t="str">
        <f>'Data data'!D307</f>
        <v>Matt Champion</v>
      </c>
      <c r="E306" t="e">
        <f>COUNTIF('Data data'!D:D, D306)+COUNTIF('Data data'!#REF!, D306)+COUNTIF('Data data'!#REF!, D306)+COUNTIF('Data data'!G:G, D306)</f>
        <v>#REF!</v>
      </c>
      <c r="F306" t="e">
        <f>'Data data'!#REF!</f>
        <v>#REF!</v>
      </c>
      <c r="G306" t="e">
        <f>COUNTIF('Data data'!D:D, F306)+COUNTIF('Data data'!#REF!, F306)+COUNTIF('Data data'!#REF!, F306)+COUNTIF('Data data'!G:G, F306)</f>
        <v>#REF!</v>
      </c>
      <c r="H306" t="e">
        <f>'Data data'!#REF!</f>
        <v>#REF!</v>
      </c>
      <c r="I306" t="e">
        <f>COUNTIF('Data data'!D:D, H306)+COUNTIF('Data data'!#REF!, H306)+COUNTIF('Data data'!#REF!, H306)+COUNTIF('Data data'!G:G, H306)</f>
        <v>#REF!</v>
      </c>
      <c r="J306">
        <f>'Data data'!G307</f>
        <v>0.16250000000000001</v>
      </c>
      <c r="K306" t="e">
        <f>COUNTIF('Data data'!D:D, J306)+COUNTIF('Data data'!#REF!, J306)+COUNTIF('Data data'!#REF!, J306)+COUNTIF('Data data'!G:G, J306)</f>
        <v>#REF!</v>
      </c>
      <c r="L306" s="36" t="e">
        <f>'Data data'!#REF!</f>
        <v>#REF!</v>
      </c>
      <c r="M306" t="e">
        <f>COUNTIF('Data data'!#REF!, L306)</f>
        <v>#REF!</v>
      </c>
    </row>
    <row r="307" spans="1:13" ht="14" thickBot="1" x14ac:dyDescent="0.2">
      <c r="A307" s="306" t="s">
        <v>368</v>
      </c>
      <c r="B307" s="26" t="str">
        <f>'Data data'!C308</f>
        <v>It's Tricky</v>
      </c>
      <c r="C307">
        <f>COUNTIF('Data data'!C:C, B307)</f>
        <v>1</v>
      </c>
      <c r="D307" t="str">
        <f>'Data data'!D308</f>
        <v>Run-DMC</v>
      </c>
      <c r="E307" t="e">
        <f>COUNTIF('Data data'!D:D, D307)+COUNTIF('Data data'!#REF!, D307)+COUNTIF('Data data'!#REF!, D307)+COUNTIF('Data data'!G:G, D307)</f>
        <v>#REF!</v>
      </c>
      <c r="F307" t="e">
        <f>'Data data'!#REF!</f>
        <v>#REF!</v>
      </c>
      <c r="G307" t="e">
        <f>COUNTIF('Data data'!D:D, F307)+COUNTIF('Data data'!#REF!, F307)+COUNTIF('Data data'!#REF!, F307)+COUNTIF('Data data'!G:G, F307)</f>
        <v>#REF!</v>
      </c>
      <c r="H307" t="e">
        <f>'Data data'!#REF!</f>
        <v>#REF!</v>
      </c>
      <c r="I307" t="e">
        <f>COUNTIF('Data data'!D:D, H307)+COUNTIF('Data data'!#REF!, H307)+COUNTIF('Data data'!#REF!, H307)+COUNTIF('Data data'!G:G, H307)</f>
        <v>#REF!</v>
      </c>
      <c r="J307">
        <f>'Data data'!G308</f>
        <v>0.12708333333333333</v>
      </c>
      <c r="K307" t="e">
        <f>COUNTIF('Data data'!D:D, J307)+COUNTIF('Data data'!#REF!, J307)+COUNTIF('Data data'!#REF!, J307)+COUNTIF('Data data'!G:G, J307)</f>
        <v>#REF!</v>
      </c>
      <c r="L307" s="36" t="e">
        <f>'Data data'!#REF!</f>
        <v>#REF!</v>
      </c>
      <c r="M307" t="e">
        <f>COUNTIF('Data data'!#REF!, L307)</f>
        <v>#REF!</v>
      </c>
    </row>
    <row r="308" spans="1:13" ht="14" thickBot="1" x14ac:dyDescent="0.2">
      <c r="A308" s="261"/>
      <c r="B308" s="26" t="str">
        <f>'Data data'!C309</f>
        <v>Only</v>
      </c>
      <c r="C308">
        <f>COUNTIF('Data data'!C:C, B308)</f>
        <v>1</v>
      </c>
      <c r="D308" t="str">
        <f>'Data data'!D309</f>
        <v>Nicki Minaj, Drake (Mononymous), Lil Wayne, Chris Brown</v>
      </c>
      <c r="E308" t="e">
        <f>COUNTIF('Data data'!D:D, D308)+COUNTIF('Data data'!#REF!, D308)+COUNTIF('Data data'!#REF!, D308)+COUNTIF('Data data'!G:G, D308)</f>
        <v>#REF!</v>
      </c>
      <c r="F308" t="e">
        <f>'Data data'!#REF!</f>
        <v>#REF!</v>
      </c>
      <c r="G308" t="e">
        <f>COUNTIF('Data data'!D:D, F308)+COUNTIF('Data data'!#REF!, F308)+COUNTIF('Data data'!#REF!, F308)+COUNTIF('Data data'!G:G, F308)</f>
        <v>#REF!</v>
      </c>
      <c r="H308" t="e">
        <f>'Data data'!#REF!</f>
        <v>#REF!</v>
      </c>
      <c r="I308" t="e">
        <f>COUNTIF('Data data'!D:D, H308)+COUNTIF('Data data'!#REF!, H308)+COUNTIF('Data data'!#REF!, H308)+COUNTIF('Data data'!G:G, H308)</f>
        <v>#REF!</v>
      </c>
      <c r="J308">
        <f>'Data data'!G309</f>
        <v>0.21666666666666667</v>
      </c>
      <c r="K308" t="e">
        <f>COUNTIF('Data data'!D:D, J308)+COUNTIF('Data data'!#REF!, J308)+COUNTIF('Data data'!#REF!, J308)+COUNTIF('Data data'!G:G, J308)</f>
        <v>#REF!</v>
      </c>
      <c r="L308" s="36" t="e">
        <f>'Data data'!#REF!</f>
        <v>#REF!</v>
      </c>
      <c r="M308" t="e">
        <f>COUNTIF('Data data'!#REF!, L308)</f>
        <v>#REF!</v>
      </c>
    </row>
    <row r="309" spans="1:13" ht="14" thickBot="1" x14ac:dyDescent="0.2">
      <c r="A309" s="261"/>
      <c r="B309" s="26" t="str">
        <f>'Data data'!C310</f>
        <v>Partition</v>
      </c>
      <c r="C309">
        <f>COUNTIF('Data data'!C:C, B309)</f>
        <v>1</v>
      </c>
      <c r="D309" t="str">
        <f>'Data data'!D310</f>
        <v>Beyoncé (Mononymous)</v>
      </c>
      <c r="E309" t="e">
        <f>COUNTIF('Data data'!D:D, D309)+COUNTIF('Data data'!#REF!, D309)+COUNTIF('Data data'!#REF!, D309)+COUNTIF('Data data'!G:G, D309)</f>
        <v>#REF!</v>
      </c>
      <c r="F309" t="e">
        <f>'Data data'!#REF!</f>
        <v>#REF!</v>
      </c>
      <c r="G309" t="e">
        <f>COUNTIF('Data data'!D:D, F309)+COUNTIF('Data data'!#REF!, F309)+COUNTIF('Data data'!#REF!, F309)+COUNTIF('Data data'!G:G, F309)</f>
        <v>#REF!</v>
      </c>
      <c r="H309" t="e">
        <f>'Data data'!#REF!</f>
        <v>#REF!</v>
      </c>
      <c r="I309" t="e">
        <f>COUNTIF('Data data'!D:D, H309)+COUNTIF('Data data'!#REF!, H309)+COUNTIF('Data data'!#REF!, H309)+COUNTIF('Data data'!G:G, H309)</f>
        <v>#REF!</v>
      </c>
      <c r="J309">
        <f>'Data data'!G310</f>
        <v>0.22152777777777777</v>
      </c>
      <c r="K309" t="e">
        <f>COUNTIF('Data data'!D:D, J309)+COUNTIF('Data data'!#REF!, J309)+COUNTIF('Data data'!#REF!, J309)+COUNTIF('Data data'!G:G, J309)</f>
        <v>#REF!</v>
      </c>
      <c r="L309" s="36" t="e">
        <f>'Data data'!#REF!</f>
        <v>#REF!</v>
      </c>
      <c r="M309" t="e">
        <f>COUNTIF('Data data'!#REF!, L309)</f>
        <v>#REF!</v>
      </c>
    </row>
    <row r="310" spans="1:13" ht="14" thickBot="1" x14ac:dyDescent="0.2">
      <c r="A310" s="261"/>
      <c r="B310" s="26" t="str">
        <f>'Data data'!C311</f>
        <v>CHICK</v>
      </c>
      <c r="C310">
        <f>COUNTIF('Data data'!C:C, B310)</f>
        <v>3</v>
      </c>
      <c r="D310" t="str">
        <f>'Data data'!D311</f>
        <v>BROCKHAMPTON</v>
      </c>
      <c r="E310" t="e">
        <f>COUNTIF('Data data'!D:D, D310)+COUNTIF('Data data'!#REF!, D310)+COUNTIF('Data data'!#REF!, D310)+COUNTIF('Data data'!G:G, D310)</f>
        <v>#REF!</v>
      </c>
      <c r="F310" t="e">
        <f>'Data data'!#REF!</f>
        <v>#REF!</v>
      </c>
      <c r="G310" t="e">
        <f>COUNTIF('Data data'!D:D, F310)+COUNTIF('Data data'!#REF!, F310)+COUNTIF('Data data'!#REF!, F310)+COUNTIF('Data data'!G:G, F310)</f>
        <v>#REF!</v>
      </c>
      <c r="H310" t="e">
        <f>'Data data'!#REF!</f>
        <v>#REF!</v>
      </c>
      <c r="I310" t="e">
        <f>COUNTIF('Data data'!D:D, H310)+COUNTIF('Data data'!#REF!, H310)+COUNTIF('Data data'!#REF!, H310)+COUNTIF('Data data'!G:G, H310)</f>
        <v>#REF!</v>
      </c>
      <c r="J310">
        <f>'Data data'!G311</f>
        <v>0.14166666666666666</v>
      </c>
      <c r="K310" t="e">
        <f>COUNTIF('Data data'!D:D, J310)+COUNTIF('Data data'!#REF!, J310)+COUNTIF('Data data'!#REF!, J310)+COUNTIF('Data data'!G:G, J310)</f>
        <v>#REF!</v>
      </c>
      <c r="L310" s="36" t="e">
        <f>'Data data'!#REF!</f>
        <v>#REF!</v>
      </c>
      <c r="M310" t="e">
        <f>COUNTIF('Data data'!#REF!, L310)</f>
        <v>#REF!</v>
      </c>
    </row>
    <row r="311" spans="1:13" ht="14" thickBot="1" x14ac:dyDescent="0.2">
      <c r="A311" s="261"/>
      <c r="B311" s="26" t="str">
        <f>'Data data'!C312</f>
        <v>JESUS</v>
      </c>
      <c r="C311">
        <f>COUNTIF('Data data'!C:C, B311)</f>
        <v>3</v>
      </c>
      <c r="D311" t="str">
        <f>'Data data'!D312</f>
        <v>BROCKHAMPTON</v>
      </c>
      <c r="E311" t="e">
        <f>COUNTIF('Data data'!D:D, D311)+COUNTIF('Data data'!#REF!, D311)+COUNTIF('Data data'!#REF!, D311)+COUNTIF('Data data'!G:G, D311)</f>
        <v>#REF!</v>
      </c>
      <c r="F311" t="e">
        <f>'Data data'!#REF!</f>
        <v>#REF!</v>
      </c>
      <c r="G311" t="e">
        <f>COUNTIF('Data data'!D:D, F311)+COUNTIF('Data data'!#REF!, F311)+COUNTIF('Data data'!#REF!, F311)+COUNTIF('Data data'!G:G, F311)</f>
        <v>#REF!</v>
      </c>
      <c r="H311" t="e">
        <f>'Data data'!#REF!</f>
        <v>#REF!</v>
      </c>
      <c r="I311" t="e">
        <f>COUNTIF('Data data'!D:D, H311)+COUNTIF('Data data'!#REF!, H311)+COUNTIF('Data data'!#REF!, H311)+COUNTIF('Data data'!G:G, H311)</f>
        <v>#REF!</v>
      </c>
      <c r="J311">
        <f>'Data data'!G312</f>
        <v>5.5555555555555552E-2</v>
      </c>
      <c r="K311" t="e">
        <f>COUNTIF('Data data'!D:D, J311)+COUNTIF('Data data'!#REF!, J311)+COUNTIF('Data data'!#REF!, J311)+COUNTIF('Data data'!G:G, J311)</f>
        <v>#REF!</v>
      </c>
      <c r="L311" s="36" t="e">
        <f>'Data data'!#REF!</f>
        <v>#REF!</v>
      </c>
      <c r="M311" t="e">
        <f>COUNTIF('Data data'!#REF!, L311)</f>
        <v>#REF!</v>
      </c>
    </row>
    <row r="312" spans="1:13" ht="14" thickBot="1" x14ac:dyDescent="0.2">
      <c r="A312" s="261"/>
      <c r="B312" s="26" t="str">
        <f>'Data data'!C313</f>
        <v>ALASKA</v>
      </c>
      <c r="C312">
        <f>COUNTIF('Data data'!C:C, B312)</f>
        <v>3</v>
      </c>
      <c r="D312" t="str">
        <f>'Data data'!D313</f>
        <v>BROCKHAMPTON</v>
      </c>
      <c r="E312" t="e">
        <f>COUNTIF('Data data'!D:D, D312)+COUNTIF('Data data'!#REF!, D312)+COUNTIF('Data data'!#REF!, D312)+COUNTIF('Data data'!G:G, D312)</f>
        <v>#REF!</v>
      </c>
      <c r="F312" t="e">
        <f>'Data data'!#REF!</f>
        <v>#REF!</v>
      </c>
      <c r="G312" t="e">
        <f>COUNTIF('Data data'!D:D, F312)+COUNTIF('Data data'!#REF!, F312)+COUNTIF('Data data'!#REF!, F312)+COUNTIF('Data data'!G:G, F312)</f>
        <v>#REF!</v>
      </c>
      <c r="H312" t="e">
        <f>'Data data'!#REF!</f>
        <v>#REF!</v>
      </c>
      <c r="I312" t="e">
        <f>COUNTIF('Data data'!D:D, H312)+COUNTIF('Data data'!#REF!, H312)+COUNTIF('Data data'!#REF!, H312)+COUNTIF('Data data'!G:G, H312)</f>
        <v>#REF!</v>
      </c>
      <c r="J312">
        <f>'Data data'!G313</f>
        <v>0.13819444444444443</v>
      </c>
      <c r="K312" t="e">
        <f>COUNTIF('Data data'!D:D, J312)+COUNTIF('Data data'!#REF!, J312)+COUNTIF('Data data'!#REF!, J312)+COUNTIF('Data data'!G:G, J312)</f>
        <v>#REF!</v>
      </c>
      <c r="L312" s="36" t="e">
        <f>'Data data'!#REF!</f>
        <v>#REF!</v>
      </c>
      <c r="M312" t="e">
        <f>COUNTIF('Data data'!#REF!, L312)</f>
        <v>#REF!</v>
      </c>
    </row>
    <row r="313" spans="1:13" ht="14" thickBot="1" x14ac:dyDescent="0.2">
      <c r="A313" s="261"/>
      <c r="B313" s="26" t="str">
        <f>'Data data'!C314</f>
        <v>Wesley's Theory</v>
      </c>
      <c r="C313">
        <f>COUNTIF('Data data'!C:C, B313)</f>
        <v>2</v>
      </c>
      <c r="D313" t="str">
        <f>'Data data'!D314</f>
        <v>Kendrick Lamar</v>
      </c>
      <c r="E313" t="e">
        <f>COUNTIF('Data data'!D:D, D313)+COUNTIF('Data data'!#REF!, D313)+COUNTIF('Data data'!#REF!, D313)+COUNTIF('Data data'!G:G, D313)</f>
        <v>#REF!</v>
      </c>
      <c r="F313" t="e">
        <f>'Data data'!#REF!</f>
        <v>#REF!</v>
      </c>
      <c r="G313" t="e">
        <f>COUNTIF('Data data'!D:D, F313)+COUNTIF('Data data'!#REF!, F313)+COUNTIF('Data data'!#REF!, F313)+COUNTIF('Data data'!G:G, F313)</f>
        <v>#REF!</v>
      </c>
      <c r="H313" t="e">
        <f>'Data data'!#REF!</f>
        <v>#REF!</v>
      </c>
      <c r="I313" t="e">
        <f>COUNTIF('Data data'!D:D, H313)+COUNTIF('Data data'!#REF!, H313)+COUNTIF('Data data'!#REF!, H313)+COUNTIF('Data data'!G:G, H313)</f>
        <v>#REF!</v>
      </c>
      <c r="J313">
        <f>'Data data'!G314</f>
        <v>0.19930555555555554</v>
      </c>
      <c r="K313" t="e">
        <f>COUNTIF('Data data'!D:D, J313)+COUNTIF('Data data'!#REF!, J313)+COUNTIF('Data data'!#REF!, J313)+COUNTIF('Data data'!G:G, J313)</f>
        <v>#REF!</v>
      </c>
      <c r="L313" s="36" t="e">
        <f>'Data data'!#REF!</f>
        <v>#REF!</v>
      </c>
      <c r="M313" t="e">
        <f>COUNTIF('Data data'!#REF!, L313)</f>
        <v>#REF!</v>
      </c>
    </row>
    <row r="314" spans="1:13" ht="14" thickBot="1" x14ac:dyDescent="0.2">
      <c r="A314" s="261"/>
      <c r="B314" s="26" t="str">
        <f>'Data data'!C315</f>
        <v>King Kunta</v>
      </c>
      <c r="C314">
        <f>COUNTIF('Data data'!C:C, B314)</f>
        <v>2</v>
      </c>
      <c r="D314" t="str">
        <f>'Data data'!D315</f>
        <v>Kendrick Lamar</v>
      </c>
      <c r="E314" t="e">
        <f>COUNTIF('Data data'!D:D, D314)+COUNTIF('Data data'!#REF!, D314)+COUNTIF('Data data'!#REF!, D314)+COUNTIF('Data data'!G:G, D314)</f>
        <v>#REF!</v>
      </c>
      <c r="F314" t="e">
        <f>'Data data'!#REF!</f>
        <v>#REF!</v>
      </c>
      <c r="G314" t="e">
        <f>COUNTIF('Data data'!D:D, F314)+COUNTIF('Data data'!#REF!, F314)+COUNTIF('Data data'!#REF!, F314)+COUNTIF('Data data'!G:G, F314)</f>
        <v>#REF!</v>
      </c>
      <c r="H314" t="e">
        <f>'Data data'!#REF!</f>
        <v>#REF!</v>
      </c>
      <c r="I314" t="e">
        <f>COUNTIF('Data data'!D:D, H314)+COUNTIF('Data data'!#REF!, H314)+COUNTIF('Data data'!#REF!, H314)+COUNTIF('Data data'!G:G, H314)</f>
        <v>#REF!</v>
      </c>
      <c r="J314">
        <f>'Data data'!G315</f>
        <v>0.16319444444444445</v>
      </c>
      <c r="K314" t="e">
        <f>COUNTIF('Data data'!D:D, J314)+COUNTIF('Data data'!#REF!, J314)+COUNTIF('Data data'!#REF!, J314)+COUNTIF('Data data'!G:G, J314)</f>
        <v>#REF!</v>
      </c>
      <c r="L314" s="36" t="e">
        <f>'Data data'!#REF!</f>
        <v>#REF!</v>
      </c>
      <c r="M314" t="e">
        <f>COUNTIF('Data data'!#REF!, L314)</f>
        <v>#REF!</v>
      </c>
    </row>
    <row r="315" spans="1:13" ht="14" thickBot="1" x14ac:dyDescent="0.2">
      <c r="A315" s="259"/>
      <c r="B315" s="26" t="str">
        <f>'Data data'!C316</f>
        <v>American Boy</v>
      </c>
      <c r="C315">
        <f>COUNTIF('Data data'!C:C, B315)</f>
        <v>1</v>
      </c>
      <c r="D315" t="str">
        <f>'Data data'!D316</f>
        <v>Estelle (Mononymous), Kanye West</v>
      </c>
      <c r="E315" t="e">
        <f>COUNTIF('Data data'!D:D, D315)+COUNTIF('Data data'!#REF!, D315)+COUNTIF('Data data'!#REF!, D315)+COUNTIF('Data data'!G:G, D315)</f>
        <v>#REF!</v>
      </c>
      <c r="F315" t="e">
        <f>'Data data'!#REF!</f>
        <v>#REF!</v>
      </c>
      <c r="G315" t="e">
        <f>COUNTIF('Data data'!D:D, F315)+COUNTIF('Data data'!#REF!, F315)+COUNTIF('Data data'!#REF!, F315)+COUNTIF('Data data'!G:G, F315)</f>
        <v>#REF!</v>
      </c>
      <c r="H315" t="e">
        <f>'Data data'!#REF!</f>
        <v>#REF!</v>
      </c>
      <c r="I315" t="e">
        <f>COUNTIF('Data data'!D:D, H315)+COUNTIF('Data data'!#REF!, H315)+COUNTIF('Data data'!#REF!, H315)+COUNTIF('Data data'!G:G, H315)</f>
        <v>#REF!</v>
      </c>
      <c r="J315">
        <f>'Data data'!G316</f>
        <v>0.19791666666666666</v>
      </c>
      <c r="K315" t="e">
        <f>COUNTIF('Data data'!D:D, J315)+COUNTIF('Data data'!#REF!, J315)+COUNTIF('Data data'!#REF!, J315)+COUNTIF('Data data'!G:G, J315)</f>
        <v>#REF!</v>
      </c>
      <c r="L315" s="36" t="e">
        <f>'Data data'!#REF!</f>
        <v>#REF!</v>
      </c>
      <c r="M315" t="e">
        <f>COUNTIF('Data data'!#REF!, L315)</f>
        <v>#REF!</v>
      </c>
    </row>
    <row r="316" spans="1:13" ht="14" thickBot="1" x14ac:dyDescent="0.2">
      <c r="A316" s="306" t="s">
        <v>369</v>
      </c>
      <c r="B316" s="26" t="str">
        <f>'Data data'!C317</f>
        <v>Bidi Bidi Bom Bom</v>
      </c>
      <c r="C316">
        <f>COUNTIF('Data data'!C:C, B316)</f>
        <v>1</v>
      </c>
      <c r="D316" t="str">
        <f>'Data data'!D317</f>
        <v>Selena (Mononymous)</v>
      </c>
      <c r="E316" t="e">
        <f>COUNTIF('Data data'!D:D, D316)+COUNTIF('Data data'!#REF!, D316)+COUNTIF('Data data'!#REF!, D316)+COUNTIF('Data data'!G:G, D316)</f>
        <v>#REF!</v>
      </c>
      <c r="F316" t="e">
        <f>'Data data'!#REF!</f>
        <v>#REF!</v>
      </c>
      <c r="G316" t="e">
        <f>COUNTIF('Data data'!D:D, F316)+COUNTIF('Data data'!#REF!, F316)+COUNTIF('Data data'!#REF!, F316)+COUNTIF('Data data'!G:G, F316)</f>
        <v>#REF!</v>
      </c>
      <c r="H316" t="e">
        <f>'Data data'!#REF!</f>
        <v>#REF!</v>
      </c>
      <c r="I316" t="e">
        <f>COUNTIF('Data data'!D:D, H316)+COUNTIF('Data data'!#REF!, H316)+COUNTIF('Data data'!#REF!, H316)+COUNTIF('Data data'!G:G, H316)</f>
        <v>#REF!</v>
      </c>
      <c r="J316">
        <f>'Data data'!G317</f>
        <v>0.14652777777777778</v>
      </c>
      <c r="K316" t="e">
        <f>COUNTIF('Data data'!D:D, J316)+COUNTIF('Data data'!#REF!, J316)+COUNTIF('Data data'!#REF!, J316)+COUNTIF('Data data'!G:G, J316)</f>
        <v>#REF!</v>
      </c>
      <c r="L316" s="36" t="e">
        <f>'Data data'!#REF!</f>
        <v>#REF!</v>
      </c>
      <c r="M316" t="e">
        <f>COUNTIF('Data data'!#REF!, L316)</f>
        <v>#REF!</v>
      </c>
    </row>
    <row r="317" spans="1:13" ht="14" thickBot="1" x14ac:dyDescent="0.2">
      <c r="A317" s="261"/>
      <c r="B317" s="26" t="str">
        <f>'Data data'!C318</f>
        <v>Techno Cumbia</v>
      </c>
      <c r="C317">
        <f>COUNTIF('Data data'!C:C, B317)</f>
        <v>1</v>
      </c>
      <c r="D317" t="str">
        <f>'Data data'!D318</f>
        <v>Selena (Mononymous)</v>
      </c>
      <c r="E317" t="e">
        <f>COUNTIF('Data data'!D:D, D317)+COUNTIF('Data data'!#REF!, D317)+COUNTIF('Data data'!#REF!, D317)+COUNTIF('Data data'!G:G, D317)</f>
        <v>#REF!</v>
      </c>
      <c r="F317" t="e">
        <f>'Data data'!#REF!</f>
        <v>#REF!</v>
      </c>
      <c r="G317" t="e">
        <f>COUNTIF('Data data'!D:D, F317)+COUNTIF('Data data'!#REF!, F317)+COUNTIF('Data data'!#REF!, F317)+COUNTIF('Data data'!G:G, F317)</f>
        <v>#REF!</v>
      </c>
      <c r="H317" t="e">
        <f>'Data data'!#REF!</f>
        <v>#REF!</v>
      </c>
      <c r="I317" t="e">
        <f>COUNTIF('Data data'!D:D, H317)+COUNTIF('Data data'!#REF!, H317)+COUNTIF('Data data'!#REF!, H317)+COUNTIF('Data data'!G:G, H317)</f>
        <v>#REF!</v>
      </c>
      <c r="J317">
        <f>'Data data'!G318</f>
        <v>0.15763888888888888</v>
      </c>
      <c r="K317" t="e">
        <f>COUNTIF('Data data'!D:D, J317)+COUNTIF('Data data'!#REF!, J317)+COUNTIF('Data data'!#REF!, J317)+COUNTIF('Data data'!G:G, J317)</f>
        <v>#REF!</v>
      </c>
      <c r="L317" s="36" t="e">
        <f>'Data data'!#REF!</f>
        <v>#REF!</v>
      </c>
      <c r="M317" t="e">
        <f>COUNTIF('Data data'!#REF!, L317)</f>
        <v>#REF!</v>
      </c>
    </row>
    <row r="318" spans="1:13" ht="14" thickBot="1" x14ac:dyDescent="0.2">
      <c r="A318" s="261"/>
      <c r="B318" s="26" t="str">
        <f>'Data data'!C319</f>
        <v>King Kunta</v>
      </c>
      <c r="C318">
        <f>COUNTIF('Data data'!C:C, B318)</f>
        <v>2</v>
      </c>
      <c r="D318" t="str">
        <f>'Data data'!D319</f>
        <v>Kendrick Lamar</v>
      </c>
      <c r="E318" t="e">
        <f>COUNTIF('Data data'!D:D, D318)+COUNTIF('Data data'!#REF!, D318)+COUNTIF('Data data'!#REF!, D318)+COUNTIF('Data data'!G:G, D318)</f>
        <v>#REF!</v>
      </c>
      <c r="F318" t="e">
        <f>'Data data'!#REF!</f>
        <v>#REF!</v>
      </c>
      <c r="G318" t="e">
        <f>COUNTIF('Data data'!D:D, F318)+COUNTIF('Data data'!#REF!, F318)+COUNTIF('Data data'!#REF!, F318)+COUNTIF('Data data'!G:G, F318)</f>
        <v>#REF!</v>
      </c>
      <c r="H318" t="e">
        <f>'Data data'!#REF!</f>
        <v>#REF!</v>
      </c>
      <c r="I318" t="e">
        <f>COUNTIF('Data data'!D:D, H318)+COUNTIF('Data data'!#REF!, H318)+COUNTIF('Data data'!#REF!, H318)+COUNTIF('Data data'!G:G, H318)</f>
        <v>#REF!</v>
      </c>
      <c r="J318">
        <f>'Data data'!G319</f>
        <v>0.16319444444444445</v>
      </c>
      <c r="K318" t="e">
        <f>COUNTIF('Data data'!D:D, J318)+COUNTIF('Data data'!#REF!, J318)+COUNTIF('Data data'!#REF!, J318)+COUNTIF('Data data'!G:G, J318)</f>
        <v>#REF!</v>
      </c>
      <c r="L318" s="36" t="e">
        <f>'Data data'!#REF!</f>
        <v>#REF!</v>
      </c>
      <c r="M318" t="e">
        <f>COUNTIF('Data data'!#REF!, L318)</f>
        <v>#REF!</v>
      </c>
    </row>
    <row r="319" spans="1:13" ht="14" thickBot="1" x14ac:dyDescent="0.2">
      <c r="A319" s="261"/>
      <c r="B319" s="26" t="str">
        <f>'Data data'!C320</f>
        <v>Lonesome Tears</v>
      </c>
      <c r="C319">
        <f>COUNTIF('Data data'!C:C, B319)</f>
        <v>2</v>
      </c>
      <c r="D319" t="str">
        <f>'Data data'!D320</f>
        <v>Beck (Mononymous)</v>
      </c>
      <c r="E319" t="e">
        <f>COUNTIF('Data data'!D:D, D319)+COUNTIF('Data data'!#REF!, D319)+COUNTIF('Data data'!#REF!, D319)+COUNTIF('Data data'!G:G, D319)</f>
        <v>#REF!</v>
      </c>
      <c r="F319" t="e">
        <f>'Data data'!#REF!</f>
        <v>#REF!</v>
      </c>
      <c r="G319" t="e">
        <f>COUNTIF('Data data'!D:D, F319)+COUNTIF('Data data'!#REF!, F319)+COUNTIF('Data data'!#REF!, F319)+COUNTIF('Data data'!G:G, F319)</f>
        <v>#REF!</v>
      </c>
      <c r="H319" t="e">
        <f>'Data data'!#REF!</f>
        <v>#REF!</v>
      </c>
      <c r="I319" t="e">
        <f>COUNTIF('Data data'!D:D, H319)+COUNTIF('Data data'!#REF!, H319)+COUNTIF('Data data'!#REF!, H319)+COUNTIF('Data data'!G:G, H319)</f>
        <v>#REF!</v>
      </c>
      <c r="J319">
        <f>'Data data'!G320</f>
        <v>0.23472222222222219</v>
      </c>
      <c r="K319" t="e">
        <f>COUNTIF('Data data'!D:D, J319)+COUNTIF('Data data'!#REF!, J319)+COUNTIF('Data data'!#REF!, J319)+COUNTIF('Data data'!G:G, J319)</f>
        <v>#REF!</v>
      </c>
      <c r="L319" s="36" t="e">
        <f>'Data data'!#REF!</f>
        <v>#REF!</v>
      </c>
      <c r="M319" t="e">
        <f>COUNTIF('Data data'!#REF!, L319)</f>
        <v>#REF!</v>
      </c>
    </row>
    <row r="320" spans="1:13" ht="14" thickBot="1" x14ac:dyDescent="0.2">
      <c r="A320" s="261"/>
      <c r="B320" s="26" t="str">
        <f>'Data data'!C321</f>
        <v>Paper Tiger</v>
      </c>
      <c r="C320">
        <f>COUNTIF('Data data'!C:C, B320)</f>
        <v>1</v>
      </c>
      <c r="D320" t="str">
        <f>'Data data'!D321</f>
        <v>Beck (Mononymous)</v>
      </c>
      <c r="E320" t="e">
        <f>COUNTIF('Data data'!D:D, D320)+COUNTIF('Data data'!#REF!, D320)+COUNTIF('Data data'!#REF!, D320)+COUNTIF('Data data'!G:G, D320)</f>
        <v>#REF!</v>
      </c>
      <c r="F320" t="e">
        <f>'Data data'!#REF!</f>
        <v>#REF!</v>
      </c>
      <c r="G320" t="e">
        <f>COUNTIF('Data data'!D:D, F320)+COUNTIF('Data data'!#REF!, F320)+COUNTIF('Data data'!#REF!, F320)+COUNTIF('Data data'!G:G, F320)</f>
        <v>#REF!</v>
      </c>
      <c r="H320" t="e">
        <f>'Data data'!#REF!</f>
        <v>#REF!</v>
      </c>
      <c r="I320" t="e">
        <f>COUNTIF('Data data'!D:D, H320)+COUNTIF('Data data'!#REF!, H320)+COUNTIF('Data data'!#REF!, H320)+COUNTIF('Data data'!G:G, H320)</f>
        <v>#REF!</v>
      </c>
      <c r="J320">
        <f>'Data data'!G321</f>
        <v>0.19166666666666665</v>
      </c>
      <c r="K320" t="e">
        <f>COUNTIF('Data data'!D:D, J320)+COUNTIF('Data data'!#REF!, J320)+COUNTIF('Data data'!#REF!, J320)+COUNTIF('Data data'!G:G, J320)</f>
        <v>#REF!</v>
      </c>
      <c r="L320" s="36" t="e">
        <f>'Data data'!#REF!</f>
        <v>#REF!</v>
      </c>
      <c r="M320" t="e">
        <f>COUNTIF('Data data'!#REF!, L320)</f>
        <v>#REF!</v>
      </c>
    </row>
    <row r="321" spans="1:13" ht="14" thickBot="1" x14ac:dyDescent="0.2">
      <c r="A321" s="261"/>
      <c r="B321" s="26" t="str">
        <f>'Data data'!C322</f>
        <v>Jack-Ass</v>
      </c>
      <c r="C321">
        <f>COUNTIF('Data data'!C:C, B321)</f>
        <v>1</v>
      </c>
      <c r="D321" t="str">
        <f>'Data data'!D322</f>
        <v>Beck (Mononymous)</v>
      </c>
      <c r="E321" t="e">
        <f>COUNTIF('Data data'!D:D, D321)+COUNTIF('Data data'!#REF!, D321)+COUNTIF('Data data'!#REF!, D321)+COUNTIF('Data data'!G:G, D321)</f>
        <v>#REF!</v>
      </c>
      <c r="F321" t="e">
        <f>'Data data'!#REF!</f>
        <v>#REF!</v>
      </c>
      <c r="G321" t="e">
        <f>COUNTIF('Data data'!D:D, F321)+COUNTIF('Data data'!#REF!, F321)+COUNTIF('Data data'!#REF!, F321)+COUNTIF('Data data'!G:G, F321)</f>
        <v>#REF!</v>
      </c>
      <c r="H321" t="e">
        <f>'Data data'!#REF!</f>
        <v>#REF!</v>
      </c>
      <c r="I321" t="e">
        <f>COUNTIF('Data data'!D:D, H321)+COUNTIF('Data data'!#REF!, H321)+COUNTIF('Data data'!#REF!, H321)+COUNTIF('Data data'!G:G, H321)</f>
        <v>#REF!</v>
      </c>
      <c r="J321">
        <f>'Data data'!G322</f>
        <v>0.17500000000000002</v>
      </c>
      <c r="K321" t="e">
        <f>COUNTIF('Data data'!D:D, J321)+COUNTIF('Data data'!#REF!, J321)+COUNTIF('Data data'!#REF!, J321)+COUNTIF('Data data'!G:G, J321)</f>
        <v>#REF!</v>
      </c>
      <c r="L321" s="36" t="e">
        <f>'Data data'!#REF!</f>
        <v>#REF!</v>
      </c>
      <c r="M321" t="e">
        <f>COUNTIF('Data data'!#REF!, L321)</f>
        <v>#REF!</v>
      </c>
    </row>
    <row r="322" spans="1:13" ht="14" thickBot="1" x14ac:dyDescent="0.2">
      <c r="A322" s="261"/>
      <c r="B322" s="26" t="str">
        <f>'Data data'!C323</f>
        <v>Hotwax</v>
      </c>
      <c r="C322">
        <f>COUNTIF('Data data'!C:C, B322)</f>
        <v>3</v>
      </c>
      <c r="D322" t="str">
        <f>'Data data'!D323</f>
        <v>Beck (Mononymous)</v>
      </c>
      <c r="E322" t="e">
        <f>COUNTIF('Data data'!D:D, D322)+COUNTIF('Data data'!#REF!, D322)+COUNTIF('Data data'!#REF!, D322)+COUNTIF('Data data'!G:G, D322)</f>
        <v>#REF!</v>
      </c>
      <c r="F322" t="e">
        <f>'Data data'!#REF!</f>
        <v>#REF!</v>
      </c>
      <c r="G322" t="e">
        <f>COUNTIF('Data data'!D:D, F322)+COUNTIF('Data data'!#REF!, F322)+COUNTIF('Data data'!#REF!, F322)+COUNTIF('Data data'!G:G, F322)</f>
        <v>#REF!</v>
      </c>
      <c r="H322" t="e">
        <f>'Data data'!#REF!</f>
        <v>#REF!</v>
      </c>
      <c r="I322" t="e">
        <f>COUNTIF('Data data'!D:D, H322)+COUNTIF('Data data'!#REF!, H322)+COUNTIF('Data data'!#REF!, H322)+COUNTIF('Data data'!G:G, H322)</f>
        <v>#REF!</v>
      </c>
      <c r="J322">
        <f>'Data data'!G323</f>
        <v>0.15972222222222224</v>
      </c>
      <c r="K322" t="e">
        <f>COUNTIF('Data data'!D:D, J322)+COUNTIF('Data data'!#REF!, J322)+COUNTIF('Data data'!#REF!, J322)+COUNTIF('Data data'!G:G, J322)</f>
        <v>#REF!</v>
      </c>
      <c r="L322" s="36" t="e">
        <f>'Data data'!#REF!</f>
        <v>#REF!</v>
      </c>
      <c r="M322" t="e">
        <f>COUNTIF('Data data'!#REF!, L322)</f>
        <v>#REF!</v>
      </c>
    </row>
    <row r="323" spans="1:13" ht="14" thickBot="1" x14ac:dyDescent="0.2">
      <c r="A323" s="261"/>
      <c r="B323" s="26" t="str">
        <f>'Data data'!C324</f>
        <v>Where It's At</v>
      </c>
      <c r="C323">
        <f>COUNTIF('Data data'!C:C, B323)</f>
        <v>2</v>
      </c>
      <c r="D323" t="str">
        <f>'Data data'!D324</f>
        <v>Beck (Mononymous)</v>
      </c>
      <c r="E323" t="e">
        <f>COUNTIF('Data data'!D:D, D323)+COUNTIF('Data data'!#REF!, D323)+COUNTIF('Data data'!#REF!, D323)+COUNTIF('Data data'!G:G, D323)</f>
        <v>#REF!</v>
      </c>
      <c r="F323" t="e">
        <f>'Data data'!#REF!</f>
        <v>#REF!</v>
      </c>
      <c r="G323" t="e">
        <f>COUNTIF('Data data'!D:D, F323)+COUNTIF('Data data'!#REF!, F323)+COUNTIF('Data data'!#REF!, F323)+COUNTIF('Data data'!G:G, F323)</f>
        <v>#REF!</v>
      </c>
      <c r="H323" t="e">
        <f>'Data data'!#REF!</f>
        <v>#REF!</v>
      </c>
      <c r="I323" t="e">
        <f>COUNTIF('Data data'!D:D, H323)+COUNTIF('Data data'!#REF!, H323)+COUNTIF('Data data'!#REF!, H323)+COUNTIF('Data data'!G:G, H323)</f>
        <v>#REF!</v>
      </c>
      <c r="J323">
        <f>'Data data'!G324</f>
        <v>0.2298611111111111</v>
      </c>
      <c r="K323" t="e">
        <f>COUNTIF('Data data'!D:D, J323)+COUNTIF('Data data'!#REF!, J323)+COUNTIF('Data data'!#REF!, J323)+COUNTIF('Data data'!G:G, J323)</f>
        <v>#REF!</v>
      </c>
      <c r="L323" s="36" t="e">
        <f>'Data data'!#REF!</f>
        <v>#REF!</v>
      </c>
      <c r="M323" t="e">
        <f>COUNTIF('Data data'!#REF!, L323)</f>
        <v>#REF!</v>
      </c>
    </row>
    <row r="324" spans="1:13" ht="14" thickBot="1" x14ac:dyDescent="0.2">
      <c r="A324" s="261"/>
      <c r="B324" s="26" t="str">
        <f>'Data data'!C325</f>
        <v>Deadweight</v>
      </c>
      <c r="C324">
        <f>COUNTIF('Data data'!C:C, B324)</f>
        <v>3</v>
      </c>
      <c r="D324" t="str">
        <f>'Data data'!D325</f>
        <v>Beck (Mononymous)</v>
      </c>
      <c r="E324" t="e">
        <f>COUNTIF('Data data'!D:D, D324)+COUNTIF('Data data'!#REF!, D324)+COUNTIF('Data data'!#REF!, D324)+COUNTIF('Data data'!G:G, D324)</f>
        <v>#REF!</v>
      </c>
      <c r="F324" t="e">
        <f>'Data data'!#REF!</f>
        <v>#REF!</v>
      </c>
      <c r="G324" t="e">
        <f>COUNTIF('Data data'!D:D, F324)+COUNTIF('Data data'!#REF!, F324)+COUNTIF('Data data'!#REF!, F324)+COUNTIF('Data data'!G:G, F324)</f>
        <v>#REF!</v>
      </c>
      <c r="H324" t="e">
        <f>'Data data'!#REF!</f>
        <v>#REF!</v>
      </c>
      <c r="I324" t="e">
        <f>COUNTIF('Data data'!D:D, H324)+COUNTIF('Data data'!#REF!, H324)+COUNTIF('Data data'!#REF!, H324)+COUNTIF('Data data'!G:G, H324)</f>
        <v>#REF!</v>
      </c>
      <c r="J324">
        <f>'Data data'!G325</f>
        <v>0.25833333333333336</v>
      </c>
      <c r="K324" t="e">
        <f>COUNTIF('Data data'!D:D, J324)+COUNTIF('Data data'!#REF!, J324)+COUNTIF('Data data'!#REF!, J324)+COUNTIF('Data data'!G:G, J324)</f>
        <v>#REF!</v>
      </c>
      <c r="L324" s="36" t="e">
        <f>'Data data'!#REF!</f>
        <v>#REF!</v>
      </c>
      <c r="M324" t="e">
        <f>COUNTIF('Data data'!#REF!, L324)</f>
        <v>#REF!</v>
      </c>
    </row>
    <row r="325" spans="1:13" ht="14" thickBot="1" x14ac:dyDescent="0.2">
      <c r="A325" s="261"/>
      <c r="B325" s="26" t="str">
        <f>'Data data'!C326</f>
        <v>Lazy Files</v>
      </c>
      <c r="C325">
        <f>COUNTIF('Data data'!C:C, B325)</f>
        <v>1</v>
      </c>
      <c r="D325" t="str">
        <f>'Data data'!D326</f>
        <v>Beck (Mononymous)</v>
      </c>
      <c r="E325" t="e">
        <f>COUNTIF('Data data'!D:D, D325)+COUNTIF('Data data'!#REF!, D325)+COUNTIF('Data data'!#REF!, D325)+COUNTIF('Data data'!G:G, D325)</f>
        <v>#REF!</v>
      </c>
      <c r="F325" t="e">
        <f>'Data data'!#REF!</f>
        <v>#REF!</v>
      </c>
      <c r="G325" t="e">
        <f>COUNTIF('Data data'!D:D, F325)+COUNTIF('Data data'!#REF!, F325)+COUNTIF('Data data'!#REF!, F325)+COUNTIF('Data data'!G:G, F325)</f>
        <v>#REF!</v>
      </c>
      <c r="H325" t="e">
        <f>'Data data'!#REF!</f>
        <v>#REF!</v>
      </c>
      <c r="I325" t="e">
        <f>COUNTIF('Data data'!D:D, H325)+COUNTIF('Data data'!#REF!, H325)+COUNTIF('Data data'!#REF!, H325)+COUNTIF('Data data'!G:G, H325)</f>
        <v>#REF!</v>
      </c>
      <c r="J325">
        <f>'Data data'!G326</f>
        <v>0.15486111111111112</v>
      </c>
      <c r="K325" t="e">
        <f>COUNTIF('Data data'!D:D, J325)+COUNTIF('Data data'!#REF!, J325)+COUNTIF('Data data'!#REF!, J325)+COUNTIF('Data data'!G:G, J325)</f>
        <v>#REF!</v>
      </c>
      <c r="L325" s="36" t="e">
        <f>'Data data'!#REF!</f>
        <v>#REF!</v>
      </c>
      <c r="M325" t="e">
        <f>COUNTIF('Data data'!#REF!, L325)</f>
        <v>#REF!</v>
      </c>
    </row>
    <row r="326" spans="1:13" ht="14" thickBot="1" x14ac:dyDescent="0.2">
      <c r="A326" s="261"/>
      <c r="B326" s="26" t="str">
        <f>'Data data'!C327</f>
        <v>Morning</v>
      </c>
      <c r="C326">
        <f>COUNTIF('Data data'!C:C, B326)</f>
        <v>2</v>
      </c>
      <c r="D326" t="str">
        <f>'Data data'!D327</f>
        <v>Beck (Mononymous)</v>
      </c>
      <c r="E326" t="e">
        <f>COUNTIF('Data data'!D:D, D326)+COUNTIF('Data data'!#REF!, D326)+COUNTIF('Data data'!#REF!, D326)+COUNTIF('Data data'!G:G, D326)</f>
        <v>#REF!</v>
      </c>
      <c r="F326" t="e">
        <f>'Data data'!#REF!</f>
        <v>#REF!</v>
      </c>
      <c r="G326" t="e">
        <f>COUNTIF('Data data'!D:D, F326)+COUNTIF('Data data'!#REF!, F326)+COUNTIF('Data data'!#REF!, F326)+COUNTIF('Data data'!G:G, F326)</f>
        <v>#REF!</v>
      </c>
      <c r="H326" t="e">
        <f>'Data data'!#REF!</f>
        <v>#REF!</v>
      </c>
      <c r="I326" t="e">
        <f>COUNTIF('Data data'!D:D, H326)+COUNTIF('Data data'!#REF!, H326)+COUNTIF('Data data'!#REF!, H326)+COUNTIF('Data data'!G:G, H326)</f>
        <v>#REF!</v>
      </c>
      <c r="J326">
        <f>'Data data'!G327</f>
        <v>0.22222222222222221</v>
      </c>
      <c r="K326" t="e">
        <f>COUNTIF('Data data'!D:D, J326)+COUNTIF('Data data'!#REF!, J326)+COUNTIF('Data data'!#REF!, J326)+COUNTIF('Data data'!G:G, J326)</f>
        <v>#REF!</v>
      </c>
      <c r="L326" s="36" t="e">
        <f>'Data data'!#REF!</f>
        <v>#REF!</v>
      </c>
      <c r="M326" t="e">
        <f>COUNTIF('Data data'!#REF!, L326)</f>
        <v>#REF!</v>
      </c>
    </row>
    <row r="327" spans="1:13" ht="14" thickBot="1" x14ac:dyDescent="0.2">
      <c r="A327" s="261"/>
      <c r="B327" s="26" t="str">
        <f>'Data data'!C328</f>
        <v>Gamma Ray</v>
      </c>
      <c r="C327">
        <f>COUNTIF('Data data'!C:C, B327)</f>
        <v>2</v>
      </c>
      <c r="D327" t="str">
        <f>'Data data'!D328</f>
        <v>Beck (Mononymous)</v>
      </c>
      <c r="E327" t="e">
        <f>COUNTIF('Data data'!D:D, D327)+COUNTIF('Data data'!#REF!, D327)+COUNTIF('Data data'!#REF!, D327)+COUNTIF('Data data'!G:G, D327)</f>
        <v>#REF!</v>
      </c>
      <c r="F327" t="e">
        <f>'Data data'!#REF!</f>
        <v>#REF!</v>
      </c>
      <c r="G327" t="e">
        <f>COUNTIF('Data data'!D:D, F327)+COUNTIF('Data data'!#REF!, F327)+COUNTIF('Data data'!#REF!, F327)+COUNTIF('Data data'!G:G, F327)</f>
        <v>#REF!</v>
      </c>
      <c r="H327" t="e">
        <f>'Data data'!#REF!</f>
        <v>#REF!</v>
      </c>
      <c r="I327" t="e">
        <f>COUNTIF('Data data'!D:D, H327)+COUNTIF('Data data'!#REF!, H327)+COUNTIF('Data data'!#REF!, H327)+COUNTIF('Data data'!G:G, H327)</f>
        <v>#REF!</v>
      </c>
      <c r="J327">
        <f>'Data data'!G328</f>
        <v>0.12291666666666667</v>
      </c>
      <c r="K327" t="e">
        <f>COUNTIF('Data data'!D:D, J327)+COUNTIF('Data data'!#REF!, J327)+COUNTIF('Data data'!#REF!, J327)+COUNTIF('Data data'!G:G, J327)</f>
        <v>#REF!</v>
      </c>
      <c r="L327" s="36" t="e">
        <f>'Data data'!#REF!</f>
        <v>#REF!</v>
      </c>
      <c r="M327" t="e">
        <f>COUNTIF('Data data'!#REF!, L327)</f>
        <v>#REF!</v>
      </c>
    </row>
    <row r="328" spans="1:13" ht="14" thickBot="1" x14ac:dyDescent="0.2">
      <c r="A328" s="261"/>
      <c r="B328" s="26" t="str">
        <f>'Data data'!C329</f>
        <v>Chemtrails</v>
      </c>
      <c r="C328">
        <f>COUNTIF('Data data'!C:C, B328)</f>
        <v>1</v>
      </c>
      <c r="D328" t="str">
        <f>'Data data'!D329</f>
        <v>Beck (Mononymous)</v>
      </c>
      <c r="E328" t="e">
        <f>COUNTIF('Data data'!D:D, D328)+COUNTIF('Data data'!#REF!, D328)+COUNTIF('Data data'!#REF!, D328)+COUNTIF('Data data'!G:G, D328)</f>
        <v>#REF!</v>
      </c>
      <c r="F328" t="e">
        <f>'Data data'!#REF!</f>
        <v>#REF!</v>
      </c>
      <c r="G328" t="e">
        <f>COUNTIF('Data data'!D:D, F328)+COUNTIF('Data data'!#REF!, F328)+COUNTIF('Data data'!#REF!, F328)+COUNTIF('Data data'!G:G, F328)</f>
        <v>#REF!</v>
      </c>
      <c r="H328" t="e">
        <f>'Data data'!#REF!</f>
        <v>#REF!</v>
      </c>
      <c r="I328" t="e">
        <f>COUNTIF('Data data'!D:D, H328)+COUNTIF('Data data'!#REF!, H328)+COUNTIF('Data data'!#REF!, H328)+COUNTIF('Data data'!G:G, H328)</f>
        <v>#REF!</v>
      </c>
      <c r="J328">
        <f>'Data data'!G329</f>
        <v>0.19444444444444445</v>
      </c>
      <c r="K328" t="e">
        <f>COUNTIF('Data data'!D:D, J328)+COUNTIF('Data data'!#REF!, J328)+COUNTIF('Data data'!#REF!, J328)+COUNTIF('Data data'!G:G, J328)</f>
        <v>#REF!</v>
      </c>
      <c r="L328" s="36" t="e">
        <f>'Data data'!#REF!</f>
        <v>#REF!</v>
      </c>
      <c r="M328" t="e">
        <f>COUNTIF('Data data'!#REF!, L328)</f>
        <v>#REF!</v>
      </c>
    </row>
    <row r="329" spans="1:13" ht="14" thickBot="1" x14ac:dyDescent="0.2">
      <c r="A329" s="261"/>
      <c r="B329" s="26" t="str">
        <f>'Data data'!C330</f>
        <v>Loser</v>
      </c>
      <c r="C329">
        <f>COUNTIF('Data data'!C:C, B329)</f>
        <v>2</v>
      </c>
      <c r="D329" t="str">
        <f>'Data data'!D330</f>
        <v>Beck (Mononymous)</v>
      </c>
      <c r="E329" t="e">
        <f>COUNTIF('Data data'!D:D, D329)+COUNTIF('Data data'!#REF!, D329)+COUNTIF('Data data'!#REF!, D329)+COUNTIF('Data data'!G:G, D329)</f>
        <v>#REF!</v>
      </c>
      <c r="F329" t="e">
        <f>'Data data'!#REF!</f>
        <v>#REF!</v>
      </c>
      <c r="G329" t="e">
        <f>COUNTIF('Data data'!D:D, F329)+COUNTIF('Data data'!#REF!, F329)+COUNTIF('Data data'!#REF!, F329)+COUNTIF('Data data'!G:G, F329)</f>
        <v>#REF!</v>
      </c>
      <c r="H329" t="e">
        <f>'Data data'!#REF!</f>
        <v>#REF!</v>
      </c>
      <c r="I329" t="e">
        <f>COUNTIF('Data data'!D:D, H329)+COUNTIF('Data data'!#REF!, H329)+COUNTIF('Data data'!#REF!, H329)+COUNTIF('Data data'!G:G, H329)</f>
        <v>#REF!</v>
      </c>
      <c r="J329">
        <f>'Data data'!G330</f>
        <v>0.16319444444444445</v>
      </c>
      <c r="K329" t="e">
        <f>COUNTIF('Data data'!D:D, J329)+COUNTIF('Data data'!#REF!, J329)+COUNTIF('Data data'!#REF!, J329)+COUNTIF('Data data'!G:G, J329)</f>
        <v>#REF!</v>
      </c>
      <c r="L329" s="36" t="e">
        <f>'Data data'!#REF!</f>
        <v>#REF!</v>
      </c>
      <c r="M329" t="e">
        <f>COUNTIF('Data data'!#REF!, L329)</f>
        <v>#REF!</v>
      </c>
    </row>
    <row r="330" spans="1:13" ht="14" thickBot="1" x14ac:dyDescent="0.2">
      <c r="A330" s="261"/>
      <c r="B330" s="26" t="str">
        <f>'Data data'!C331</f>
        <v>Nausea</v>
      </c>
      <c r="C330">
        <f>COUNTIF('Data data'!C:C, B330)</f>
        <v>2</v>
      </c>
      <c r="D330" t="str">
        <f>'Data data'!D331</f>
        <v>Beck (Mononymous)</v>
      </c>
      <c r="E330" t="e">
        <f>COUNTIF('Data data'!D:D, D330)+COUNTIF('Data data'!#REF!, D330)+COUNTIF('Data data'!#REF!, D330)+COUNTIF('Data data'!G:G, D330)</f>
        <v>#REF!</v>
      </c>
      <c r="F330" t="e">
        <f>'Data data'!#REF!</f>
        <v>#REF!</v>
      </c>
      <c r="G330" t="e">
        <f>COUNTIF('Data data'!D:D, F330)+COUNTIF('Data data'!#REF!, F330)+COUNTIF('Data data'!#REF!, F330)+COUNTIF('Data data'!G:G, F330)</f>
        <v>#REF!</v>
      </c>
      <c r="H330" t="e">
        <f>'Data data'!#REF!</f>
        <v>#REF!</v>
      </c>
      <c r="I330" t="e">
        <f>COUNTIF('Data data'!D:D, H330)+COUNTIF('Data data'!#REF!, H330)+COUNTIF('Data data'!#REF!, H330)+COUNTIF('Data data'!G:G, H330)</f>
        <v>#REF!</v>
      </c>
      <c r="J330">
        <f>'Data data'!G331</f>
        <v>0.12083333333333333</v>
      </c>
      <c r="K330" t="e">
        <f>COUNTIF('Data data'!D:D, J330)+COUNTIF('Data data'!#REF!, J330)+COUNTIF('Data data'!#REF!, J330)+COUNTIF('Data data'!G:G, J330)</f>
        <v>#REF!</v>
      </c>
      <c r="L330" s="36" t="e">
        <f>'Data data'!#REF!</f>
        <v>#REF!</v>
      </c>
      <c r="M330" t="e">
        <f>COUNTIF('Data data'!#REF!, L330)</f>
        <v>#REF!</v>
      </c>
    </row>
    <row r="331" spans="1:13" ht="14" thickBot="1" x14ac:dyDescent="0.2">
      <c r="A331" s="261"/>
      <c r="B331" s="26" t="str">
        <f>'Data data'!C332</f>
        <v>Cellphone's Dead</v>
      </c>
      <c r="C331">
        <f>COUNTIF('Data data'!C:C, B331)</f>
        <v>2</v>
      </c>
      <c r="D331" t="str">
        <f>'Data data'!D332</f>
        <v>Beck (Mononymous)</v>
      </c>
      <c r="E331" t="e">
        <f>COUNTIF('Data data'!D:D, D331)+COUNTIF('Data data'!#REF!, D331)+COUNTIF('Data data'!#REF!, D331)+COUNTIF('Data data'!G:G, D331)</f>
        <v>#REF!</v>
      </c>
      <c r="F331" t="e">
        <f>'Data data'!#REF!</f>
        <v>#REF!</v>
      </c>
      <c r="G331" t="e">
        <f>COUNTIF('Data data'!D:D, F331)+COUNTIF('Data data'!#REF!, F331)+COUNTIF('Data data'!#REF!, F331)+COUNTIF('Data data'!G:G, F331)</f>
        <v>#REF!</v>
      </c>
      <c r="H331" t="e">
        <f>'Data data'!#REF!</f>
        <v>#REF!</v>
      </c>
      <c r="I331" t="e">
        <f>COUNTIF('Data data'!D:D, H331)+COUNTIF('Data data'!#REF!, H331)+COUNTIF('Data data'!#REF!, H331)+COUNTIF('Data data'!G:G, H331)</f>
        <v>#REF!</v>
      </c>
      <c r="J331">
        <f>'Data data'!G332</f>
        <v>0.1986111111111111</v>
      </c>
      <c r="K331" t="e">
        <f>COUNTIF('Data data'!D:D, J331)+COUNTIF('Data data'!#REF!, J331)+COUNTIF('Data data'!#REF!, J331)+COUNTIF('Data data'!G:G, J331)</f>
        <v>#REF!</v>
      </c>
      <c r="L331" s="36" t="e">
        <f>'Data data'!#REF!</f>
        <v>#REF!</v>
      </c>
      <c r="M331" t="e">
        <f>COUNTIF('Data data'!#REF!, L331)</f>
        <v>#REF!</v>
      </c>
    </row>
    <row r="332" spans="1:13" ht="14" thickBot="1" x14ac:dyDescent="0.2">
      <c r="A332" s="261"/>
      <c r="B332" s="26" t="str">
        <f>'Data data'!C333</f>
        <v>Que' Onda Guero</v>
      </c>
      <c r="C332">
        <f>COUNTIF('Data data'!C:C, B332)</f>
        <v>2</v>
      </c>
      <c r="D332" t="str">
        <f>'Data data'!D333</f>
        <v>Beck (Mononymous)</v>
      </c>
      <c r="E332" t="e">
        <f>COUNTIF('Data data'!D:D, D332)+COUNTIF('Data data'!#REF!, D332)+COUNTIF('Data data'!#REF!, D332)+COUNTIF('Data data'!G:G, D332)</f>
        <v>#REF!</v>
      </c>
      <c r="F332" t="e">
        <f>'Data data'!#REF!</f>
        <v>#REF!</v>
      </c>
      <c r="G332" t="e">
        <f>COUNTIF('Data data'!D:D, F332)+COUNTIF('Data data'!#REF!, F332)+COUNTIF('Data data'!#REF!, F332)+COUNTIF('Data data'!G:G, F332)</f>
        <v>#REF!</v>
      </c>
      <c r="H332" t="e">
        <f>'Data data'!#REF!</f>
        <v>#REF!</v>
      </c>
      <c r="I332" t="e">
        <f>COUNTIF('Data data'!D:D, H332)+COUNTIF('Data data'!#REF!, H332)+COUNTIF('Data data'!#REF!, H332)+COUNTIF('Data data'!G:G, H332)</f>
        <v>#REF!</v>
      </c>
      <c r="J332">
        <f>'Data data'!G333</f>
        <v>0.1451388888888889</v>
      </c>
      <c r="K332" t="e">
        <f>COUNTIF('Data data'!D:D, J332)+COUNTIF('Data data'!#REF!, J332)+COUNTIF('Data data'!#REF!, J332)+COUNTIF('Data data'!G:G, J332)</f>
        <v>#REF!</v>
      </c>
      <c r="L332" s="36" t="e">
        <f>'Data data'!#REF!</f>
        <v>#REF!</v>
      </c>
      <c r="M332" t="e">
        <f>COUNTIF('Data data'!#REF!, L332)</f>
        <v>#REF!</v>
      </c>
    </row>
    <row r="333" spans="1:13" ht="14" thickBot="1" x14ac:dyDescent="0.2">
      <c r="A333" s="261"/>
      <c r="B333" s="26" t="str">
        <f>'Data data'!C334</f>
        <v>Rental Car</v>
      </c>
      <c r="C333">
        <f>COUNTIF('Data data'!C:C, B333)</f>
        <v>3</v>
      </c>
      <c r="D333" t="str">
        <f>'Data data'!D334</f>
        <v>Beck (Mononymous)</v>
      </c>
      <c r="E333" t="e">
        <f>COUNTIF('Data data'!D:D, D333)+COUNTIF('Data data'!#REF!, D333)+COUNTIF('Data data'!#REF!, D333)+COUNTIF('Data data'!G:G, D333)</f>
        <v>#REF!</v>
      </c>
      <c r="F333" t="e">
        <f>'Data data'!#REF!</f>
        <v>#REF!</v>
      </c>
      <c r="G333" t="e">
        <f>COUNTIF('Data data'!D:D, F333)+COUNTIF('Data data'!#REF!, F333)+COUNTIF('Data data'!#REF!, F333)+COUNTIF('Data data'!G:G, F333)</f>
        <v>#REF!</v>
      </c>
      <c r="H333" t="e">
        <f>'Data data'!#REF!</f>
        <v>#REF!</v>
      </c>
      <c r="I333" t="e">
        <f>COUNTIF('Data data'!D:D, H333)+COUNTIF('Data data'!#REF!, H333)+COUNTIF('Data data'!#REF!, H333)+COUNTIF('Data data'!G:G, H333)</f>
        <v>#REF!</v>
      </c>
      <c r="J333">
        <f>'Data data'!G334</f>
        <v>0.12916666666666668</v>
      </c>
      <c r="K333" t="e">
        <f>COUNTIF('Data data'!D:D, J333)+COUNTIF('Data data'!#REF!, J333)+COUNTIF('Data data'!#REF!, J333)+COUNTIF('Data data'!G:G, J333)</f>
        <v>#REF!</v>
      </c>
      <c r="L333" s="36" t="e">
        <f>'Data data'!#REF!</f>
        <v>#REF!</v>
      </c>
      <c r="M333" t="e">
        <f>COUNTIF('Data data'!#REF!, L333)</f>
        <v>#REF!</v>
      </c>
    </row>
    <row r="334" spans="1:13" ht="14" thickBot="1" x14ac:dyDescent="0.2">
      <c r="A334" s="261"/>
      <c r="B334" s="26" t="str">
        <f>'Data data'!C335</f>
        <v>Colors</v>
      </c>
      <c r="C334">
        <f>COUNTIF('Data data'!C:C, B334)</f>
        <v>2</v>
      </c>
      <c r="D334" t="str">
        <f>'Data data'!D335</f>
        <v>Beck (Mononymous)</v>
      </c>
      <c r="E334" t="e">
        <f>COUNTIF('Data data'!D:D, D334)+COUNTIF('Data data'!#REF!, D334)+COUNTIF('Data data'!#REF!, D334)+COUNTIF('Data data'!G:G, D334)</f>
        <v>#REF!</v>
      </c>
      <c r="F334" t="e">
        <f>'Data data'!#REF!</f>
        <v>#REF!</v>
      </c>
      <c r="G334" t="e">
        <f>COUNTIF('Data data'!D:D, F334)+COUNTIF('Data data'!#REF!, F334)+COUNTIF('Data data'!#REF!, F334)+COUNTIF('Data data'!G:G, F334)</f>
        <v>#REF!</v>
      </c>
      <c r="H334" t="e">
        <f>'Data data'!#REF!</f>
        <v>#REF!</v>
      </c>
      <c r="I334" t="e">
        <f>COUNTIF('Data data'!D:D, H334)+COUNTIF('Data data'!#REF!, H334)+COUNTIF('Data data'!#REF!, H334)+COUNTIF('Data data'!G:G, H334)</f>
        <v>#REF!</v>
      </c>
      <c r="J334">
        <f>'Data data'!G335</f>
        <v>0.18194444444444444</v>
      </c>
      <c r="K334" t="e">
        <f>COUNTIF('Data data'!D:D, J334)+COUNTIF('Data data'!#REF!, J334)+COUNTIF('Data data'!#REF!, J334)+COUNTIF('Data data'!G:G, J334)</f>
        <v>#REF!</v>
      </c>
      <c r="L334" s="36" t="e">
        <f>'Data data'!#REF!</f>
        <v>#REF!</v>
      </c>
      <c r="M334" t="e">
        <f>COUNTIF('Data data'!#REF!, L334)</f>
        <v>#REF!</v>
      </c>
    </row>
    <row r="335" spans="1:13" ht="14" thickBot="1" x14ac:dyDescent="0.2">
      <c r="A335" s="261"/>
      <c r="B335" s="26" t="str">
        <f>'Data data'!C336</f>
        <v>Dreams (Beck)</v>
      </c>
      <c r="C335">
        <f>COUNTIF('Data data'!C:C, B335)</f>
        <v>2</v>
      </c>
      <c r="D335" t="str">
        <f>'Data data'!D336</f>
        <v>Beck (Mononymous)</v>
      </c>
      <c r="E335" t="e">
        <f>COUNTIF('Data data'!D:D, D335)+COUNTIF('Data data'!#REF!, D335)+COUNTIF('Data data'!#REF!, D335)+COUNTIF('Data data'!G:G, D335)</f>
        <v>#REF!</v>
      </c>
      <c r="F335" t="e">
        <f>'Data data'!#REF!</f>
        <v>#REF!</v>
      </c>
      <c r="G335" t="e">
        <f>COUNTIF('Data data'!D:D, F335)+COUNTIF('Data data'!#REF!, F335)+COUNTIF('Data data'!#REF!, F335)+COUNTIF('Data data'!G:G, F335)</f>
        <v>#REF!</v>
      </c>
      <c r="H335" t="e">
        <f>'Data data'!#REF!</f>
        <v>#REF!</v>
      </c>
      <c r="I335" t="e">
        <f>COUNTIF('Data data'!D:D, H335)+COUNTIF('Data data'!#REF!, H335)+COUNTIF('Data data'!#REF!, H335)+COUNTIF('Data data'!G:G, H335)</f>
        <v>#REF!</v>
      </c>
      <c r="J335">
        <f>'Data data'!G336</f>
        <v>0.21805555555555556</v>
      </c>
      <c r="K335" t="e">
        <f>COUNTIF('Data data'!D:D, J335)+COUNTIF('Data data'!#REF!, J335)+COUNTIF('Data data'!#REF!, J335)+COUNTIF('Data data'!G:G, J335)</f>
        <v>#REF!</v>
      </c>
      <c r="L335" s="36" t="e">
        <f>'Data data'!#REF!</f>
        <v>#REF!</v>
      </c>
      <c r="M335" t="e">
        <f>COUNTIF('Data data'!#REF!, L335)</f>
        <v>#REF!</v>
      </c>
    </row>
    <row r="336" spans="1:13" ht="14" thickBot="1" x14ac:dyDescent="0.2">
      <c r="A336" s="261"/>
      <c r="B336" s="26" t="str">
        <f>'Data data'!C337</f>
        <v>Up All Night</v>
      </c>
      <c r="C336">
        <f>COUNTIF('Data data'!C:C, B336)</f>
        <v>2</v>
      </c>
      <c r="D336" t="str">
        <f>'Data data'!D337</f>
        <v>Beck (Mononymous)</v>
      </c>
      <c r="E336" t="e">
        <f>COUNTIF('Data data'!D:D, D336)+COUNTIF('Data data'!#REF!, D336)+COUNTIF('Data data'!#REF!, D336)+COUNTIF('Data data'!G:G, D336)</f>
        <v>#REF!</v>
      </c>
      <c r="F336" t="e">
        <f>'Data data'!#REF!</f>
        <v>#REF!</v>
      </c>
      <c r="G336" t="e">
        <f>COUNTIF('Data data'!D:D, F336)+COUNTIF('Data data'!#REF!, F336)+COUNTIF('Data data'!#REF!, F336)+COUNTIF('Data data'!G:G, F336)</f>
        <v>#REF!</v>
      </c>
      <c r="H336" t="e">
        <f>'Data data'!#REF!</f>
        <v>#REF!</v>
      </c>
      <c r="I336" t="e">
        <f>COUNTIF('Data data'!D:D, H336)+COUNTIF('Data data'!#REF!, H336)+COUNTIF('Data data'!#REF!, H336)+COUNTIF('Data data'!G:G, H336)</f>
        <v>#REF!</v>
      </c>
      <c r="J336">
        <f>'Data data'!G337</f>
        <v>0.13194444444444445</v>
      </c>
      <c r="K336" t="e">
        <f>COUNTIF('Data data'!D:D, J336)+COUNTIF('Data data'!#REF!, J336)+COUNTIF('Data data'!#REF!, J336)+COUNTIF('Data data'!G:G, J336)</f>
        <v>#REF!</v>
      </c>
      <c r="L336" s="36" t="e">
        <f>'Data data'!#REF!</f>
        <v>#REF!</v>
      </c>
      <c r="M336" t="e">
        <f>COUNTIF('Data data'!#REF!, L336)</f>
        <v>#REF!</v>
      </c>
    </row>
    <row r="337" spans="1:13" ht="14" thickBot="1" x14ac:dyDescent="0.2">
      <c r="A337" s="261"/>
      <c r="B337" s="26" t="str">
        <f>'Data data'!C338</f>
        <v>If I Can't Have You</v>
      </c>
      <c r="C337">
        <f>COUNTIF('Data data'!C:C, B337)</f>
        <v>2</v>
      </c>
      <c r="D337" t="str">
        <f>'Data data'!D338</f>
        <v>Shawn Mendes</v>
      </c>
      <c r="E337" t="e">
        <f>COUNTIF('Data data'!D:D, D337)+COUNTIF('Data data'!#REF!, D337)+COUNTIF('Data data'!#REF!, D337)+COUNTIF('Data data'!G:G, D337)</f>
        <v>#REF!</v>
      </c>
      <c r="F337" t="e">
        <f>'Data data'!#REF!</f>
        <v>#REF!</v>
      </c>
      <c r="G337" t="e">
        <f>COUNTIF('Data data'!D:D, F337)+COUNTIF('Data data'!#REF!, F337)+COUNTIF('Data data'!#REF!, F337)+COUNTIF('Data data'!G:G, F337)</f>
        <v>#REF!</v>
      </c>
      <c r="H337" t="e">
        <f>'Data data'!#REF!</f>
        <v>#REF!</v>
      </c>
      <c r="I337" t="e">
        <f>COUNTIF('Data data'!D:D, H337)+COUNTIF('Data data'!#REF!, H337)+COUNTIF('Data data'!#REF!, H337)+COUNTIF('Data data'!G:G, H337)</f>
        <v>#REF!</v>
      </c>
      <c r="J337">
        <f>'Data data'!G338</f>
        <v>0.13263888888888889</v>
      </c>
      <c r="K337" t="e">
        <f>COUNTIF('Data data'!D:D, J337)+COUNTIF('Data data'!#REF!, J337)+COUNTIF('Data data'!#REF!, J337)+COUNTIF('Data data'!G:G, J337)</f>
        <v>#REF!</v>
      </c>
      <c r="L337" s="36" t="e">
        <f>'Data data'!#REF!</f>
        <v>#REF!</v>
      </c>
      <c r="M337" t="e">
        <f>COUNTIF('Data data'!#REF!, L337)</f>
        <v>#REF!</v>
      </c>
    </row>
    <row r="338" spans="1:13" ht="14" thickBot="1" x14ac:dyDescent="0.2">
      <c r="A338" s="259"/>
      <c r="B338" s="26" t="str">
        <f>'Data data'!C339</f>
        <v>Not Evil</v>
      </c>
      <c r="C338">
        <f>COUNTIF('Data data'!C:C, B338)</f>
        <v>2</v>
      </c>
      <c r="D338" t="str">
        <f>'Data data'!D339</f>
        <v>Tiffany Haddish</v>
      </c>
      <c r="E338" t="e">
        <f>COUNTIF('Data data'!D:D, D338)+COUNTIF('Data data'!#REF!, D338)+COUNTIF('Data data'!#REF!, D338)+COUNTIF('Data data'!G:G, D338)</f>
        <v>#REF!</v>
      </c>
      <c r="F338" t="e">
        <f>'Data data'!#REF!</f>
        <v>#REF!</v>
      </c>
      <c r="G338" t="e">
        <f>COUNTIF('Data data'!D:D, F338)+COUNTIF('Data data'!#REF!, F338)+COUNTIF('Data data'!#REF!, F338)+COUNTIF('Data data'!G:G, F338)</f>
        <v>#REF!</v>
      </c>
      <c r="H338" t="e">
        <f>'Data data'!#REF!</f>
        <v>#REF!</v>
      </c>
      <c r="I338" t="e">
        <f>COUNTIF('Data data'!D:D, H338)+COUNTIF('Data data'!#REF!, H338)+COUNTIF('Data data'!#REF!, H338)+COUNTIF('Data data'!G:G, H338)</f>
        <v>#REF!</v>
      </c>
      <c r="J338">
        <f>'Data data'!G339</f>
        <v>0.14861111111111111</v>
      </c>
      <c r="K338" t="e">
        <f>COUNTIF('Data data'!D:D, J338)+COUNTIF('Data data'!#REF!, J338)+COUNTIF('Data data'!#REF!, J338)+COUNTIF('Data data'!G:G, J338)</f>
        <v>#REF!</v>
      </c>
      <c r="L338" s="36" t="e">
        <f>'Data data'!#REF!</f>
        <v>#REF!</v>
      </c>
      <c r="M338" t="e">
        <f>COUNTIF('Data data'!#REF!, L338)</f>
        <v>#REF!</v>
      </c>
    </row>
    <row r="339" spans="1:13" ht="14" thickBot="1" x14ac:dyDescent="0.2">
      <c r="A339" s="306" t="s">
        <v>372</v>
      </c>
      <c r="B339" s="26" t="str">
        <f>'Data data'!C340</f>
        <v>Not Evil</v>
      </c>
      <c r="C339">
        <f>COUNTIF('Data data'!C:C, B339)</f>
        <v>2</v>
      </c>
      <c r="D339" t="str">
        <f>'Data data'!D340</f>
        <v>Tiffany Haddish</v>
      </c>
      <c r="E339" t="e">
        <f>COUNTIF('Data data'!D:D, D339)+COUNTIF('Data data'!#REF!, D339)+COUNTIF('Data data'!#REF!, D339)+COUNTIF('Data data'!G:G, D339)</f>
        <v>#REF!</v>
      </c>
      <c r="F339" t="e">
        <f>'Data data'!#REF!</f>
        <v>#REF!</v>
      </c>
      <c r="G339" t="e">
        <f>COUNTIF('Data data'!D:D, F339)+COUNTIF('Data data'!#REF!, F339)+COUNTIF('Data data'!#REF!, F339)+COUNTIF('Data data'!G:G, F339)</f>
        <v>#REF!</v>
      </c>
      <c r="H339" t="e">
        <f>'Data data'!#REF!</f>
        <v>#REF!</v>
      </c>
      <c r="I339" t="e">
        <f>COUNTIF('Data data'!D:D, H339)+COUNTIF('Data data'!#REF!, H339)+COUNTIF('Data data'!#REF!, H339)+COUNTIF('Data data'!G:G, H339)</f>
        <v>#REF!</v>
      </c>
      <c r="J339">
        <f>'Data data'!G340</f>
        <v>0.14861111111111111</v>
      </c>
      <c r="K339" t="e">
        <f>COUNTIF('Data data'!D:D, J339)+COUNTIF('Data data'!#REF!, J339)+COUNTIF('Data data'!#REF!, J339)+COUNTIF('Data data'!G:G, J339)</f>
        <v>#REF!</v>
      </c>
      <c r="L339" s="36" t="e">
        <f>'Data data'!#REF!</f>
        <v>#REF!</v>
      </c>
      <c r="M339" t="e">
        <f>COUNTIF('Data data'!#REF!, L339)</f>
        <v>#REF!</v>
      </c>
    </row>
    <row r="340" spans="1:13" ht="14" thickBot="1" x14ac:dyDescent="0.2">
      <c r="A340" s="261"/>
      <c r="B340" s="26" t="str">
        <f>'Data data'!C341</f>
        <v>If I Can't Have You</v>
      </c>
      <c r="C340">
        <f>COUNTIF('Data data'!C:C, B340)</f>
        <v>2</v>
      </c>
      <c r="D340" t="str">
        <f>'Data data'!D341</f>
        <v>Shawn Mendes</v>
      </c>
      <c r="E340" t="e">
        <f>COUNTIF('Data data'!D:D, D340)+COUNTIF('Data data'!#REF!, D340)+COUNTIF('Data data'!#REF!, D340)+COUNTIF('Data data'!G:G, D340)</f>
        <v>#REF!</v>
      </c>
      <c r="F340" t="e">
        <f>'Data data'!#REF!</f>
        <v>#REF!</v>
      </c>
      <c r="G340" t="e">
        <f>COUNTIF('Data data'!D:D, F340)+COUNTIF('Data data'!#REF!, F340)+COUNTIF('Data data'!#REF!, F340)+COUNTIF('Data data'!G:G, F340)</f>
        <v>#REF!</v>
      </c>
      <c r="H340" t="e">
        <f>'Data data'!#REF!</f>
        <v>#REF!</v>
      </c>
      <c r="I340" t="e">
        <f>COUNTIF('Data data'!D:D, H340)+COUNTIF('Data data'!#REF!, H340)+COUNTIF('Data data'!#REF!, H340)+COUNTIF('Data data'!G:G, H340)</f>
        <v>#REF!</v>
      </c>
      <c r="J340">
        <f>'Data data'!G341</f>
        <v>0.13263888888888889</v>
      </c>
      <c r="K340" t="e">
        <f>COUNTIF('Data data'!D:D, J340)+COUNTIF('Data data'!#REF!, J340)+COUNTIF('Data data'!#REF!, J340)+COUNTIF('Data data'!G:G, J340)</f>
        <v>#REF!</v>
      </c>
      <c r="L340" s="36" t="e">
        <f>'Data data'!#REF!</f>
        <v>#REF!</v>
      </c>
      <c r="M340" t="e">
        <f>COUNTIF('Data data'!#REF!, L340)</f>
        <v>#REF!</v>
      </c>
    </row>
    <row r="341" spans="1:13" ht="14" thickBot="1" x14ac:dyDescent="0.2">
      <c r="A341" s="261"/>
      <c r="B341" s="26" t="str">
        <f>'Data data'!C342</f>
        <v>Bilingue</v>
      </c>
      <c r="C341">
        <f>COUNTIF('Data data'!C:C, B341)</f>
        <v>1</v>
      </c>
      <c r="D341" t="str">
        <f>'Data data'!D342</f>
        <v>Snow tha Product</v>
      </c>
      <c r="E341" t="e">
        <f>COUNTIF('Data data'!D:D, D341)+COUNTIF('Data data'!#REF!, D341)+COUNTIF('Data data'!#REF!, D341)+COUNTIF('Data data'!G:G, D341)</f>
        <v>#REF!</v>
      </c>
      <c r="F341" t="e">
        <f>'Data data'!#REF!</f>
        <v>#REF!</v>
      </c>
      <c r="G341" t="e">
        <f>COUNTIF('Data data'!D:D, F341)+COUNTIF('Data data'!#REF!, F341)+COUNTIF('Data data'!#REF!, F341)+COUNTIF('Data data'!G:G, F341)</f>
        <v>#REF!</v>
      </c>
      <c r="H341" t="e">
        <f>'Data data'!#REF!</f>
        <v>#REF!</v>
      </c>
      <c r="I341" t="e">
        <f>COUNTIF('Data data'!D:D, H341)+COUNTIF('Data data'!#REF!, H341)+COUNTIF('Data data'!#REF!, H341)+COUNTIF('Data data'!G:G, H341)</f>
        <v>#REF!</v>
      </c>
      <c r="J341">
        <f>'Data data'!G342</f>
        <v>0.11875000000000001</v>
      </c>
      <c r="K341" t="e">
        <f>COUNTIF('Data data'!D:D, J341)+COUNTIF('Data data'!#REF!, J341)+COUNTIF('Data data'!#REF!, J341)+COUNTIF('Data data'!G:G, J341)</f>
        <v>#REF!</v>
      </c>
      <c r="L341" s="36" t="e">
        <f>'Data data'!#REF!</f>
        <v>#REF!</v>
      </c>
      <c r="M341" t="e">
        <f>COUNTIF('Data data'!#REF!, L341)</f>
        <v>#REF!</v>
      </c>
    </row>
    <row r="342" spans="1:13" ht="14" thickBot="1" x14ac:dyDescent="0.2">
      <c r="A342" s="261"/>
      <c r="B342" s="26" t="str">
        <f>'Data data'!C343</f>
        <v>Lonesome Tears</v>
      </c>
      <c r="C342">
        <f>COUNTIF('Data data'!C:C, B342)</f>
        <v>2</v>
      </c>
      <c r="D342" t="str">
        <f>'Data data'!D343</f>
        <v>Beck (Mononymous)</v>
      </c>
      <c r="E342" t="e">
        <f>COUNTIF('Data data'!D:D, D342)+COUNTIF('Data data'!#REF!, D342)+COUNTIF('Data data'!#REF!, D342)+COUNTIF('Data data'!G:G, D342)</f>
        <v>#REF!</v>
      </c>
      <c r="F342" t="e">
        <f>'Data data'!#REF!</f>
        <v>#REF!</v>
      </c>
      <c r="G342" t="e">
        <f>COUNTIF('Data data'!D:D, F342)+COUNTIF('Data data'!#REF!, F342)+COUNTIF('Data data'!#REF!, F342)+COUNTIF('Data data'!G:G, F342)</f>
        <v>#REF!</v>
      </c>
      <c r="H342" t="e">
        <f>'Data data'!#REF!</f>
        <v>#REF!</v>
      </c>
      <c r="I342" t="e">
        <f>COUNTIF('Data data'!D:D, H342)+COUNTIF('Data data'!#REF!, H342)+COUNTIF('Data data'!#REF!, H342)+COUNTIF('Data data'!G:G, H342)</f>
        <v>#REF!</v>
      </c>
      <c r="J342">
        <f>'Data data'!G343</f>
        <v>0.23472222222222219</v>
      </c>
      <c r="K342" t="e">
        <f>COUNTIF('Data data'!D:D, J342)+COUNTIF('Data data'!#REF!, J342)+COUNTIF('Data data'!#REF!, J342)+COUNTIF('Data data'!G:G, J342)</f>
        <v>#REF!</v>
      </c>
      <c r="L342" s="36" t="e">
        <f>'Data data'!#REF!</f>
        <v>#REF!</v>
      </c>
      <c r="M342" t="e">
        <f>COUNTIF('Data data'!#REF!, L342)</f>
        <v>#REF!</v>
      </c>
    </row>
    <row r="343" spans="1:13" ht="14" thickBot="1" x14ac:dyDescent="0.2">
      <c r="A343" s="261"/>
      <c r="B343" s="26" t="str">
        <f>'Data data'!C344</f>
        <v>Hotwax</v>
      </c>
      <c r="C343">
        <f>COUNTIF('Data data'!C:C, B343)</f>
        <v>3</v>
      </c>
      <c r="D343" t="str">
        <f>'Data data'!D344</f>
        <v>Beck (Mononymous)</v>
      </c>
      <c r="E343" t="e">
        <f>COUNTIF('Data data'!D:D, D343)+COUNTIF('Data data'!#REF!, D343)+COUNTIF('Data data'!#REF!, D343)+COUNTIF('Data data'!G:G, D343)</f>
        <v>#REF!</v>
      </c>
      <c r="F343" t="e">
        <f>'Data data'!#REF!</f>
        <v>#REF!</v>
      </c>
      <c r="G343" t="e">
        <f>COUNTIF('Data data'!D:D, F343)+COUNTIF('Data data'!#REF!, F343)+COUNTIF('Data data'!#REF!, F343)+COUNTIF('Data data'!G:G, F343)</f>
        <v>#REF!</v>
      </c>
      <c r="H343" t="e">
        <f>'Data data'!#REF!</f>
        <v>#REF!</v>
      </c>
      <c r="I343" t="e">
        <f>COUNTIF('Data data'!D:D, H343)+COUNTIF('Data data'!#REF!, H343)+COUNTIF('Data data'!#REF!, H343)+COUNTIF('Data data'!G:G, H343)</f>
        <v>#REF!</v>
      </c>
      <c r="J343">
        <f>'Data data'!G344</f>
        <v>0.15972222222222224</v>
      </c>
      <c r="K343" t="e">
        <f>COUNTIF('Data data'!D:D, J343)+COUNTIF('Data data'!#REF!, J343)+COUNTIF('Data data'!#REF!, J343)+COUNTIF('Data data'!G:G, J343)</f>
        <v>#REF!</v>
      </c>
      <c r="L343" s="36" t="e">
        <f>'Data data'!#REF!</f>
        <v>#REF!</v>
      </c>
      <c r="M343" t="e">
        <f>COUNTIF('Data data'!#REF!, L343)</f>
        <v>#REF!</v>
      </c>
    </row>
    <row r="344" spans="1:13" ht="14" thickBot="1" x14ac:dyDescent="0.2">
      <c r="A344" s="261"/>
      <c r="B344" s="26" t="str">
        <f>'Data data'!C345</f>
        <v>Where It's At</v>
      </c>
      <c r="C344">
        <f>COUNTIF('Data data'!C:C, B344)</f>
        <v>2</v>
      </c>
      <c r="D344" t="str">
        <f>'Data data'!D345</f>
        <v>Beck (Mononymous)</v>
      </c>
      <c r="E344" t="e">
        <f>COUNTIF('Data data'!D:D, D344)+COUNTIF('Data data'!#REF!, D344)+COUNTIF('Data data'!#REF!, D344)+COUNTIF('Data data'!G:G, D344)</f>
        <v>#REF!</v>
      </c>
      <c r="F344" t="e">
        <f>'Data data'!#REF!</f>
        <v>#REF!</v>
      </c>
      <c r="G344" t="e">
        <f>COUNTIF('Data data'!D:D, F344)+COUNTIF('Data data'!#REF!, F344)+COUNTIF('Data data'!#REF!, F344)+COUNTIF('Data data'!G:G, F344)</f>
        <v>#REF!</v>
      </c>
      <c r="H344" t="e">
        <f>'Data data'!#REF!</f>
        <v>#REF!</v>
      </c>
      <c r="I344" t="e">
        <f>COUNTIF('Data data'!D:D, H344)+COUNTIF('Data data'!#REF!, H344)+COUNTIF('Data data'!#REF!, H344)+COUNTIF('Data data'!G:G, H344)</f>
        <v>#REF!</v>
      </c>
      <c r="J344">
        <f>'Data data'!G345</f>
        <v>0.2298611111111111</v>
      </c>
      <c r="K344" t="e">
        <f>COUNTIF('Data data'!D:D, J344)+COUNTIF('Data data'!#REF!, J344)+COUNTIF('Data data'!#REF!, J344)+COUNTIF('Data data'!G:G, J344)</f>
        <v>#REF!</v>
      </c>
      <c r="L344" s="36" t="e">
        <f>'Data data'!#REF!</f>
        <v>#REF!</v>
      </c>
      <c r="M344" t="e">
        <f>COUNTIF('Data data'!#REF!, L344)</f>
        <v>#REF!</v>
      </c>
    </row>
    <row r="345" spans="1:13" ht="14" thickBot="1" x14ac:dyDescent="0.2">
      <c r="A345" s="261"/>
      <c r="B345" s="26" t="str">
        <f>'Data data'!C346</f>
        <v>Deadweight</v>
      </c>
      <c r="C345">
        <f>COUNTIF('Data data'!C:C, B345)</f>
        <v>3</v>
      </c>
      <c r="D345" t="str">
        <f>'Data data'!D346</f>
        <v>Beck (Mononymous)</v>
      </c>
      <c r="E345" t="e">
        <f>COUNTIF('Data data'!D:D, D345)+COUNTIF('Data data'!#REF!, D345)+COUNTIF('Data data'!#REF!, D345)+COUNTIF('Data data'!G:G, D345)</f>
        <v>#REF!</v>
      </c>
      <c r="F345" t="e">
        <f>'Data data'!#REF!</f>
        <v>#REF!</v>
      </c>
      <c r="G345" t="e">
        <f>COUNTIF('Data data'!D:D, F345)+COUNTIF('Data data'!#REF!, F345)+COUNTIF('Data data'!#REF!, F345)+COUNTIF('Data data'!G:G, F345)</f>
        <v>#REF!</v>
      </c>
      <c r="H345" t="e">
        <f>'Data data'!#REF!</f>
        <v>#REF!</v>
      </c>
      <c r="I345" t="e">
        <f>COUNTIF('Data data'!D:D, H345)+COUNTIF('Data data'!#REF!, H345)+COUNTIF('Data data'!#REF!, H345)+COUNTIF('Data data'!G:G, H345)</f>
        <v>#REF!</v>
      </c>
      <c r="J345">
        <f>'Data data'!G346</f>
        <v>0.25833333333333336</v>
      </c>
      <c r="K345" t="e">
        <f>COUNTIF('Data data'!D:D, J345)+COUNTIF('Data data'!#REF!, J345)+COUNTIF('Data data'!#REF!, J345)+COUNTIF('Data data'!G:G, J345)</f>
        <v>#REF!</v>
      </c>
      <c r="L345" s="36" t="e">
        <f>'Data data'!#REF!</f>
        <v>#REF!</v>
      </c>
      <c r="M345" t="e">
        <f>COUNTIF('Data data'!#REF!, L345)</f>
        <v>#REF!</v>
      </c>
    </row>
    <row r="346" spans="1:13" ht="14" thickBot="1" x14ac:dyDescent="0.2">
      <c r="A346" s="261"/>
      <c r="B346" s="26" t="str">
        <f>'Data data'!C347</f>
        <v>Morning</v>
      </c>
      <c r="C346">
        <f>COUNTIF('Data data'!C:C, B346)</f>
        <v>2</v>
      </c>
      <c r="D346" t="str">
        <f>'Data data'!D347</f>
        <v>Beck (Mononymous)</v>
      </c>
      <c r="E346" t="e">
        <f>COUNTIF('Data data'!D:D, D346)+COUNTIF('Data data'!#REF!, D346)+COUNTIF('Data data'!#REF!, D346)+COUNTIF('Data data'!G:G, D346)</f>
        <v>#REF!</v>
      </c>
      <c r="F346" t="e">
        <f>'Data data'!#REF!</f>
        <v>#REF!</v>
      </c>
      <c r="G346" t="e">
        <f>COUNTIF('Data data'!D:D, F346)+COUNTIF('Data data'!#REF!, F346)+COUNTIF('Data data'!#REF!, F346)+COUNTIF('Data data'!G:G, F346)</f>
        <v>#REF!</v>
      </c>
      <c r="H346" t="e">
        <f>'Data data'!#REF!</f>
        <v>#REF!</v>
      </c>
      <c r="I346" t="e">
        <f>COUNTIF('Data data'!D:D, H346)+COUNTIF('Data data'!#REF!, H346)+COUNTIF('Data data'!#REF!, H346)+COUNTIF('Data data'!G:G, H346)</f>
        <v>#REF!</v>
      </c>
      <c r="J346">
        <f>'Data data'!G347</f>
        <v>0.22222222222222221</v>
      </c>
      <c r="K346" t="e">
        <f>COUNTIF('Data data'!D:D, J346)+COUNTIF('Data data'!#REF!, J346)+COUNTIF('Data data'!#REF!, J346)+COUNTIF('Data data'!G:G, J346)</f>
        <v>#REF!</v>
      </c>
      <c r="L346" s="36" t="e">
        <f>'Data data'!#REF!</f>
        <v>#REF!</v>
      </c>
      <c r="M346" t="e">
        <f>COUNTIF('Data data'!#REF!, L346)</f>
        <v>#REF!</v>
      </c>
    </row>
    <row r="347" spans="1:13" ht="14" thickBot="1" x14ac:dyDescent="0.2">
      <c r="A347" s="261"/>
      <c r="B347" s="26" t="str">
        <f>'Data data'!C348</f>
        <v>Gamma Ray</v>
      </c>
      <c r="C347">
        <f>COUNTIF('Data data'!C:C, B347)</f>
        <v>2</v>
      </c>
      <c r="D347" t="str">
        <f>'Data data'!D348</f>
        <v>Beck (Mononymous)</v>
      </c>
      <c r="E347" t="e">
        <f>COUNTIF('Data data'!D:D, D347)+COUNTIF('Data data'!#REF!, D347)+COUNTIF('Data data'!#REF!, D347)+COUNTIF('Data data'!G:G, D347)</f>
        <v>#REF!</v>
      </c>
      <c r="F347" t="e">
        <f>'Data data'!#REF!</f>
        <v>#REF!</v>
      </c>
      <c r="G347" t="e">
        <f>COUNTIF('Data data'!D:D, F347)+COUNTIF('Data data'!#REF!, F347)+COUNTIF('Data data'!#REF!, F347)+COUNTIF('Data data'!G:G, F347)</f>
        <v>#REF!</v>
      </c>
      <c r="H347" t="e">
        <f>'Data data'!#REF!</f>
        <v>#REF!</v>
      </c>
      <c r="I347" t="e">
        <f>COUNTIF('Data data'!D:D, H347)+COUNTIF('Data data'!#REF!, H347)+COUNTIF('Data data'!#REF!, H347)+COUNTIF('Data data'!G:G, H347)</f>
        <v>#REF!</v>
      </c>
      <c r="J347">
        <f>'Data data'!G348</f>
        <v>0.12291666666666667</v>
      </c>
      <c r="K347" t="e">
        <f>COUNTIF('Data data'!D:D, J347)+COUNTIF('Data data'!#REF!, J347)+COUNTIF('Data data'!#REF!, J347)+COUNTIF('Data data'!G:G, J347)</f>
        <v>#REF!</v>
      </c>
      <c r="L347" s="36" t="e">
        <f>'Data data'!#REF!</f>
        <v>#REF!</v>
      </c>
      <c r="M347" t="e">
        <f>COUNTIF('Data data'!#REF!, L347)</f>
        <v>#REF!</v>
      </c>
    </row>
    <row r="348" spans="1:13" ht="14" thickBot="1" x14ac:dyDescent="0.2">
      <c r="A348" s="261"/>
      <c r="B348" s="26" t="str">
        <f>'Data data'!C349</f>
        <v>Loser</v>
      </c>
      <c r="C348">
        <f>COUNTIF('Data data'!C:C, B348)</f>
        <v>2</v>
      </c>
      <c r="D348" t="str">
        <f>'Data data'!D349</f>
        <v>Beck (Mononymous)</v>
      </c>
      <c r="E348" t="e">
        <f>COUNTIF('Data data'!D:D, D348)+COUNTIF('Data data'!#REF!, D348)+COUNTIF('Data data'!#REF!, D348)+COUNTIF('Data data'!G:G, D348)</f>
        <v>#REF!</v>
      </c>
      <c r="F348" t="e">
        <f>'Data data'!#REF!</f>
        <v>#REF!</v>
      </c>
      <c r="G348" t="e">
        <f>COUNTIF('Data data'!D:D, F348)+COUNTIF('Data data'!#REF!, F348)+COUNTIF('Data data'!#REF!, F348)+COUNTIF('Data data'!G:G, F348)</f>
        <v>#REF!</v>
      </c>
      <c r="H348" t="e">
        <f>'Data data'!#REF!</f>
        <v>#REF!</v>
      </c>
      <c r="I348" t="e">
        <f>COUNTIF('Data data'!D:D, H348)+COUNTIF('Data data'!#REF!, H348)+COUNTIF('Data data'!#REF!, H348)+COUNTIF('Data data'!G:G, H348)</f>
        <v>#REF!</v>
      </c>
      <c r="J348">
        <f>'Data data'!G349</f>
        <v>0.16319444444444445</v>
      </c>
      <c r="K348" t="e">
        <f>COUNTIF('Data data'!D:D, J348)+COUNTIF('Data data'!#REF!, J348)+COUNTIF('Data data'!#REF!, J348)+COUNTIF('Data data'!G:G, J348)</f>
        <v>#REF!</v>
      </c>
      <c r="L348" s="36" t="e">
        <f>'Data data'!#REF!</f>
        <v>#REF!</v>
      </c>
      <c r="M348" t="e">
        <f>COUNTIF('Data data'!#REF!, L348)</f>
        <v>#REF!</v>
      </c>
    </row>
    <row r="349" spans="1:13" ht="14" thickBot="1" x14ac:dyDescent="0.2">
      <c r="A349" s="261"/>
      <c r="B349" s="26" t="str">
        <f>'Data data'!C350</f>
        <v>Nausea</v>
      </c>
      <c r="C349">
        <f>COUNTIF('Data data'!C:C, B349)</f>
        <v>2</v>
      </c>
      <c r="D349" t="str">
        <f>'Data data'!D350</f>
        <v>Beck (Mononymous)</v>
      </c>
      <c r="E349" t="e">
        <f>COUNTIF('Data data'!D:D, D349)+COUNTIF('Data data'!#REF!, D349)+COUNTIF('Data data'!#REF!, D349)+COUNTIF('Data data'!G:G, D349)</f>
        <v>#REF!</v>
      </c>
      <c r="F349" t="e">
        <f>'Data data'!#REF!</f>
        <v>#REF!</v>
      </c>
      <c r="G349" t="e">
        <f>COUNTIF('Data data'!D:D, F349)+COUNTIF('Data data'!#REF!, F349)+COUNTIF('Data data'!#REF!, F349)+COUNTIF('Data data'!G:G, F349)</f>
        <v>#REF!</v>
      </c>
      <c r="H349" t="e">
        <f>'Data data'!#REF!</f>
        <v>#REF!</v>
      </c>
      <c r="I349" t="e">
        <f>COUNTIF('Data data'!D:D, H349)+COUNTIF('Data data'!#REF!, H349)+COUNTIF('Data data'!#REF!, H349)+COUNTIF('Data data'!G:G, H349)</f>
        <v>#REF!</v>
      </c>
      <c r="J349">
        <f>'Data data'!G350</f>
        <v>0.12083333333333333</v>
      </c>
      <c r="K349" t="e">
        <f>COUNTIF('Data data'!D:D, J349)+COUNTIF('Data data'!#REF!, J349)+COUNTIF('Data data'!#REF!, J349)+COUNTIF('Data data'!G:G, J349)</f>
        <v>#REF!</v>
      </c>
      <c r="L349" s="36" t="e">
        <f>'Data data'!#REF!</f>
        <v>#REF!</v>
      </c>
      <c r="M349" t="e">
        <f>COUNTIF('Data data'!#REF!, L349)</f>
        <v>#REF!</v>
      </c>
    </row>
    <row r="350" spans="1:13" ht="14" thickBot="1" x14ac:dyDescent="0.2">
      <c r="A350" s="261"/>
      <c r="B350" s="26" t="str">
        <f>'Data data'!C351</f>
        <v>Cellphone's Dead</v>
      </c>
      <c r="C350">
        <f>COUNTIF('Data data'!C:C, B350)</f>
        <v>2</v>
      </c>
      <c r="D350" t="str">
        <f>'Data data'!D351</f>
        <v>Beck (Mononymous)</v>
      </c>
      <c r="E350" t="e">
        <f>COUNTIF('Data data'!D:D, D350)+COUNTIF('Data data'!#REF!, D350)+COUNTIF('Data data'!#REF!, D350)+COUNTIF('Data data'!G:G, D350)</f>
        <v>#REF!</v>
      </c>
      <c r="F350" t="e">
        <f>'Data data'!#REF!</f>
        <v>#REF!</v>
      </c>
      <c r="G350" t="e">
        <f>COUNTIF('Data data'!D:D, F350)+COUNTIF('Data data'!#REF!, F350)+COUNTIF('Data data'!#REF!, F350)+COUNTIF('Data data'!G:G, F350)</f>
        <v>#REF!</v>
      </c>
      <c r="H350" t="e">
        <f>'Data data'!#REF!</f>
        <v>#REF!</v>
      </c>
      <c r="I350" t="e">
        <f>COUNTIF('Data data'!D:D, H350)+COUNTIF('Data data'!#REF!, H350)+COUNTIF('Data data'!#REF!, H350)+COUNTIF('Data data'!G:G, H350)</f>
        <v>#REF!</v>
      </c>
      <c r="J350">
        <f>'Data data'!G351</f>
        <v>0.1986111111111111</v>
      </c>
      <c r="K350" t="e">
        <f>COUNTIF('Data data'!D:D, J350)+COUNTIF('Data data'!#REF!, J350)+COUNTIF('Data data'!#REF!, J350)+COUNTIF('Data data'!G:G, J350)</f>
        <v>#REF!</v>
      </c>
      <c r="L350" s="36" t="e">
        <f>'Data data'!#REF!</f>
        <v>#REF!</v>
      </c>
      <c r="M350" t="e">
        <f>COUNTIF('Data data'!#REF!, L350)</f>
        <v>#REF!</v>
      </c>
    </row>
    <row r="351" spans="1:13" ht="14" thickBot="1" x14ac:dyDescent="0.2">
      <c r="A351" s="261"/>
      <c r="B351" s="26" t="str">
        <f>'Data data'!C352</f>
        <v>Que' Onda Guero</v>
      </c>
      <c r="C351">
        <f>COUNTIF('Data data'!C:C, B351)</f>
        <v>2</v>
      </c>
      <c r="D351" t="str">
        <f>'Data data'!D352</f>
        <v>Beck (Mononymous)</v>
      </c>
      <c r="E351" t="e">
        <f>COUNTIF('Data data'!D:D, D351)+COUNTIF('Data data'!#REF!, D351)+COUNTIF('Data data'!#REF!, D351)+COUNTIF('Data data'!G:G, D351)</f>
        <v>#REF!</v>
      </c>
      <c r="F351" t="e">
        <f>'Data data'!#REF!</f>
        <v>#REF!</v>
      </c>
      <c r="G351" t="e">
        <f>COUNTIF('Data data'!D:D, F351)+COUNTIF('Data data'!#REF!, F351)+COUNTIF('Data data'!#REF!, F351)+COUNTIF('Data data'!G:G, F351)</f>
        <v>#REF!</v>
      </c>
      <c r="H351" t="e">
        <f>'Data data'!#REF!</f>
        <v>#REF!</v>
      </c>
      <c r="I351" t="e">
        <f>COUNTIF('Data data'!D:D, H351)+COUNTIF('Data data'!#REF!, H351)+COUNTIF('Data data'!#REF!, H351)+COUNTIF('Data data'!G:G, H351)</f>
        <v>#REF!</v>
      </c>
      <c r="J351">
        <f>'Data data'!G352</f>
        <v>0.1451388888888889</v>
      </c>
      <c r="K351" t="e">
        <f>COUNTIF('Data data'!D:D, J351)+COUNTIF('Data data'!#REF!, J351)+COUNTIF('Data data'!#REF!, J351)+COUNTIF('Data data'!G:G, J351)</f>
        <v>#REF!</v>
      </c>
      <c r="L351" s="36" t="e">
        <f>'Data data'!#REF!</f>
        <v>#REF!</v>
      </c>
      <c r="M351" t="e">
        <f>COUNTIF('Data data'!#REF!, L351)</f>
        <v>#REF!</v>
      </c>
    </row>
    <row r="352" spans="1:13" ht="14" thickBot="1" x14ac:dyDescent="0.2">
      <c r="A352" s="261"/>
      <c r="B352" s="26" t="str">
        <f>'Data data'!C353</f>
        <v>Rental Car</v>
      </c>
      <c r="C352">
        <f>COUNTIF('Data data'!C:C, B352)</f>
        <v>3</v>
      </c>
      <c r="D352" t="str">
        <f>'Data data'!D353</f>
        <v>Beck (Mononymous)</v>
      </c>
      <c r="E352" t="e">
        <f>COUNTIF('Data data'!D:D, D352)+COUNTIF('Data data'!#REF!, D352)+COUNTIF('Data data'!#REF!, D352)+COUNTIF('Data data'!G:G, D352)</f>
        <v>#REF!</v>
      </c>
      <c r="F352" t="e">
        <f>'Data data'!#REF!</f>
        <v>#REF!</v>
      </c>
      <c r="G352" t="e">
        <f>COUNTIF('Data data'!D:D, F352)+COUNTIF('Data data'!#REF!, F352)+COUNTIF('Data data'!#REF!, F352)+COUNTIF('Data data'!G:G, F352)</f>
        <v>#REF!</v>
      </c>
      <c r="H352" t="e">
        <f>'Data data'!#REF!</f>
        <v>#REF!</v>
      </c>
      <c r="I352" t="e">
        <f>COUNTIF('Data data'!D:D, H352)+COUNTIF('Data data'!#REF!, H352)+COUNTIF('Data data'!#REF!, H352)+COUNTIF('Data data'!G:G, H352)</f>
        <v>#REF!</v>
      </c>
      <c r="J352">
        <f>'Data data'!G353</f>
        <v>0.12916666666666668</v>
      </c>
      <c r="K352" t="e">
        <f>COUNTIF('Data data'!D:D, J352)+COUNTIF('Data data'!#REF!, J352)+COUNTIF('Data data'!#REF!, J352)+COUNTIF('Data data'!G:G, J352)</f>
        <v>#REF!</v>
      </c>
      <c r="L352" s="36" t="e">
        <f>'Data data'!#REF!</f>
        <v>#REF!</v>
      </c>
      <c r="M352" t="e">
        <f>COUNTIF('Data data'!#REF!, L352)</f>
        <v>#REF!</v>
      </c>
    </row>
    <row r="353" spans="1:13" ht="14" thickBot="1" x14ac:dyDescent="0.2">
      <c r="A353" s="261"/>
      <c r="B353" s="26" t="str">
        <f>'Data data'!C354</f>
        <v>Colors</v>
      </c>
      <c r="C353">
        <f>COUNTIF('Data data'!C:C, B353)</f>
        <v>2</v>
      </c>
      <c r="D353" t="str">
        <f>'Data data'!D354</f>
        <v>Beck (Mononymous)</v>
      </c>
      <c r="E353" t="e">
        <f>COUNTIF('Data data'!D:D, D353)+COUNTIF('Data data'!#REF!, D353)+COUNTIF('Data data'!#REF!, D353)+COUNTIF('Data data'!G:G, D353)</f>
        <v>#REF!</v>
      </c>
      <c r="F353" t="e">
        <f>'Data data'!#REF!</f>
        <v>#REF!</v>
      </c>
      <c r="G353" t="e">
        <f>COUNTIF('Data data'!D:D, F353)+COUNTIF('Data data'!#REF!, F353)+COUNTIF('Data data'!#REF!, F353)+COUNTIF('Data data'!G:G, F353)</f>
        <v>#REF!</v>
      </c>
      <c r="H353" t="e">
        <f>'Data data'!#REF!</f>
        <v>#REF!</v>
      </c>
      <c r="I353" t="e">
        <f>COUNTIF('Data data'!D:D, H353)+COUNTIF('Data data'!#REF!, H353)+COUNTIF('Data data'!#REF!, H353)+COUNTIF('Data data'!G:G, H353)</f>
        <v>#REF!</v>
      </c>
      <c r="J353">
        <f>'Data data'!G354</f>
        <v>0.18194444444444444</v>
      </c>
      <c r="K353" t="e">
        <f>COUNTIF('Data data'!D:D, J353)+COUNTIF('Data data'!#REF!, J353)+COUNTIF('Data data'!#REF!, J353)+COUNTIF('Data data'!G:G, J353)</f>
        <v>#REF!</v>
      </c>
      <c r="L353" s="36" t="e">
        <f>'Data data'!#REF!</f>
        <v>#REF!</v>
      </c>
      <c r="M353" t="e">
        <f>COUNTIF('Data data'!#REF!, L353)</f>
        <v>#REF!</v>
      </c>
    </row>
    <row r="354" spans="1:13" ht="14" thickBot="1" x14ac:dyDescent="0.2">
      <c r="A354" s="261"/>
      <c r="B354" s="26" t="str">
        <f>'Data data'!C355</f>
        <v>Dreams (Beck)</v>
      </c>
      <c r="C354">
        <f>COUNTIF('Data data'!C:C, B354)</f>
        <v>2</v>
      </c>
      <c r="D354" t="str">
        <f>'Data data'!D355</f>
        <v>Beck (Mononymous)</v>
      </c>
      <c r="E354" t="e">
        <f>COUNTIF('Data data'!D:D, D354)+COUNTIF('Data data'!#REF!, D354)+COUNTIF('Data data'!#REF!, D354)+COUNTIF('Data data'!G:G, D354)</f>
        <v>#REF!</v>
      </c>
      <c r="F354" t="e">
        <f>'Data data'!#REF!</f>
        <v>#REF!</v>
      </c>
      <c r="G354" t="e">
        <f>COUNTIF('Data data'!D:D, F354)+COUNTIF('Data data'!#REF!, F354)+COUNTIF('Data data'!#REF!, F354)+COUNTIF('Data data'!G:G, F354)</f>
        <v>#REF!</v>
      </c>
      <c r="H354" t="e">
        <f>'Data data'!#REF!</f>
        <v>#REF!</v>
      </c>
      <c r="I354" t="e">
        <f>COUNTIF('Data data'!D:D, H354)+COUNTIF('Data data'!#REF!, H354)+COUNTIF('Data data'!#REF!, H354)+COUNTIF('Data data'!G:G, H354)</f>
        <v>#REF!</v>
      </c>
      <c r="J354">
        <f>'Data data'!G355</f>
        <v>0.21805555555555556</v>
      </c>
      <c r="K354" t="e">
        <f>COUNTIF('Data data'!D:D, J354)+COUNTIF('Data data'!#REF!, J354)+COUNTIF('Data data'!#REF!, J354)+COUNTIF('Data data'!G:G, J354)</f>
        <v>#REF!</v>
      </c>
      <c r="L354" s="36" t="e">
        <f>'Data data'!#REF!</f>
        <v>#REF!</v>
      </c>
      <c r="M354" t="e">
        <f>COUNTIF('Data data'!#REF!, L354)</f>
        <v>#REF!</v>
      </c>
    </row>
    <row r="355" spans="1:13" ht="14" thickBot="1" x14ac:dyDescent="0.2">
      <c r="A355" s="261"/>
      <c r="B355" s="26" t="str">
        <f>'Data data'!C356</f>
        <v>Up All Night</v>
      </c>
      <c r="C355">
        <f>COUNTIF('Data data'!C:C, B355)</f>
        <v>2</v>
      </c>
      <c r="D355" t="str">
        <f>'Data data'!D356</f>
        <v>Beck (Mononymous)</v>
      </c>
      <c r="E355" t="e">
        <f>COUNTIF('Data data'!D:D, D355)+COUNTIF('Data data'!#REF!, D355)+COUNTIF('Data data'!#REF!, D355)+COUNTIF('Data data'!G:G, D355)</f>
        <v>#REF!</v>
      </c>
      <c r="F355" t="e">
        <f>'Data data'!#REF!</f>
        <v>#REF!</v>
      </c>
      <c r="G355" t="e">
        <f>COUNTIF('Data data'!D:D, F355)+COUNTIF('Data data'!#REF!, F355)+COUNTIF('Data data'!#REF!, F355)+COUNTIF('Data data'!G:G, F355)</f>
        <v>#REF!</v>
      </c>
      <c r="H355" t="e">
        <f>'Data data'!#REF!</f>
        <v>#REF!</v>
      </c>
      <c r="I355" t="e">
        <f>COUNTIF('Data data'!D:D, H355)+COUNTIF('Data data'!#REF!, H355)+COUNTIF('Data data'!#REF!, H355)+COUNTIF('Data data'!G:G, H355)</f>
        <v>#REF!</v>
      </c>
      <c r="J355">
        <f>'Data data'!G356</f>
        <v>0.13194444444444445</v>
      </c>
      <c r="K355" t="e">
        <f>COUNTIF('Data data'!D:D, J355)+COUNTIF('Data data'!#REF!, J355)+COUNTIF('Data data'!#REF!, J355)+COUNTIF('Data data'!G:G, J355)</f>
        <v>#REF!</v>
      </c>
      <c r="L355" s="36" t="e">
        <f>'Data data'!#REF!</f>
        <v>#REF!</v>
      </c>
      <c r="M355" t="e">
        <f>COUNTIF('Data data'!#REF!, L355)</f>
        <v>#REF!</v>
      </c>
    </row>
    <row r="356" spans="1:13" ht="14" thickBot="1" x14ac:dyDescent="0.2">
      <c r="A356" s="259"/>
      <c r="B356" s="26" t="str">
        <f>'Data data'!C357</f>
        <v>White Rabbit</v>
      </c>
      <c r="C356">
        <f>COUNTIF('Data data'!C:C, B356)</f>
        <v>2</v>
      </c>
      <c r="D356" t="str">
        <f>'Data data'!D357</f>
        <v>Jefferson Airplane</v>
      </c>
      <c r="E356" t="e">
        <f>COUNTIF('Data data'!D:D, D356)+COUNTIF('Data data'!#REF!, D356)+COUNTIF('Data data'!#REF!, D356)+COUNTIF('Data data'!G:G, D356)</f>
        <v>#REF!</v>
      </c>
      <c r="F356" t="e">
        <f>'Data data'!#REF!</f>
        <v>#REF!</v>
      </c>
      <c r="G356" t="e">
        <f>COUNTIF('Data data'!D:D, F356)+COUNTIF('Data data'!#REF!, F356)+COUNTIF('Data data'!#REF!, F356)+COUNTIF('Data data'!G:G, F356)</f>
        <v>#REF!</v>
      </c>
      <c r="H356" t="e">
        <f>'Data data'!#REF!</f>
        <v>#REF!</v>
      </c>
      <c r="I356" t="e">
        <f>COUNTIF('Data data'!D:D, H356)+COUNTIF('Data data'!#REF!, H356)+COUNTIF('Data data'!#REF!, H356)+COUNTIF('Data data'!G:G, H356)</f>
        <v>#REF!</v>
      </c>
      <c r="J356">
        <f>'Data data'!G357</f>
        <v>0.10486111111111111</v>
      </c>
      <c r="K356" t="e">
        <f>COUNTIF('Data data'!D:D, J356)+COUNTIF('Data data'!#REF!, J356)+COUNTIF('Data data'!#REF!, J356)+COUNTIF('Data data'!G:G, J356)</f>
        <v>#REF!</v>
      </c>
      <c r="L356" s="36" t="e">
        <f>'Data data'!#REF!</f>
        <v>#REF!</v>
      </c>
      <c r="M356" t="e">
        <f>COUNTIF('Data data'!#REF!, L356)</f>
        <v>#REF!</v>
      </c>
    </row>
    <row r="357" spans="1:13" ht="14" thickBot="1" x14ac:dyDescent="0.2">
      <c r="A357" s="309" t="s">
        <v>370</v>
      </c>
      <c r="B357" s="26" t="str">
        <f>'Data data'!C358</f>
        <v>Hoy Mi Día Uno</v>
      </c>
      <c r="C357">
        <f>COUNTIF('Data data'!C:C, B357)</f>
        <v>2</v>
      </c>
      <c r="D357" t="str">
        <f>'Data data'!D358</f>
        <v>Natalia Lafourcade</v>
      </c>
      <c r="E357" t="e">
        <f>COUNTIF('Data data'!D:D, D357)+COUNTIF('Data data'!#REF!, D357)+COUNTIF('Data data'!#REF!, D357)+COUNTIF('Data data'!G:G, D357)</f>
        <v>#REF!</v>
      </c>
      <c r="F357" t="e">
        <f>'Data data'!#REF!</f>
        <v>#REF!</v>
      </c>
      <c r="G357" t="e">
        <f>COUNTIF('Data data'!D:D, F357)+COUNTIF('Data data'!#REF!, F357)+COUNTIF('Data data'!#REF!, F357)+COUNTIF('Data data'!G:G, F357)</f>
        <v>#REF!</v>
      </c>
      <c r="H357" t="e">
        <f>'Data data'!#REF!</f>
        <v>#REF!</v>
      </c>
      <c r="I357" t="e">
        <f>COUNTIF('Data data'!D:D, H357)+COUNTIF('Data data'!#REF!, H357)+COUNTIF('Data data'!#REF!, H357)+COUNTIF('Data data'!G:G, H357)</f>
        <v>#REF!</v>
      </c>
      <c r="J357">
        <f>'Data data'!G358</f>
        <v>0.1423611111111111</v>
      </c>
      <c r="K357" t="e">
        <f>COUNTIF('Data data'!D:D, J357)+COUNTIF('Data data'!#REF!, J357)+COUNTIF('Data data'!#REF!, J357)+COUNTIF('Data data'!G:G, J357)</f>
        <v>#REF!</v>
      </c>
      <c r="L357" s="36" t="e">
        <f>'Data data'!#REF!</f>
        <v>#REF!</v>
      </c>
      <c r="M357" t="e">
        <f>COUNTIF('Data data'!#REF!, L357)</f>
        <v>#REF!</v>
      </c>
    </row>
    <row r="358" spans="1:13" ht="14" thickBot="1" x14ac:dyDescent="0.2">
      <c r="A358" s="310"/>
      <c r="B358" s="26" t="str">
        <f>'Data data'!C359</f>
        <v>Tonada de Luna Llena</v>
      </c>
      <c r="C358">
        <f>COUNTIF('Data data'!C:C, B358)</f>
        <v>1</v>
      </c>
      <c r="D358" t="str">
        <f>'Data data'!D359</f>
        <v>Natalia Lafourcade</v>
      </c>
      <c r="E358" t="e">
        <f>COUNTIF('Data data'!D:D, D358)+COUNTIF('Data data'!#REF!, D358)+COUNTIF('Data data'!#REF!, D358)+COUNTIF('Data data'!G:G, D358)</f>
        <v>#REF!</v>
      </c>
      <c r="F358" t="e">
        <f>'Data data'!#REF!</f>
        <v>#REF!</v>
      </c>
      <c r="G358" t="e">
        <f>COUNTIF('Data data'!D:D, F358)+COUNTIF('Data data'!#REF!, F358)+COUNTIF('Data data'!#REF!, F358)+COUNTIF('Data data'!G:G, F358)</f>
        <v>#REF!</v>
      </c>
      <c r="H358" t="e">
        <f>'Data data'!#REF!</f>
        <v>#REF!</v>
      </c>
      <c r="I358" t="e">
        <f>COUNTIF('Data data'!D:D, H358)+COUNTIF('Data data'!#REF!, H358)+COUNTIF('Data data'!#REF!, H358)+COUNTIF('Data data'!G:G, H358)</f>
        <v>#REF!</v>
      </c>
      <c r="J358">
        <f>'Data data'!G359</f>
        <v>0.20833333333333334</v>
      </c>
      <c r="K358" t="e">
        <f>COUNTIF('Data data'!D:D, J358)+COUNTIF('Data data'!#REF!, J358)+COUNTIF('Data data'!#REF!, J358)+COUNTIF('Data data'!G:G, J358)</f>
        <v>#REF!</v>
      </c>
      <c r="L358" s="36" t="e">
        <f>'Data data'!#REF!</f>
        <v>#REF!</v>
      </c>
      <c r="M358" t="e">
        <f>COUNTIF('Data data'!#REF!, L358)</f>
        <v>#REF!</v>
      </c>
    </row>
    <row r="359" spans="1:13" ht="14" thickBot="1" x14ac:dyDescent="0.2">
      <c r="A359" s="310"/>
      <c r="B359" s="26" t="str">
        <f>'Data data'!C360</f>
        <v>Deadweight</v>
      </c>
      <c r="C359">
        <f>COUNTIF('Data data'!C:C, B359)</f>
        <v>3</v>
      </c>
      <c r="D359" t="str">
        <f>'Data data'!D360</f>
        <v>Beck (Mononymous)</v>
      </c>
      <c r="E359" t="e">
        <f>COUNTIF('Data data'!D:D, D359)+COUNTIF('Data data'!#REF!, D359)+COUNTIF('Data data'!#REF!, D359)+COUNTIF('Data data'!G:G, D359)</f>
        <v>#REF!</v>
      </c>
      <c r="F359" t="e">
        <f>'Data data'!#REF!</f>
        <v>#REF!</v>
      </c>
      <c r="G359" t="e">
        <f>COUNTIF('Data data'!D:D, F359)+COUNTIF('Data data'!#REF!, F359)+COUNTIF('Data data'!#REF!, F359)+COUNTIF('Data data'!G:G, F359)</f>
        <v>#REF!</v>
      </c>
      <c r="H359" t="e">
        <f>'Data data'!#REF!</f>
        <v>#REF!</v>
      </c>
      <c r="I359" t="e">
        <f>COUNTIF('Data data'!D:D, H359)+COUNTIF('Data data'!#REF!, H359)+COUNTIF('Data data'!#REF!, H359)+COUNTIF('Data data'!G:G, H359)</f>
        <v>#REF!</v>
      </c>
      <c r="J359">
        <f>'Data data'!G360</f>
        <v>0.25833333333333336</v>
      </c>
      <c r="K359" t="e">
        <f>COUNTIF('Data data'!D:D, J359)+COUNTIF('Data data'!#REF!, J359)+COUNTIF('Data data'!#REF!, J359)+COUNTIF('Data data'!G:G, J359)</f>
        <v>#REF!</v>
      </c>
      <c r="L359" s="36" t="e">
        <f>'Data data'!#REF!</f>
        <v>#REF!</v>
      </c>
      <c r="M359" t="e">
        <f>COUNTIF('Data data'!#REF!, L359)</f>
        <v>#REF!</v>
      </c>
    </row>
    <row r="360" spans="1:13" ht="14" thickBot="1" x14ac:dyDescent="0.2">
      <c r="A360" s="310"/>
      <c r="B360" s="26" t="str">
        <f>'Data data'!C361</f>
        <v>Para Qué Sufrir</v>
      </c>
      <c r="C360">
        <f>COUNTIF('Data data'!C:C, B360)</f>
        <v>2</v>
      </c>
      <c r="D360" t="str">
        <f>'Data data'!D361</f>
        <v>Natalia Lafourcade</v>
      </c>
      <c r="E360" t="e">
        <f>COUNTIF('Data data'!D:D, D360)+COUNTIF('Data data'!#REF!, D360)+COUNTIF('Data data'!#REF!, D360)+COUNTIF('Data data'!G:G, D360)</f>
        <v>#REF!</v>
      </c>
      <c r="F360" t="e">
        <f>'Data data'!#REF!</f>
        <v>#REF!</v>
      </c>
      <c r="G360" t="e">
        <f>COUNTIF('Data data'!D:D, F360)+COUNTIF('Data data'!#REF!, F360)+COUNTIF('Data data'!#REF!, F360)+COUNTIF('Data data'!G:G, F360)</f>
        <v>#REF!</v>
      </c>
      <c r="H360" t="e">
        <f>'Data data'!#REF!</f>
        <v>#REF!</v>
      </c>
      <c r="I360" t="e">
        <f>COUNTIF('Data data'!D:D, H360)+COUNTIF('Data data'!#REF!, H360)+COUNTIF('Data data'!#REF!, H360)+COUNTIF('Data data'!G:G, H360)</f>
        <v>#REF!</v>
      </c>
      <c r="J360">
        <f>'Data data'!G361</f>
        <v>0.15763888888888888</v>
      </c>
      <c r="K360" t="e">
        <f>COUNTIF('Data data'!D:D, J360)+COUNTIF('Data data'!#REF!, J360)+COUNTIF('Data data'!#REF!, J360)+COUNTIF('Data data'!G:G, J360)</f>
        <v>#REF!</v>
      </c>
      <c r="L360" s="36" t="e">
        <f>'Data data'!#REF!</f>
        <v>#REF!</v>
      </c>
      <c r="M360" t="e">
        <f>COUNTIF('Data data'!#REF!, L360)</f>
        <v>#REF!</v>
      </c>
    </row>
    <row r="361" spans="1:13" ht="14" thickBot="1" x14ac:dyDescent="0.2">
      <c r="A361" s="310"/>
      <c r="B361" s="26" t="str">
        <f>'Data data'!C362</f>
        <v>Hotwax</v>
      </c>
      <c r="C361">
        <f>COUNTIF('Data data'!C:C, B361)</f>
        <v>3</v>
      </c>
      <c r="D361" t="str">
        <f>'Data data'!D362</f>
        <v>Beck (Mononymous)</v>
      </c>
      <c r="E361" t="e">
        <f>COUNTIF('Data data'!D:D, D361)+COUNTIF('Data data'!#REF!, D361)+COUNTIF('Data data'!#REF!, D361)+COUNTIF('Data data'!G:G, D361)</f>
        <v>#REF!</v>
      </c>
      <c r="F361" t="e">
        <f>'Data data'!#REF!</f>
        <v>#REF!</v>
      </c>
      <c r="G361" t="e">
        <f>COUNTIF('Data data'!D:D, F361)+COUNTIF('Data data'!#REF!, F361)+COUNTIF('Data data'!#REF!, F361)+COUNTIF('Data data'!G:G, F361)</f>
        <v>#REF!</v>
      </c>
      <c r="H361" t="e">
        <f>'Data data'!#REF!</f>
        <v>#REF!</v>
      </c>
      <c r="I361" t="e">
        <f>COUNTIF('Data data'!D:D, H361)+COUNTIF('Data data'!#REF!, H361)+COUNTIF('Data data'!#REF!, H361)+COUNTIF('Data data'!G:G, H361)</f>
        <v>#REF!</v>
      </c>
      <c r="J361">
        <f>'Data data'!G362</f>
        <v>0.15972222222222224</v>
      </c>
      <c r="K361" t="e">
        <f>COUNTIF('Data data'!D:D, J361)+COUNTIF('Data data'!#REF!, J361)+COUNTIF('Data data'!#REF!, J361)+COUNTIF('Data data'!G:G, J361)</f>
        <v>#REF!</v>
      </c>
      <c r="L361" s="36" t="e">
        <f>'Data data'!#REF!</f>
        <v>#REF!</v>
      </c>
      <c r="M361" t="e">
        <f>COUNTIF('Data data'!#REF!, L361)</f>
        <v>#REF!</v>
      </c>
    </row>
    <row r="362" spans="1:13" ht="14" thickBot="1" x14ac:dyDescent="0.2">
      <c r="A362" s="310"/>
      <c r="B362" s="26" t="str">
        <f>'Data data'!C363</f>
        <v>White Rabbit</v>
      </c>
      <c r="C362">
        <f>COUNTIF('Data data'!C:C, B362)</f>
        <v>2</v>
      </c>
      <c r="D362" t="str">
        <f>'Data data'!D363</f>
        <v>Jefferson Airplane</v>
      </c>
      <c r="E362" t="e">
        <f>COUNTIF('Data data'!D:D, D362)+COUNTIF('Data data'!#REF!, D362)+COUNTIF('Data data'!#REF!, D362)+COUNTIF('Data data'!G:G, D362)</f>
        <v>#REF!</v>
      </c>
      <c r="F362" t="e">
        <f>'Data data'!#REF!</f>
        <v>#REF!</v>
      </c>
      <c r="G362" t="e">
        <f>COUNTIF('Data data'!D:D, F362)+COUNTIF('Data data'!#REF!, F362)+COUNTIF('Data data'!#REF!, F362)+COUNTIF('Data data'!G:G, F362)</f>
        <v>#REF!</v>
      </c>
      <c r="H362" t="e">
        <f>'Data data'!#REF!</f>
        <v>#REF!</v>
      </c>
      <c r="I362" t="e">
        <f>COUNTIF('Data data'!D:D, H362)+COUNTIF('Data data'!#REF!, H362)+COUNTIF('Data data'!#REF!, H362)+COUNTIF('Data data'!G:G, H362)</f>
        <v>#REF!</v>
      </c>
      <c r="J362">
        <f>'Data data'!G363</f>
        <v>0.10486111111111111</v>
      </c>
      <c r="K362" t="e">
        <f>COUNTIF('Data data'!D:D, J362)+COUNTIF('Data data'!#REF!, J362)+COUNTIF('Data data'!#REF!, J362)+COUNTIF('Data data'!G:G, J362)</f>
        <v>#REF!</v>
      </c>
      <c r="L362" s="36" t="e">
        <f>'Data data'!#REF!</f>
        <v>#REF!</v>
      </c>
      <c r="M362" t="e">
        <f>COUNTIF('Data data'!#REF!, L362)</f>
        <v>#REF!</v>
      </c>
    </row>
    <row r="363" spans="1:13" ht="14" thickBot="1" x14ac:dyDescent="0.2">
      <c r="A363" s="284"/>
      <c r="B363" s="26" t="str">
        <f>'Data data'!C364</f>
        <v>Con Altura</v>
      </c>
      <c r="C363">
        <f>COUNTIF('Data data'!C:C, B363)</f>
        <v>2</v>
      </c>
      <c r="D363" t="str">
        <f>'Data data'!D364</f>
        <v>ROSALÍA (Mononymous), J Balvin, El Guincho</v>
      </c>
      <c r="E363" t="e">
        <f>COUNTIF('Data data'!D:D, D363)+COUNTIF('Data data'!#REF!, D363)+COUNTIF('Data data'!#REF!, D363)+COUNTIF('Data data'!G:G, D363)</f>
        <v>#REF!</v>
      </c>
      <c r="F363" t="e">
        <f>'Data data'!#REF!</f>
        <v>#REF!</v>
      </c>
      <c r="G363" t="e">
        <f>COUNTIF('Data data'!D:D, F363)+COUNTIF('Data data'!#REF!, F363)+COUNTIF('Data data'!#REF!, F363)+COUNTIF('Data data'!G:G, F363)</f>
        <v>#REF!</v>
      </c>
      <c r="H363" t="e">
        <f>'Data data'!#REF!</f>
        <v>#REF!</v>
      </c>
      <c r="I363" t="e">
        <f>COUNTIF('Data data'!D:D, H363)+COUNTIF('Data data'!#REF!, H363)+COUNTIF('Data data'!#REF!, H363)+COUNTIF('Data data'!G:G, H363)</f>
        <v>#REF!</v>
      </c>
      <c r="J363">
        <f>'Data data'!G364</f>
        <v>0.1125</v>
      </c>
      <c r="K363" t="e">
        <f>COUNTIF('Data data'!D:D, J363)+COUNTIF('Data data'!#REF!, J363)+COUNTIF('Data data'!#REF!, J363)+COUNTIF('Data data'!G:G, J363)</f>
        <v>#REF!</v>
      </c>
      <c r="L363" s="36" t="e">
        <f>'Data data'!#REF!</f>
        <v>#REF!</v>
      </c>
      <c r="M363" t="e">
        <f>COUNTIF('Data data'!#REF!, L363)</f>
        <v>#REF!</v>
      </c>
    </row>
    <row r="364" spans="1:13" ht="14" thickBot="1" x14ac:dyDescent="0.2">
      <c r="A364" s="306" t="s">
        <v>371</v>
      </c>
      <c r="B364" s="26" t="str">
        <f>'Data data'!C365</f>
        <v>BOY BYE</v>
      </c>
      <c r="C364">
        <f>COUNTIF('Data data'!C:C, B364)</f>
        <v>1</v>
      </c>
      <c r="D364" t="str">
        <f>'Data data'!D365</f>
        <v>BROCKHAMPTON</v>
      </c>
      <c r="E364" t="e">
        <f>COUNTIF('Data data'!D:D, D364)+COUNTIF('Data data'!#REF!, D364)+COUNTIF('Data data'!#REF!, D364)+COUNTIF('Data data'!G:G, D364)</f>
        <v>#REF!</v>
      </c>
      <c r="F364" t="e">
        <f>'Data data'!#REF!</f>
        <v>#REF!</v>
      </c>
      <c r="G364" t="e">
        <f>COUNTIF('Data data'!D:D, F364)+COUNTIF('Data data'!#REF!, F364)+COUNTIF('Data data'!#REF!, F364)+COUNTIF('Data data'!G:G, F364)</f>
        <v>#REF!</v>
      </c>
      <c r="H364" t="e">
        <f>'Data data'!#REF!</f>
        <v>#REF!</v>
      </c>
      <c r="I364" t="e">
        <f>COUNTIF('Data data'!D:D, H364)+COUNTIF('Data data'!#REF!, H364)+COUNTIF('Data data'!#REF!, H364)+COUNTIF('Data data'!G:G, H364)</f>
        <v>#REF!</v>
      </c>
      <c r="J364">
        <f>'Data data'!G365</f>
        <v>9.8611111111111108E-2</v>
      </c>
      <c r="K364" t="e">
        <f>COUNTIF('Data data'!D:D, J364)+COUNTIF('Data data'!#REF!, J364)+COUNTIF('Data data'!#REF!, J364)+COUNTIF('Data data'!G:G, J364)</f>
        <v>#REF!</v>
      </c>
      <c r="L364" s="36" t="e">
        <f>'Data data'!#REF!</f>
        <v>#REF!</v>
      </c>
      <c r="M364" t="e">
        <f>COUNTIF('Data data'!#REF!, L364)</f>
        <v>#REF!</v>
      </c>
    </row>
    <row r="365" spans="1:13" ht="14" thickBot="1" x14ac:dyDescent="0.2">
      <c r="A365" s="261"/>
      <c r="B365" s="26" t="str">
        <f>'Data data'!C366</f>
        <v>I BEEN BORN AGAIN</v>
      </c>
      <c r="C365">
        <f>COUNTIF('Data data'!C:C, B365)</f>
        <v>1</v>
      </c>
      <c r="D365" t="str">
        <f>'Data data'!D366</f>
        <v>BROCKHAMPTON</v>
      </c>
      <c r="E365" t="e">
        <f>COUNTIF('Data data'!D:D, D365)+COUNTIF('Data data'!#REF!, D365)+COUNTIF('Data data'!#REF!, D365)+COUNTIF('Data data'!G:G, D365)</f>
        <v>#REF!</v>
      </c>
      <c r="F365" t="e">
        <f>'Data data'!#REF!</f>
        <v>#REF!</v>
      </c>
      <c r="G365" t="e">
        <f>COUNTIF('Data data'!D:D, F365)+COUNTIF('Data data'!#REF!, F365)+COUNTIF('Data data'!#REF!, F365)+COUNTIF('Data data'!G:G, F365)</f>
        <v>#REF!</v>
      </c>
      <c r="H365" t="e">
        <f>'Data data'!#REF!</f>
        <v>#REF!</v>
      </c>
      <c r="I365" t="e">
        <f>COUNTIF('Data data'!D:D, H365)+COUNTIF('Data data'!#REF!, H365)+COUNTIF('Data data'!#REF!, H365)+COUNTIF('Data data'!G:G, H365)</f>
        <v>#REF!</v>
      </c>
      <c r="J365">
        <f>'Data data'!G366</f>
        <v>0.15277777777777776</v>
      </c>
      <c r="K365" t="e">
        <f>COUNTIF('Data data'!D:D, J365)+COUNTIF('Data data'!#REF!, J365)+COUNTIF('Data data'!#REF!, J365)+COUNTIF('Data data'!G:G, J365)</f>
        <v>#REF!</v>
      </c>
      <c r="L365" s="36" t="e">
        <f>'Data data'!#REF!</f>
        <v>#REF!</v>
      </c>
      <c r="M365" t="e">
        <f>COUNTIF('Data data'!#REF!, L365)</f>
        <v>#REF!</v>
      </c>
    </row>
    <row r="366" spans="1:13" ht="14" thickBot="1" x14ac:dyDescent="0.2">
      <c r="A366" s="261"/>
      <c r="B366" s="26" t="str">
        <f>'Data data'!C367</f>
        <v>Finesse (Remix)</v>
      </c>
      <c r="C366">
        <f>COUNTIF('Data data'!C:C, B366)</f>
        <v>2</v>
      </c>
      <c r="D366" t="str">
        <f>'Data data'!D367</f>
        <v>Bruno Mars, Cardi B</v>
      </c>
      <c r="E366" t="e">
        <f>COUNTIF('Data data'!D:D, D366)+COUNTIF('Data data'!#REF!, D366)+COUNTIF('Data data'!#REF!, D366)+COUNTIF('Data data'!G:G, D366)</f>
        <v>#REF!</v>
      </c>
      <c r="F366" t="e">
        <f>'Data data'!#REF!</f>
        <v>#REF!</v>
      </c>
      <c r="G366" t="e">
        <f>COUNTIF('Data data'!D:D, F366)+COUNTIF('Data data'!#REF!, F366)+COUNTIF('Data data'!#REF!, F366)+COUNTIF('Data data'!G:G, F366)</f>
        <v>#REF!</v>
      </c>
      <c r="H366" t="e">
        <f>'Data data'!#REF!</f>
        <v>#REF!</v>
      </c>
      <c r="I366" t="e">
        <f>COUNTIF('Data data'!D:D, H366)+COUNTIF('Data data'!#REF!, H366)+COUNTIF('Data data'!#REF!, H366)+COUNTIF('Data data'!G:G, H366)</f>
        <v>#REF!</v>
      </c>
      <c r="J366">
        <f>'Data data'!G367</f>
        <v>0.15069444444444444</v>
      </c>
      <c r="K366" t="e">
        <f>COUNTIF('Data data'!D:D, J366)+COUNTIF('Data data'!#REF!, J366)+COUNTIF('Data data'!#REF!, J366)+COUNTIF('Data data'!G:G, J366)</f>
        <v>#REF!</v>
      </c>
      <c r="L366" s="36" t="e">
        <f>'Data data'!#REF!</f>
        <v>#REF!</v>
      </c>
      <c r="M366" t="e">
        <f>COUNTIF('Data data'!#REF!, L366)</f>
        <v>#REF!</v>
      </c>
    </row>
    <row r="367" spans="1:13" ht="14" thickBot="1" x14ac:dyDescent="0.2">
      <c r="A367" s="261"/>
      <c r="B367" s="26" t="str">
        <f>'Data data'!C368</f>
        <v>Life on Mars?</v>
      </c>
      <c r="C367">
        <f>COUNTIF('Data data'!C:C, B367)</f>
        <v>1</v>
      </c>
      <c r="D367" t="str">
        <f>'Data data'!D368</f>
        <v>David Bowie</v>
      </c>
      <c r="E367" t="e">
        <f>COUNTIF('Data data'!D:D, D367)+COUNTIF('Data data'!#REF!, D367)+COUNTIF('Data data'!#REF!, D367)+COUNTIF('Data data'!G:G, D367)</f>
        <v>#REF!</v>
      </c>
      <c r="F367" t="e">
        <f>'Data data'!#REF!</f>
        <v>#REF!</v>
      </c>
      <c r="G367" t="e">
        <f>COUNTIF('Data data'!D:D, F367)+COUNTIF('Data data'!#REF!, F367)+COUNTIF('Data data'!#REF!, F367)+COUNTIF('Data data'!G:G, F367)</f>
        <v>#REF!</v>
      </c>
      <c r="H367" t="e">
        <f>'Data data'!#REF!</f>
        <v>#REF!</v>
      </c>
      <c r="I367" t="e">
        <f>COUNTIF('Data data'!D:D, H367)+COUNTIF('Data data'!#REF!, H367)+COUNTIF('Data data'!#REF!, H367)+COUNTIF('Data data'!G:G, H367)</f>
        <v>#REF!</v>
      </c>
      <c r="J367">
        <f>'Data data'!G368</f>
        <v>0.16388888888888889</v>
      </c>
      <c r="K367" t="e">
        <f>COUNTIF('Data data'!D:D, J367)+COUNTIF('Data data'!#REF!, J367)+COUNTIF('Data data'!#REF!, J367)+COUNTIF('Data data'!G:G, J367)</f>
        <v>#REF!</v>
      </c>
      <c r="L367" s="36" t="e">
        <f>'Data data'!#REF!</f>
        <v>#REF!</v>
      </c>
      <c r="M367" t="e">
        <f>COUNTIF('Data data'!#REF!, L367)</f>
        <v>#REF!</v>
      </c>
    </row>
    <row r="368" spans="1:13" ht="14" thickBot="1" x14ac:dyDescent="0.2">
      <c r="A368" s="261"/>
      <c r="B368" s="26" t="str">
        <f>'Data data'!C369</f>
        <v>How Do U Want It</v>
      </c>
      <c r="C368">
        <f>COUNTIF('Data data'!C:C, B368)</f>
        <v>1</v>
      </c>
      <c r="D368" t="str">
        <f>'Data data'!D369</f>
        <v>2Pac, K-Ci, JoJo (Mononymous)</v>
      </c>
      <c r="E368" t="e">
        <f>COUNTIF('Data data'!D:D, D368)+COUNTIF('Data data'!#REF!, D368)+COUNTIF('Data data'!#REF!, D368)+COUNTIF('Data data'!G:G, D368)</f>
        <v>#REF!</v>
      </c>
      <c r="F368" t="e">
        <f>'Data data'!#REF!</f>
        <v>#REF!</v>
      </c>
      <c r="G368" t="e">
        <f>COUNTIF('Data data'!D:D, F368)+COUNTIF('Data data'!#REF!, F368)+COUNTIF('Data data'!#REF!, F368)+COUNTIF('Data data'!G:G, F368)</f>
        <v>#REF!</v>
      </c>
      <c r="H368" t="e">
        <f>'Data data'!#REF!</f>
        <v>#REF!</v>
      </c>
      <c r="I368" t="e">
        <f>COUNTIF('Data data'!D:D, H368)+COUNTIF('Data data'!#REF!, H368)+COUNTIF('Data data'!#REF!, H368)+COUNTIF('Data data'!G:G, H368)</f>
        <v>#REF!</v>
      </c>
      <c r="J368">
        <f>'Data data'!G369</f>
        <v>0.19999999999999998</v>
      </c>
      <c r="K368" t="e">
        <f>COUNTIF('Data data'!D:D, J368)+COUNTIF('Data data'!#REF!, J368)+COUNTIF('Data data'!#REF!, J368)+COUNTIF('Data data'!G:G, J368)</f>
        <v>#REF!</v>
      </c>
      <c r="L368" s="36" t="e">
        <f>'Data data'!#REF!</f>
        <v>#REF!</v>
      </c>
      <c r="M368" t="e">
        <f>COUNTIF('Data data'!#REF!, L368)</f>
        <v>#REF!</v>
      </c>
    </row>
    <row r="369" spans="1:13" ht="14" thickBot="1" x14ac:dyDescent="0.2">
      <c r="A369" s="261"/>
      <c r="B369" s="26" t="str">
        <f>'Data data'!C370</f>
        <v>Super Cool</v>
      </c>
      <c r="C369">
        <f>COUNTIF('Data data'!C:C, B369)</f>
        <v>1</v>
      </c>
      <c r="D369" t="str">
        <f>'Data data'!D370</f>
        <v>Beck (Mononymous), Robyn (Mononymous), The Lonely Island</v>
      </c>
      <c r="E369" t="e">
        <f>COUNTIF('Data data'!D:D, D369)+COUNTIF('Data data'!#REF!, D369)+COUNTIF('Data data'!#REF!, D369)+COUNTIF('Data data'!G:G, D369)</f>
        <v>#REF!</v>
      </c>
      <c r="F369" t="e">
        <f>'Data data'!#REF!</f>
        <v>#REF!</v>
      </c>
      <c r="G369" t="e">
        <f>COUNTIF('Data data'!D:D, F369)+COUNTIF('Data data'!#REF!, F369)+COUNTIF('Data data'!#REF!, F369)+COUNTIF('Data data'!G:G, F369)</f>
        <v>#REF!</v>
      </c>
      <c r="H369" t="e">
        <f>'Data data'!#REF!</f>
        <v>#REF!</v>
      </c>
      <c r="I369" t="e">
        <f>COUNTIF('Data data'!D:D, H369)+COUNTIF('Data data'!#REF!, H369)+COUNTIF('Data data'!#REF!, H369)+COUNTIF('Data data'!G:G, H369)</f>
        <v>#REF!</v>
      </c>
      <c r="J369">
        <f>'Data data'!G370</f>
        <v>0.14166666666666666</v>
      </c>
      <c r="K369" t="e">
        <f>COUNTIF('Data data'!D:D, J369)+COUNTIF('Data data'!#REF!, J369)+COUNTIF('Data data'!#REF!, J369)+COUNTIF('Data data'!G:G, J369)</f>
        <v>#REF!</v>
      </c>
      <c r="L369" s="36" t="e">
        <f>'Data data'!#REF!</f>
        <v>#REF!</v>
      </c>
      <c r="M369" t="e">
        <f>COUNTIF('Data data'!#REF!, L369)</f>
        <v>#REF!</v>
      </c>
    </row>
    <row r="370" spans="1:13" ht="14" thickBot="1" x14ac:dyDescent="0.2">
      <c r="A370" s="261"/>
      <c r="B370" s="26" t="str">
        <f>'Data data'!C371</f>
        <v>Carnaval Del Barrio</v>
      </c>
      <c r="C370">
        <f>COUNTIF('Data data'!C:C, B370)</f>
        <v>1</v>
      </c>
      <c r="D370" t="str">
        <f>'Data data'!D371</f>
        <v>Andrea Burns</v>
      </c>
      <c r="E370" t="e">
        <f>COUNTIF('Data data'!D:D, D370)+COUNTIF('Data data'!#REF!, D370)+COUNTIF('Data data'!#REF!, D370)+COUNTIF('Data data'!G:G, D370)</f>
        <v>#REF!</v>
      </c>
      <c r="F370" t="e">
        <f>'Data data'!#REF!</f>
        <v>#REF!</v>
      </c>
      <c r="G370" t="e">
        <f>COUNTIF('Data data'!D:D, F370)+COUNTIF('Data data'!#REF!, F370)+COUNTIF('Data data'!#REF!, F370)+COUNTIF('Data data'!G:G, F370)</f>
        <v>#REF!</v>
      </c>
      <c r="H370" t="e">
        <f>'Data data'!#REF!</f>
        <v>#REF!</v>
      </c>
      <c r="I370" t="e">
        <f>COUNTIF('Data data'!D:D, H370)+COUNTIF('Data data'!#REF!, H370)+COUNTIF('Data data'!#REF!, H370)+COUNTIF('Data data'!G:G, H370)</f>
        <v>#REF!</v>
      </c>
      <c r="J370">
        <f>'Data data'!G371</f>
        <v>0.30972222222222223</v>
      </c>
      <c r="K370" t="e">
        <f>COUNTIF('Data data'!D:D, J370)+COUNTIF('Data data'!#REF!, J370)+COUNTIF('Data data'!#REF!, J370)+COUNTIF('Data data'!G:G, J370)</f>
        <v>#REF!</v>
      </c>
      <c r="L370" s="36" t="e">
        <f>'Data data'!#REF!</f>
        <v>#REF!</v>
      </c>
      <c r="M370" t="e">
        <f>COUNTIF('Data data'!#REF!, L370)</f>
        <v>#REF!</v>
      </c>
    </row>
    <row r="371" spans="1:13" ht="14" thickBot="1" x14ac:dyDescent="0.2">
      <c r="A371" s="259"/>
      <c r="B371" s="26" t="str">
        <f>'Data data'!C372</f>
        <v>A NINGÚN HOMBRE (Cap.11: Poder)</v>
      </c>
      <c r="C371">
        <f>COUNTIF('Data data'!C:C, B371)</f>
        <v>3</v>
      </c>
      <c r="D371" t="str">
        <f>'Data data'!D372</f>
        <v>ROSALÍA (Mononymous)</v>
      </c>
      <c r="E371" t="e">
        <f>COUNTIF('Data data'!D:D, D371)+COUNTIF('Data data'!#REF!, D371)+COUNTIF('Data data'!#REF!, D371)+COUNTIF('Data data'!G:G, D371)</f>
        <v>#REF!</v>
      </c>
      <c r="F371" t="e">
        <f>'Data data'!#REF!</f>
        <v>#REF!</v>
      </c>
      <c r="G371" t="e">
        <f>COUNTIF('Data data'!D:D, F371)+COUNTIF('Data data'!#REF!, F371)+COUNTIF('Data data'!#REF!, F371)+COUNTIF('Data data'!G:G, F371)</f>
        <v>#REF!</v>
      </c>
      <c r="H371" t="e">
        <f>'Data data'!#REF!</f>
        <v>#REF!</v>
      </c>
      <c r="I371" t="e">
        <f>COUNTIF('Data data'!D:D, H371)+COUNTIF('Data data'!#REF!, H371)+COUNTIF('Data data'!#REF!, H371)+COUNTIF('Data data'!G:G, H371)</f>
        <v>#REF!</v>
      </c>
      <c r="J371">
        <f>'Data data'!G372</f>
        <v>6.5277777777777782E-2</v>
      </c>
      <c r="K371" t="e">
        <f>COUNTIF('Data data'!D:D, J371)+COUNTIF('Data data'!#REF!, J371)+COUNTIF('Data data'!#REF!, J371)+COUNTIF('Data data'!G:G, J371)</f>
        <v>#REF!</v>
      </c>
      <c r="L371" s="36" t="e">
        <f>'Data data'!#REF!</f>
        <v>#REF!</v>
      </c>
      <c r="M371" t="e">
        <f>COUNTIF('Data data'!#REF!, L371)</f>
        <v>#REF!</v>
      </c>
    </row>
    <row r="372" spans="1:13" ht="14" thickBot="1" x14ac:dyDescent="0.2">
      <c r="A372" s="306" t="s">
        <v>373</v>
      </c>
      <c r="B372" s="26" t="str">
        <f>'Data data'!C373</f>
        <v>A NINGÚN HOMBRE (Cap.11: Poder)</v>
      </c>
      <c r="C372">
        <f>COUNTIF('Data data'!C:C, B372)</f>
        <v>3</v>
      </c>
      <c r="D372" t="str">
        <f>'Data data'!D373</f>
        <v>ROSALÍA (Mononymous)</v>
      </c>
      <c r="E372" t="e">
        <f>COUNTIF('Data data'!D:D, D372)+COUNTIF('Data data'!#REF!, D372)+COUNTIF('Data data'!#REF!, D372)+COUNTIF('Data data'!G:G, D372)</f>
        <v>#REF!</v>
      </c>
      <c r="F372" t="e">
        <f>'Data data'!#REF!</f>
        <v>#REF!</v>
      </c>
      <c r="G372" t="e">
        <f>COUNTIF('Data data'!D:D, F372)+COUNTIF('Data data'!#REF!, F372)+COUNTIF('Data data'!#REF!, F372)+COUNTIF('Data data'!G:G, F372)</f>
        <v>#REF!</v>
      </c>
      <c r="H372" t="e">
        <f>'Data data'!#REF!</f>
        <v>#REF!</v>
      </c>
      <c r="I372" t="e">
        <f>COUNTIF('Data data'!D:D, H372)+COUNTIF('Data data'!#REF!, H372)+COUNTIF('Data data'!#REF!, H372)+COUNTIF('Data data'!G:G, H372)</f>
        <v>#REF!</v>
      </c>
      <c r="J372">
        <f>'Data data'!G373</f>
        <v>6.5277777777777782E-2</v>
      </c>
      <c r="K372" t="e">
        <f>COUNTIF('Data data'!D:D, J372)+COUNTIF('Data data'!#REF!, J372)+COUNTIF('Data data'!#REF!, J372)+COUNTIF('Data data'!G:G, J372)</f>
        <v>#REF!</v>
      </c>
      <c r="L372" s="36" t="e">
        <f>'Data data'!#REF!</f>
        <v>#REF!</v>
      </c>
      <c r="M372" t="e">
        <f>COUNTIF('Data data'!#REF!, L372)</f>
        <v>#REF!</v>
      </c>
    </row>
    <row r="373" spans="1:13" ht="14" thickBot="1" x14ac:dyDescent="0.2">
      <c r="A373" s="261"/>
      <c r="B373" s="26" t="str">
        <f>'Data data'!C374</f>
        <v>TEETH</v>
      </c>
      <c r="C373">
        <f>COUNTIF('Data data'!C:C, B373)</f>
        <v>2</v>
      </c>
      <c r="D373" t="str">
        <f>'Data data'!D374</f>
        <v>BROCKHAMPTON</v>
      </c>
      <c r="E373" t="e">
        <f>COUNTIF('Data data'!D:D, D373)+COUNTIF('Data data'!#REF!, D373)+COUNTIF('Data data'!#REF!, D373)+COUNTIF('Data data'!G:G, D373)</f>
        <v>#REF!</v>
      </c>
      <c r="F373" t="e">
        <f>'Data data'!#REF!</f>
        <v>#REF!</v>
      </c>
      <c r="G373" t="e">
        <f>COUNTIF('Data data'!D:D, F373)+COUNTIF('Data data'!#REF!, F373)+COUNTIF('Data data'!#REF!, F373)+COUNTIF('Data data'!G:G, F373)</f>
        <v>#REF!</v>
      </c>
      <c r="H373" t="e">
        <f>'Data data'!#REF!</f>
        <v>#REF!</v>
      </c>
      <c r="I373" t="e">
        <f>COUNTIF('Data data'!D:D, H373)+COUNTIF('Data data'!#REF!, H373)+COUNTIF('Data data'!#REF!, H373)+COUNTIF('Data data'!G:G, H373)</f>
        <v>#REF!</v>
      </c>
      <c r="J373">
        <f>'Data data'!G374</f>
        <v>5.5555555555555552E-2</v>
      </c>
      <c r="K373" t="e">
        <f>COUNTIF('Data data'!D:D, J373)+COUNTIF('Data data'!#REF!, J373)+COUNTIF('Data data'!#REF!, J373)+COUNTIF('Data data'!G:G, J373)</f>
        <v>#REF!</v>
      </c>
      <c r="L373" s="36" t="e">
        <f>'Data data'!#REF!</f>
        <v>#REF!</v>
      </c>
      <c r="M373" t="e">
        <f>COUNTIF('Data data'!#REF!, L373)</f>
        <v>#REF!</v>
      </c>
    </row>
    <row r="374" spans="1:13" ht="14" thickBot="1" x14ac:dyDescent="0.2">
      <c r="A374" s="261"/>
      <c r="B374" s="26" t="str">
        <f>'Data data'!C375</f>
        <v>Data data</v>
      </c>
      <c r="C374">
        <f>COUNTIF('Data data'!C:C, B374)</f>
        <v>1</v>
      </c>
      <c r="D374" t="str">
        <f>'Data data'!D375</f>
        <v>Jorge Drexler</v>
      </c>
      <c r="E374" t="e">
        <f>COUNTIF('Data data'!D:D, D374)+COUNTIF('Data data'!#REF!, D374)+COUNTIF('Data data'!#REF!, D374)+COUNTIF('Data data'!G:G, D374)</f>
        <v>#REF!</v>
      </c>
      <c r="F374" t="e">
        <f>'Data data'!#REF!</f>
        <v>#REF!</v>
      </c>
      <c r="G374" t="e">
        <f>COUNTIF('Data data'!D:D, F374)+COUNTIF('Data data'!#REF!, F374)+COUNTIF('Data data'!#REF!, F374)+COUNTIF('Data data'!G:G, F374)</f>
        <v>#REF!</v>
      </c>
      <c r="H374" t="e">
        <f>'Data data'!#REF!</f>
        <v>#REF!</v>
      </c>
      <c r="I374" t="e">
        <f>COUNTIF('Data data'!D:D, H374)+COUNTIF('Data data'!#REF!, H374)+COUNTIF('Data data'!#REF!, H374)+COUNTIF('Data data'!G:G, H374)</f>
        <v>#REF!</v>
      </c>
      <c r="J374">
        <f>'Data data'!G375</f>
        <v>0.18333333333333335</v>
      </c>
      <c r="K374" t="e">
        <f>COUNTIF('Data data'!D:D, J374)+COUNTIF('Data data'!#REF!, J374)+COUNTIF('Data data'!#REF!, J374)+COUNTIF('Data data'!G:G, J374)</f>
        <v>#REF!</v>
      </c>
      <c r="L374" s="36" t="e">
        <f>'Data data'!#REF!</f>
        <v>#REF!</v>
      </c>
      <c r="M374" t="e">
        <f>COUNTIF('Data data'!#REF!, L374)</f>
        <v>#REF!</v>
      </c>
    </row>
    <row r="375" spans="1:13" ht="14" thickBot="1" x14ac:dyDescent="0.2">
      <c r="A375" s="261"/>
      <c r="B375" s="26" t="str">
        <f>'Data data'!C376</f>
        <v>DEARLY DEPARTED</v>
      </c>
      <c r="C375">
        <f>COUNTIF('Data data'!C:C, B375)</f>
        <v>1</v>
      </c>
      <c r="D375" t="str">
        <f>'Data data'!D376</f>
        <v>BROCKHAMPTON</v>
      </c>
      <c r="E375" t="e">
        <f>COUNTIF('Data data'!D:D, D375)+COUNTIF('Data data'!#REF!, D375)+COUNTIF('Data data'!#REF!, D375)+COUNTIF('Data data'!G:G, D375)</f>
        <v>#REF!</v>
      </c>
      <c r="F375" t="e">
        <f>'Data data'!#REF!</f>
        <v>#REF!</v>
      </c>
      <c r="G375" t="e">
        <f>COUNTIF('Data data'!D:D, F375)+COUNTIF('Data data'!#REF!, F375)+COUNTIF('Data data'!#REF!, F375)+COUNTIF('Data data'!G:G, F375)</f>
        <v>#REF!</v>
      </c>
      <c r="H375" t="e">
        <f>'Data data'!#REF!</f>
        <v>#REF!</v>
      </c>
      <c r="I375" t="e">
        <f>COUNTIF('Data data'!D:D, H375)+COUNTIF('Data data'!#REF!, H375)+COUNTIF('Data data'!#REF!, H375)+COUNTIF('Data data'!G:G, H375)</f>
        <v>#REF!</v>
      </c>
      <c r="J375">
        <f>'Data data'!G376</f>
        <v>0.19444444444444445</v>
      </c>
      <c r="K375" t="e">
        <f>COUNTIF('Data data'!D:D, J375)+COUNTIF('Data data'!#REF!, J375)+COUNTIF('Data data'!#REF!, J375)+COUNTIF('Data data'!G:G, J375)</f>
        <v>#REF!</v>
      </c>
      <c r="L375" s="36" t="e">
        <f>'Data data'!#REF!</f>
        <v>#REF!</v>
      </c>
      <c r="M375" t="e">
        <f>COUNTIF('Data data'!#REF!, L375)</f>
        <v>#REF!</v>
      </c>
    </row>
    <row r="376" spans="1:13" ht="14" thickBot="1" x14ac:dyDescent="0.2">
      <c r="A376" s="261"/>
      <c r="B376" s="26" t="str">
        <f>'Data data'!C377</f>
        <v>Peach</v>
      </c>
      <c r="C376">
        <f>COUNTIF('Data data'!C:C, B376)</f>
        <v>2</v>
      </c>
      <c r="D376" t="str">
        <f>'Data data'!D377</f>
        <v>Kevin Abstract</v>
      </c>
      <c r="E376" t="e">
        <f>COUNTIF('Data data'!D:D, D376)+COUNTIF('Data data'!#REF!, D376)+COUNTIF('Data data'!#REF!, D376)+COUNTIF('Data data'!G:G, D376)</f>
        <v>#REF!</v>
      </c>
      <c r="F376" t="e">
        <f>'Data data'!#REF!</f>
        <v>#REF!</v>
      </c>
      <c r="G376" t="e">
        <f>COUNTIF('Data data'!D:D, F376)+COUNTIF('Data data'!#REF!, F376)+COUNTIF('Data data'!#REF!, F376)+COUNTIF('Data data'!G:G, F376)</f>
        <v>#REF!</v>
      </c>
      <c r="H376" t="e">
        <f>'Data data'!#REF!</f>
        <v>#REF!</v>
      </c>
      <c r="I376" t="e">
        <f>COUNTIF('Data data'!D:D, H376)+COUNTIF('Data data'!#REF!, H376)+COUNTIF('Data data'!#REF!, H376)+COUNTIF('Data data'!G:G, H376)</f>
        <v>#REF!</v>
      </c>
      <c r="J376">
        <f>'Data data'!G377</f>
        <v>0.12291666666666667</v>
      </c>
      <c r="K376" t="e">
        <f>COUNTIF('Data data'!D:D, J376)+COUNTIF('Data data'!#REF!, J376)+COUNTIF('Data data'!#REF!, J376)+COUNTIF('Data data'!G:G, J376)</f>
        <v>#REF!</v>
      </c>
      <c r="L376" s="36" t="e">
        <f>'Data data'!#REF!</f>
        <v>#REF!</v>
      </c>
      <c r="M376" t="e">
        <f>COUNTIF('Data data'!#REF!, L376)</f>
        <v>#REF!</v>
      </c>
    </row>
    <row r="377" spans="1:13" ht="14" thickBot="1" x14ac:dyDescent="0.2">
      <c r="A377" s="261"/>
      <c r="B377" s="26" t="str">
        <f>'Data data'!C378</f>
        <v>Yeah!</v>
      </c>
      <c r="C377">
        <f>COUNTIF('Data data'!C:C, B377)</f>
        <v>1</v>
      </c>
      <c r="D377" t="str">
        <f>'Data data'!D378</f>
        <v>Usher (Mononymous), Lil Jon, Ludacris (Mononymous)</v>
      </c>
      <c r="E377" t="e">
        <f>COUNTIF('Data data'!D:D, D377)+COUNTIF('Data data'!#REF!, D377)+COUNTIF('Data data'!#REF!, D377)+COUNTIF('Data data'!G:G, D377)</f>
        <v>#REF!</v>
      </c>
      <c r="F377" t="e">
        <f>'Data data'!#REF!</f>
        <v>#REF!</v>
      </c>
      <c r="G377" t="e">
        <f>COUNTIF('Data data'!D:D, F377)+COUNTIF('Data data'!#REF!, F377)+COUNTIF('Data data'!#REF!, F377)+COUNTIF('Data data'!G:G, F377)</f>
        <v>#REF!</v>
      </c>
      <c r="H377" t="e">
        <f>'Data data'!#REF!</f>
        <v>#REF!</v>
      </c>
      <c r="I377" t="e">
        <f>COUNTIF('Data data'!D:D, H377)+COUNTIF('Data data'!#REF!, H377)+COUNTIF('Data data'!#REF!, H377)+COUNTIF('Data data'!G:G, H377)</f>
        <v>#REF!</v>
      </c>
      <c r="J377">
        <f>'Data data'!G378</f>
        <v>0.17361111111111113</v>
      </c>
      <c r="K377" t="e">
        <f>COUNTIF('Data data'!D:D, J377)+COUNTIF('Data data'!#REF!, J377)+COUNTIF('Data data'!#REF!, J377)+COUNTIF('Data data'!G:G, J377)</f>
        <v>#REF!</v>
      </c>
      <c r="L377" s="36" t="e">
        <f>'Data data'!#REF!</f>
        <v>#REF!</v>
      </c>
      <c r="M377" t="e">
        <f>COUNTIF('Data data'!#REF!, L377)</f>
        <v>#REF!</v>
      </c>
    </row>
    <row r="378" spans="1:13" ht="14" thickBot="1" x14ac:dyDescent="0.2">
      <c r="A378" s="261"/>
      <c r="B378" s="26" t="str">
        <f>'Data data'!C379</f>
        <v>Hold Me Down</v>
      </c>
      <c r="C378">
        <f>COUNTIF('Data data'!C:C, B378)</f>
        <v>1</v>
      </c>
      <c r="D378" t="str">
        <f>'Data data'!D379</f>
        <v>Higher Brothers</v>
      </c>
      <c r="E378" t="e">
        <f>COUNTIF('Data data'!D:D, D378)+COUNTIF('Data data'!#REF!, D378)+COUNTIF('Data data'!#REF!, D378)+COUNTIF('Data data'!G:G, D378)</f>
        <v>#REF!</v>
      </c>
      <c r="F378" t="e">
        <f>'Data data'!#REF!</f>
        <v>#REF!</v>
      </c>
      <c r="G378" t="e">
        <f>COUNTIF('Data data'!D:D, F378)+COUNTIF('Data data'!#REF!, F378)+COUNTIF('Data data'!#REF!, F378)+COUNTIF('Data data'!G:G, F378)</f>
        <v>#REF!</v>
      </c>
      <c r="H378" t="e">
        <f>'Data data'!#REF!</f>
        <v>#REF!</v>
      </c>
      <c r="I378" t="e">
        <f>COUNTIF('Data data'!D:D, H378)+COUNTIF('Data data'!#REF!, H378)+COUNTIF('Data data'!#REF!, H378)+COUNTIF('Data data'!G:G, H378)</f>
        <v>#REF!</v>
      </c>
      <c r="J378">
        <f>'Data data'!G379</f>
        <v>0.15486111111111112</v>
      </c>
      <c r="K378" t="e">
        <f>COUNTIF('Data data'!D:D, J378)+COUNTIF('Data data'!#REF!, J378)+COUNTIF('Data data'!#REF!, J378)+COUNTIF('Data data'!G:G, J378)</f>
        <v>#REF!</v>
      </c>
      <c r="L378" s="36" t="e">
        <f>'Data data'!#REF!</f>
        <v>#REF!</v>
      </c>
      <c r="M378" t="e">
        <f>COUNTIF('Data data'!#REF!, L378)</f>
        <v>#REF!</v>
      </c>
    </row>
    <row r="379" spans="1:13" ht="14" thickBot="1" x14ac:dyDescent="0.2">
      <c r="A379" s="259"/>
      <c r="B379" s="26" t="str">
        <f>'Data data'!C380</f>
        <v>Recuérdame</v>
      </c>
      <c r="C379">
        <f>COUNTIF('Data data'!C:C, B379)</f>
        <v>2</v>
      </c>
      <c r="D379" t="str">
        <f>'Data data'!D380</f>
        <v>Natalia Lafourcade</v>
      </c>
      <c r="E379" t="e">
        <f>COUNTIF('Data data'!D:D, D379)+COUNTIF('Data data'!#REF!, D379)+COUNTIF('Data data'!#REF!, D379)+COUNTIF('Data data'!G:G, D379)</f>
        <v>#REF!</v>
      </c>
      <c r="F379" t="e">
        <f>'Data data'!#REF!</f>
        <v>#REF!</v>
      </c>
      <c r="G379" t="e">
        <f>COUNTIF('Data data'!D:D, F379)+COUNTIF('Data data'!#REF!, F379)+COUNTIF('Data data'!#REF!, F379)+COUNTIF('Data data'!G:G, F379)</f>
        <v>#REF!</v>
      </c>
      <c r="H379" t="e">
        <f>'Data data'!#REF!</f>
        <v>#REF!</v>
      </c>
      <c r="I379" t="e">
        <f>COUNTIF('Data data'!D:D, H379)+COUNTIF('Data data'!#REF!, H379)+COUNTIF('Data data'!#REF!, H379)+COUNTIF('Data data'!G:G, H379)</f>
        <v>#REF!</v>
      </c>
      <c r="J379">
        <f>'Data data'!G380</f>
        <v>0.11388888888888889</v>
      </c>
      <c r="K379" t="e">
        <f>COUNTIF('Data data'!D:D, J379)+COUNTIF('Data data'!#REF!, J379)+COUNTIF('Data data'!#REF!, J379)+COUNTIF('Data data'!G:G, J379)</f>
        <v>#REF!</v>
      </c>
      <c r="L379" s="36" t="e">
        <f>'Data data'!#REF!</f>
        <v>#REF!</v>
      </c>
      <c r="M379" t="e">
        <f>COUNTIF('Data data'!#REF!, L379)</f>
        <v>#REF!</v>
      </c>
    </row>
    <row r="380" spans="1:13" ht="14" thickBot="1" x14ac:dyDescent="0.2">
      <c r="A380" s="306" t="s">
        <v>374</v>
      </c>
      <c r="B380" s="26" t="str">
        <f>'Data data'!C381</f>
        <v>Recuérdame</v>
      </c>
      <c r="C380">
        <f>COUNTIF('Data data'!C:C, B380)</f>
        <v>2</v>
      </c>
      <c r="D380" t="str">
        <f>'Data data'!D381</f>
        <v>Natalia Lafourcade</v>
      </c>
      <c r="E380" t="e">
        <f>COUNTIF('Data data'!D:D, D380)+COUNTIF('Data data'!#REF!, D380)+COUNTIF('Data data'!#REF!, D380)+COUNTIF('Data data'!G:G, D380)</f>
        <v>#REF!</v>
      </c>
      <c r="F380" t="e">
        <f>'Data data'!#REF!</f>
        <v>#REF!</v>
      </c>
      <c r="G380" t="e">
        <f>COUNTIF('Data data'!D:D, F380)+COUNTIF('Data data'!#REF!, F380)+COUNTIF('Data data'!#REF!, F380)+COUNTIF('Data data'!G:G, F380)</f>
        <v>#REF!</v>
      </c>
      <c r="H380" t="e">
        <f>'Data data'!#REF!</f>
        <v>#REF!</v>
      </c>
      <c r="I380" t="e">
        <f>COUNTIF('Data data'!D:D, H380)+COUNTIF('Data data'!#REF!, H380)+COUNTIF('Data data'!#REF!, H380)+COUNTIF('Data data'!G:G, H380)</f>
        <v>#REF!</v>
      </c>
      <c r="J380">
        <f>'Data data'!G381</f>
        <v>0.11388888888888889</v>
      </c>
      <c r="K380" t="e">
        <f>COUNTIF('Data data'!D:D, J380)+COUNTIF('Data data'!#REF!, J380)+COUNTIF('Data data'!#REF!, J380)+COUNTIF('Data data'!G:G, J380)</f>
        <v>#REF!</v>
      </c>
      <c r="L380" s="36" t="e">
        <f>'Data data'!#REF!</f>
        <v>#REF!</v>
      </c>
      <c r="M380" t="e">
        <f>COUNTIF('Data data'!#REF!, L380)</f>
        <v>#REF!</v>
      </c>
    </row>
    <row r="381" spans="1:13" ht="14" thickBot="1" x14ac:dyDescent="0.2">
      <c r="A381" s="261"/>
      <c r="B381" s="26" t="str">
        <f>'Data data'!C382</f>
        <v>Hoy Mi Día Uno</v>
      </c>
      <c r="C381">
        <f>COUNTIF('Data data'!C:C, B381)</f>
        <v>2</v>
      </c>
      <c r="D381" t="str">
        <f>'Data data'!D382</f>
        <v>Natalia Lafourcade</v>
      </c>
      <c r="E381" t="e">
        <f>COUNTIF('Data data'!D:D, D381)+COUNTIF('Data data'!#REF!, D381)+COUNTIF('Data data'!#REF!, D381)+COUNTIF('Data data'!G:G, D381)</f>
        <v>#REF!</v>
      </c>
      <c r="F381" t="e">
        <f>'Data data'!#REF!</f>
        <v>#REF!</v>
      </c>
      <c r="G381" t="e">
        <f>COUNTIF('Data data'!D:D, F381)+COUNTIF('Data data'!#REF!, F381)+COUNTIF('Data data'!#REF!, F381)+COUNTIF('Data data'!G:G, F381)</f>
        <v>#REF!</v>
      </c>
      <c r="H381" t="e">
        <f>'Data data'!#REF!</f>
        <v>#REF!</v>
      </c>
      <c r="I381" t="e">
        <f>COUNTIF('Data data'!D:D, H381)+COUNTIF('Data data'!#REF!, H381)+COUNTIF('Data data'!#REF!, H381)+COUNTIF('Data data'!G:G, H381)</f>
        <v>#REF!</v>
      </c>
      <c r="J381">
        <f>'Data data'!G382</f>
        <v>0.1423611111111111</v>
      </c>
      <c r="K381" t="e">
        <f>COUNTIF('Data data'!D:D, J381)+COUNTIF('Data data'!#REF!, J381)+COUNTIF('Data data'!#REF!, J381)+COUNTIF('Data data'!G:G, J381)</f>
        <v>#REF!</v>
      </c>
      <c r="L381" s="36" t="e">
        <f>'Data data'!#REF!</f>
        <v>#REF!</v>
      </c>
      <c r="M381" t="e">
        <f>COUNTIF('Data data'!#REF!, L381)</f>
        <v>#REF!</v>
      </c>
    </row>
    <row r="382" spans="1:13" ht="14" thickBot="1" x14ac:dyDescent="0.2">
      <c r="A382" s="261"/>
      <c r="B382" s="26" t="str">
        <f>'Data data'!C383</f>
        <v>Para Qué Sufrir</v>
      </c>
      <c r="C382">
        <f>COUNTIF('Data data'!C:C, B382)</f>
        <v>2</v>
      </c>
      <c r="D382" t="str">
        <f>'Data data'!D383</f>
        <v>Natalia Lafourcade</v>
      </c>
      <c r="E382" t="e">
        <f>COUNTIF('Data data'!D:D, D382)+COUNTIF('Data data'!#REF!, D382)+COUNTIF('Data data'!#REF!, D382)+COUNTIF('Data data'!G:G, D382)</f>
        <v>#REF!</v>
      </c>
      <c r="F382" t="e">
        <f>'Data data'!#REF!</f>
        <v>#REF!</v>
      </c>
      <c r="G382" t="e">
        <f>COUNTIF('Data data'!D:D, F382)+COUNTIF('Data data'!#REF!, F382)+COUNTIF('Data data'!#REF!, F382)+COUNTIF('Data data'!G:G, F382)</f>
        <v>#REF!</v>
      </c>
      <c r="H382" t="e">
        <f>'Data data'!#REF!</f>
        <v>#REF!</v>
      </c>
      <c r="I382" t="e">
        <f>COUNTIF('Data data'!D:D, H382)+COUNTIF('Data data'!#REF!, H382)+COUNTIF('Data data'!#REF!, H382)+COUNTIF('Data data'!G:G, H382)</f>
        <v>#REF!</v>
      </c>
      <c r="J382">
        <f>'Data data'!G383</f>
        <v>0.15763888888888888</v>
      </c>
      <c r="K382" t="e">
        <f>COUNTIF('Data data'!D:D, J382)+COUNTIF('Data data'!#REF!, J382)+COUNTIF('Data data'!#REF!, J382)+COUNTIF('Data data'!G:G, J382)</f>
        <v>#REF!</v>
      </c>
      <c r="L382" s="36" t="e">
        <f>'Data data'!#REF!</f>
        <v>#REF!</v>
      </c>
      <c r="M382" t="e">
        <f>COUNTIF('Data data'!#REF!, L382)</f>
        <v>#REF!</v>
      </c>
    </row>
    <row r="383" spans="1:13" ht="14" thickBot="1" x14ac:dyDescent="0.2">
      <c r="A383" s="261"/>
      <c r="B383" s="26" t="str">
        <f>'Data data'!C384</f>
        <v>Te Sigo</v>
      </c>
      <c r="C383">
        <f>COUNTIF('Data data'!C:C, B383)</f>
        <v>3</v>
      </c>
      <c r="D383" t="str">
        <f>'Data data'!D384</f>
        <v>Natalia Lafourcade</v>
      </c>
      <c r="E383" t="e">
        <f>COUNTIF('Data data'!D:D, D383)+COUNTIF('Data data'!#REF!, D383)+COUNTIF('Data data'!#REF!, D383)+COUNTIF('Data data'!G:G, D383)</f>
        <v>#REF!</v>
      </c>
      <c r="F383" t="e">
        <f>'Data data'!#REF!</f>
        <v>#REF!</v>
      </c>
      <c r="G383" t="e">
        <f>COUNTIF('Data data'!D:D, F383)+COUNTIF('Data data'!#REF!, F383)+COUNTIF('Data data'!#REF!, F383)+COUNTIF('Data data'!G:G, F383)</f>
        <v>#REF!</v>
      </c>
      <c r="H383" t="e">
        <f>'Data data'!#REF!</f>
        <v>#REF!</v>
      </c>
      <c r="I383" t="e">
        <f>COUNTIF('Data data'!D:D, H383)+COUNTIF('Data data'!#REF!, H383)+COUNTIF('Data data'!#REF!, H383)+COUNTIF('Data data'!G:G, H383)</f>
        <v>#REF!</v>
      </c>
      <c r="J383">
        <f>'Data data'!G384</f>
        <v>0.14444444444444446</v>
      </c>
      <c r="K383" t="e">
        <f>COUNTIF('Data data'!D:D, J383)+COUNTIF('Data data'!#REF!, J383)+COUNTIF('Data data'!#REF!, J383)+COUNTIF('Data data'!G:G, J383)</f>
        <v>#REF!</v>
      </c>
      <c r="L383" s="36" t="e">
        <f>'Data data'!#REF!</f>
        <v>#REF!</v>
      </c>
      <c r="M383" t="e">
        <f>COUNTIF('Data data'!#REF!, L383)</f>
        <v>#REF!</v>
      </c>
    </row>
    <row r="384" spans="1:13" ht="14" thickBot="1" x14ac:dyDescent="0.2">
      <c r="A384" s="261"/>
      <c r="B384" s="26" t="str">
        <f>'Data data'!C385</f>
        <v>Caro</v>
      </c>
      <c r="C384">
        <f>COUNTIF('Data data'!C:C, B384)</f>
        <v>4</v>
      </c>
      <c r="D384" t="str">
        <f>'Data data'!D385</f>
        <v>Bad Bunny</v>
      </c>
      <c r="E384" t="e">
        <f>COUNTIF('Data data'!D:D, D384)+COUNTIF('Data data'!#REF!, D384)+COUNTIF('Data data'!#REF!, D384)+COUNTIF('Data data'!G:G, D384)</f>
        <v>#REF!</v>
      </c>
      <c r="F384" t="e">
        <f>'Data data'!#REF!</f>
        <v>#REF!</v>
      </c>
      <c r="G384" t="e">
        <f>COUNTIF('Data data'!D:D, F384)+COUNTIF('Data data'!#REF!, F384)+COUNTIF('Data data'!#REF!, F384)+COUNTIF('Data data'!G:G, F384)</f>
        <v>#REF!</v>
      </c>
      <c r="H384" t="e">
        <f>'Data data'!#REF!</f>
        <v>#REF!</v>
      </c>
      <c r="I384" t="e">
        <f>COUNTIF('Data data'!D:D, H384)+COUNTIF('Data data'!#REF!, H384)+COUNTIF('Data data'!#REF!, H384)+COUNTIF('Data data'!G:G, H384)</f>
        <v>#REF!</v>
      </c>
      <c r="J384">
        <f>'Data data'!G385</f>
        <v>0.15902777777777777</v>
      </c>
      <c r="K384" t="e">
        <f>COUNTIF('Data data'!D:D, J384)+COUNTIF('Data data'!#REF!, J384)+COUNTIF('Data data'!#REF!, J384)+COUNTIF('Data data'!G:G, J384)</f>
        <v>#REF!</v>
      </c>
      <c r="L384" s="36" t="e">
        <f>'Data data'!#REF!</f>
        <v>#REF!</v>
      </c>
      <c r="M384" t="e">
        <f>COUNTIF('Data data'!#REF!, L384)</f>
        <v>#REF!</v>
      </c>
    </row>
    <row r="385" spans="1:13" ht="14" thickBot="1" x14ac:dyDescent="0.2">
      <c r="A385" s="261"/>
      <c r="B385" s="26" t="str">
        <f>'Data data'!C386</f>
        <v>Ñe Ñe Ñé</v>
      </c>
      <c r="C385">
        <f>COUNTIF('Data data'!C:C, B385)</f>
        <v>3</v>
      </c>
      <c r="D385" t="str">
        <f>'Data data'!D386</f>
        <v>iLe (Mononymous)</v>
      </c>
      <c r="E385" t="e">
        <f>COUNTIF('Data data'!D:D, D385)+COUNTIF('Data data'!#REF!, D385)+COUNTIF('Data data'!#REF!, D385)+COUNTIF('Data data'!G:G, D385)</f>
        <v>#REF!</v>
      </c>
      <c r="F385" t="e">
        <f>'Data data'!#REF!</f>
        <v>#REF!</v>
      </c>
      <c r="G385" t="e">
        <f>COUNTIF('Data data'!D:D, F385)+COUNTIF('Data data'!#REF!, F385)+COUNTIF('Data data'!#REF!, F385)+COUNTIF('Data data'!G:G, F385)</f>
        <v>#REF!</v>
      </c>
      <c r="H385" t="e">
        <f>'Data data'!#REF!</f>
        <v>#REF!</v>
      </c>
      <c r="I385" t="e">
        <f>COUNTIF('Data data'!D:D, H385)+COUNTIF('Data data'!#REF!, H385)+COUNTIF('Data data'!#REF!, H385)+COUNTIF('Data data'!G:G, H385)</f>
        <v>#REF!</v>
      </c>
      <c r="J385">
        <f>'Data data'!G386</f>
        <v>0.12986111111111112</v>
      </c>
      <c r="K385" t="e">
        <f>COUNTIF('Data data'!D:D, J385)+COUNTIF('Data data'!#REF!, J385)+COUNTIF('Data data'!#REF!, J385)+COUNTIF('Data data'!G:G, J385)</f>
        <v>#REF!</v>
      </c>
      <c r="L385" s="36" t="e">
        <f>'Data data'!#REF!</f>
        <v>#REF!</v>
      </c>
      <c r="M385" t="e">
        <f>COUNTIF('Data data'!#REF!, L385)</f>
        <v>#REF!</v>
      </c>
    </row>
    <row r="386" spans="1:13" ht="14" thickBot="1" x14ac:dyDescent="0.2">
      <c r="A386" s="259"/>
      <c r="B386" s="26" t="str">
        <f>'Data data'!C387</f>
        <v>El Rey</v>
      </c>
      <c r="C386">
        <f>COUNTIF('Data data'!C:C, B386)</f>
        <v>1</v>
      </c>
      <c r="D386" t="str">
        <f>'Data data'!D387</f>
        <v>José Alfredo Jiménez</v>
      </c>
      <c r="E386" t="e">
        <f>COUNTIF('Data data'!D:D, D386)+COUNTIF('Data data'!#REF!, D386)+COUNTIF('Data data'!#REF!, D386)+COUNTIF('Data data'!G:G, D386)</f>
        <v>#REF!</v>
      </c>
      <c r="F386" t="e">
        <f>'Data data'!#REF!</f>
        <v>#REF!</v>
      </c>
      <c r="G386" t="e">
        <f>COUNTIF('Data data'!D:D, F386)+COUNTIF('Data data'!#REF!, F386)+COUNTIF('Data data'!#REF!, F386)+COUNTIF('Data data'!G:G, F386)</f>
        <v>#REF!</v>
      </c>
      <c r="H386" t="e">
        <f>'Data data'!#REF!</f>
        <v>#REF!</v>
      </c>
      <c r="I386" t="e">
        <f>COUNTIF('Data data'!D:D, H386)+COUNTIF('Data data'!#REF!, H386)+COUNTIF('Data data'!#REF!, H386)+COUNTIF('Data data'!G:G, H386)</f>
        <v>#REF!</v>
      </c>
      <c r="J386">
        <f>'Data data'!G387</f>
        <v>8.9583333333333334E-2</v>
      </c>
      <c r="K386" t="e">
        <f>COUNTIF('Data data'!D:D, J386)+COUNTIF('Data data'!#REF!, J386)+COUNTIF('Data data'!#REF!, J386)+COUNTIF('Data data'!G:G, J386)</f>
        <v>#REF!</v>
      </c>
      <c r="L386" s="36" t="e">
        <f>'Data data'!#REF!</f>
        <v>#REF!</v>
      </c>
      <c r="M386" t="e">
        <f>COUNTIF('Data data'!#REF!, L386)</f>
        <v>#REF!</v>
      </c>
    </row>
    <row r="387" spans="1:13" ht="14" thickBot="1" x14ac:dyDescent="0.2">
      <c r="A387" s="306" t="s">
        <v>375</v>
      </c>
      <c r="B387" s="26" t="str">
        <f>'Data data'!C388</f>
        <v>Chanel</v>
      </c>
      <c r="C387">
        <f>COUNTIF('Data data'!C:C, B387)</f>
        <v>1</v>
      </c>
      <c r="D387" t="str">
        <f>'Data data'!D388</f>
        <v>Frank Ocean</v>
      </c>
      <c r="E387" t="e">
        <f>COUNTIF('Data data'!D:D, D387)+COUNTIF('Data data'!#REF!, D387)+COUNTIF('Data data'!#REF!, D387)+COUNTIF('Data data'!G:G, D387)</f>
        <v>#REF!</v>
      </c>
      <c r="F387" t="e">
        <f>'Data data'!#REF!</f>
        <v>#REF!</v>
      </c>
      <c r="G387" t="e">
        <f>COUNTIF('Data data'!D:D, F387)+COUNTIF('Data data'!#REF!, F387)+COUNTIF('Data data'!#REF!, F387)+COUNTIF('Data data'!G:G, F387)</f>
        <v>#REF!</v>
      </c>
      <c r="H387" t="e">
        <f>'Data data'!#REF!</f>
        <v>#REF!</v>
      </c>
      <c r="I387" t="e">
        <f>COUNTIF('Data data'!D:D, H387)+COUNTIF('Data data'!#REF!, H387)+COUNTIF('Data data'!#REF!, H387)+COUNTIF('Data data'!G:G, H387)</f>
        <v>#REF!</v>
      </c>
      <c r="J387">
        <f>'Data data'!G388</f>
        <v>0.14583333333333334</v>
      </c>
      <c r="K387" t="e">
        <f>COUNTIF('Data data'!D:D, J387)+COUNTIF('Data data'!#REF!, J387)+COUNTIF('Data data'!#REF!, J387)+COUNTIF('Data data'!G:G, J387)</f>
        <v>#REF!</v>
      </c>
      <c r="L387" s="36" t="e">
        <f>'Data data'!#REF!</f>
        <v>#REF!</v>
      </c>
      <c r="M387" t="e">
        <f>COUNTIF('Data data'!#REF!, L387)</f>
        <v>#REF!</v>
      </c>
    </row>
    <row r="388" spans="1:13" ht="14" thickBot="1" x14ac:dyDescent="0.2">
      <c r="A388" s="261"/>
      <c r="B388" s="26" t="str">
        <f>'Data data'!C389</f>
        <v>Peach</v>
      </c>
      <c r="C388">
        <f>COUNTIF('Data data'!C:C, B388)</f>
        <v>2</v>
      </c>
      <c r="D388" t="str">
        <f>'Data data'!D389</f>
        <v>Kevin Abstract</v>
      </c>
      <c r="E388" t="e">
        <f>COUNTIF('Data data'!D:D, D388)+COUNTIF('Data data'!#REF!, D388)+COUNTIF('Data data'!#REF!, D388)+COUNTIF('Data data'!G:G, D388)</f>
        <v>#REF!</v>
      </c>
      <c r="F388" t="e">
        <f>'Data data'!#REF!</f>
        <v>#REF!</v>
      </c>
      <c r="G388" t="e">
        <f>COUNTIF('Data data'!D:D, F388)+COUNTIF('Data data'!#REF!, F388)+COUNTIF('Data data'!#REF!, F388)+COUNTIF('Data data'!G:G, F388)</f>
        <v>#REF!</v>
      </c>
      <c r="H388" t="e">
        <f>'Data data'!#REF!</f>
        <v>#REF!</v>
      </c>
      <c r="I388" t="e">
        <f>COUNTIF('Data data'!D:D, H388)+COUNTIF('Data data'!#REF!, H388)+COUNTIF('Data data'!#REF!, H388)+COUNTIF('Data data'!G:G, H388)</f>
        <v>#REF!</v>
      </c>
      <c r="J388">
        <f>'Data data'!G389</f>
        <v>0.12291666666666667</v>
      </c>
      <c r="K388" t="e">
        <f>COUNTIF('Data data'!D:D, J388)+COUNTIF('Data data'!#REF!, J388)+COUNTIF('Data data'!#REF!, J388)+COUNTIF('Data data'!G:G, J388)</f>
        <v>#REF!</v>
      </c>
      <c r="L388" s="36" t="e">
        <f>'Data data'!#REF!</f>
        <v>#REF!</v>
      </c>
      <c r="M388" t="e">
        <f>COUNTIF('Data data'!#REF!, L388)</f>
        <v>#REF!</v>
      </c>
    </row>
    <row r="389" spans="1:13" ht="14" thickBot="1" x14ac:dyDescent="0.2">
      <c r="A389" s="261"/>
      <c r="B389" s="26" t="str">
        <f>'Data data'!C390</f>
        <v>Ñe Ñe Ñé</v>
      </c>
      <c r="C389">
        <f>COUNTIF('Data data'!C:C, B389)</f>
        <v>3</v>
      </c>
      <c r="D389" t="str">
        <f>'Data data'!D390</f>
        <v>iLe (Mononymous)</v>
      </c>
      <c r="E389" t="e">
        <f>COUNTIF('Data data'!D:D, D389)+COUNTIF('Data data'!#REF!, D389)+COUNTIF('Data data'!#REF!, D389)+COUNTIF('Data data'!G:G, D389)</f>
        <v>#REF!</v>
      </c>
      <c r="F389" t="e">
        <f>'Data data'!#REF!</f>
        <v>#REF!</v>
      </c>
      <c r="G389" t="e">
        <f>COUNTIF('Data data'!D:D, F389)+COUNTIF('Data data'!#REF!, F389)+COUNTIF('Data data'!#REF!, F389)+COUNTIF('Data data'!G:G, F389)</f>
        <v>#REF!</v>
      </c>
      <c r="H389" t="e">
        <f>'Data data'!#REF!</f>
        <v>#REF!</v>
      </c>
      <c r="I389" t="e">
        <f>COUNTIF('Data data'!D:D, H389)+COUNTIF('Data data'!#REF!, H389)+COUNTIF('Data data'!#REF!, H389)+COUNTIF('Data data'!G:G, H389)</f>
        <v>#REF!</v>
      </c>
      <c r="J389">
        <f>'Data data'!G390</f>
        <v>0.12986111111111112</v>
      </c>
      <c r="K389" t="e">
        <f>COUNTIF('Data data'!D:D, J389)+COUNTIF('Data data'!#REF!, J389)+COUNTIF('Data data'!#REF!, J389)+COUNTIF('Data data'!G:G, J389)</f>
        <v>#REF!</v>
      </c>
      <c r="L389" s="36" t="e">
        <f>'Data data'!#REF!</f>
        <v>#REF!</v>
      </c>
      <c r="M389" t="e">
        <f>COUNTIF('Data data'!#REF!, L389)</f>
        <v>#REF!</v>
      </c>
    </row>
    <row r="390" spans="1:13" ht="14" thickBot="1" x14ac:dyDescent="0.2">
      <c r="A390" s="261"/>
      <c r="B390" s="26" t="str">
        <f>'Data data'!C391</f>
        <v>SLOW DANCING IN THE DARK</v>
      </c>
      <c r="C390">
        <f>COUNTIF('Data data'!C:C, B390)</f>
        <v>1</v>
      </c>
      <c r="D390" t="str">
        <f>'Data data'!D391</f>
        <v>Joji (Mononymous)</v>
      </c>
      <c r="E390" t="e">
        <f>COUNTIF('Data data'!D:D, D390)+COUNTIF('Data data'!#REF!, D390)+COUNTIF('Data data'!#REF!, D390)+COUNTIF('Data data'!G:G, D390)</f>
        <v>#REF!</v>
      </c>
      <c r="F390" t="e">
        <f>'Data data'!#REF!</f>
        <v>#REF!</v>
      </c>
      <c r="G390" t="e">
        <f>COUNTIF('Data data'!D:D, F390)+COUNTIF('Data data'!#REF!, F390)+COUNTIF('Data data'!#REF!, F390)+COUNTIF('Data data'!G:G, F390)</f>
        <v>#REF!</v>
      </c>
      <c r="H390" t="e">
        <f>'Data data'!#REF!</f>
        <v>#REF!</v>
      </c>
      <c r="I390" t="e">
        <f>COUNTIF('Data data'!D:D, H390)+COUNTIF('Data data'!#REF!, H390)+COUNTIF('Data data'!#REF!, H390)+COUNTIF('Data data'!G:G, H390)</f>
        <v>#REF!</v>
      </c>
      <c r="J390">
        <f>'Data data'!G391</f>
        <v>0.1451388888888889</v>
      </c>
      <c r="K390" t="e">
        <f>COUNTIF('Data data'!D:D, J390)+COUNTIF('Data data'!#REF!, J390)+COUNTIF('Data data'!#REF!, J390)+COUNTIF('Data data'!G:G, J390)</f>
        <v>#REF!</v>
      </c>
      <c r="L390" s="36" t="e">
        <f>'Data data'!#REF!</f>
        <v>#REF!</v>
      </c>
      <c r="M390" t="e">
        <f>COUNTIF('Data data'!#REF!, L390)</f>
        <v>#REF!</v>
      </c>
    </row>
    <row r="391" spans="1:13" ht="14" thickBot="1" x14ac:dyDescent="0.2">
      <c r="A391" s="261"/>
      <c r="B391" s="26" t="str">
        <f>'Data data'!C392</f>
        <v>Lalala</v>
      </c>
      <c r="C391">
        <f>COUNTIF('Data data'!C:C, B391)</f>
        <v>1</v>
      </c>
      <c r="D391" t="str">
        <f>'Data data'!D392</f>
        <v>Y2K, bbno$</v>
      </c>
      <c r="E391" t="e">
        <f>COUNTIF('Data data'!D:D, D391)+COUNTIF('Data data'!#REF!, D391)+COUNTIF('Data data'!#REF!, D391)+COUNTIF('Data data'!G:G, D391)</f>
        <v>#REF!</v>
      </c>
      <c r="F391" t="e">
        <f>'Data data'!#REF!</f>
        <v>#REF!</v>
      </c>
      <c r="G391" t="e">
        <f>COUNTIF('Data data'!D:D, F391)+COUNTIF('Data data'!#REF!, F391)+COUNTIF('Data data'!#REF!, F391)+COUNTIF('Data data'!G:G, F391)</f>
        <v>#REF!</v>
      </c>
      <c r="H391" t="e">
        <f>'Data data'!#REF!</f>
        <v>#REF!</v>
      </c>
      <c r="I391" t="e">
        <f>COUNTIF('Data data'!D:D, H391)+COUNTIF('Data data'!#REF!, H391)+COUNTIF('Data data'!#REF!, H391)+COUNTIF('Data data'!G:G, H391)</f>
        <v>#REF!</v>
      </c>
      <c r="J391">
        <f>'Data data'!G392</f>
        <v>0.11180555555555556</v>
      </c>
      <c r="K391" t="e">
        <f>COUNTIF('Data data'!D:D, J391)+COUNTIF('Data data'!#REF!, J391)+COUNTIF('Data data'!#REF!, J391)+COUNTIF('Data data'!G:G, J391)</f>
        <v>#REF!</v>
      </c>
      <c r="L391" s="36" t="e">
        <f>'Data data'!#REF!</f>
        <v>#REF!</v>
      </c>
      <c r="M391" t="e">
        <f>COUNTIF('Data data'!#REF!, L391)</f>
        <v>#REF!</v>
      </c>
    </row>
    <row r="392" spans="1:13" ht="14" thickBot="1" x14ac:dyDescent="0.2">
      <c r="A392" s="261"/>
      <c r="B392" s="26" t="str">
        <f>'Data data'!C393</f>
        <v>Tia Tamera</v>
      </c>
      <c r="C392">
        <f>COUNTIF('Data data'!C:C, B392)</f>
        <v>1</v>
      </c>
      <c r="D392" t="str">
        <f>'Data data'!D393</f>
        <v>Doja Cat, Rico Nasty</v>
      </c>
      <c r="E392" t="e">
        <f>COUNTIF('Data data'!D:D, D392)+COUNTIF('Data data'!#REF!, D392)+COUNTIF('Data data'!#REF!, D392)+COUNTIF('Data data'!G:G, D392)</f>
        <v>#REF!</v>
      </c>
      <c r="F392" t="e">
        <f>'Data data'!#REF!</f>
        <v>#REF!</v>
      </c>
      <c r="G392" t="e">
        <f>COUNTIF('Data data'!D:D, F392)+COUNTIF('Data data'!#REF!, F392)+COUNTIF('Data data'!#REF!, F392)+COUNTIF('Data data'!G:G, F392)</f>
        <v>#REF!</v>
      </c>
      <c r="H392" t="e">
        <f>'Data data'!#REF!</f>
        <v>#REF!</v>
      </c>
      <c r="I392" t="e">
        <f>COUNTIF('Data data'!D:D, H392)+COUNTIF('Data data'!#REF!, H392)+COUNTIF('Data data'!#REF!, H392)+COUNTIF('Data data'!G:G, H392)</f>
        <v>#REF!</v>
      </c>
      <c r="J392">
        <f>'Data data'!G393</f>
        <v>0.14722222222222223</v>
      </c>
      <c r="K392" t="e">
        <f>COUNTIF('Data data'!D:D, J392)+COUNTIF('Data data'!#REF!, J392)+COUNTIF('Data data'!#REF!, J392)+COUNTIF('Data data'!G:G, J392)</f>
        <v>#REF!</v>
      </c>
      <c r="L392" s="36" t="e">
        <f>'Data data'!#REF!</f>
        <v>#REF!</v>
      </c>
      <c r="M392" t="e">
        <f>COUNTIF('Data data'!#REF!, L392)</f>
        <v>#REF!</v>
      </c>
    </row>
    <row r="393" spans="1:13" ht="14" thickBot="1" x14ac:dyDescent="0.2">
      <c r="A393" s="261"/>
      <c r="B393" s="26" t="str">
        <f>'Data data'!C394</f>
        <v>Caro</v>
      </c>
      <c r="C393">
        <f>COUNTIF('Data data'!C:C, B393)</f>
        <v>4</v>
      </c>
      <c r="D393" t="str">
        <f>'Data data'!D394</f>
        <v>Bad Bunny</v>
      </c>
      <c r="E393" t="e">
        <f>COUNTIF('Data data'!D:D, D393)+COUNTIF('Data data'!#REF!, D393)+COUNTIF('Data data'!#REF!, D393)+COUNTIF('Data data'!G:G, D393)</f>
        <v>#REF!</v>
      </c>
      <c r="F393" t="e">
        <f>'Data data'!#REF!</f>
        <v>#REF!</v>
      </c>
      <c r="G393" t="e">
        <f>COUNTIF('Data data'!D:D, F393)+COUNTIF('Data data'!#REF!, F393)+COUNTIF('Data data'!#REF!, F393)+COUNTIF('Data data'!G:G, F393)</f>
        <v>#REF!</v>
      </c>
      <c r="H393" t="e">
        <f>'Data data'!#REF!</f>
        <v>#REF!</v>
      </c>
      <c r="I393" t="e">
        <f>COUNTIF('Data data'!D:D, H393)+COUNTIF('Data data'!#REF!, H393)+COUNTIF('Data data'!#REF!, H393)+COUNTIF('Data data'!G:G, H393)</f>
        <v>#REF!</v>
      </c>
      <c r="J393">
        <f>'Data data'!G394</f>
        <v>0.15902777777777777</v>
      </c>
      <c r="K393" t="e">
        <f>COUNTIF('Data data'!D:D, J393)+COUNTIF('Data data'!#REF!, J393)+COUNTIF('Data data'!#REF!, J393)+COUNTIF('Data data'!G:G, J393)</f>
        <v>#REF!</v>
      </c>
      <c r="L393" s="36" t="e">
        <f>'Data data'!#REF!</f>
        <v>#REF!</v>
      </c>
      <c r="M393" t="e">
        <f>COUNTIF('Data data'!#REF!, L393)</f>
        <v>#REF!</v>
      </c>
    </row>
    <row r="394" spans="1:13" ht="14" thickBot="1" x14ac:dyDescent="0.2">
      <c r="A394" s="259"/>
      <c r="B394" s="26" t="str">
        <f>'Data data'!C395</f>
        <v>Rodeo</v>
      </c>
      <c r="C394">
        <f>COUNTIF('Data data'!C:C, B394)</f>
        <v>2</v>
      </c>
      <c r="D394" t="str">
        <f>'Data data'!D395</f>
        <v>Lil Nas X</v>
      </c>
      <c r="E394" t="e">
        <f>COUNTIF('Data data'!D:D, D394)+COUNTIF('Data data'!#REF!, D394)+COUNTIF('Data data'!#REF!, D394)+COUNTIF('Data data'!G:G, D394)</f>
        <v>#REF!</v>
      </c>
      <c r="F394" t="e">
        <f>'Data data'!#REF!</f>
        <v>#REF!</v>
      </c>
      <c r="G394" t="e">
        <f>COUNTIF('Data data'!D:D, F394)+COUNTIF('Data data'!#REF!, F394)+COUNTIF('Data data'!#REF!, F394)+COUNTIF('Data data'!G:G, F394)</f>
        <v>#REF!</v>
      </c>
      <c r="H394" t="e">
        <f>'Data data'!#REF!</f>
        <v>#REF!</v>
      </c>
      <c r="I394" t="e">
        <f>COUNTIF('Data data'!D:D, H394)+COUNTIF('Data data'!#REF!, H394)+COUNTIF('Data data'!#REF!, H394)+COUNTIF('Data data'!G:G, H394)</f>
        <v>#REF!</v>
      </c>
      <c r="J394">
        <f>'Data data'!G395</f>
        <v>0.11041666666666666</v>
      </c>
      <c r="K394" t="e">
        <f>COUNTIF('Data data'!D:D, J394)+COUNTIF('Data data'!#REF!, J394)+COUNTIF('Data data'!#REF!, J394)+COUNTIF('Data data'!G:G, J394)</f>
        <v>#REF!</v>
      </c>
      <c r="L394" s="36" t="e">
        <f>'Data data'!#REF!</f>
        <v>#REF!</v>
      </c>
      <c r="M394" t="e">
        <f>COUNTIF('Data data'!#REF!, L394)</f>
        <v>#REF!</v>
      </c>
    </row>
    <row r="395" spans="1:13" ht="14" thickBot="1" x14ac:dyDescent="0.2">
      <c r="A395" s="306" t="s">
        <v>387</v>
      </c>
      <c r="B395" s="26" t="str">
        <f>'Data data'!C396</f>
        <v>Loco</v>
      </c>
      <c r="C395">
        <f>COUNTIF('Data data'!C:C, B395)</f>
        <v>1</v>
      </c>
      <c r="D395" t="str">
        <f>'Data data'!D396</f>
        <v>Siddhartha</v>
      </c>
      <c r="E395" t="e">
        <f>COUNTIF('Data data'!D:D, D395)+COUNTIF('Data data'!#REF!, D395)+COUNTIF('Data data'!#REF!, D395)+COUNTIF('Data data'!G:G, D395)</f>
        <v>#REF!</v>
      </c>
      <c r="F395" t="e">
        <f>'Data data'!#REF!</f>
        <v>#REF!</v>
      </c>
      <c r="G395" t="e">
        <f>COUNTIF('Data data'!D:D, F395)+COUNTIF('Data data'!#REF!, F395)+COUNTIF('Data data'!#REF!, F395)+COUNTIF('Data data'!G:G, F395)</f>
        <v>#REF!</v>
      </c>
      <c r="H395" t="e">
        <f>'Data data'!#REF!</f>
        <v>#REF!</v>
      </c>
      <c r="I395" t="e">
        <f>COUNTIF('Data data'!D:D, H395)+COUNTIF('Data data'!#REF!, H395)+COUNTIF('Data data'!#REF!, H395)+COUNTIF('Data data'!G:G, H395)</f>
        <v>#REF!</v>
      </c>
      <c r="J395">
        <f>'Data data'!G396</f>
        <v>0.14652777777777778</v>
      </c>
      <c r="K395" t="e">
        <f>COUNTIF('Data data'!D:D, J395)+COUNTIF('Data data'!#REF!, J395)+COUNTIF('Data data'!#REF!, J395)+COUNTIF('Data data'!G:G, J395)</f>
        <v>#REF!</v>
      </c>
      <c r="L395" s="36" t="e">
        <f>'Data data'!#REF!</f>
        <v>#REF!</v>
      </c>
      <c r="M395" t="e">
        <f>COUNTIF('Data data'!#REF!, L395)</f>
        <v>#REF!</v>
      </c>
    </row>
    <row r="396" spans="1:13" ht="14" thickBot="1" x14ac:dyDescent="0.2">
      <c r="A396" s="261"/>
      <c r="B396" s="26" t="str">
        <f>'Data data'!C397</f>
        <v>Hot Girl Summer</v>
      </c>
      <c r="C396">
        <f>COUNTIF('Data data'!C:C, B396)</f>
        <v>1</v>
      </c>
      <c r="D396" t="str">
        <f>'Data data'!D397</f>
        <v>Megan Thee Stallion, Nicki Minaj, Ty Dolla $ign</v>
      </c>
      <c r="E396" t="e">
        <f>COUNTIF('Data data'!D:D, D396)+COUNTIF('Data data'!#REF!, D396)+COUNTIF('Data data'!#REF!, D396)+COUNTIF('Data data'!G:G, D396)</f>
        <v>#REF!</v>
      </c>
      <c r="F396" t="e">
        <f>'Data data'!#REF!</f>
        <v>#REF!</v>
      </c>
      <c r="G396" t="e">
        <f>COUNTIF('Data data'!D:D, F396)+COUNTIF('Data data'!#REF!, F396)+COUNTIF('Data data'!#REF!, F396)+COUNTIF('Data data'!G:G, F396)</f>
        <v>#REF!</v>
      </c>
      <c r="H396" t="e">
        <f>'Data data'!#REF!</f>
        <v>#REF!</v>
      </c>
      <c r="I396" t="e">
        <f>COUNTIF('Data data'!D:D, H396)+COUNTIF('Data data'!#REF!, H396)+COUNTIF('Data data'!#REF!, H396)+COUNTIF('Data data'!G:G, H396)</f>
        <v>#REF!</v>
      </c>
      <c r="J396">
        <f>'Data data'!G397</f>
        <v>0.13819444444444443</v>
      </c>
      <c r="K396" t="e">
        <f>COUNTIF('Data data'!D:D, J396)+COUNTIF('Data data'!#REF!, J396)+COUNTIF('Data data'!#REF!, J396)+COUNTIF('Data data'!G:G, J396)</f>
        <v>#REF!</v>
      </c>
      <c r="L396" s="36" t="e">
        <f>'Data data'!#REF!</f>
        <v>#REF!</v>
      </c>
      <c r="M396" t="e">
        <f>COUNTIF('Data data'!#REF!, L396)</f>
        <v>#REF!</v>
      </c>
    </row>
    <row r="397" spans="1:13" ht="14" thickBot="1" x14ac:dyDescent="0.2">
      <c r="A397" s="261"/>
      <c r="B397" s="26" t="str">
        <f>'Data data'!C398</f>
        <v>Uncle Iroh</v>
      </c>
      <c r="C397">
        <f>COUNTIF('Data data'!C:C, B397)</f>
        <v>1</v>
      </c>
      <c r="D397" t="str">
        <f>'Data data'!D398</f>
        <v>tobi lou</v>
      </c>
      <c r="E397" t="e">
        <f>COUNTIF('Data data'!D:D, D397)+COUNTIF('Data data'!#REF!, D397)+COUNTIF('Data data'!#REF!, D397)+COUNTIF('Data data'!G:G, D397)</f>
        <v>#REF!</v>
      </c>
      <c r="F397" t="e">
        <f>'Data data'!#REF!</f>
        <v>#REF!</v>
      </c>
      <c r="G397" t="e">
        <f>COUNTIF('Data data'!D:D, F397)+COUNTIF('Data data'!#REF!, F397)+COUNTIF('Data data'!#REF!, F397)+COUNTIF('Data data'!G:G, F397)</f>
        <v>#REF!</v>
      </c>
      <c r="H397" t="e">
        <f>'Data data'!#REF!</f>
        <v>#REF!</v>
      </c>
      <c r="I397" t="e">
        <f>COUNTIF('Data data'!D:D, H397)+COUNTIF('Data data'!#REF!, H397)+COUNTIF('Data data'!#REF!, H397)+COUNTIF('Data data'!G:G, H397)</f>
        <v>#REF!</v>
      </c>
      <c r="J397">
        <f>'Data data'!G398</f>
        <v>0.10277777777777779</v>
      </c>
      <c r="K397" t="e">
        <f>COUNTIF('Data data'!D:D, J397)+COUNTIF('Data data'!#REF!, J397)+COUNTIF('Data data'!#REF!, J397)+COUNTIF('Data data'!G:G, J397)</f>
        <v>#REF!</v>
      </c>
      <c r="L397" s="36" t="e">
        <f>'Data data'!#REF!</f>
        <v>#REF!</v>
      </c>
      <c r="M397" t="e">
        <f>COUNTIF('Data data'!#REF!, L397)</f>
        <v>#REF!</v>
      </c>
    </row>
    <row r="398" spans="1:13" ht="14" thickBot="1" x14ac:dyDescent="0.2">
      <c r="A398" s="261"/>
      <c r="B398" s="26" t="str">
        <f>'Data data'!C399</f>
        <v>Cai creo que caí</v>
      </c>
      <c r="C398">
        <f>COUNTIF('Data data'!C:C, B398)</f>
        <v>1</v>
      </c>
      <c r="D398" t="str">
        <f>'Data data'!D399</f>
        <v>Jorge Drexler</v>
      </c>
      <c r="E398" t="e">
        <f>COUNTIF('Data data'!D:D, D398)+COUNTIF('Data data'!#REF!, D398)+COUNTIF('Data data'!#REF!, D398)+COUNTIF('Data data'!G:G, D398)</f>
        <v>#REF!</v>
      </c>
      <c r="F398" t="e">
        <f>'Data data'!#REF!</f>
        <v>#REF!</v>
      </c>
      <c r="G398" t="e">
        <f>COUNTIF('Data data'!D:D, F398)+COUNTIF('Data data'!#REF!, F398)+COUNTIF('Data data'!#REF!, F398)+COUNTIF('Data data'!G:G, F398)</f>
        <v>#REF!</v>
      </c>
      <c r="H398" t="e">
        <f>'Data data'!#REF!</f>
        <v>#REF!</v>
      </c>
      <c r="I398" t="e">
        <f>COUNTIF('Data data'!D:D, H398)+COUNTIF('Data data'!#REF!, H398)+COUNTIF('Data data'!#REF!, H398)+COUNTIF('Data data'!G:G, H398)</f>
        <v>#REF!</v>
      </c>
      <c r="J398">
        <f>'Data data'!G399</f>
        <v>0.20069444444444443</v>
      </c>
      <c r="K398" t="e">
        <f>COUNTIF('Data data'!D:D, J398)+COUNTIF('Data data'!#REF!, J398)+COUNTIF('Data data'!#REF!, J398)+COUNTIF('Data data'!G:G, J398)</f>
        <v>#REF!</v>
      </c>
      <c r="L398" s="36" t="e">
        <f>'Data data'!#REF!</f>
        <v>#REF!</v>
      </c>
      <c r="M398" t="e">
        <f>COUNTIF('Data data'!#REF!, L398)</f>
        <v>#REF!</v>
      </c>
    </row>
    <row r="399" spans="1:13" ht="14" thickBot="1" x14ac:dyDescent="0.2">
      <c r="A399" s="261"/>
      <c r="B399" s="26" t="str">
        <f>'Data data'!C400</f>
        <v>Kim's Caravan</v>
      </c>
      <c r="C399">
        <f>COUNTIF('Data data'!C:C, B399)</f>
        <v>1</v>
      </c>
      <c r="D399" t="str">
        <f>'Data data'!D400</f>
        <v>Courtney Barnett</v>
      </c>
      <c r="E399" t="e">
        <f>COUNTIF('Data data'!D:D, D399)+COUNTIF('Data data'!#REF!, D399)+COUNTIF('Data data'!#REF!, D399)+COUNTIF('Data data'!G:G, D399)</f>
        <v>#REF!</v>
      </c>
      <c r="F399" t="e">
        <f>'Data data'!#REF!</f>
        <v>#REF!</v>
      </c>
      <c r="G399" t="e">
        <f>COUNTIF('Data data'!D:D, F399)+COUNTIF('Data data'!#REF!, F399)+COUNTIF('Data data'!#REF!, F399)+COUNTIF('Data data'!G:G, F399)</f>
        <v>#REF!</v>
      </c>
      <c r="H399" t="e">
        <f>'Data data'!#REF!</f>
        <v>#REF!</v>
      </c>
      <c r="I399" t="e">
        <f>COUNTIF('Data data'!D:D, H399)+COUNTIF('Data data'!#REF!, H399)+COUNTIF('Data data'!#REF!, H399)+COUNTIF('Data data'!G:G, H399)</f>
        <v>#REF!</v>
      </c>
      <c r="J399">
        <f>'Data data'!G400</f>
        <v>0.28263888888888888</v>
      </c>
      <c r="K399" t="e">
        <f>COUNTIF('Data data'!D:D, J399)+COUNTIF('Data data'!#REF!, J399)+COUNTIF('Data data'!#REF!, J399)+COUNTIF('Data data'!G:G, J399)</f>
        <v>#REF!</v>
      </c>
      <c r="L399" s="36" t="e">
        <f>'Data data'!#REF!</f>
        <v>#REF!</v>
      </c>
      <c r="M399" t="e">
        <f>COUNTIF('Data data'!#REF!, L399)</f>
        <v>#REF!</v>
      </c>
    </row>
    <row r="400" spans="1:13" ht="14" thickBot="1" x14ac:dyDescent="0.2">
      <c r="A400" s="261"/>
      <c r="B400" s="26" t="str">
        <f>'Data data'!C401</f>
        <v>Wesley's Theory</v>
      </c>
      <c r="C400">
        <f>COUNTIF('Data data'!C:C, B400)</f>
        <v>2</v>
      </c>
      <c r="D400" t="str">
        <f>'Data data'!D401</f>
        <v>Kendrick Lamar</v>
      </c>
      <c r="E400" t="e">
        <f>COUNTIF('Data data'!D:D, D400)+COUNTIF('Data data'!#REF!, D400)+COUNTIF('Data data'!#REF!, D400)+COUNTIF('Data data'!G:G, D400)</f>
        <v>#REF!</v>
      </c>
      <c r="F400" t="e">
        <f>'Data data'!#REF!</f>
        <v>#REF!</v>
      </c>
      <c r="G400" t="e">
        <f>COUNTIF('Data data'!D:D, F400)+COUNTIF('Data data'!#REF!, F400)+COUNTIF('Data data'!#REF!, F400)+COUNTIF('Data data'!G:G, F400)</f>
        <v>#REF!</v>
      </c>
      <c r="H400" t="e">
        <f>'Data data'!#REF!</f>
        <v>#REF!</v>
      </c>
      <c r="I400" t="e">
        <f>COUNTIF('Data data'!D:D, H400)+COUNTIF('Data data'!#REF!, H400)+COUNTIF('Data data'!#REF!, H400)+COUNTIF('Data data'!G:G, H400)</f>
        <v>#REF!</v>
      </c>
      <c r="J400">
        <f>'Data data'!G401</f>
        <v>0.19930555555555554</v>
      </c>
      <c r="K400" t="e">
        <f>COUNTIF('Data data'!D:D, J400)+COUNTIF('Data data'!#REF!, J400)+COUNTIF('Data data'!#REF!, J400)+COUNTIF('Data data'!G:G, J400)</f>
        <v>#REF!</v>
      </c>
      <c r="L400" s="36" t="e">
        <f>'Data data'!#REF!</f>
        <v>#REF!</v>
      </c>
      <c r="M400" t="e">
        <f>COUNTIF('Data data'!#REF!, L400)</f>
        <v>#REF!</v>
      </c>
    </row>
    <row r="401" spans="1:13" ht="14" thickBot="1" x14ac:dyDescent="0.2">
      <c r="A401" s="261"/>
      <c r="B401" s="26" t="str">
        <f>'Data data'!C402</f>
        <v>Tired</v>
      </c>
      <c r="C401">
        <f>COUNTIF('Data data'!C:C, B401)</f>
        <v>1</v>
      </c>
      <c r="D401" t="str">
        <f>'Data data'!D402</f>
        <v>Adele (Mononymous)</v>
      </c>
      <c r="E401" t="e">
        <f>COUNTIF('Data data'!D:D, D401)+COUNTIF('Data data'!#REF!, D401)+COUNTIF('Data data'!#REF!, D401)+COUNTIF('Data data'!G:G, D401)</f>
        <v>#REF!</v>
      </c>
      <c r="F401" t="e">
        <f>'Data data'!#REF!</f>
        <v>#REF!</v>
      </c>
      <c r="G401" t="e">
        <f>COUNTIF('Data data'!D:D, F401)+COUNTIF('Data data'!#REF!, F401)+COUNTIF('Data data'!#REF!, F401)+COUNTIF('Data data'!G:G, F401)</f>
        <v>#REF!</v>
      </c>
      <c r="H401" t="e">
        <f>'Data data'!#REF!</f>
        <v>#REF!</v>
      </c>
      <c r="I401" t="e">
        <f>COUNTIF('Data data'!D:D, H401)+COUNTIF('Data data'!#REF!, H401)+COUNTIF('Data data'!#REF!, H401)+COUNTIF('Data data'!G:G, H401)</f>
        <v>#REF!</v>
      </c>
      <c r="J401">
        <f>'Data data'!G402</f>
        <v>0.17986111111111111</v>
      </c>
      <c r="K401" t="e">
        <f>COUNTIF('Data data'!D:D, J401)+COUNTIF('Data data'!#REF!, J401)+COUNTIF('Data data'!#REF!, J401)+COUNTIF('Data data'!G:G, J401)</f>
        <v>#REF!</v>
      </c>
      <c r="L401" s="36" t="e">
        <f>'Data data'!#REF!</f>
        <v>#REF!</v>
      </c>
      <c r="M401" t="e">
        <f>COUNTIF('Data data'!#REF!, L401)</f>
        <v>#REF!</v>
      </c>
    </row>
    <row r="402" spans="1:13" ht="14" thickBot="1" x14ac:dyDescent="0.2">
      <c r="A402" s="259"/>
      <c r="B402" s="26" t="str">
        <f>'Data data'!C403</f>
        <v>Say So</v>
      </c>
      <c r="C402">
        <f>COUNTIF('Data data'!C:C, B402)</f>
        <v>1</v>
      </c>
      <c r="D402" t="str">
        <f>'Data data'!D403</f>
        <v>Doja Cat</v>
      </c>
      <c r="E402" t="e">
        <f>COUNTIF('Data data'!D:D, D402)+COUNTIF('Data data'!#REF!, D402)+COUNTIF('Data data'!#REF!, D402)+COUNTIF('Data data'!G:G, D402)</f>
        <v>#REF!</v>
      </c>
      <c r="F402" t="e">
        <f>'Data data'!#REF!</f>
        <v>#REF!</v>
      </c>
      <c r="G402" t="e">
        <f>COUNTIF('Data data'!D:D, F402)+COUNTIF('Data data'!#REF!, F402)+COUNTIF('Data data'!#REF!, F402)+COUNTIF('Data data'!G:G, F402)</f>
        <v>#REF!</v>
      </c>
      <c r="H402" t="e">
        <f>'Data data'!#REF!</f>
        <v>#REF!</v>
      </c>
      <c r="I402" t="e">
        <f>COUNTIF('Data data'!D:D, H402)+COUNTIF('Data data'!#REF!, H402)+COUNTIF('Data data'!#REF!, H402)+COUNTIF('Data data'!G:G, H402)</f>
        <v>#REF!</v>
      </c>
      <c r="J402">
        <f>'Data data'!G403</f>
        <v>0.16527777777777777</v>
      </c>
      <c r="K402" t="e">
        <f>COUNTIF('Data data'!D:D, J402)+COUNTIF('Data data'!#REF!, J402)+COUNTIF('Data data'!#REF!, J402)+COUNTIF('Data data'!G:G, J402)</f>
        <v>#REF!</v>
      </c>
      <c r="L402" s="36" t="e">
        <f>'Data data'!#REF!</f>
        <v>#REF!</v>
      </c>
      <c r="M402" t="e">
        <f>COUNTIF('Data data'!#REF!, L402)</f>
        <v>#REF!</v>
      </c>
    </row>
    <row r="403" spans="1:13" ht="14" thickBot="1" x14ac:dyDescent="0.2">
      <c r="A403" s="306" t="s">
        <v>376</v>
      </c>
      <c r="B403" s="26" t="str">
        <f>'Data data'!C404</f>
        <v>Don't Start Now</v>
      </c>
      <c r="C403">
        <f>COUNTIF('Data data'!C:C, B403)</f>
        <v>1</v>
      </c>
      <c r="D403" t="str">
        <f>'Data data'!D404</f>
        <v>Dua Lipa</v>
      </c>
      <c r="E403" t="e">
        <f>COUNTIF('Data data'!D:D, D403)+COUNTIF('Data data'!#REF!, D403)+COUNTIF('Data data'!#REF!, D403)+COUNTIF('Data data'!G:G, D403)</f>
        <v>#REF!</v>
      </c>
      <c r="F403" t="e">
        <f>'Data data'!#REF!</f>
        <v>#REF!</v>
      </c>
      <c r="G403" t="e">
        <f>COUNTIF('Data data'!D:D, F403)+COUNTIF('Data data'!#REF!, F403)+COUNTIF('Data data'!#REF!, F403)+COUNTIF('Data data'!G:G, F403)</f>
        <v>#REF!</v>
      </c>
      <c r="H403" t="e">
        <f>'Data data'!#REF!</f>
        <v>#REF!</v>
      </c>
      <c r="I403" t="e">
        <f>COUNTIF('Data data'!D:D, H403)+COUNTIF('Data data'!#REF!, H403)+COUNTIF('Data data'!#REF!, H403)+COUNTIF('Data data'!G:G, H403)</f>
        <v>#REF!</v>
      </c>
      <c r="J403">
        <f>'Data data'!G404</f>
        <v>0.12708333333333333</v>
      </c>
      <c r="K403" t="e">
        <f>COUNTIF('Data data'!D:D, J403)+COUNTIF('Data data'!#REF!, J403)+COUNTIF('Data data'!#REF!, J403)+COUNTIF('Data data'!G:G, J403)</f>
        <v>#REF!</v>
      </c>
      <c r="L403" s="36" t="e">
        <f>'Data data'!#REF!</f>
        <v>#REF!</v>
      </c>
      <c r="M403" t="e">
        <f>COUNTIF('Data data'!#REF!, L403)</f>
        <v>#REF!</v>
      </c>
    </row>
    <row r="404" spans="1:13" ht="14" thickBot="1" x14ac:dyDescent="0.2">
      <c r="A404" s="261"/>
      <c r="B404" s="26" t="str">
        <f>'Data data'!C405</f>
        <v>Cariño</v>
      </c>
      <c r="C404">
        <f>COUNTIF('Data data'!C:C, B404)</f>
        <v>1</v>
      </c>
      <c r="D404" t="str">
        <f>'Data data'!D405</f>
        <v>The Marías</v>
      </c>
      <c r="E404" t="e">
        <f>COUNTIF('Data data'!D:D, D404)+COUNTIF('Data data'!#REF!, D404)+COUNTIF('Data data'!#REF!, D404)+COUNTIF('Data data'!G:G, D404)</f>
        <v>#REF!</v>
      </c>
      <c r="F404" t="e">
        <f>'Data data'!#REF!</f>
        <v>#REF!</v>
      </c>
      <c r="G404" t="e">
        <f>COUNTIF('Data data'!D:D, F404)+COUNTIF('Data data'!#REF!, F404)+COUNTIF('Data data'!#REF!, F404)+COUNTIF('Data data'!G:G, F404)</f>
        <v>#REF!</v>
      </c>
      <c r="H404" t="e">
        <f>'Data data'!#REF!</f>
        <v>#REF!</v>
      </c>
      <c r="I404" t="e">
        <f>COUNTIF('Data data'!D:D, H404)+COUNTIF('Data data'!#REF!, H404)+COUNTIF('Data data'!#REF!, H404)+COUNTIF('Data data'!G:G, H404)</f>
        <v>#REF!</v>
      </c>
      <c r="J404">
        <f>'Data data'!G405</f>
        <v>0.17986111111111111</v>
      </c>
      <c r="K404" t="e">
        <f>COUNTIF('Data data'!D:D, J404)+COUNTIF('Data data'!#REF!, J404)+COUNTIF('Data data'!#REF!, J404)+COUNTIF('Data data'!G:G, J404)</f>
        <v>#REF!</v>
      </c>
      <c r="L404" s="36" t="e">
        <f>'Data data'!#REF!</f>
        <v>#REF!</v>
      </c>
      <c r="M404" t="e">
        <f>COUNTIF('Data data'!#REF!, L404)</f>
        <v>#REF!</v>
      </c>
    </row>
    <row r="405" spans="1:13" ht="14" thickBot="1" x14ac:dyDescent="0.2">
      <c r="A405" s="261"/>
      <c r="B405" s="26" t="str">
        <f>'Data data'!C406</f>
        <v>Cold Outside</v>
      </c>
      <c r="C405">
        <f>COUNTIF('Data data'!C:C, B405)</f>
        <v>1</v>
      </c>
      <c r="D405" t="str">
        <f>'Data data'!D406</f>
        <v>Ari Lennox</v>
      </c>
      <c r="E405" t="e">
        <f>COUNTIF('Data data'!D:D, D405)+COUNTIF('Data data'!#REF!, D405)+COUNTIF('Data data'!#REF!, D405)+COUNTIF('Data data'!G:G, D405)</f>
        <v>#REF!</v>
      </c>
      <c r="F405" t="e">
        <f>'Data data'!#REF!</f>
        <v>#REF!</v>
      </c>
      <c r="G405" t="e">
        <f>COUNTIF('Data data'!D:D, F405)+COUNTIF('Data data'!#REF!, F405)+COUNTIF('Data data'!#REF!, F405)+COUNTIF('Data data'!G:G, F405)</f>
        <v>#REF!</v>
      </c>
      <c r="H405" t="e">
        <f>'Data data'!#REF!</f>
        <v>#REF!</v>
      </c>
      <c r="I405" t="e">
        <f>COUNTIF('Data data'!D:D, H405)+COUNTIF('Data data'!#REF!, H405)+COUNTIF('Data data'!#REF!, H405)+COUNTIF('Data data'!G:G, H405)</f>
        <v>#REF!</v>
      </c>
      <c r="J405">
        <f>'Data data'!G406</f>
        <v>9.930555555555555E-2</v>
      </c>
      <c r="K405" t="e">
        <f>COUNTIF('Data data'!D:D, J405)+COUNTIF('Data data'!#REF!, J405)+COUNTIF('Data data'!#REF!, J405)+COUNTIF('Data data'!G:G, J405)</f>
        <v>#REF!</v>
      </c>
      <c r="L405" s="36" t="e">
        <f>'Data data'!#REF!</f>
        <v>#REF!</v>
      </c>
      <c r="M405" t="e">
        <f>COUNTIF('Data data'!#REF!, L405)</f>
        <v>#REF!</v>
      </c>
    </row>
    <row r="406" spans="1:13" ht="14" thickBot="1" x14ac:dyDescent="0.2">
      <c r="A406" s="261"/>
      <c r="B406" s="26" t="str">
        <f>'Data data'!C407</f>
        <v>Basta Ya</v>
      </c>
      <c r="C406">
        <f>COUNTIF('Data data'!C:C, B406)</f>
        <v>1</v>
      </c>
      <c r="D406" t="str">
        <f>'Data data'!D407</f>
        <v>The Marías</v>
      </c>
      <c r="E406" t="e">
        <f>COUNTIF('Data data'!D:D, D406)+COUNTIF('Data data'!#REF!, D406)+COUNTIF('Data data'!#REF!, D406)+COUNTIF('Data data'!G:G, D406)</f>
        <v>#REF!</v>
      </c>
      <c r="F406" t="e">
        <f>'Data data'!#REF!</f>
        <v>#REF!</v>
      </c>
      <c r="G406" t="e">
        <f>COUNTIF('Data data'!D:D, F406)+COUNTIF('Data data'!#REF!, F406)+COUNTIF('Data data'!#REF!, F406)+COUNTIF('Data data'!G:G, F406)</f>
        <v>#REF!</v>
      </c>
      <c r="H406" t="e">
        <f>'Data data'!#REF!</f>
        <v>#REF!</v>
      </c>
      <c r="I406" t="e">
        <f>COUNTIF('Data data'!D:D, H406)+COUNTIF('Data data'!#REF!, H406)+COUNTIF('Data data'!#REF!, H406)+COUNTIF('Data data'!G:G, H406)</f>
        <v>#REF!</v>
      </c>
      <c r="J406">
        <f>'Data data'!G407</f>
        <v>0.12291666666666667</v>
      </c>
      <c r="K406" t="e">
        <f>COUNTIF('Data data'!D:D, J406)+COUNTIF('Data data'!#REF!, J406)+COUNTIF('Data data'!#REF!, J406)+COUNTIF('Data data'!G:G, J406)</f>
        <v>#REF!</v>
      </c>
      <c r="L406" s="36" t="e">
        <f>'Data data'!#REF!</f>
        <v>#REF!</v>
      </c>
      <c r="M406" t="e">
        <f>COUNTIF('Data data'!#REF!, L406)</f>
        <v>#REF!</v>
      </c>
    </row>
    <row r="407" spans="1:13" ht="14" thickBot="1" x14ac:dyDescent="0.2">
      <c r="A407" s="261"/>
      <c r="B407" s="26" t="str">
        <f>'Data data'!C408</f>
        <v>Speak to Me</v>
      </c>
      <c r="C407">
        <f>COUNTIF('Data data'!C:C, B407)</f>
        <v>1</v>
      </c>
      <c r="D407" t="str">
        <f>'Data data'!D408</f>
        <v>Ari Lennox</v>
      </c>
      <c r="E407" t="e">
        <f>COUNTIF('Data data'!D:D, D407)+COUNTIF('Data data'!#REF!, D407)+COUNTIF('Data data'!#REF!, D407)+COUNTIF('Data data'!G:G, D407)</f>
        <v>#REF!</v>
      </c>
      <c r="F407" t="e">
        <f>'Data data'!#REF!</f>
        <v>#REF!</v>
      </c>
      <c r="G407" t="e">
        <f>COUNTIF('Data data'!D:D, F407)+COUNTIF('Data data'!#REF!, F407)+COUNTIF('Data data'!#REF!, F407)+COUNTIF('Data data'!G:G, F407)</f>
        <v>#REF!</v>
      </c>
      <c r="H407" t="e">
        <f>'Data data'!#REF!</f>
        <v>#REF!</v>
      </c>
      <c r="I407" t="e">
        <f>COUNTIF('Data data'!D:D, H407)+COUNTIF('Data data'!#REF!, H407)+COUNTIF('Data data'!#REF!, H407)+COUNTIF('Data data'!G:G, H407)</f>
        <v>#REF!</v>
      </c>
      <c r="J407">
        <f>'Data data'!G408</f>
        <v>0.15625</v>
      </c>
      <c r="K407" t="e">
        <f>COUNTIF('Data data'!D:D, J407)+COUNTIF('Data data'!#REF!, J407)+COUNTIF('Data data'!#REF!, J407)+COUNTIF('Data data'!G:G, J407)</f>
        <v>#REF!</v>
      </c>
      <c r="L407" s="36" t="e">
        <f>'Data data'!#REF!</f>
        <v>#REF!</v>
      </c>
      <c r="M407" t="e">
        <f>COUNTIF('Data data'!#REF!, L407)</f>
        <v>#REF!</v>
      </c>
    </row>
    <row r="408" spans="1:13" ht="14" thickBot="1" x14ac:dyDescent="0.2">
      <c r="A408" s="261"/>
      <c r="B408" s="26" t="str">
        <f>'Data data'!C409</f>
        <v>Can't Help Me</v>
      </c>
      <c r="C408">
        <f>COUNTIF('Data data'!C:C, B408)</f>
        <v>1</v>
      </c>
      <c r="D408" t="str">
        <f>'Data data'!D409</f>
        <v>H.E.R.</v>
      </c>
      <c r="E408" t="e">
        <f>COUNTIF('Data data'!D:D, D408)+COUNTIF('Data data'!#REF!, D408)+COUNTIF('Data data'!#REF!, D408)+COUNTIF('Data data'!G:G, D408)</f>
        <v>#REF!</v>
      </c>
      <c r="F408" t="e">
        <f>'Data data'!#REF!</f>
        <v>#REF!</v>
      </c>
      <c r="G408" t="e">
        <f>COUNTIF('Data data'!D:D, F408)+COUNTIF('Data data'!#REF!, F408)+COUNTIF('Data data'!#REF!, F408)+COUNTIF('Data data'!G:G, F408)</f>
        <v>#REF!</v>
      </c>
      <c r="H408" t="e">
        <f>'Data data'!#REF!</f>
        <v>#REF!</v>
      </c>
      <c r="I408" t="e">
        <f>COUNTIF('Data data'!D:D, H408)+COUNTIF('Data data'!#REF!, H408)+COUNTIF('Data data'!#REF!, H408)+COUNTIF('Data data'!G:G, H408)</f>
        <v>#REF!</v>
      </c>
      <c r="J408">
        <f>'Data data'!G409</f>
        <v>0.12083333333333333</v>
      </c>
      <c r="K408" t="e">
        <f>COUNTIF('Data data'!D:D, J408)+COUNTIF('Data data'!#REF!, J408)+COUNTIF('Data data'!#REF!, J408)+COUNTIF('Data data'!G:G, J408)</f>
        <v>#REF!</v>
      </c>
      <c r="L408" s="36" t="e">
        <f>'Data data'!#REF!</f>
        <v>#REF!</v>
      </c>
      <c r="M408" t="e">
        <f>COUNTIF('Data data'!#REF!, L408)</f>
        <v>#REF!</v>
      </c>
    </row>
    <row r="409" spans="1:13" ht="14" thickBot="1" x14ac:dyDescent="0.2">
      <c r="A409" s="261"/>
      <c r="B409" s="26" t="str">
        <f>'Data data'!C410</f>
        <v>Supermodel</v>
      </c>
      <c r="C409">
        <f>COUNTIF('Data data'!C:C, B409)</f>
        <v>1</v>
      </c>
      <c r="D409" t="str">
        <f>'Data data'!D410</f>
        <v>SZA</v>
      </c>
      <c r="E409" t="e">
        <f>COUNTIF('Data data'!D:D, D409)+COUNTIF('Data data'!#REF!, D409)+COUNTIF('Data data'!#REF!, D409)+COUNTIF('Data data'!G:G, D409)</f>
        <v>#REF!</v>
      </c>
      <c r="F409" t="e">
        <f>'Data data'!#REF!</f>
        <v>#REF!</v>
      </c>
      <c r="G409" t="e">
        <f>COUNTIF('Data data'!D:D, F409)+COUNTIF('Data data'!#REF!, F409)+COUNTIF('Data data'!#REF!, F409)+COUNTIF('Data data'!G:G, F409)</f>
        <v>#REF!</v>
      </c>
      <c r="H409" t="e">
        <f>'Data data'!#REF!</f>
        <v>#REF!</v>
      </c>
      <c r="I409" t="e">
        <f>COUNTIF('Data data'!D:D, H409)+COUNTIF('Data data'!#REF!, H409)+COUNTIF('Data data'!#REF!, H409)+COUNTIF('Data data'!G:G, H409)</f>
        <v>#REF!</v>
      </c>
      <c r="J409">
        <f>'Data data'!G410</f>
        <v>0.12569444444444444</v>
      </c>
      <c r="K409" t="e">
        <f>COUNTIF('Data data'!D:D, J409)+COUNTIF('Data data'!#REF!, J409)+COUNTIF('Data data'!#REF!, J409)+COUNTIF('Data data'!G:G, J409)</f>
        <v>#REF!</v>
      </c>
      <c r="L409" s="36" t="e">
        <f>'Data data'!#REF!</f>
        <v>#REF!</v>
      </c>
      <c r="M409" t="e">
        <f>COUNTIF('Data data'!#REF!, L409)</f>
        <v>#REF!</v>
      </c>
    </row>
    <row r="410" spans="1:13" ht="14" thickBot="1" x14ac:dyDescent="0.2">
      <c r="A410" s="261"/>
      <c r="B410" s="26" t="str">
        <f>'Data data'!C411</f>
        <v>Running Up Freestyle</v>
      </c>
      <c r="C410">
        <f>COUNTIF('Data data'!C:C, B410)</f>
        <v>1</v>
      </c>
      <c r="D410" t="str">
        <f>'Data data'!D411</f>
        <v>Megan Thee Stallion</v>
      </c>
      <c r="E410" t="e">
        <f>COUNTIF('Data data'!D:D, D410)+COUNTIF('Data data'!#REF!, D410)+COUNTIF('Data data'!#REF!, D410)+COUNTIF('Data data'!G:G, D410)</f>
        <v>#REF!</v>
      </c>
      <c r="F410" t="e">
        <f>'Data data'!#REF!</f>
        <v>#REF!</v>
      </c>
      <c r="G410" t="e">
        <f>COUNTIF('Data data'!D:D, F410)+COUNTIF('Data data'!#REF!, F410)+COUNTIF('Data data'!#REF!, F410)+COUNTIF('Data data'!G:G, F410)</f>
        <v>#REF!</v>
      </c>
      <c r="H410" t="e">
        <f>'Data data'!#REF!</f>
        <v>#REF!</v>
      </c>
      <c r="I410" t="e">
        <f>COUNTIF('Data data'!D:D, H410)+COUNTIF('Data data'!#REF!, H410)+COUNTIF('Data data'!#REF!, H410)+COUNTIF('Data data'!G:G, H410)</f>
        <v>#REF!</v>
      </c>
      <c r="J410">
        <f>'Data data'!G411</f>
        <v>8.6805555555555566E-2</v>
      </c>
      <c r="K410" t="e">
        <f>COUNTIF('Data data'!D:D, J410)+COUNTIF('Data data'!#REF!, J410)+COUNTIF('Data data'!#REF!, J410)+COUNTIF('Data data'!G:G, J410)</f>
        <v>#REF!</v>
      </c>
      <c r="L410" s="36" t="e">
        <f>'Data data'!#REF!</f>
        <v>#REF!</v>
      </c>
      <c r="M410" t="e">
        <f>COUNTIF('Data data'!#REF!, L410)</f>
        <v>#REF!</v>
      </c>
    </row>
    <row r="411" spans="1:13" ht="14" thickBot="1" x14ac:dyDescent="0.2">
      <c r="A411" s="261"/>
      <c r="B411" s="26" t="str">
        <f>'Data data'!C412</f>
        <v>Tú Me Acostumbraste</v>
      </c>
      <c r="C411">
        <f>COUNTIF('Data data'!C:C, B411)</f>
        <v>2</v>
      </c>
      <c r="D411" t="str">
        <f>'Data data'!D412</f>
        <v>Natalia Lafourcade, Omara Portuondo</v>
      </c>
      <c r="E411" t="e">
        <f>COUNTIF('Data data'!D:D, D411)+COUNTIF('Data data'!#REF!, D411)+COUNTIF('Data data'!#REF!, D411)+COUNTIF('Data data'!G:G, D411)</f>
        <v>#REF!</v>
      </c>
      <c r="F411" t="e">
        <f>'Data data'!#REF!</f>
        <v>#REF!</v>
      </c>
      <c r="G411" t="e">
        <f>COUNTIF('Data data'!D:D, F411)+COUNTIF('Data data'!#REF!, F411)+COUNTIF('Data data'!#REF!, F411)+COUNTIF('Data data'!G:G, F411)</f>
        <v>#REF!</v>
      </c>
      <c r="H411" t="e">
        <f>'Data data'!#REF!</f>
        <v>#REF!</v>
      </c>
      <c r="I411" t="e">
        <f>COUNTIF('Data data'!D:D, H411)+COUNTIF('Data data'!#REF!, H411)+COUNTIF('Data data'!#REF!, H411)+COUNTIF('Data data'!G:G, H411)</f>
        <v>#REF!</v>
      </c>
      <c r="J411">
        <f>'Data data'!G412</f>
        <v>0.13055555555555556</v>
      </c>
      <c r="K411" t="e">
        <f>COUNTIF('Data data'!D:D, J411)+COUNTIF('Data data'!#REF!, J411)+COUNTIF('Data data'!#REF!, J411)+COUNTIF('Data data'!G:G, J411)</f>
        <v>#REF!</v>
      </c>
      <c r="L411" s="36" t="e">
        <f>'Data data'!#REF!</f>
        <v>#REF!</v>
      </c>
      <c r="M411" t="e">
        <f>COUNTIF('Data data'!#REF!, L411)</f>
        <v>#REF!</v>
      </c>
    </row>
    <row r="412" spans="1:13" ht="14" thickBot="1" x14ac:dyDescent="0.2">
      <c r="A412" s="261"/>
      <c r="B412" s="26" t="str">
        <f>'Data data'!C413</f>
        <v>Ñe Ñe Ñé</v>
      </c>
      <c r="C412">
        <f>COUNTIF('Data data'!C:C, B412)</f>
        <v>3</v>
      </c>
      <c r="D412" t="str">
        <f>'Data data'!D413</f>
        <v>iLe (Mononymous)</v>
      </c>
      <c r="E412" t="e">
        <f>COUNTIF('Data data'!D:D, D412)+COUNTIF('Data data'!#REF!, D412)+COUNTIF('Data data'!#REF!, D412)+COUNTIF('Data data'!G:G, D412)</f>
        <v>#REF!</v>
      </c>
      <c r="F412" t="e">
        <f>'Data data'!#REF!</f>
        <v>#REF!</v>
      </c>
      <c r="G412" t="e">
        <f>COUNTIF('Data data'!D:D, F412)+COUNTIF('Data data'!#REF!, F412)+COUNTIF('Data data'!#REF!, F412)+COUNTIF('Data data'!G:G, F412)</f>
        <v>#REF!</v>
      </c>
      <c r="H412" t="e">
        <f>'Data data'!#REF!</f>
        <v>#REF!</v>
      </c>
      <c r="I412" t="e">
        <f>COUNTIF('Data data'!D:D, H412)+COUNTIF('Data data'!#REF!, H412)+COUNTIF('Data data'!#REF!, H412)+COUNTIF('Data data'!G:G, H412)</f>
        <v>#REF!</v>
      </c>
      <c r="J412">
        <f>'Data data'!G413</f>
        <v>0.12986111111111112</v>
      </c>
      <c r="K412" t="e">
        <f>COUNTIF('Data data'!D:D, J412)+COUNTIF('Data data'!#REF!, J412)+COUNTIF('Data data'!#REF!, J412)+COUNTIF('Data data'!G:G, J412)</f>
        <v>#REF!</v>
      </c>
      <c r="L412" s="36" t="e">
        <f>'Data data'!#REF!</f>
        <v>#REF!</v>
      </c>
      <c r="M412" t="e">
        <f>COUNTIF('Data data'!#REF!, L412)</f>
        <v>#REF!</v>
      </c>
    </row>
    <row r="413" spans="1:13" ht="14" thickBot="1" x14ac:dyDescent="0.2">
      <c r="A413" s="259"/>
      <c r="B413" s="26" t="str">
        <f>'Data data'!C414</f>
        <v>Drew Barrymore</v>
      </c>
      <c r="C413">
        <f>COUNTIF('Data data'!C:C, B413)</f>
        <v>1</v>
      </c>
      <c r="D413" t="str">
        <f>'Data data'!D414</f>
        <v>SZA</v>
      </c>
      <c r="E413" t="e">
        <f>COUNTIF('Data data'!D:D, D413)+COUNTIF('Data data'!#REF!, D413)+COUNTIF('Data data'!#REF!, D413)+COUNTIF('Data data'!G:G, D413)</f>
        <v>#REF!</v>
      </c>
      <c r="F413" t="e">
        <f>'Data data'!#REF!</f>
        <v>#REF!</v>
      </c>
      <c r="G413" t="e">
        <f>COUNTIF('Data data'!D:D, F413)+COUNTIF('Data data'!#REF!, F413)+COUNTIF('Data data'!#REF!, F413)+COUNTIF('Data data'!G:G, F413)</f>
        <v>#REF!</v>
      </c>
      <c r="H413" t="e">
        <f>'Data data'!#REF!</f>
        <v>#REF!</v>
      </c>
      <c r="I413" t="e">
        <f>COUNTIF('Data data'!D:D, H413)+COUNTIF('Data data'!#REF!, H413)+COUNTIF('Data data'!#REF!, H413)+COUNTIF('Data data'!G:G, H413)</f>
        <v>#REF!</v>
      </c>
      <c r="J413">
        <f>'Data data'!G414</f>
        <v>0.16041666666666668</v>
      </c>
      <c r="K413" t="e">
        <f>COUNTIF('Data data'!D:D, J413)+COUNTIF('Data data'!#REF!, J413)+COUNTIF('Data data'!#REF!, J413)+COUNTIF('Data data'!G:G, J413)</f>
        <v>#REF!</v>
      </c>
      <c r="L413" s="36" t="e">
        <f>'Data data'!#REF!</f>
        <v>#REF!</v>
      </c>
      <c r="M413" t="e">
        <f>COUNTIF('Data data'!#REF!, L413)</f>
        <v>#REF!</v>
      </c>
    </row>
    <row r="414" spans="1:13" ht="14" thickBot="1" x14ac:dyDescent="0.2">
      <c r="A414" s="306" t="s">
        <v>377</v>
      </c>
      <c r="B414" s="26" t="str">
        <f>'Data data'!C415</f>
        <v>Con Calma</v>
      </c>
      <c r="C414">
        <f>COUNTIF('Data data'!C:C, B414)</f>
        <v>2</v>
      </c>
      <c r="D414" t="str">
        <f>'Data data'!D415</f>
        <v>Daddy Yankee, Snow (Mononymous)</v>
      </c>
      <c r="E414" t="e">
        <f>COUNTIF('Data data'!D:D, D414)+COUNTIF('Data data'!#REF!, D414)+COUNTIF('Data data'!#REF!, D414)+COUNTIF('Data data'!G:G, D414)</f>
        <v>#REF!</v>
      </c>
      <c r="F414" t="e">
        <f>'Data data'!#REF!</f>
        <v>#REF!</v>
      </c>
      <c r="G414" t="e">
        <f>COUNTIF('Data data'!D:D, F414)+COUNTIF('Data data'!#REF!, F414)+COUNTIF('Data data'!#REF!, F414)+COUNTIF('Data data'!G:G, F414)</f>
        <v>#REF!</v>
      </c>
      <c r="H414" t="e">
        <f>'Data data'!#REF!</f>
        <v>#REF!</v>
      </c>
      <c r="I414" t="e">
        <f>COUNTIF('Data data'!D:D, H414)+COUNTIF('Data data'!#REF!, H414)+COUNTIF('Data data'!#REF!, H414)+COUNTIF('Data data'!G:G, H414)</f>
        <v>#REF!</v>
      </c>
      <c r="J414">
        <f>'Data data'!G415</f>
        <v>0.13402777777777777</v>
      </c>
      <c r="K414" t="e">
        <f>COUNTIF('Data data'!D:D, J414)+COUNTIF('Data data'!#REF!, J414)+COUNTIF('Data data'!#REF!, J414)+COUNTIF('Data data'!G:G, J414)</f>
        <v>#REF!</v>
      </c>
      <c r="L414" s="36" t="e">
        <f>'Data data'!#REF!</f>
        <v>#REF!</v>
      </c>
      <c r="M414" t="e">
        <f>COUNTIF('Data data'!#REF!, L414)</f>
        <v>#REF!</v>
      </c>
    </row>
    <row r="415" spans="1:13" ht="14" thickBot="1" x14ac:dyDescent="0.2">
      <c r="A415" s="261"/>
      <c r="B415" s="26" t="str">
        <f>'Data data'!C416</f>
        <v>U Know</v>
      </c>
      <c r="C415">
        <f>COUNTIF('Data data'!C:C, B415)</f>
        <v>1</v>
      </c>
      <c r="D415" t="str">
        <f>'Data data'!D416</f>
        <v>Cupido</v>
      </c>
      <c r="E415" t="e">
        <f>COUNTIF('Data data'!D:D, D415)+COUNTIF('Data data'!#REF!, D415)+COUNTIF('Data data'!#REF!, D415)+COUNTIF('Data data'!G:G, D415)</f>
        <v>#REF!</v>
      </c>
      <c r="F415" t="e">
        <f>'Data data'!#REF!</f>
        <v>#REF!</v>
      </c>
      <c r="G415" t="e">
        <f>COUNTIF('Data data'!D:D, F415)+COUNTIF('Data data'!#REF!, F415)+COUNTIF('Data data'!#REF!, F415)+COUNTIF('Data data'!G:G, F415)</f>
        <v>#REF!</v>
      </c>
      <c r="H415" t="e">
        <f>'Data data'!#REF!</f>
        <v>#REF!</v>
      </c>
      <c r="I415" t="e">
        <f>COUNTIF('Data data'!D:D, H415)+COUNTIF('Data data'!#REF!, H415)+COUNTIF('Data data'!#REF!, H415)+COUNTIF('Data data'!G:G, H415)</f>
        <v>#REF!</v>
      </c>
      <c r="J415">
        <f>'Data data'!G416</f>
        <v>0.13680555555555554</v>
      </c>
      <c r="K415" t="e">
        <f>COUNTIF('Data data'!D:D, J415)+COUNTIF('Data data'!#REF!, J415)+COUNTIF('Data data'!#REF!, J415)+COUNTIF('Data data'!G:G, J415)</f>
        <v>#REF!</v>
      </c>
      <c r="L415" s="36" t="e">
        <f>'Data data'!#REF!</f>
        <v>#REF!</v>
      </c>
      <c r="M415" t="e">
        <f>COUNTIF('Data data'!#REF!, L415)</f>
        <v>#REF!</v>
      </c>
    </row>
    <row r="416" spans="1:13" ht="14" thickBot="1" x14ac:dyDescent="0.2">
      <c r="A416" s="261"/>
      <c r="B416" s="26" t="str">
        <f>'Data data'!C417</f>
        <v>Brindo</v>
      </c>
      <c r="C416">
        <f>COUNTIF('Data data'!C:C, B416)</f>
        <v>1</v>
      </c>
      <c r="D416" t="str">
        <f>'Data data'!D417</f>
        <v>Devendra Banhart</v>
      </c>
      <c r="E416" t="e">
        <f>COUNTIF('Data data'!D:D, D416)+COUNTIF('Data data'!#REF!, D416)+COUNTIF('Data data'!#REF!, D416)+COUNTIF('Data data'!G:G, D416)</f>
        <v>#REF!</v>
      </c>
      <c r="F416" t="e">
        <f>'Data data'!#REF!</f>
        <v>#REF!</v>
      </c>
      <c r="G416" t="e">
        <f>COUNTIF('Data data'!D:D, F416)+COUNTIF('Data data'!#REF!, F416)+COUNTIF('Data data'!#REF!, F416)+COUNTIF('Data data'!G:G, F416)</f>
        <v>#REF!</v>
      </c>
      <c r="H416" t="e">
        <f>'Data data'!#REF!</f>
        <v>#REF!</v>
      </c>
      <c r="I416" t="e">
        <f>COUNTIF('Data data'!D:D, H416)+COUNTIF('Data data'!#REF!, H416)+COUNTIF('Data data'!#REF!, H416)+COUNTIF('Data data'!G:G, H416)</f>
        <v>#REF!</v>
      </c>
      <c r="J416">
        <f>'Data data'!G417</f>
        <v>0.15416666666666667</v>
      </c>
      <c r="K416" t="e">
        <f>COUNTIF('Data data'!D:D, J416)+COUNTIF('Data data'!#REF!, J416)+COUNTIF('Data data'!#REF!, J416)+COUNTIF('Data data'!G:G, J416)</f>
        <v>#REF!</v>
      </c>
      <c r="L416" s="36" t="e">
        <f>'Data data'!#REF!</f>
        <v>#REF!</v>
      </c>
      <c r="M416" t="e">
        <f>COUNTIF('Data data'!#REF!, L416)</f>
        <v>#REF!</v>
      </c>
    </row>
    <row r="417" spans="1:13" ht="14" thickBot="1" x14ac:dyDescent="0.2">
      <c r="A417" s="261"/>
      <c r="B417" s="26" t="str">
        <f>'Data data'!C418</f>
        <v>HEAVEN BELONGS TO YOU</v>
      </c>
      <c r="C417">
        <f>COUNTIF('Data data'!C:C, B417)</f>
        <v>1</v>
      </c>
      <c r="D417" t="str">
        <f>'Data data'!D418</f>
        <v>BROCKHAMPTON</v>
      </c>
      <c r="E417" t="e">
        <f>COUNTIF('Data data'!D:D, D417)+COUNTIF('Data data'!#REF!, D417)+COUNTIF('Data data'!#REF!, D417)+COUNTIF('Data data'!G:G, D417)</f>
        <v>#REF!</v>
      </c>
      <c r="F417" t="e">
        <f>'Data data'!#REF!</f>
        <v>#REF!</v>
      </c>
      <c r="G417" t="e">
        <f>COUNTIF('Data data'!D:D, F417)+COUNTIF('Data data'!#REF!, F417)+COUNTIF('Data data'!#REF!, F417)+COUNTIF('Data data'!G:G, F417)</f>
        <v>#REF!</v>
      </c>
      <c r="H417" t="e">
        <f>'Data data'!#REF!</f>
        <v>#REF!</v>
      </c>
      <c r="I417" t="e">
        <f>COUNTIF('Data data'!D:D, H417)+COUNTIF('Data data'!#REF!, H417)+COUNTIF('Data data'!#REF!, H417)+COUNTIF('Data data'!G:G, H417)</f>
        <v>#REF!</v>
      </c>
      <c r="J417">
        <f>'Data data'!G418</f>
        <v>6.25E-2</v>
      </c>
      <c r="K417" t="e">
        <f>COUNTIF('Data data'!D:D, J417)+COUNTIF('Data data'!#REF!, J417)+COUNTIF('Data data'!#REF!, J417)+COUNTIF('Data data'!G:G, J417)</f>
        <v>#REF!</v>
      </c>
      <c r="L417" s="36" t="e">
        <f>'Data data'!#REF!</f>
        <v>#REF!</v>
      </c>
      <c r="M417" t="e">
        <f>COUNTIF('Data data'!#REF!, L417)</f>
        <v>#REF!</v>
      </c>
    </row>
    <row r="418" spans="1:13" ht="14" thickBot="1" x14ac:dyDescent="0.2">
      <c r="A418" s="261"/>
      <c r="B418" s="26" t="str">
        <f>'Data data'!C419</f>
        <v>Con Altura</v>
      </c>
      <c r="C418">
        <f>COUNTIF('Data data'!C:C, B418)</f>
        <v>2</v>
      </c>
      <c r="D418" t="str">
        <f>'Data data'!D419</f>
        <v>ROSALÍA (Mononymous), J Balvin, El Guincho</v>
      </c>
      <c r="E418" t="e">
        <f>COUNTIF('Data data'!D:D, D418)+COUNTIF('Data data'!#REF!, D418)+COUNTIF('Data data'!#REF!, D418)+COUNTIF('Data data'!G:G, D418)</f>
        <v>#REF!</v>
      </c>
      <c r="F418" t="e">
        <f>'Data data'!#REF!</f>
        <v>#REF!</v>
      </c>
      <c r="G418" t="e">
        <f>COUNTIF('Data data'!D:D, F418)+COUNTIF('Data data'!#REF!, F418)+COUNTIF('Data data'!#REF!, F418)+COUNTIF('Data data'!G:G, F418)</f>
        <v>#REF!</v>
      </c>
      <c r="H418" t="e">
        <f>'Data data'!#REF!</f>
        <v>#REF!</v>
      </c>
      <c r="I418" t="e">
        <f>COUNTIF('Data data'!D:D, H418)+COUNTIF('Data data'!#REF!, H418)+COUNTIF('Data data'!#REF!, H418)+COUNTIF('Data data'!G:G, H418)</f>
        <v>#REF!</v>
      </c>
      <c r="J418">
        <f>'Data data'!G419</f>
        <v>0.1125</v>
      </c>
      <c r="K418" t="e">
        <f>COUNTIF('Data data'!D:D, J418)+COUNTIF('Data data'!#REF!, J418)+COUNTIF('Data data'!#REF!, J418)+COUNTIF('Data data'!G:G, J418)</f>
        <v>#REF!</v>
      </c>
      <c r="L418" s="36" t="e">
        <f>'Data data'!#REF!</f>
        <v>#REF!</v>
      </c>
      <c r="M418" t="e">
        <f>COUNTIF('Data data'!#REF!, L418)</f>
        <v>#REF!</v>
      </c>
    </row>
    <row r="419" spans="1:13" ht="14" thickBot="1" x14ac:dyDescent="0.2">
      <c r="A419" s="261"/>
      <c r="B419" s="26" t="str">
        <f>'Data data'!C420</f>
        <v>Pecadora</v>
      </c>
      <c r="C419">
        <f>COUNTIF('Data data'!C:C, B419)</f>
        <v>1</v>
      </c>
      <c r="D419" t="str">
        <f>'Data data'!D420</f>
        <v>Marissa Mur</v>
      </c>
      <c r="E419" t="e">
        <f>COUNTIF('Data data'!D:D, D419)+COUNTIF('Data data'!#REF!, D419)+COUNTIF('Data data'!#REF!, D419)+COUNTIF('Data data'!G:G, D419)</f>
        <v>#REF!</v>
      </c>
      <c r="F419" t="e">
        <f>'Data data'!#REF!</f>
        <v>#REF!</v>
      </c>
      <c r="G419" t="e">
        <f>COUNTIF('Data data'!D:D, F419)+COUNTIF('Data data'!#REF!, F419)+COUNTIF('Data data'!#REF!, F419)+COUNTIF('Data data'!G:G, F419)</f>
        <v>#REF!</v>
      </c>
      <c r="H419" t="e">
        <f>'Data data'!#REF!</f>
        <v>#REF!</v>
      </c>
      <c r="I419" t="e">
        <f>COUNTIF('Data data'!D:D, H419)+COUNTIF('Data data'!#REF!, H419)+COUNTIF('Data data'!#REF!, H419)+COUNTIF('Data data'!G:G, H419)</f>
        <v>#REF!</v>
      </c>
      <c r="J419">
        <f>'Data data'!G420</f>
        <v>0.14930555555555555</v>
      </c>
      <c r="K419" t="e">
        <f>COUNTIF('Data data'!D:D, J419)+COUNTIF('Data data'!#REF!, J419)+COUNTIF('Data data'!#REF!, J419)+COUNTIF('Data data'!G:G, J419)</f>
        <v>#REF!</v>
      </c>
      <c r="L419" s="36" t="e">
        <f>'Data data'!#REF!</f>
        <v>#REF!</v>
      </c>
      <c r="M419" t="e">
        <f>COUNTIF('Data data'!#REF!, L419)</f>
        <v>#REF!</v>
      </c>
    </row>
    <row r="420" spans="1:13" ht="14" thickBot="1" x14ac:dyDescent="0.2">
      <c r="A420" s="261"/>
      <c r="B420" s="26" t="str">
        <f>'Data data'!C421</f>
        <v>Rich Girl</v>
      </c>
      <c r="C420">
        <f>COUNTIF('Data data'!C:C, B420)</f>
        <v>1</v>
      </c>
      <c r="D420" t="str">
        <f>'Data data'!D421</f>
        <v>Daryl Hall &amp; John Oates</v>
      </c>
      <c r="E420" t="e">
        <f>COUNTIF('Data data'!D:D, D420)+COUNTIF('Data data'!#REF!, D420)+COUNTIF('Data data'!#REF!, D420)+COUNTIF('Data data'!G:G, D420)</f>
        <v>#REF!</v>
      </c>
      <c r="F420" t="e">
        <f>'Data data'!#REF!</f>
        <v>#REF!</v>
      </c>
      <c r="G420" t="e">
        <f>COUNTIF('Data data'!D:D, F420)+COUNTIF('Data data'!#REF!, F420)+COUNTIF('Data data'!#REF!, F420)+COUNTIF('Data data'!G:G, F420)</f>
        <v>#REF!</v>
      </c>
      <c r="H420" t="e">
        <f>'Data data'!#REF!</f>
        <v>#REF!</v>
      </c>
      <c r="I420" t="e">
        <f>COUNTIF('Data data'!D:D, H420)+COUNTIF('Data data'!#REF!, H420)+COUNTIF('Data data'!#REF!, H420)+COUNTIF('Data data'!G:G, H420)</f>
        <v>#REF!</v>
      </c>
      <c r="J420">
        <f>'Data data'!G421</f>
        <v>9.930555555555555E-2</v>
      </c>
      <c r="K420" t="e">
        <f>COUNTIF('Data data'!D:D, J420)+COUNTIF('Data data'!#REF!, J420)+COUNTIF('Data data'!#REF!, J420)+COUNTIF('Data data'!G:G, J420)</f>
        <v>#REF!</v>
      </c>
      <c r="L420" s="36" t="e">
        <f>'Data data'!#REF!</f>
        <v>#REF!</v>
      </c>
      <c r="M420" t="e">
        <f>COUNTIF('Data data'!#REF!, L420)</f>
        <v>#REF!</v>
      </c>
    </row>
    <row r="421" spans="1:13" ht="14" thickBot="1" x14ac:dyDescent="0.2">
      <c r="A421" s="261"/>
      <c r="B421" s="26" t="str">
        <f>'Data data'!C422</f>
        <v>Yo x Ti, Tu x Mí</v>
      </c>
      <c r="C421">
        <f>COUNTIF('Data data'!C:C, B421)</f>
        <v>1</v>
      </c>
      <c r="D421" t="str">
        <f>'Data data'!D422</f>
        <v>ROSALÍA (Mononymous), Ozuna</v>
      </c>
      <c r="E421" t="e">
        <f>COUNTIF('Data data'!D:D, D421)+COUNTIF('Data data'!#REF!, D421)+COUNTIF('Data data'!#REF!, D421)+COUNTIF('Data data'!G:G, D421)</f>
        <v>#REF!</v>
      </c>
      <c r="F421" t="e">
        <f>'Data data'!#REF!</f>
        <v>#REF!</v>
      </c>
      <c r="G421" t="e">
        <f>COUNTIF('Data data'!D:D, F421)+COUNTIF('Data data'!#REF!, F421)+COUNTIF('Data data'!#REF!, F421)+COUNTIF('Data data'!G:G, F421)</f>
        <v>#REF!</v>
      </c>
      <c r="H421" t="e">
        <f>'Data data'!#REF!</f>
        <v>#REF!</v>
      </c>
      <c r="I421" t="e">
        <f>COUNTIF('Data data'!D:D, H421)+COUNTIF('Data data'!#REF!, H421)+COUNTIF('Data data'!#REF!, H421)+COUNTIF('Data data'!G:G, H421)</f>
        <v>#REF!</v>
      </c>
      <c r="J421">
        <f>'Data data'!G422</f>
        <v>0.13958333333333334</v>
      </c>
      <c r="K421" t="e">
        <f>COUNTIF('Data data'!D:D, J421)+COUNTIF('Data data'!#REF!, J421)+COUNTIF('Data data'!#REF!, J421)+COUNTIF('Data data'!G:G, J421)</f>
        <v>#REF!</v>
      </c>
      <c r="L421" s="36" t="e">
        <f>'Data data'!#REF!</f>
        <v>#REF!</v>
      </c>
      <c r="M421" t="e">
        <f>COUNTIF('Data data'!#REF!, L421)</f>
        <v>#REF!</v>
      </c>
    </row>
    <row r="422" spans="1:13" ht="14" thickBot="1" x14ac:dyDescent="0.2">
      <c r="A422" s="261"/>
      <c r="B422" s="26" t="str">
        <f>'Data data'!C423</f>
        <v>La Romana</v>
      </c>
      <c r="C422">
        <f>COUNTIF('Data data'!C:C, B422)</f>
        <v>1</v>
      </c>
      <c r="D422" t="str">
        <f>'Data data'!D423</f>
        <v>Bad Bunny</v>
      </c>
      <c r="E422" t="e">
        <f>COUNTIF('Data data'!D:D, D422)+COUNTIF('Data data'!#REF!, D422)+COUNTIF('Data data'!#REF!, D422)+COUNTIF('Data data'!G:G, D422)</f>
        <v>#REF!</v>
      </c>
      <c r="F422" t="e">
        <f>'Data data'!#REF!</f>
        <v>#REF!</v>
      </c>
      <c r="G422" t="e">
        <f>COUNTIF('Data data'!D:D, F422)+COUNTIF('Data data'!#REF!, F422)+COUNTIF('Data data'!#REF!, F422)+COUNTIF('Data data'!G:G, F422)</f>
        <v>#REF!</v>
      </c>
      <c r="H422" t="e">
        <f>'Data data'!#REF!</f>
        <v>#REF!</v>
      </c>
      <c r="I422" t="e">
        <f>COUNTIF('Data data'!D:D, H422)+COUNTIF('Data data'!#REF!, H422)+COUNTIF('Data data'!#REF!, H422)+COUNTIF('Data data'!G:G, H422)</f>
        <v>#REF!</v>
      </c>
      <c r="J422">
        <f>'Data data'!G423</f>
        <v>0.20902777777777778</v>
      </c>
      <c r="K422" t="e">
        <f>COUNTIF('Data data'!D:D, J422)+COUNTIF('Data data'!#REF!, J422)+COUNTIF('Data data'!#REF!, J422)+COUNTIF('Data data'!G:G, J422)</f>
        <v>#REF!</v>
      </c>
      <c r="L422" s="36" t="e">
        <f>'Data data'!#REF!</f>
        <v>#REF!</v>
      </c>
      <c r="M422" t="e">
        <f>COUNTIF('Data data'!#REF!, L422)</f>
        <v>#REF!</v>
      </c>
    </row>
    <row r="423" spans="1:13" ht="14" thickBot="1" x14ac:dyDescent="0.2">
      <c r="A423" s="261"/>
      <c r="B423" s="26" t="str">
        <f>'Data data'!C424</f>
        <v>Pa' Mi Entero</v>
      </c>
      <c r="C423">
        <f>COUNTIF('Data data'!C:C, B423)</f>
        <v>1</v>
      </c>
      <c r="D423" t="str">
        <f>'Data data'!D424</f>
        <v>Marissa Mur</v>
      </c>
      <c r="E423" t="e">
        <f>COUNTIF('Data data'!D:D, D423)+COUNTIF('Data data'!#REF!, D423)+COUNTIF('Data data'!#REF!, D423)+COUNTIF('Data data'!G:G, D423)</f>
        <v>#REF!</v>
      </c>
      <c r="F423" t="e">
        <f>'Data data'!#REF!</f>
        <v>#REF!</v>
      </c>
      <c r="G423" t="e">
        <f>COUNTIF('Data data'!D:D, F423)+COUNTIF('Data data'!#REF!, F423)+COUNTIF('Data data'!#REF!, F423)+COUNTIF('Data data'!G:G, F423)</f>
        <v>#REF!</v>
      </c>
      <c r="H423" t="e">
        <f>'Data data'!#REF!</f>
        <v>#REF!</v>
      </c>
      <c r="I423" t="e">
        <f>COUNTIF('Data data'!D:D, H423)+COUNTIF('Data data'!#REF!, H423)+COUNTIF('Data data'!#REF!, H423)+COUNTIF('Data data'!G:G, H423)</f>
        <v>#REF!</v>
      </c>
      <c r="J423">
        <f>'Data data'!G424</f>
        <v>0.11944444444444445</v>
      </c>
      <c r="K423" t="e">
        <f>COUNTIF('Data data'!D:D, J423)+COUNTIF('Data data'!#REF!, J423)+COUNTIF('Data data'!#REF!, J423)+COUNTIF('Data data'!G:G, J423)</f>
        <v>#REF!</v>
      </c>
      <c r="L423" s="36" t="e">
        <f>'Data data'!#REF!</f>
        <v>#REF!</v>
      </c>
      <c r="M423" t="e">
        <f>COUNTIF('Data data'!#REF!, L423)</f>
        <v>#REF!</v>
      </c>
    </row>
    <row r="424" spans="1:13" ht="14" thickBot="1" x14ac:dyDescent="0.2">
      <c r="A424" s="261"/>
      <c r="B424" s="26" t="str">
        <f>'Data data'!C425</f>
        <v>Wait a Minute!</v>
      </c>
      <c r="C424">
        <f>COUNTIF('Data data'!C:C, B424)</f>
        <v>2</v>
      </c>
      <c r="D424" t="str">
        <f>'Data data'!D425</f>
        <v>WILLOW (Mononymous)</v>
      </c>
      <c r="E424" t="e">
        <f>COUNTIF('Data data'!D:D, D424)+COUNTIF('Data data'!#REF!, D424)+COUNTIF('Data data'!#REF!, D424)+COUNTIF('Data data'!G:G, D424)</f>
        <v>#REF!</v>
      </c>
      <c r="F424" t="e">
        <f>'Data data'!#REF!</f>
        <v>#REF!</v>
      </c>
      <c r="G424" t="e">
        <f>COUNTIF('Data data'!D:D, F424)+COUNTIF('Data data'!#REF!, F424)+COUNTIF('Data data'!#REF!, F424)+COUNTIF('Data data'!G:G, F424)</f>
        <v>#REF!</v>
      </c>
      <c r="H424" t="e">
        <f>'Data data'!#REF!</f>
        <v>#REF!</v>
      </c>
      <c r="I424" t="e">
        <f>COUNTIF('Data data'!D:D, H424)+COUNTIF('Data data'!#REF!, H424)+COUNTIF('Data data'!#REF!, H424)+COUNTIF('Data data'!G:G, H424)</f>
        <v>#REF!</v>
      </c>
      <c r="J424">
        <f>'Data data'!G425</f>
        <v>0.13680555555555554</v>
      </c>
      <c r="K424" t="e">
        <f>COUNTIF('Data data'!D:D, J424)+COUNTIF('Data data'!#REF!, J424)+COUNTIF('Data data'!#REF!, J424)+COUNTIF('Data data'!G:G, J424)</f>
        <v>#REF!</v>
      </c>
      <c r="L424" s="36" t="e">
        <f>'Data data'!#REF!</f>
        <v>#REF!</v>
      </c>
      <c r="M424" t="e">
        <f>COUNTIF('Data data'!#REF!, L424)</f>
        <v>#REF!</v>
      </c>
    </row>
    <row r="425" spans="1:13" ht="14" thickBot="1" x14ac:dyDescent="0.2">
      <c r="A425" s="261"/>
      <c r="B425" s="26" t="str">
        <f>'Data data'!C426</f>
        <v>IF YOU PRAY RIGHT</v>
      </c>
      <c r="C425">
        <f>COUNTIF('Data data'!C:C, B425)</f>
        <v>1</v>
      </c>
      <c r="D425" t="str">
        <f>'Data data'!D426</f>
        <v>BROCKHAMPTON</v>
      </c>
      <c r="E425" t="e">
        <f>COUNTIF('Data data'!D:D, D425)+COUNTIF('Data data'!#REF!, D425)+COUNTIF('Data data'!#REF!, D425)+COUNTIF('Data data'!G:G, D425)</f>
        <v>#REF!</v>
      </c>
      <c r="F425" t="e">
        <f>'Data data'!#REF!</f>
        <v>#REF!</v>
      </c>
      <c r="G425" t="e">
        <f>COUNTIF('Data data'!D:D, F425)+COUNTIF('Data data'!#REF!, F425)+COUNTIF('Data data'!#REF!, F425)+COUNTIF('Data data'!G:G, F425)</f>
        <v>#REF!</v>
      </c>
      <c r="H425" t="e">
        <f>'Data data'!#REF!</f>
        <v>#REF!</v>
      </c>
      <c r="I425" t="e">
        <f>COUNTIF('Data data'!D:D, H425)+COUNTIF('Data data'!#REF!, H425)+COUNTIF('Data data'!#REF!, H425)+COUNTIF('Data data'!G:G, H425)</f>
        <v>#REF!</v>
      </c>
      <c r="J425">
        <f>'Data data'!G426</f>
        <v>0.20972222222222223</v>
      </c>
      <c r="K425" t="e">
        <f>COUNTIF('Data data'!D:D, J425)+COUNTIF('Data data'!#REF!, J425)+COUNTIF('Data data'!#REF!, J425)+COUNTIF('Data data'!G:G, J425)</f>
        <v>#REF!</v>
      </c>
      <c r="L425" s="36" t="e">
        <f>'Data data'!#REF!</f>
        <v>#REF!</v>
      </c>
      <c r="M425" t="e">
        <f>COUNTIF('Data data'!#REF!, L425)</f>
        <v>#REF!</v>
      </c>
    </row>
    <row r="426" spans="1:13" ht="14" thickBot="1" x14ac:dyDescent="0.2">
      <c r="A426" s="261"/>
      <c r="B426" s="26" t="str">
        <f>'Data data'!C427</f>
        <v>All the Stars</v>
      </c>
      <c r="C426">
        <f>COUNTIF('Data data'!C:C, B426)</f>
        <v>1</v>
      </c>
      <c r="D426" t="str">
        <f>'Data data'!D427</f>
        <v>Kendrick Lamar, SZA</v>
      </c>
      <c r="E426" t="e">
        <f>COUNTIF('Data data'!D:D, D426)+COUNTIF('Data data'!#REF!, D426)+COUNTIF('Data data'!#REF!, D426)+COUNTIF('Data data'!G:G, D426)</f>
        <v>#REF!</v>
      </c>
      <c r="F426" t="e">
        <f>'Data data'!#REF!</f>
        <v>#REF!</v>
      </c>
      <c r="G426" t="e">
        <f>COUNTIF('Data data'!D:D, F426)+COUNTIF('Data data'!#REF!, F426)+COUNTIF('Data data'!#REF!, F426)+COUNTIF('Data data'!G:G, F426)</f>
        <v>#REF!</v>
      </c>
      <c r="H426" t="e">
        <f>'Data data'!#REF!</f>
        <v>#REF!</v>
      </c>
      <c r="I426" t="e">
        <f>COUNTIF('Data data'!D:D, H426)+COUNTIF('Data data'!#REF!, H426)+COUNTIF('Data data'!#REF!, H426)+COUNTIF('Data data'!G:G, H426)</f>
        <v>#REF!</v>
      </c>
      <c r="J426">
        <f>'Data data'!G427</f>
        <v>0.16111111111111112</v>
      </c>
      <c r="K426" t="e">
        <f>COUNTIF('Data data'!D:D, J426)+COUNTIF('Data data'!#REF!, J426)+COUNTIF('Data data'!#REF!, J426)+COUNTIF('Data data'!G:G, J426)</f>
        <v>#REF!</v>
      </c>
      <c r="L426" s="36" t="e">
        <f>'Data data'!#REF!</f>
        <v>#REF!</v>
      </c>
      <c r="M426" t="e">
        <f>COUNTIF('Data data'!#REF!, L426)</f>
        <v>#REF!</v>
      </c>
    </row>
    <row r="427" spans="1:13" ht="14" thickBot="1" x14ac:dyDescent="0.2">
      <c r="A427" s="261"/>
      <c r="B427" s="26" t="str">
        <f>'Data data'!C428</f>
        <v>Feels</v>
      </c>
      <c r="C427">
        <f>COUNTIF('Data data'!C:C, B427)</f>
        <v>1</v>
      </c>
      <c r="D427" t="str">
        <f>'Data data'!D428</f>
        <v>Calvin Harris, Pharrell Williams, Katy Perry, Big Sean</v>
      </c>
      <c r="E427" t="e">
        <f>COUNTIF('Data data'!D:D, D427)+COUNTIF('Data data'!#REF!, D427)+COUNTIF('Data data'!#REF!, D427)+COUNTIF('Data data'!G:G, D427)</f>
        <v>#REF!</v>
      </c>
      <c r="F427" t="e">
        <f>'Data data'!#REF!</f>
        <v>#REF!</v>
      </c>
      <c r="G427" t="e">
        <f>COUNTIF('Data data'!D:D, F427)+COUNTIF('Data data'!#REF!, F427)+COUNTIF('Data data'!#REF!, F427)+COUNTIF('Data data'!G:G, F427)</f>
        <v>#REF!</v>
      </c>
      <c r="H427" t="e">
        <f>'Data data'!#REF!</f>
        <v>#REF!</v>
      </c>
      <c r="I427" t="e">
        <f>COUNTIF('Data data'!D:D, H427)+COUNTIF('Data data'!#REF!, H427)+COUNTIF('Data data'!#REF!, H427)+COUNTIF('Data data'!G:G, H427)</f>
        <v>#REF!</v>
      </c>
      <c r="J427">
        <f>'Data data'!G428</f>
        <v>0.15486111111111112</v>
      </c>
      <c r="K427" t="e">
        <f>COUNTIF('Data data'!D:D, J427)+COUNTIF('Data data'!#REF!, J427)+COUNTIF('Data data'!#REF!, J427)+COUNTIF('Data data'!G:G, J427)</f>
        <v>#REF!</v>
      </c>
      <c r="L427" s="36" t="e">
        <f>'Data data'!#REF!</f>
        <v>#REF!</v>
      </c>
      <c r="M427" t="e">
        <f>COUNTIF('Data data'!#REF!, L427)</f>
        <v>#REF!</v>
      </c>
    </row>
    <row r="428" spans="1:13" ht="14" thickBot="1" x14ac:dyDescent="0.2">
      <c r="A428" s="261"/>
      <c r="B428" s="26" t="str">
        <f>'Data data'!C429</f>
        <v>Lemon (Drake Remix)</v>
      </c>
      <c r="C428">
        <f>COUNTIF('Data data'!C:C, B428)</f>
        <v>1</v>
      </c>
      <c r="D428" t="str">
        <f>'Data data'!D429</f>
        <v>Pharrell Williams, Rihanna, Drake</v>
      </c>
      <c r="E428" t="e">
        <f>COUNTIF('Data data'!D:D, D428)+COUNTIF('Data data'!#REF!, D428)+COUNTIF('Data data'!#REF!, D428)+COUNTIF('Data data'!G:G, D428)</f>
        <v>#REF!</v>
      </c>
      <c r="F428" t="e">
        <f>'Data data'!#REF!</f>
        <v>#REF!</v>
      </c>
      <c r="G428" t="e">
        <f>COUNTIF('Data data'!D:D, F428)+COUNTIF('Data data'!#REF!, F428)+COUNTIF('Data data'!#REF!, F428)+COUNTIF('Data data'!G:G, F428)</f>
        <v>#REF!</v>
      </c>
      <c r="H428" t="e">
        <f>'Data data'!#REF!</f>
        <v>#REF!</v>
      </c>
      <c r="I428" t="e">
        <f>COUNTIF('Data data'!D:D, H428)+COUNTIF('Data data'!#REF!, H428)+COUNTIF('Data data'!#REF!, H428)+COUNTIF('Data data'!G:G, H428)</f>
        <v>#REF!</v>
      </c>
      <c r="J428">
        <f>'Data data'!G429</f>
        <v>0.15694444444444444</v>
      </c>
      <c r="K428" t="e">
        <f>COUNTIF('Data data'!D:D, J428)+COUNTIF('Data data'!#REF!, J428)+COUNTIF('Data data'!#REF!, J428)+COUNTIF('Data data'!G:G, J428)</f>
        <v>#REF!</v>
      </c>
      <c r="L428" s="36" t="e">
        <f>'Data data'!#REF!</f>
        <v>#REF!</v>
      </c>
      <c r="M428" t="e">
        <f>COUNTIF('Data data'!#REF!, L428)</f>
        <v>#REF!</v>
      </c>
    </row>
    <row r="429" spans="1:13" ht="14" thickBot="1" x14ac:dyDescent="0.2">
      <c r="A429" s="261"/>
      <c r="B429" s="26" t="str">
        <f>'Data data'!C430</f>
        <v>Deep Down Body Thurst</v>
      </c>
      <c r="C429">
        <f>COUNTIF('Data data'!C:C, B429)</f>
        <v>2</v>
      </c>
      <c r="D429" t="str">
        <f>'Data data'!D430</f>
        <v>Pharrell Williams</v>
      </c>
      <c r="E429" t="e">
        <f>COUNTIF('Data data'!D:D, D429)+COUNTIF('Data data'!#REF!, D429)+COUNTIF('Data data'!#REF!, D429)+COUNTIF('Data data'!G:G, D429)</f>
        <v>#REF!</v>
      </c>
      <c r="F429" t="e">
        <f>'Data data'!#REF!</f>
        <v>#REF!</v>
      </c>
      <c r="G429" t="e">
        <f>COUNTIF('Data data'!D:D, F429)+COUNTIF('Data data'!#REF!, F429)+COUNTIF('Data data'!#REF!, F429)+COUNTIF('Data data'!G:G, F429)</f>
        <v>#REF!</v>
      </c>
      <c r="H429" t="e">
        <f>'Data data'!#REF!</f>
        <v>#REF!</v>
      </c>
      <c r="I429" t="e">
        <f>COUNTIF('Data data'!D:D, H429)+COUNTIF('Data data'!#REF!, H429)+COUNTIF('Data data'!#REF!, H429)+COUNTIF('Data data'!G:G, H429)</f>
        <v>#REF!</v>
      </c>
      <c r="J429">
        <f>'Data data'!G430</f>
        <v>0.17430555555555557</v>
      </c>
      <c r="K429" t="e">
        <f>COUNTIF('Data data'!D:D, J429)+COUNTIF('Data data'!#REF!, J429)+COUNTIF('Data data'!#REF!, J429)+COUNTIF('Data data'!G:G, J429)</f>
        <v>#REF!</v>
      </c>
      <c r="L429" s="36" t="e">
        <f>'Data data'!#REF!</f>
        <v>#REF!</v>
      </c>
      <c r="M429" t="e">
        <f>COUNTIF('Data data'!#REF!, L429)</f>
        <v>#REF!</v>
      </c>
    </row>
    <row r="430" spans="1:13" ht="14" thickBot="1" x14ac:dyDescent="0.2">
      <c r="A430" s="259"/>
      <c r="B430" s="26" t="str">
        <f>'Data data'!C431</f>
        <v>Wow.</v>
      </c>
      <c r="C430">
        <f>COUNTIF('Data data'!C:C, B430)</f>
        <v>2</v>
      </c>
      <c r="D430" t="str">
        <f>'Data data'!D431</f>
        <v>Post Malone</v>
      </c>
      <c r="E430" t="e">
        <f>COUNTIF('Data data'!D:D, D430)+COUNTIF('Data data'!#REF!, D430)+COUNTIF('Data data'!#REF!, D430)+COUNTIF('Data data'!G:G, D430)</f>
        <v>#REF!</v>
      </c>
      <c r="F430" t="e">
        <f>'Data data'!#REF!</f>
        <v>#REF!</v>
      </c>
      <c r="G430" t="e">
        <f>COUNTIF('Data data'!D:D, F430)+COUNTIF('Data data'!#REF!, F430)+COUNTIF('Data data'!#REF!, F430)+COUNTIF('Data data'!G:G, F430)</f>
        <v>#REF!</v>
      </c>
      <c r="H430" t="e">
        <f>'Data data'!#REF!</f>
        <v>#REF!</v>
      </c>
      <c r="I430" t="e">
        <f>COUNTIF('Data data'!D:D, H430)+COUNTIF('Data data'!#REF!, H430)+COUNTIF('Data data'!#REF!, H430)+COUNTIF('Data data'!G:G, H430)</f>
        <v>#REF!</v>
      </c>
      <c r="J430">
        <f>'Data data'!G431</f>
        <v>0.10416666666666667</v>
      </c>
      <c r="K430" t="e">
        <f>COUNTIF('Data data'!D:D, J430)+COUNTIF('Data data'!#REF!, J430)+COUNTIF('Data data'!#REF!, J430)+COUNTIF('Data data'!G:G, J430)</f>
        <v>#REF!</v>
      </c>
      <c r="L430" s="36" t="e">
        <f>'Data data'!#REF!</f>
        <v>#REF!</v>
      </c>
      <c r="M430" t="e">
        <f>COUNTIF('Data data'!#REF!, L430)</f>
        <v>#REF!</v>
      </c>
    </row>
    <row r="431" spans="1:13" ht="14" thickBot="1" x14ac:dyDescent="0.2">
      <c r="A431" s="306" t="s">
        <v>378</v>
      </c>
      <c r="B431" s="26" t="str">
        <f>'Data data'!C432</f>
        <v>Supalonely</v>
      </c>
      <c r="C431">
        <f>COUNTIF('Data data'!C:C, B431)</f>
        <v>1</v>
      </c>
      <c r="D431" t="str">
        <f>'Data data'!D432</f>
        <v>BENEE, Gus Daperton</v>
      </c>
      <c r="E431" t="e">
        <f>COUNTIF('Data data'!D:D, D431)+COUNTIF('Data data'!#REF!, D431)+COUNTIF('Data data'!#REF!, D431)+COUNTIF('Data data'!G:G, D431)</f>
        <v>#REF!</v>
      </c>
      <c r="F431" t="e">
        <f>'Data data'!#REF!</f>
        <v>#REF!</v>
      </c>
      <c r="G431" t="e">
        <f>COUNTIF('Data data'!D:D, F431)+COUNTIF('Data data'!#REF!, F431)+COUNTIF('Data data'!#REF!, F431)+COUNTIF('Data data'!G:G, F431)</f>
        <v>#REF!</v>
      </c>
      <c r="H431" t="e">
        <f>'Data data'!#REF!</f>
        <v>#REF!</v>
      </c>
      <c r="I431" t="e">
        <f>COUNTIF('Data data'!D:D, H431)+COUNTIF('Data data'!#REF!, H431)+COUNTIF('Data data'!#REF!, H431)+COUNTIF('Data data'!G:G, H431)</f>
        <v>#REF!</v>
      </c>
      <c r="J431">
        <f>'Data data'!G432</f>
        <v>0.15486111111111112</v>
      </c>
      <c r="K431" t="e">
        <f>COUNTIF('Data data'!D:D, J431)+COUNTIF('Data data'!#REF!, J431)+COUNTIF('Data data'!#REF!, J431)+COUNTIF('Data data'!G:G, J431)</f>
        <v>#REF!</v>
      </c>
      <c r="L431" s="36" t="e">
        <f>'Data data'!#REF!</f>
        <v>#REF!</v>
      </c>
      <c r="M431" t="e">
        <f>COUNTIF('Data data'!#REF!, L431)</f>
        <v>#REF!</v>
      </c>
    </row>
    <row r="432" spans="1:13" ht="14" thickBot="1" x14ac:dyDescent="0.2">
      <c r="A432" s="261"/>
      <c r="B432" s="26" t="str">
        <f>'Data data'!C433</f>
        <v>Deep Down Body Thurst</v>
      </c>
      <c r="C432">
        <f>COUNTIF('Data data'!C:C, B432)</f>
        <v>2</v>
      </c>
      <c r="D432" t="str">
        <f>'Data data'!D433</f>
        <v>Pharrell Williams</v>
      </c>
      <c r="E432" t="e">
        <f>COUNTIF('Data data'!D:D, D432)+COUNTIF('Data data'!#REF!, D432)+COUNTIF('Data data'!#REF!, D432)+COUNTIF('Data data'!G:G, D432)</f>
        <v>#REF!</v>
      </c>
      <c r="F432" t="e">
        <f>'Data data'!#REF!</f>
        <v>#REF!</v>
      </c>
      <c r="G432" t="e">
        <f>COUNTIF('Data data'!D:D, F432)+COUNTIF('Data data'!#REF!, F432)+COUNTIF('Data data'!#REF!, F432)+COUNTIF('Data data'!G:G, F432)</f>
        <v>#REF!</v>
      </c>
      <c r="H432" t="e">
        <f>'Data data'!#REF!</f>
        <v>#REF!</v>
      </c>
      <c r="I432" t="e">
        <f>COUNTIF('Data data'!D:D, H432)+COUNTIF('Data data'!#REF!, H432)+COUNTIF('Data data'!#REF!, H432)+COUNTIF('Data data'!G:G, H432)</f>
        <v>#REF!</v>
      </c>
      <c r="J432">
        <f>'Data data'!G433</f>
        <v>0.17430555555555557</v>
      </c>
      <c r="K432" t="e">
        <f>COUNTIF('Data data'!D:D, J432)+COUNTIF('Data data'!#REF!, J432)+COUNTIF('Data data'!#REF!, J432)+COUNTIF('Data data'!G:G, J432)</f>
        <v>#REF!</v>
      </c>
      <c r="L432" s="36" t="e">
        <f>'Data data'!#REF!</f>
        <v>#REF!</v>
      </c>
      <c r="M432" t="e">
        <f>COUNTIF('Data data'!#REF!, L432)</f>
        <v>#REF!</v>
      </c>
    </row>
    <row r="433" spans="1:13" ht="14" thickBot="1" x14ac:dyDescent="0.2">
      <c r="A433" s="261"/>
      <c r="B433" s="26" t="str">
        <f>'Data data'!C434</f>
        <v>Thinkin Bout You</v>
      </c>
      <c r="C433">
        <f>COUNTIF('Data data'!C:C, B433)</f>
        <v>1</v>
      </c>
      <c r="D433" t="str">
        <f>'Data data'!D434</f>
        <v>Frank Ocean</v>
      </c>
      <c r="E433" t="e">
        <f>COUNTIF('Data data'!D:D, D433)+COUNTIF('Data data'!#REF!, D433)+COUNTIF('Data data'!#REF!, D433)+COUNTIF('Data data'!G:G, D433)</f>
        <v>#REF!</v>
      </c>
      <c r="F433" t="e">
        <f>'Data data'!#REF!</f>
        <v>#REF!</v>
      </c>
      <c r="G433" t="e">
        <f>COUNTIF('Data data'!D:D, F433)+COUNTIF('Data data'!#REF!, F433)+COUNTIF('Data data'!#REF!, F433)+COUNTIF('Data data'!G:G, F433)</f>
        <v>#REF!</v>
      </c>
      <c r="H433" t="e">
        <f>'Data data'!#REF!</f>
        <v>#REF!</v>
      </c>
      <c r="I433" t="e">
        <f>COUNTIF('Data data'!D:D, H433)+COUNTIF('Data data'!#REF!, H433)+COUNTIF('Data data'!#REF!, H433)+COUNTIF('Data data'!G:G, H433)</f>
        <v>#REF!</v>
      </c>
      <c r="J433">
        <f>'Data data'!G434</f>
        <v>0.13958333333333334</v>
      </c>
      <c r="K433" t="e">
        <f>COUNTIF('Data data'!D:D, J433)+COUNTIF('Data data'!#REF!, J433)+COUNTIF('Data data'!#REF!, J433)+COUNTIF('Data data'!G:G, J433)</f>
        <v>#REF!</v>
      </c>
      <c r="L433" s="36" t="e">
        <f>'Data data'!#REF!</f>
        <v>#REF!</v>
      </c>
      <c r="M433" t="e">
        <f>COUNTIF('Data data'!#REF!, L433)</f>
        <v>#REF!</v>
      </c>
    </row>
    <row r="434" spans="1:13" ht="14" thickBot="1" x14ac:dyDescent="0.2">
      <c r="A434" s="261"/>
      <c r="B434" s="26" t="str">
        <f>'Data data'!C435</f>
        <v>drinking games</v>
      </c>
      <c r="C434">
        <f>COUNTIF('Data data'!C:C, B434)</f>
        <v>1</v>
      </c>
      <c r="D434" t="str">
        <f>'Data data'!D435</f>
        <v>Silver Sphere</v>
      </c>
      <c r="E434" t="e">
        <f>COUNTIF('Data data'!D:D, D434)+COUNTIF('Data data'!#REF!, D434)+COUNTIF('Data data'!#REF!, D434)+COUNTIF('Data data'!G:G, D434)</f>
        <v>#REF!</v>
      </c>
      <c r="F434" t="e">
        <f>'Data data'!#REF!</f>
        <v>#REF!</v>
      </c>
      <c r="G434" t="e">
        <f>COUNTIF('Data data'!D:D, F434)+COUNTIF('Data data'!#REF!, F434)+COUNTIF('Data data'!#REF!, F434)+COUNTIF('Data data'!G:G, F434)</f>
        <v>#REF!</v>
      </c>
      <c r="H434" t="e">
        <f>'Data data'!#REF!</f>
        <v>#REF!</v>
      </c>
      <c r="I434" t="e">
        <f>COUNTIF('Data data'!D:D, H434)+COUNTIF('Data data'!#REF!, H434)+COUNTIF('Data data'!#REF!, H434)+COUNTIF('Data data'!G:G, H434)</f>
        <v>#REF!</v>
      </c>
      <c r="J434">
        <f>'Data data'!G435</f>
        <v>0.13958333333333334</v>
      </c>
      <c r="K434" t="e">
        <f>COUNTIF('Data data'!D:D, J434)+COUNTIF('Data data'!#REF!, J434)+COUNTIF('Data data'!#REF!, J434)+COUNTIF('Data data'!G:G, J434)</f>
        <v>#REF!</v>
      </c>
      <c r="L434" s="36" t="e">
        <f>'Data data'!#REF!</f>
        <v>#REF!</v>
      </c>
      <c r="M434" t="e">
        <f>COUNTIF('Data data'!#REF!, L434)</f>
        <v>#REF!</v>
      </c>
    </row>
    <row r="435" spans="1:13" ht="14" thickBot="1" x14ac:dyDescent="0.2">
      <c r="A435" s="261"/>
      <c r="B435" s="26" t="str">
        <f>'Data data'!C436</f>
        <v>Super Rich Kids</v>
      </c>
      <c r="C435">
        <f>COUNTIF('Data data'!C:C, B435)</f>
        <v>1</v>
      </c>
      <c r="D435" t="str">
        <f>'Data data'!D436</f>
        <v>Frank Ocean, Earl Sweatshirt</v>
      </c>
      <c r="E435" t="e">
        <f>COUNTIF('Data data'!D:D, D435)+COUNTIF('Data data'!#REF!, D435)+COUNTIF('Data data'!#REF!, D435)+COUNTIF('Data data'!G:G, D435)</f>
        <v>#REF!</v>
      </c>
      <c r="F435" t="e">
        <f>'Data data'!#REF!</f>
        <v>#REF!</v>
      </c>
      <c r="G435" t="e">
        <f>COUNTIF('Data data'!D:D, F435)+COUNTIF('Data data'!#REF!, F435)+COUNTIF('Data data'!#REF!, F435)+COUNTIF('Data data'!G:G, F435)</f>
        <v>#REF!</v>
      </c>
      <c r="H435" t="e">
        <f>'Data data'!#REF!</f>
        <v>#REF!</v>
      </c>
      <c r="I435" t="e">
        <f>COUNTIF('Data data'!D:D, H435)+COUNTIF('Data data'!#REF!, H435)+COUNTIF('Data data'!#REF!, H435)+COUNTIF('Data data'!G:G, H435)</f>
        <v>#REF!</v>
      </c>
      <c r="J435">
        <f>'Data data'!G436</f>
        <v>0.21180555555555555</v>
      </c>
      <c r="K435" t="e">
        <f>COUNTIF('Data data'!D:D, J435)+COUNTIF('Data data'!#REF!, J435)+COUNTIF('Data data'!#REF!, J435)+COUNTIF('Data data'!G:G, J435)</f>
        <v>#REF!</v>
      </c>
      <c r="L435" s="36" t="e">
        <f>'Data data'!#REF!</f>
        <v>#REF!</v>
      </c>
      <c r="M435" t="e">
        <f>COUNTIF('Data data'!#REF!, L435)</f>
        <v>#REF!</v>
      </c>
    </row>
    <row r="436" spans="1:13" ht="14" thickBot="1" x14ac:dyDescent="0.2">
      <c r="A436" s="261"/>
      <c r="B436" s="26" t="str">
        <f>'Data data'!C437</f>
        <v>Wow.</v>
      </c>
      <c r="C436">
        <f>COUNTIF('Data data'!C:C, B436)</f>
        <v>2</v>
      </c>
      <c r="D436" t="str">
        <f>'Data data'!D437</f>
        <v>Post Malone</v>
      </c>
      <c r="E436" t="e">
        <f>COUNTIF('Data data'!D:D, D436)+COUNTIF('Data data'!#REF!, D436)+COUNTIF('Data data'!#REF!, D436)+COUNTIF('Data data'!G:G, D436)</f>
        <v>#REF!</v>
      </c>
      <c r="F436" t="e">
        <f>'Data data'!#REF!</f>
        <v>#REF!</v>
      </c>
      <c r="G436" t="e">
        <f>COUNTIF('Data data'!D:D, F436)+COUNTIF('Data data'!#REF!, F436)+COUNTIF('Data data'!#REF!, F436)+COUNTIF('Data data'!G:G, F436)</f>
        <v>#REF!</v>
      </c>
      <c r="H436" t="e">
        <f>'Data data'!#REF!</f>
        <v>#REF!</v>
      </c>
      <c r="I436" t="e">
        <f>COUNTIF('Data data'!D:D, H436)+COUNTIF('Data data'!#REF!, H436)+COUNTIF('Data data'!#REF!, H436)+COUNTIF('Data data'!G:G, H436)</f>
        <v>#REF!</v>
      </c>
      <c r="J436">
        <f>'Data data'!G437</f>
        <v>0.10416666666666667</v>
      </c>
      <c r="K436" t="e">
        <f>COUNTIF('Data data'!D:D, J436)+COUNTIF('Data data'!#REF!, J436)+COUNTIF('Data data'!#REF!, J436)+COUNTIF('Data data'!G:G, J436)</f>
        <v>#REF!</v>
      </c>
      <c r="L436" s="36" t="e">
        <f>'Data data'!#REF!</f>
        <v>#REF!</v>
      </c>
      <c r="M436" t="e">
        <f>COUNTIF('Data data'!#REF!, L436)</f>
        <v>#REF!</v>
      </c>
    </row>
    <row r="437" spans="1:13" ht="14" thickBot="1" x14ac:dyDescent="0.2">
      <c r="A437" s="261"/>
      <c r="B437" s="26" t="str">
        <f>'Data data'!C438</f>
        <v>I Don't Fuck With You</v>
      </c>
      <c r="C437">
        <f>COUNTIF('Data data'!C:C, B437)</f>
        <v>1</v>
      </c>
      <c r="D437" t="str">
        <f>'Data data'!D438</f>
        <v>Big Sean, E-40</v>
      </c>
      <c r="E437" t="e">
        <f>COUNTIF('Data data'!D:D, D437)+COUNTIF('Data data'!#REF!, D437)+COUNTIF('Data data'!#REF!, D437)+COUNTIF('Data data'!G:G, D437)</f>
        <v>#REF!</v>
      </c>
      <c r="F437" t="e">
        <f>'Data data'!#REF!</f>
        <v>#REF!</v>
      </c>
      <c r="G437" t="e">
        <f>COUNTIF('Data data'!D:D, F437)+COUNTIF('Data data'!#REF!, F437)+COUNTIF('Data data'!#REF!, F437)+COUNTIF('Data data'!G:G, F437)</f>
        <v>#REF!</v>
      </c>
      <c r="H437" t="e">
        <f>'Data data'!#REF!</f>
        <v>#REF!</v>
      </c>
      <c r="I437" t="e">
        <f>COUNTIF('Data data'!D:D, H437)+COUNTIF('Data data'!#REF!, H437)+COUNTIF('Data data'!#REF!, H437)+COUNTIF('Data data'!G:G, H437)</f>
        <v>#REF!</v>
      </c>
      <c r="J437">
        <f>'Data data'!G438</f>
        <v>0.19722222222222222</v>
      </c>
      <c r="K437" t="e">
        <f>COUNTIF('Data data'!D:D, J437)+COUNTIF('Data data'!#REF!, J437)+COUNTIF('Data data'!#REF!, J437)+COUNTIF('Data data'!G:G, J437)</f>
        <v>#REF!</v>
      </c>
      <c r="L437" s="36" t="e">
        <f>'Data data'!#REF!</f>
        <v>#REF!</v>
      </c>
      <c r="M437" t="e">
        <f>COUNTIF('Data data'!#REF!, L437)</f>
        <v>#REF!</v>
      </c>
    </row>
    <row r="438" spans="1:13" ht="14" thickBot="1" x14ac:dyDescent="0.2">
      <c r="A438" s="261"/>
      <c r="B438" s="26" t="str">
        <f>'Data data'!C439</f>
        <v>Norman f*****g Rockwell</v>
      </c>
      <c r="C438">
        <f>COUNTIF('Data data'!C:C, B438)</f>
        <v>2</v>
      </c>
      <c r="D438" t="str">
        <f>'Data data'!D439</f>
        <v>Lana Del Rey</v>
      </c>
      <c r="E438" t="e">
        <f>COUNTIF('Data data'!D:D, D438)+COUNTIF('Data data'!#REF!, D438)+COUNTIF('Data data'!#REF!, D438)+COUNTIF('Data data'!G:G, D438)</f>
        <v>#REF!</v>
      </c>
      <c r="F438" t="e">
        <f>'Data data'!#REF!</f>
        <v>#REF!</v>
      </c>
      <c r="G438" t="e">
        <f>COUNTIF('Data data'!D:D, F438)+COUNTIF('Data data'!#REF!, F438)+COUNTIF('Data data'!#REF!, F438)+COUNTIF('Data data'!G:G, F438)</f>
        <v>#REF!</v>
      </c>
      <c r="H438" t="e">
        <f>'Data data'!#REF!</f>
        <v>#REF!</v>
      </c>
      <c r="I438" t="e">
        <f>COUNTIF('Data data'!D:D, H438)+COUNTIF('Data data'!#REF!, H438)+COUNTIF('Data data'!#REF!, H438)+COUNTIF('Data data'!G:G, H438)</f>
        <v>#REF!</v>
      </c>
      <c r="J438">
        <f>'Data data'!G439</f>
        <v>0.17291666666666669</v>
      </c>
      <c r="K438" t="e">
        <f>COUNTIF('Data data'!D:D, J438)+COUNTIF('Data data'!#REF!, J438)+COUNTIF('Data data'!#REF!, J438)+COUNTIF('Data data'!G:G, J438)</f>
        <v>#REF!</v>
      </c>
      <c r="L438" s="36" t="e">
        <f>'Data data'!#REF!</f>
        <v>#REF!</v>
      </c>
      <c r="M438" t="e">
        <f>COUNTIF('Data data'!#REF!, L438)</f>
        <v>#REF!</v>
      </c>
    </row>
    <row r="439" spans="1:13" ht="14" thickBot="1" x14ac:dyDescent="0.2">
      <c r="A439" s="259"/>
      <c r="B439" s="26" t="str">
        <f>'Data data'!C440</f>
        <v>Just a Girl</v>
      </c>
      <c r="C439">
        <f>COUNTIF('Data data'!C:C, B439)</f>
        <v>1</v>
      </c>
      <c r="D439" t="str">
        <f>'Data data'!D440</f>
        <v>No Doubt</v>
      </c>
      <c r="E439" t="e">
        <f>COUNTIF('Data data'!D:D, D439)+COUNTIF('Data data'!#REF!, D439)+COUNTIF('Data data'!#REF!, D439)+COUNTIF('Data data'!G:G, D439)</f>
        <v>#REF!</v>
      </c>
      <c r="F439" t="e">
        <f>'Data data'!#REF!</f>
        <v>#REF!</v>
      </c>
      <c r="G439" t="e">
        <f>COUNTIF('Data data'!D:D, F439)+COUNTIF('Data data'!#REF!, F439)+COUNTIF('Data data'!#REF!, F439)+COUNTIF('Data data'!G:G, F439)</f>
        <v>#REF!</v>
      </c>
      <c r="H439" t="e">
        <f>'Data data'!#REF!</f>
        <v>#REF!</v>
      </c>
      <c r="I439" t="e">
        <f>COUNTIF('Data data'!D:D, H439)+COUNTIF('Data data'!#REF!, H439)+COUNTIF('Data data'!#REF!, H439)+COUNTIF('Data data'!G:G, H439)</f>
        <v>#REF!</v>
      </c>
      <c r="J439">
        <f>'Data data'!G440</f>
        <v>0.1451388888888889</v>
      </c>
      <c r="K439" t="e">
        <f>COUNTIF('Data data'!D:D, J439)+COUNTIF('Data data'!#REF!, J439)+COUNTIF('Data data'!#REF!, J439)+COUNTIF('Data data'!G:G, J439)</f>
        <v>#REF!</v>
      </c>
      <c r="L439" s="36" t="e">
        <f>'Data data'!#REF!</f>
        <v>#REF!</v>
      </c>
      <c r="M439" t="e">
        <f>COUNTIF('Data data'!#REF!, L439)</f>
        <v>#REF!</v>
      </c>
    </row>
    <row r="440" spans="1:13" ht="14" thickBot="1" x14ac:dyDescent="0.2">
      <c r="A440" s="306" t="s">
        <v>379</v>
      </c>
      <c r="B440" s="26" t="str">
        <f>'Data data'!C441</f>
        <v>Poolside</v>
      </c>
      <c r="C440">
        <f>COUNTIF('Data data'!C:C, B440)</f>
        <v>2</v>
      </c>
      <c r="D440" t="str">
        <f>'Data data'!D441</f>
        <v>THE ANXIETY, WILLOW (Mononymous), Tyler Cole</v>
      </c>
      <c r="E440" t="e">
        <f>COUNTIF('Data data'!D:D, D440)+COUNTIF('Data data'!#REF!, D440)+COUNTIF('Data data'!#REF!, D440)+COUNTIF('Data data'!G:G, D440)</f>
        <v>#REF!</v>
      </c>
      <c r="F440" t="e">
        <f>'Data data'!#REF!</f>
        <v>#REF!</v>
      </c>
      <c r="G440" t="e">
        <f>COUNTIF('Data data'!D:D, F440)+COUNTIF('Data data'!#REF!, F440)+COUNTIF('Data data'!#REF!, F440)+COUNTIF('Data data'!G:G, F440)</f>
        <v>#REF!</v>
      </c>
      <c r="H440" t="e">
        <f>'Data data'!#REF!</f>
        <v>#REF!</v>
      </c>
      <c r="I440" t="e">
        <f>COUNTIF('Data data'!D:D, H440)+COUNTIF('Data data'!#REF!, H440)+COUNTIF('Data data'!#REF!, H440)+COUNTIF('Data data'!G:G, H440)</f>
        <v>#REF!</v>
      </c>
      <c r="J440">
        <f>'Data data'!G441</f>
        <v>0.15555555555555556</v>
      </c>
      <c r="K440" t="e">
        <f>COUNTIF('Data data'!D:D, J440)+COUNTIF('Data data'!#REF!, J440)+COUNTIF('Data data'!#REF!, J440)+COUNTIF('Data data'!G:G, J440)</f>
        <v>#REF!</v>
      </c>
      <c r="L440" s="36" t="e">
        <f>'Data data'!#REF!</f>
        <v>#REF!</v>
      </c>
      <c r="M440" t="e">
        <f>COUNTIF('Data data'!#REF!, L440)</f>
        <v>#REF!</v>
      </c>
    </row>
    <row r="441" spans="1:13" ht="14" thickBot="1" x14ac:dyDescent="0.2">
      <c r="A441" s="261"/>
      <c r="B441" s="26" t="str">
        <f>'Data data'!C442</f>
        <v>FRONTAL LOBE MUZIK</v>
      </c>
      <c r="C441">
        <f>COUNTIF('Data data'!C:C, B441)</f>
        <v>1</v>
      </c>
      <c r="D441" t="str">
        <f>'Data data'!D442</f>
        <v>Daniel Caesar, Pharrell Williams</v>
      </c>
      <c r="E441" t="e">
        <f>COUNTIF('Data data'!D:D, D441)+COUNTIF('Data data'!#REF!, D441)+COUNTIF('Data data'!#REF!, D441)+COUNTIF('Data data'!G:G, D441)</f>
        <v>#REF!</v>
      </c>
      <c r="F441" t="e">
        <f>'Data data'!#REF!</f>
        <v>#REF!</v>
      </c>
      <c r="G441" t="e">
        <f>COUNTIF('Data data'!D:D, F441)+COUNTIF('Data data'!#REF!, F441)+COUNTIF('Data data'!#REF!, F441)+COUNTIF('Data data'!G:G, F441)</f>
        <v>#REF!</v>
      </c>
      <c r="H441" t="e">
        <f>'Data data'!#REF!</f>
        <v>#REF!</v>
      </c>
      <c r="I441" t="e">
        <f>COUNTIF('Data data'!D:D, H441)+COUNTIF('Data data'!#REF!, H441)+COUNTIF('Data data'!#REF!, H441)+COUNTIF('Data data'!G:G, H441)</f>
        <v>#REF!</v>
      </c>
      <c r="J441">
        <f>'Data data'!G442</f>
        <v>0.15902777777777777</v>
      </c>
      <c r="K441" t="e">
        <f>COUNTIF('Data data'!D:D, J441)+COUNTIF('Data data'!#REF!, J441)+COUNTIF('Data data'!#REF!, J441)+COUNTIF('Data data'!G:G, J441)</f>
        <v>#REF!</v>
      </c>
      <c r="L441" s="36" t="e">
        <f>'Data data'!#REF!</f>
        <v>#REF!</v>
      </c>
      <c r="M441" t="e">
        <f>COUNTIF('Data data'!#REF!, L441)</f>
        <v>#REF!</v>
      </c>
    </row>
    <row r="442" spans="1:13" ht="14" thickBot="1" x14ac:dyDescent="0.2">
      <c r="A442" s="261"/>
      <c r="B442" s="26" t="str">
        <f>'Data data'!C443</f>
        <v>Paper Thin</v>
      </c>
      <c r="C442">
        <f>COUNTIF('Data data'!C:C, B442)</f>
        <v>1</v>
      </c>
      <c r="D442" t="str">
        <f>'Data data'!D443</f>
        <v>Lianne La Havas</v>
      </c>
      <c r="E442" t="e">
        <f>COUNTIF('Data data'!D:D, D442)+COUNTIF('Data data'!#REF!, D442)+COUNTIF('Data data'!#REF!, D442)+COUNTIF('Data data'!G:G, D442)</f>
        <v>#REF!</v>
      </c>
      <c r="F442" t="e">
        <f>'Data data'!#REF!</f>
        <v>#REF!</v>
      </c>
      <c r="G442" t="e">
        <f>COUNTIF('Data data'!D:D, F442)+COUNTIF('Data data'!#REF!, F442)+COUNTIF('Data data'!#REF!, F442)+COUNTIF('Data data'!G:G, F442)</f>
        <v>#REF!</v>
      </c>
      <c r="H442" t="e">
        <f>'Data data'!#REF!</f>
        <v>#REF!</v>
      </c>
      <c r="I442" t="e">
        <f>COUNTIF('Data data'!D:D, H442)+COUNTIF('Data data'!#REF!, H442)+COUNTIF('Data data'!#REF!, H442)+COUNTIF('Data data'!G:G, H442)</f>
        <v>#REF!</v>
      </c>
      <c r="J442">
        <f>'Data data'!G443</f>
        <v>0.2076388888888889</v>
      </c>
      <c r="K442" t="e">
        <f>COUNTIF('Data data'!D:D, J442)+COUNTIF('Data data'!#REF!, J442)+COUNTIF('Data data'!#REF!, J442)+COUNTIF('Data data'!G:G, J442)</f>
        <v>#REF!</v>
      </c>
      <c r="L442" s="36" t="e">
        <f>'Data data'!#REF!</f>
        <v>#REF!</v>
      </c>
      <c r="M442" t="e">
        <f>COUNTIF('Data data'!#REF!, L442)</f>
        <v>#REF!</v>
      </c>
    </row>
    <row r="443" spans="1:13" ht="14" thickBot="1" x14ac:dyDescent="0.2">
      <c r="A443" s="261"/>
      <c r="B443" s="26" t="str">
        <f>'Data data'!C444</f>
        <v>Holy</v>
      </c>
      <c r="C443">
        <f>COUNTIF('Data data'!C:C, B443)</f>
        <v>1</v>
      </c>
      <c r="D443" t="str">
        <f>'Data data'!D444</f>
        <v>Jamila Woods</v>
      </c>
      <c r="E443" t="e">
        <f>COUNTIF('Data data'!D:D, D443)+COUNTIF('Data data'!#REF!, D443)+COUNTIF('Data data'!#REF!, D443)+COUNTIF('Data data'!G:G, D443)</f>
        <v>#REF!</v>
      </c>
      <c r="F443" t="e">
        <f>'Data data'!#REF!</f>
        <v>#REF!</v>
      </c>
      <c r="G443" t="e">
        <f>COUNTIF('Data data'!D:D, F443)+COUNTIF('Data data'!#REF!, F443)+COUNTIF('Data data'!#REF!, F443)+COUNTIF('Data data'!G:G, F443)</f>
        <v>#REF!</v>
      </c>
      <c r="H443" t="e">
        <f>'Data data'!#REF!</f>
        <v>#REF!</v>
      </c>
      <c r="I443" t="e">
        <f>COUNTIF('Data data'!D:D, H443)+COUNTIF('Data data'!#REF!, H443)+COUNTIF('Data data'!#REF!, H443)+COUNTIF('Data data'!G:G, H443)</f>
        <v>#REF!</v>
      </c>
      <c r="J443">
        <f>'Data data'!G444</f>
        <v>0.13333333333333333</v>
      </c>
      <c r="K443" t="e">
        <f>COUNTIF('Data data'!D:D, J443)+COUNTIF('Data data'!#REF!, J443)+COUNTIF('Data data'!#REF!, J443)+COUNTIF('Data data'!G:G, J443)</f>
        <v>#REF!</v>
      </c>
      <c r="L443" s="36" t="e">
        <f>'Data data'!#REF!</f>
        <v>#REF!</v>
      </c>
      <c r="M443" t="e">
        <f>COUNTIF('Data data'!#REF!, L443)</f>
        <v>#REF!</v>
      </c>
    </row>
    <row r="444" spans="1:13" ht="14" thickBot="1" x14ac:dyDescent="0.2">
      <c r="A444" s="261"/>
      <c r="B444" s="26" t="str">
        <f>'Data data'!C445</f>
        <v>Free Room</v>
      </c>
      <c r="C444">
        <f>COUNTIF('Data data'!C:C, B444)</f>
        <v>1</v>
      </c>
      <c r="D444" t="str">
        <f>'Data data'!D445</f>
        <v>Ravyn Lenae, Appleby</v>
      </c>
      <c r="E444" t="e">
        <f>COUNTIF('Data data'!D:D, D444)+COUNTIF('Data data'!#REF!, D444)+COUNTIF('Data data'!#REF!, D444)+COUNTIF('Data data'!G:G, D444)</f>
        <v>#REF!</v>
      </c>
      <c r="F444" t="e">
        <f>'Data data'!#REF!</f>
        <v>#REF!</v>
      </c>
      <c r="G444" t="e">
        <f>COUNTIF('Data data'!D:D, F444)+COUNTIF('Data data'!#REF!, F444)+COUNTIF('Data data'!#REF!, F444)+COUNTIF('Data data'!G:G, F444)</f>
        <v>#REF!</v>
      </c>
      <c r="H444" t="e">
        <f>'Data data'!#REF!</f>
        <v>#REF!</v>
      </c>
      <c r="I444" t="e">
        <f>COUNTIF('Data data'!D:D, H444)+COUNTIF('Data data'!#REF!, H444)+COUNTIF('Data data'!#REF!, H444)+COUNTIF('Data data'!G:G, H444)</f>
        <v>#REF!</v>
      </c>
      <c r="J444">
        <f>'Data data'!G445</f>
        <v>0.15069444444444444</v>
      </c>
      <c r="K444" t="e">
        <f>COUNTIF('Data data'!D:D, J444)+COUNTIF('Data data'!#REF!, J444)+COUNTIF('Data data'!#REF!, J444)+COUNTIF('Data data'!G:G, J444)</f>
        <v>#REF!</v>
      </c>
      <c r="L444" s="36" t="e">
        <f>'Data data'!#REF!</f>
        <v>#REF!</v>
      </c>
      <c r="M444" t="e">
        <f>COUNTIF('Data data'!#REF!, L444)</f>
        <v>#REF!</v>
      </c>
    </row>
    <row r="445" spans="1:13" ht="14" thickBot="1" x14ac:dyDescent="0.2">
      <c r="A445" s="261"/>
      <c r="B445" s="26" t="str">
        <f>'Data data'!C446</f>
        <v>Diddy Bop</v>
      </c>
      <c r="C445">
        <f>COUNTIF('Data data'!C:C, B445)</f>
        <v>2</v>
      </c>
      <c r="D445" t="str">
        <f>'Data data'!D446</f>
        <v>Noname, Raury, Cam O'bi</v>
      </c>
      <c r="E445" t="e">
        <f>COUNTIF('Data data'!D:D, D445)+COUNTIF('Data data'!#REF!, D445)+COUNTIF('Data data'!#REF!, D445)+COUNTIF('Data data'!G:G, D445)</f>
        <v>#REF!</v>
      </c>
      <c r="F445" t="e">
        <f>'Data data'!#REF!</f>
        <v>#REF!</v>
      </c>
      <c r="G445" t="e">
        <f>COUNTIF('Data data'!D:D, F445)+COUNTIF('Data data'!#REF!, F445)+COUNTIF('Data data'!#REF!, F445)+COUNTIF('Data data'!G:G, F445)</f>
        <v>#REF!</v>
      </c>
      <c r="H445" t="e">
        <f>'Data data'!#REF!</f>
        <v>#REF!</v>
      </c>
      <c r="I445" t="e">
        <f>COUNTIF('Data data'!D:D, H445)+COUNTIF('Data data'!#REF!, H445)+COUNTIF('Data data'!#REF!, H445)+COUNTIF('Data data'!G:G, H445)</f>
        <v>#REF!</v>
      </c>
      <c r="J445">
        <f>'Data data'!G446</f>
        <v>0.14444444444444446</v>
      </c>
      <c r="K445" t="e">
        <f>COUNTIF('Data data'!D:D, J445)+COUNTIF('Data data'!#REF!, J445)+COUNTIF('Data data'!#REF!, J445)+COUNTIF('Data data'!G:G, J445)</f>
        <v>#REF!</v>
      </c>
      <c r="L445" s="36" t="e">
        <f>'Data data'!#REF!</f>
        <v>#REF!</v>
      </c>
      <c r="M445" t="e">
        <f>COUNTIF('Data data'!#REF!, L445)</f>
        <v>#REF!</v>
      </c>
    </row>
    <row r="446" spans="1:13" ht="14" thickBot="1" x14ac:dyDescent="0.2">
      <c r="A446" s="259"/>
      <c r="B446" s="26" t="str">
        <f>'Data data'!C447</f>
        <v>Do It</v>
      </c>
      <c r="C446">
        <f>COUNTIF('Data data'!C:C, B446)</f>
        <v>1</v>
      </c>
      <c r="D446" t="str">
        <f>'Data data'!D447</f>
        <v>Chloe x Halle</v>
      </c>
      <c r="E446" t="e">
        <f>COUNTIF('Data data'!D:D, D446)+COUNTIF('Data data'!#REF!, D446)+COUNTIF('Data data'!#REF!, D446)+COUNTIF('Data data'!G:G, D446)</f>
        <v>#REF!</v>
      </c>
      <c r="F446" t="e">
        <f>'Data data'!#REF!</f>
        <v>#REF!</v>
      </c>
      <c r="G446" t="e">
        <f>COUNTIF('Data data'!D:D, F446)+COUNTIF('Data data'!#REF!, F446)+COUNTIF('Data data'!#REF!, F446)+COUNTIF('Data data'!G:G, F446)</f>
        <v>#REF!</v>
      </c>
      <c r="H446" t="e">
        <f>'Data data'!#REF!</f>
        <v>#REF!</v>
      </c>
      <c r="I446" t="e">
        <f>COUNTIF('Data data'!D:D, H446)+COUNTIF('Data data'!#REF!, H446)+COUNTIF('Data data'!#REF!, H446)+COUNTIF('Data data'!G:G, H446)</f>
        <v>#REF!</v>
      </c>
      <c r="J446">
        <f>'Data data'!G447</f>
        <v>0.12291666666666667</v>
      </c>
      <c r="K446" t="e">
        <f>COUNTIF('Data data'!D:D, J446)+COUNTIF('Data data'!#REF!, J446)+COUNTIF('Data data'!#REF!, J446)+COUNTIF('Data data'!G:G, J446)</f>
        <v>#REF!</v>
      </c>
      <c r="L446" s="36" t="e">
        <f>'Data data'!#REF!</f>
        <v>#REF!</v>
      </c>
      <c r="M446" t="e">
        <f>COUNTIF('Data data'!#REF!, L446)</f>
        <v>#REF!</v>
      </c>
    </row>
    <row r="447" spans="1:13" ht="14" thickBot="1" x14ac:dyDescent="0.2">
      <c r="A447" s="306" t="s">
        <v>380</v>
      </c>
      <c r="B447" s="26" t="str">
        <f>'Data data'!C448</f>
        <v>Norman f*****g Rockwell</v>
      </c>
      <c r="C447">
        <f>COUNTIF('Data data'!C:C, B447)</f>
        <v>2</v>
      </c>
      <c r="D447" t="str">
        <f>'Data data'!D448</f>
        <v>Lana Del Rey</v>
      </c>
      <c r="E447" t="e">
        <f>COUNTIF('Data data'!D:D, D447)+COUNTIF('Data data'!#REF!, D447)+COUNTIF('Data data'!#REF!, D447)+COUNTIF('Data data'!G:G, D447)</f>
        <v>#REF!</v>
      </c>
      <c r="F447" t="e">
        <f>'Data data'!#REF!</f>
        <v>#REF!</v>
      </c>
      <c r="G447" t="e">
        <f>COUNTIF('Data data'!D:D, F447)+COUNTIF('Data data'!#REF!, F447)+COUNTIF('Data data'!#REF!, F447)+COUNTIF('Data data'!G:G, F447)</f>
        <v>#REF!</v>
      </c>
      <c r="H447" t="e">
        <f>'Data data'!#REF!</f>
        <v>#REF!</v>
      </c>
      <c r="I447" t="e">
        <f>COUNTIF('Data data'!D:D, H447)+COUNTIF('Data data'!#REF!, H447)+COUNTIF('Data data'!#REF!, H447)+COUNTIF('Data data'!G:G, H447)</f>
        <v>#REF!</v>
      </c>
      <c r="J447">
        <f>'Data data'!G448</f>
        <v>0.17291666666666669</v>
      </c>
      <c r="K447" t="e">
        <f>COUNTIF('Data data'!D:D, J447)+COUNTIF('Data data'!#REF!, J447)+COUNTIF('Data data'!#REF!, J447)+COUNTIF('Data data'!G:G, J447)</f>
        <v>#REF!</v>
      </c>
      <c r="L447" s="36" t="e">
        <f>'Data data'!#REF!</f>
        <v>#REF!</v>
      </c>
      <c r="M447" t="e">
        <f>COUNTIF('Data data'!#REF!, L447)</f>
        <v>#REF!</v>
      </c>
    </row>
    <row r="448" spans="1:13" ht="14" thickBot="1" x14ac:dyDescent="0.2">
      <c r="A448" s="261"/>
      <c r="B448" s="26" t="str">
        <f>'Data data'!C449</f>
        <v>Diddy Bop</v>
      </c>
      <c r="C448">
        <f>COUNTIF('Data data'!C:C, B448)</f>
        <v>2</v>
      </c>
      <c r="D448" t="str">
        <f>'Data data'!D449</f>
        <v>Noname, Raury, Cam O'bi</v>
      </c>
      <c r="E448" t="e">
        <f>COUNTIF('Data data'!D:D, D448)+COUNTIF('Data data'!#REF!, D448)+COUNTIF('Data data'!#REF!, D448)+COUNTIF('Data data'!G:G, D448)</f>
        <v>#REF!</v>
      </c>
      <c r="F448" t="e">
        <f>'Data data'!#REF!</f>
        <v>#REF!</v>
      </c>
      <c r="G448" t="e">
        <f>COUNTIF('Data data'!D:D, F448)+COUNTIF('Data data'!#REF!, F448)+COUNTIF('Data data'!#REF!, F448)+COUNTIF('Data data'!G:G, F448)</f>
        <v>#REF!</v>
      </c>
      <c r="H448" t="e">
        <f>'Data data'!#REF!</f>
        <v>#REF!</v>
      </c>
      <c r="I448" t="e">
        <f>COUNTIF('Data data'!D:D, H448)+COUNTIF('Data data'!#REF!, H448)+COUNTIF('Data data'!#REF!, H448)+COUNTIF('Data data'!G:G, H448)</f>
        <v>#REF!</v>
      </c>
      <c r="J448">
        <f>'Data data'!G449</f>
        <v>0.14444444444444446</v>
      </c>
      <c r="K448" t="e">
        <f>COUNTIF('Data data'!D:D, J448)+COUNTIF('Data data'!#REF!, J448)+COUNTIF('Data data'!#REF!, J448)+COUNTIF('Data data'!G:G, J448)</f>
        <v>#REF!</v>
      </c>
      <c r="L448" s="36" t="e">
        <f>'Data data'!#REF!</f>
        <v>#REF!</v>
      </c>
      <c r="M448" t="e">
        <f>COUNTIF('Data data'!#REF!, L448)</f>
        <v>#REF!</v>
      </c>
    </row>
    <row r="449" spans="1:13" ht="14" thickBot="1" x14ac:dyDescent="0.2">
      <c r="A449" s="261"/>
      <c r="B449" s="26" t="str">
        <f>'Data data'!C450</f>
        <v>Poolside</v>
      </c>
      <c r="C449">
        <f>COUNTIF('Data data'!C:C, B449)</f>
        <v>2</v>
      </c>
      <c r="D449" t="str">
        <f>'Data data'!D450</f>
        <v>THE ANXIETY, WILLOW (Mononymous), Tyler Cole</v>
      </c>
      <c r="E449" t="e">
        <f>COUNTIF('Data data'!D:D, D449)+COUNTIF('Data data'!#REF!, D449)+COUNTIF('Data data'!#REF!, D449)+COUNTIF('Data data'!G:G, D449)</f>
        <v>#REF!</v>
      </c>
      <c r="F449" t="e">
        <f>'Data data'!#REF!</f>
        <v>#REF!</v>
      </c>
      <c r="G449" t="e">
        <f>COUNTIF('Data data'!D:D, F449)+COUNTIF('Data data'!#REF!, F449)+COUNTIF('Data data'!#REF!, F449)+COUNTIF('Data data'!G:G, F449)</f>
        <v>#REF!</v>
      </c>
      <c r="H449" t="e">
        <f>'Data data'!#REF!</f>
        <v>#REF!</v>
      </c>
      <c r="I449" t="e">
        <f>COUNTIF('Data data'!D:D, H449)+COUNTIF('Data data'!#REF!, H449)+COUNTIF('Data data'!#REF!, H449)+COUNTIF('Data data'!G:G, H449)</f>
        <v>#REF!</v>
      </c>
      <c r="J449">
        <f>'Data data'!G450</f>
        <v>0.15555555555555556</v>
      </c>
      <c r="K449" t="e">
        <f>COUNTIF('Data data'!D:D, J449)+COUNTIF('Data data'!#REF!, J449)+COUNTIF('Data data'!#REF!, J449)+COUNTIF('Data data'!G:G, J449)</f>
        <v>#REF!</v>
      </c>
      <c r="L449" s="36" t="e">
        <f>'Data data'!#REF!</f>
        <v>#REF!</v>
      </c>
      <c r="M449" t="e">
        <f>COUNTIF('Data data'!#REF!, L449)</f>
        <v>#REF!</v>
      </c>
    </row>
    <row r="450" spans="1:13" ht="14" thickBot="1" x14ac:dyDescent="0.2">
      <c r="A450" s="261"/>
      <c r="B450" s="26" t="str">
        <f>'Data data'!C451</f>
        <v>LAND OF THE FREE</v>
      </c>
      <c r="C450">
        <f>COUNTIF('Data data'!C:C, B450)</f>
        <v>1</v>
      </c>
      <c r="D450" t="str">
        <f>'Data data'!D451</f>
        <v>Joey Bada$$</v>
      </c>
      <c r="E450" t="e">
        <f>COUNTIF('Data data'!D:D, D450)+COUNTIF('Data data'!#REF!, D450)+COUNTIF('Data data'!#REF!, D450)+COUNTIF('Data data'!G:G, D450)</f>
        <v>#REF!</v>
      </c>
      <c r="F450" t="e">
        <f>'Data data'!#REF!</f>
        <v>#REF!</v>
      </c>
      <c r="G450" t="e">
        <f>COUNTIF('Data data'!D:D, F450)+COUNTIF('Data data'!#REF!, F450)+COUNTIF('Data data'!#REF!, F450)+COUNTIF('Data data'!G:G, F450)</f>
        <v>#REF!</v>
      </c>
      <c r="H450" t="e">
        <f>'Data data'!#REF!</f>
        <v>#REF!</v>
      </c>
      <c r="I450" t="e">
        <f>COUNTIF('Data data'!D:D, H450)+COUNTIF('Data data'!#REF!, H450)+COUNTIF('Data data'!#REF!, H450)+COUNTIF('Data data'!G:G, H450)</f>
        <v>#REF!</v>
      </c>
      <c r="J450">
        <f>'Data data'!G451</f>
        <v>0.19722222222222222</v>
      </c>
      <c r="K450" t="e">
        <f>COUNTIF('Data data'!D:D, J450)+COUNTIF('Data data'!#REF!, J450)+COUNTIF('Data data'!#REF!, J450)+COUNTIF('Data data'!G:G, J450)</f>
        <v>#REF!</v>
      </c>
      <c r="L450" s="36" t="e">
        <f>'Data data'!#REF!</f>
        <v>#REF!</v>
      </c>
      <c r="M450" t="e">
        <f>COUNTIF('Data data'!#REF!, L450)</f>
        <v>#REF!</v>
      </c>
    </row>
    <row r="451" spans="1:13" ht="14" thickBot="1" x14ac:dyDescent="0.2">
      <c r="A451" s="261"/>
      <c r="B451" s="26" t="str">
        <f>'Data data'!C452</f>
        <v>Cancer</v>
      </c>
      <c r="C451">
        <f>COUNTIF('Data data'!C:C, B451)</f>
        <v>1</v>
      </c>
      <c r="D451" t="str">
        <f>'Data data'!D452</f>
        <v>twenty one pilots</v>
      </c>
      <c r="E451" t="e">
        <f>COUNTIF('Data data'!D:D, D451)+COUNTIF('Data data'!#REF!, D451)+COUNTIF('Data data'!#REF!, D451)+COUNTIF('Data data'!G:G, D451)</f>
        <v>#REF!</v>
      </c>
      <c r="F451" t="e">
        <f>'Data data'!#REF!</f>
        <v>#REF!</v>
      </c>
      <c r="G451" t="e">
        <f>COUNTIF('Data data'!D:D, F451)+COUNTIF('Data data'!#REF!, F451)+COUNTIF('Data data'!#REF!, F451)+COUNTIF('Data data'!G:G, F451)</f>
        <v>#REF!</v>
      </c>
      <c r="H451" t="e">
        <f>'Data data'!#REF!</f>
        <v>#REF!</v>
      </c>
      <c r="I451" t="e">
        <f>COUNTIF('Data data'!D:D, H451)+COUNTIF('Data data'!#REF!, H451)+COUNTIF('Data data'!#REF!, H451)+COUNTIF('Data data'!G:G, H451)</f>
        <v>#REF!</v>
      </c>
      <c r="J451">
        <f>'Data data'!G452</f>
        <v>0.16458333333333333</v>
      </c>
      <c r="K451" t="e">
        <f>COUNTIF('Data data'!D:D, J451)+COUNTIF('Data data'!#REF!, J451)+COUNTIF('Data data'!#REF!, J451)+COUNTIF('Data data'!G:G, J451)</f>
        <v>#REF!</v>
      </c>
      <c r="L451" s="36" t="e">
        <f>'Data data'!#REF!</f>
        <v>#REF!</v>
      </c>
      <c r="M451" t="e">
        <f>COUNTIF('Data data'!#REF!, L451)</f>
        <v>#REF!</v>
      </c>
    </row>
    <row r="452" spans="1:13" ht="14" thickBot="1" x14ac:dyDescent="0.2">
      <c r="A452" s="261"/>
      <c r="B452" s="26" t="str">
        <f>'Data data'!C453</f>
        <v>Lying Is the Most Fun a Girl Can Have without Taking Her Pants off</v>
      </c>
      <c r="C452">
        <f>COUNTIF('Data data'!C:C, B452)</f>
        <v>2</v>
      </c>
      <c r="D452" t="str">
        <f>'Data data'!D453</f>
        <v>Panic! At the Disco</v>
      </c>
      <c r="E452" t="e">
        <f>COUNTIF('Data data'!D:D, D452)+COUNTIF('Data data'!#REF!, D452)+COUNTIF('Data data'!#REF!, D452)+COUNTIF('Data data'!G:G, D452)</f>
        <v>#REF!</v>
      </c>
      <c r="F452" t="e">
        <f>'Data data'!#REF!</f>
        <v>#REF!</v>
      </c>
      <c r="G452" t="e">
        <f>COUNTIF('Data data'!D:D, F452)+COUNTIF('Data data'!#REF!, F452)+COUNTIF('Data data'!#REF!, F452)+COUNTIF('Data data'!G:G, F452)</f>
        <v>#REF!</v>
      </c>
      <c r="H452" t="e">
        <f>'Data data'!#REF!</f>
        <v>#REF!</v>
      </c>
      <c r="I452" t="e">
        <f>COUNTIF('Data data'!D:D, H452)+COUNTIF('Data data'!#REF!, H452)+COUNTIF('Data data'!#REF!, H452)+COUNTIF('Data data'!G:G, H452)</f>
        <v>#REF!</v>
      </c>
      <c r="J452">
        <f>'Data data'!G453</f>
        <v>0.1388888888888889</v>
      </c>
      <c r="K452" t="e">
        <f>COUNTIF('Data data'!D:D, J452)+COUNTIF('Data data'!#REF!, J452)+COUNTIF('Data data'!#REF!, J452)+COUNTIF('Data data'!G:G, J452)</f>
        <v>#REF!</v>
      </c>
      <c r="L452" s="36" t="e">
        <f>'Data data'!#REF!</f>
        <v>#REF!</v>
      </c>
      <c r="M452" t="e">
        <f>COUNTIF('Data data'!#REF!, L452)</f>
        <v>#REF!</v>
      </c>
    </row>
    <row r="453" spans="1:13" ht="14" thickBot="1" x14ac:dyDescent="0.2">
      <c r="A453" s="261"/>
      <c r="B453" s="26" t="str">
        <f>'Data data'!C454</f>
        <v>Wait a Minute!</v>
      </c>
      <c r="C453">
        <f>COUNTIF('Data data'!C:C, B453)</f>
        <v>2</v>
      </c>
      <c r="D453" t="str">
        <f>'Data data'!D454</f>
        <v>WILLOW (Mononymous)</v>
      </c>
      <c r="E453" t="e">
        <f>COUNTIF('Data data'!D:D, D453)+COUNTIF('Data data'!#REF!, D453)+COUNTIF('Data data'!#REF!, D453)+COUNTIF('Data data'!G:G, D453)</f>
        <v>#REF!</v>
      </c>
      <c r="F453" t="e">
        <f>'Data data'!#REF!</f>
        <v>#REF!</v>
      </c>
      <c r="G453" t="e">
        <f>COUNTIF('Data data'!D:D, F453)+COUNTIF('Data data'!#REF!, F453)+COUNTIF('Data data'!#REF!, F453)+COUNTIF('Data data'!G:G, F453)</f>
        <v>#REF!</v>
      </c>
      <c r="H453" t="e">
        <f>'Data data'!#REF!</f>
        <v>#REF!</v>
      </c>
      <c r="I453" t="e">
        <f>COUNTIF('Data data'!D:D, H453)+COUNTIF('Data data'!#REF!, H453)+COUNTIF('Data data'!#REF!, H453)+COUNTIF('Data data'!G:G, H453)</f>
        <v>#REF!</v>
      </c>
      <c r="J453">
        <f>'Data data'!G454</f>
        <v>0.13680555555555554</v>
      </c>
      <c r="K453" t="e">
        <f>COUNTIF('Data data'!D:D, J453)+COUNTIF('Data data'!#REF!, J453)+COUNTIF('Data data'!#REF!, J453)+COUNTIF('Data data'!G:G, J453)</f>
        <v>#REF!</v>
      </c>
      <c r="L453" s="36" t="e">
        <f>'Data data'!#REF!</f>
        <v>#REF!</v>
      </c>
      <c r="M453" t="e">
        <f>COUNTIF('Data data'!#REF!, L453)</f>
        <v>#REF!</v>
      </c>
    </row>
    <row r="454" spans="1:13" ht="14" thickBot="1" x14ac:dyDescent="0.2">
      <c r="A454" s="261"/>
      <c r="B454" s="26" t="str">
        <f>'Data data'!C455</f>
        <v>Song 33</v>
      </c>
      <c r="C454">
        <f>COUNTIF('Data data'!C:C, B454)</f>
        <v>1</v>
      </c>
      <c r="D454" t="str">
        <f>'Data data'!D455</f>
        <v>Noname</v>
      </c>
      <c r="E454" t="e">
        <f>COUNTIF('Data data'!D:D, D454)+COUNTIF('Data data'!#REF!, D454)+COUNTIF('Data data'!#REF!, D454)+COUNTIF('Data data'!G:G, D454)</f>
        <v>#REF!</v>
      </c>
      <c r="F454" t="e">
        <f>'Data data'!#REF!</f>
        <v>#REF!</v>
      </c>
      <c r="G454" t="e">
        <f>COUNTIF('Data data'!D:D, F454)+COUNTIF('Data data'!#REF!, F454)+COUNTIF('Data data'!#REF!, F454)+COUNTIF('Data data'!G:G, F454)</f>
        <v>#REF!</v>
      </c>
      <c r="H454" t="e">
        <f>'Data data'!#REF!</f>
        <v>#REF!</v>
      </c>
      <c r="I454" t="e">
        <f>COUNTIF('Data data'!D:D, H454)+COUNTIF('Data data'!#REF!, H454)+COUNTIF('Data data'!#REF!, H454)+COUNTIF('Data data'!G:G, H454)</f>
        <v>#REF!</v>
      </c>
      <c r="J454">
        <f>'Data data'!G455</f>
        <v>4.8611111111111112E-2</v>
      </c>
      <c r="K454" t="e">
        <f>COUNTIF('Data data'!D:D, J454)+COUNTIF('Data data'!#REF!, J454)+COUNTIF('Data data'!#REF!, J454)+COUNTIF('Data data'!G:G, J454)</f>
        <v>#REF!</v>
      </c>
      <c r="L454" s="36" t="e">
        <f>'Data data'!#REF!</f>
        <v>#REF!</v>
      </c>
      <c r="M454" t="e">
        <f>COUNTIF('Data data'!#REF!, L454)</f>
        <v>#REF!</v>
      </c>
    </row>
    <row r="455" spans="1:13" ht="14" thickBot="1" x14ac:dyDescent="0.2">
      <c r="A455" s="259"/>
      <c r="B455" s="26" t="str">
        <f>'Data data'!C456</f>
        <v>Self</v>
      </c>
      <c r="C455">
        <f>COUNTIF('Data data'!C:C, B455)</f>
        <v>1</v>
      </c>
      <c r="D455" t="str">
        <f>'Data data'!D456</f>
        <v>Noname</v>
      </c>
      <c r="E455" t="e">
        <f>COUNTIF('Data data'!D:D, D455)+COUNTIF('Data data'!#REF!, D455)+COUNTIF('Data data'!#REF!, D455)+COUNTIF('Data data'!G:G, D455)</f>
        <v>#REF!</v>
      </c>
      <c r="F455" t="e">
        <f>'Data data'!#REF!</f>
        <v>#REF!</v>
      </c>
      <c r="G455" t="e">
        <f>COUNTIF('Data data'!D:D, F455)+COUNTIF('Data data'!#REF!, F455)+COUNTIF('Data data'!#REF!, F455)+COUNTIF('Data data'!G:G, F455)</f>
        <v>#REF!</v>
      </c>
      <c r="H455" t="e">
        <f>'Data data'!#REF!</f>
        <v>#REF!</v>
      </c>
      <c r="I455" t="e">
        <f>COUNTIF('Data data'!D:D, H455)+COUNTIF('Data data'!#REF!, H455)+COUNTIF('Data data'!#REF!, H455)+COUNTIF('Data data'!G:G, H455)</f>
        <v>#REF!</v>
      </c>
      <c r="J455">
        <f>'Data data'!G456</f>
        <v>6.5972222222222224E-2</v>
      </c>
      <c r="K455" t="e">
        <f>COUNTIF('Data data'!D:D, J455)+COUNTIF('Data data'!#REF!, J455)+COUNTIF('Data data'!#REF!, J455)+COUNTIF('Data data'!G:G, J455)</f>
        <v>#REF!</v>
      </c>
      <c r="L455" s="36" t="e">
        <f>'Data data'!#REF!</f>
        <v>#REF!</v>
      </c>
      <c r="M455" t="e">
        <f>COUNTIF('Data data'!#REF!, L455)</f>
        <v>#REF!</v>
      </c>
    </row>
    <row r="456" spans="1:13" ht="14" thickBot="1" x14ac:dyDescent="0.2">
      <c r="A456" s="306" t="s">
        <v>381</v>
      </c>
      <c r="B456" s="26" t="str">
        <f>'Data data'!C457</f>
        <v>Virgin State of Mind</v>
      </c>
      <c r="C456">
        <f>COUNTIF('Data data'!C:C, B456)</f>
        <v>1</v>
      </c>
      <c r="D456" t="str">
        <f>'Data data'!D457</f>
        <v>K's Choice</v>
      </c>
      <c r="E456" t="e">
        <f>COUNTIF('Data data'!D:D, D456)+COUNTIF('Data data'!#REF!, D456)+COUNTIF('Data data'!#REF!, D456)+COUNTIF('Data data'!G:G, D456)</f>
        <v>#REF!</v>
      </c>
      <c r="F456" t="e">
        <f>'Data data'!#REF!</f>
        <v>#REF!</v>
      </c>
      <c r="G456" t="e">
        <f>COUNTIF('Data data'!D:D, F456)+COUNTIF('Data data'!#REF!, F456)+COUNTIF('Data data'!#REF!, F456)+COUNTIF('Data data'!G:G, F456)</f>
        <v>#REF!</v>
      </c>
      <c r="H456" t="e">
        <f>'Data data'!#REF!</f>
        <v>#REF!</v>
      </c>
      <c r="I456" t="e">
        <f>COUNTIF('Data data'!D:D, H456)+COUNTIF('Data data'!#REF!, H456)+COUNTIF('Data data'!#REF!, H456)+COUNTIF('Data data'!G:G, H456)</f>
        <v>#REF!</v>
      </c>
      <c r="J456">
        <f>'Data data'!G457</f>
        <v>0.13263888888888889</v>
      </c>
      <c r="K456" t="e">
        <f>COUNTIF('Data data'!D:D, J456)+COUNTIF('Data data'!#REF!, J456)+COUNTIF('Data data'!#REF!, J456)+COUNTIF('Data data'!G:G, J456)</f>
        <v>#REF!</v>
      </c>
      <c r="L456" s="36" t="e">
        <f>'Data data'!#REF!</f>
        <v>#REF!</v>
      </c>
      <c r="M456" t="e">
        <f>COUNTIF('Data data'!#REF!, L456)</f>
        <v>#REF!</v>
      </c>
    </row>
    <row r="457" spans="1:13" ht="14" thickBot="1" x14ac:dyDescent="0.2">
      <c r="A457" s="261"/>
      <c r="B457" s="26" t="str">
        <f>'Data data'!C458</f>
        <v>Juno</v>
      </c>
      <c r="C457">
        <f>COUNTIF('Data data'!C:C, B457)</f>
        <v>1</v>
      </c>
      <c r="D457" t="str">
        <f>'Data data'!D458</f>
        <v>Choker (Mononymous)</v>
      </c>
      <c r="E457" t="e">
        <f>COUNTIF('Data data'!D:D, D457)+COUNTIF('Data data'!#REF!, D457)+COUNTIF('Data data'!#REF!, D457)+COUNTIF('Data data'!G:G, D457)</f>
        <v>#REF!</v>
      </c>
      <c r="F457" t="e">
        <f>'Data data'!#REF!</f>
        <v>#REF!</v>
      </c>
      <c r="G457" t="e">
        <f>COUNTIF('Data data'!D:D, F457)+COUNTIF('Data data'!#REF!, F457)+COUNTIF('Data data'!#REF!, F457)+COUNTIF('Data data'!G:G, F457)</f>
        <v>#REF!</v>
      </c>
      <c r="H457" t="e">
        <f>'Data data'!#REF!</f>
        <v>#REF!</v>
      </c>
      <c r="I457" t="e">
        <f>COUNTIF('Data data'!D:D, H457)+COUNTIF('Data data'!#REF!, H457)+COUNTIF('Data data'!#REF!, H457)+COUNTIF('Data data'!G:G, H457)</f>
        <v>#REF!</v>
      </c>
      <c r="J457">
        <f>'Data data'!G458</f>
        <v>0.16111111111111112</v>
      </c>
      <c r="K457" t="e">
        <f>COUNTIF('Data data'!D:D, J457)+COUNTIF('Data data'!#REF!, J457)+COUNTIF('Data data'!#REF!, J457)+COUNTIF('Data data'!G:G, J457)</f>
        <v>#REF!</v>
      </c>
      <c r="L457" s="36" t="e">
        <f>'Data data'!#REF!</f>
        <v>#REF!</v>
      </c>
      <c r="M457" t="e">
        <f>COUNTIF('Data data'!#REF!, L457)</f>
        <v>#REF!</v>
      </c>
    </row>
    <row r="458" spans="1:13" ht="14" thickBot="1" x14ac:dyDescent="0.2">
      <c r="A458" s="261"/>
      <c r="B458" s="26" t="str">
        <f>'Data data'!C459</f>
        <v>Boyer</v>
      </c>
      <c r="C458">
        <f>COUNTIF('Data data'!C:C, B458)</f>
        <v>1</v>
      </c>
      <c r="D458" t="str">
        <f>'Data data'!D459</f>
        <v>Kevin Abstract</v>
      </c>
      <c r="E458" t="e">
        <f>COUNTIF('Data data'!D:D, D458)+COUNTIF('Data data'!#REF!, D458)+COUNTIF('Data data'!#REF!, D458)+COUNTIF('Data data'!G:G, D458)</f>
        <v>#REF!</v>
      </c>
      <c r="F458" t="e">
        <f>'Data data'!#REF!</f>
        <v>#REF!</v>
      </c>
      <c r="G458" t="e">
        <f>COUNTIF('Data data'!D:D, F458)+COUNTIF('Data data'!#REF!, F458)+COUNTIF('Data data'!#REF!, F458)+COUNTIF('Data data'!G:G, F458)</f>
        <v>#REF!</v>
      </c>
      <c r="H458" t="e">
        <f>'Data data'!#REF!</f>
        <v>#REF!</v>
      </c>
      <c r="I458" t="e">
        <f>COUNTIF('Data data'!D:D, H458)+COUNTIF('Data data'!#REF!, H458)+COUNTIF('Data data'!#REF!, H458)+COUNTIF('Data data'!G:G, H458)</f>
        <v>#REF!</v>
      </c>
      <c r="J458">
        <f>'Data data'!G459</f>
        <v>8.1250000000000003E-2</v>
      </c>
      <c r="K458" t="e">
        <f>COUNTIF('Data data'!D:D, J458)+COUNTIF('Data data'!#REF!, J458)+COUNTIF('Data data'!#REF!, J458)+COUNTIF('Data data'!G:G, J458)</f>
        <v>#REF!</v>
      </c>
      <c r="L458" s="36" t="e">
        <f>'Data data'!#REF!</f>
        <v>#REF!</v>
      </c>
      <c r="M458" t="e">
        <f>COUNTIF('Data data'!#REF!, L458)</f>
        <v>#REF!</v>
      </c>
    </row>
    <row r="459" spans="1:13" ht="14" thickBot="1" x14ac:dyDescent="0.2">
      <c r="A459" s="261"/>
      <c r="B459" s="26" t="str">
        <f>'Data data'!C460</f>
        <v>Rodeo</v>
      </c>
      <c r="C459">
        <f>COUNTIF('Data data'!C:C, B459)</f>
        <v>2</v>
      </c>
      <c r="D459" t="str">
        <f>'Data data'!D460</f>
        <v>Lil Nas X</v>
      </c>
      <c r="E459" t="e">
        <f>COUNTIF('Data data'!D:D, D459)+COUNTIF('Data data'!#REF!, D459)+COUNTIF('Data data'!#REF!, D459)+COUNTIF('Data data'!G:G, D459)</f>
        <v>#REF!</v>
      </c>
      <c r="F459" t="e">
        <f>'Data data'!#REF!</f>
        <v>#REF!</v>
      </c>
      <c r="G459" t="e">
        <f>COUNTIF('Data data'!D:D, F459)+COUNTIF('Data data'!#REF!, F459)+COUNTIF('Data data'!#REF!, F459)+COUNTIF('Data data'!G:G, F459)</f>
        <v>#REF!</v>
      </c>
      <c r="H459" t="e">
        <f>'Data data'!#REF!</f>
        <v>#REF!</v>
      </c>
      <c r="I459" t="e">
        <f>COUNTIF('Data data'!D:D, H459)+COUNTIF('Data data'!#REF!, H459)+COUNTIF('Data data'!#REF!, H459)+COUNTIF('Data data'!G:G, H459)</f>
        <v>#REF!</v>
      </c>
      <c r="J459">
        <f>'Data data'!G460</f>
        <v>0.11041666666666666</v>
      </c>
      <c r="K459" t="e">
        <f>COUNTIF('Data data'!D:D, J459)+COUNTIF('Data data'!#REF!, J459)+COUNTIF('Data data'!#REF!, J459)+COUNTIF('Data data'!G:G, J459)</f>
        <v>#REF!</v>
      </c>
      <c r="L459" s="36" t="e">
        <f>'Data data'!#REF!</f>
        <v>#REF!</v>
      </c>
      <c r="M459" t="e">
        <f>COUNTIF('Data data'!#REF!, L459)</f>
        <v>#REF!</v>
      </c>
    </row>
    <row r="460" spans="1:13" ht="14" thickBot="1" x14ac:dyDescent="0.2">
      <c r="A460" s="261"/>
      <c r="B460" s="26" t="str">
        <f>'Data data'!C461</f>
        <v>Homonormo</v>
      </c>
      <c r="C460">
        <f>COUNTIF('Data data'!C:C, B460)</f>
        <v>1</v>
      </c>
      <c r="D460" t="str">
        <f>'Data data'!D461</f>
        <v>Arthur Moon</v>
      </c>
      <c r="E460" t="e">
        <f>COUNTIF('Data data'!D:D, D460)+COUNTIF('Data data'!#REF!, D460)+COUNTIF('Data data'!#REF!, D460)+COUNTIF('Data data'!G:G, D460)</f>
        <v>#REF!</v>
      </c>
      <c r="F460" t="e">
        <f>'Data data'!#REF!</f>
        <v>#REF!</v>
      </c>
      <c r="G460" t="e">
        <f>COUNTIF('Data data'!D:D, F460)+COUNTIF('Data data'!#REF!, F460)+COUNTIF('Data data'!#REF!, F460)+COUNTIF('Data data'!G:G, F460)</f>
        <v>#REF!</v>
      </c>
      <c r="H460" t="e">
        <f>'Data data'!#REF!</f>
        <v>#REF!</v>
      </c>
      <c r="I460" t="e">
        <f>COUNTIF('Data data'!D:D, H460)+COUNTIF('Data data'!#REF!, H460)+COUNTIF('Data data'!#REF!, H460)+COUNTIF('Data data'!G:G, H460)</f>
        <v>#REF!</v>
      </c>
      <c r="J460">
        <f>'Data data'!G461</f>
        <v>0.13680555555555554</v>
      </c>
      <c r="K460" t="e">
        <f>COUNTIF('Data data'!D:D, J460)+COUNTIF('Data data'!#REF!, J460)+COUNTIF('Data data'!#REF!, J460)+COUNTIF('Data data'!G:G, J460)</f>
        <v>#REF!</v>
      </c>
      <c r="L460" s="36" t="e">
        <f>'Data data'!#REF!</f>
        <v>#REF!</v>
      </c>
      <c r="M460" t="e">
        <f>COUNTIF('Data data'!#REF!, L460)</f>
        <v>#REF!</v>
      </c>
    </row>
    <row r="461" spans="1:13" ht="14" thickBot="1" x14ac:dyDescent="0.2">
      <c r="A461" s="261"/>
      <c r="B461" s="26" t="str">
        <f>'Data data'!C462</f>
        <v>Joyride</v>
      </c>
      <c r="C461">
        <f>COUNTIF('Data data'!C:C, B461)</f>
        <v>1</v>
      </c>
      <c r="D461" t="str">
        <f>'Data data'!D462</f>
        <v>Kevin Abstract</v>
      </c>
      <c r="E461" t="e">
        <f>COUNTIF('Data data'!D:D, D461)+COUNTIF('Data data'!#REF!, D461)+COUNTIF('Data data'!#REF!, D461)+COUNTIF('Data data'!G:G, D461)</f>
        <v>#REF!</v>
      </c>
      <c r="F461" t="e">
        <f>'Data data'!#REF!</f>
        <v>#REF!</v>
      </c>
      <c r="G461" t="e">
        <f>COUNTIF('Data data'!D:D, F461)+COUNTIF('Data data'!#REF!, F461)+COUNTIF('Data data'!#REF!, F461)+COUNTIF('Data data'!G:G, F461)</f>
        <v>#REF!</v>
      </c>
      <c r="H461" t="e">
        <f>'Data data'!#REF!</f>
        <v>#REF!</v>
      </c>
      <c r="I461" t="e">
        <f>COUNTIF('Data data'!D:D, H461)+COUNTIF('Data data'!#REF!, H461)+COUNTIF('Data data'!#REF!, H461)+COUNTIF('Data data'!G:G, H461)</f>
        <v>#REF!</v>
      </c>
      <c r="J461">
        <f>'Data data'!G462</f>
        <v>0.15</v>
      </c>
      <c r="K461" t="e">
        <f>COUNTIF('Data data'!D:D, J461)+COUNTIF('Data data'!#REF!, J461)+COUNTIF('Data data'!#REF!, J461)+COUNTIF('Data data'!G:G, J461)</f>
        <v>#REF!</v>
      </c>
      <c r="L461" s="36" t="e">
        <f>'Data data'!#REF!</f>
        <v>#REF!</v>
      </c>
      <c r="M461" t="e">
        <f>COUNTIF('Data data'!#REF!, L461)</f>
        <v>#REF!</v>
      </c>
    </row>
    <row r="462" spans="1:13" ht="14" thickBot="1" x14ac:dyDescent="0.2">
      <c r="A462" s="261"/>
      <c r="B462" s="26" t="str">
        <f>'Data data'!C463</f>
        <v>Fluids</v>
      </c>
      <c r="C462">
        <f>COUNTIF('Data data'!C:C, B462)</f>
        <v>1</v>
      </c>
      <c r="D462" t="str">
        <f>'Data data'!D463</f>
        <v>Michael Medrano</v>
      </c>
      <c r="E462" t="e">
        <f>COUNTIF('Data data'!D:D, D462)+COUNTIF('Data data'!#REF!, D462)+COUNTIF('Data data'!#REF!, D462)+COUNTIF('Data data'!G:G, D462)</f>
        <v>#REF!</v>
      </c>
      <c r="F462" t="e">
        <f>'Data data'!#REF!</f>
        <v>#REF!</v>
      </c>
      <c r="G462" t="e">
        <f>COUNTIF('Data data'!D:D, F462)+COUNTIF('Data data'!#REF!, F462)+COUNTIF('Data data'!#REF!, F462)+COUNTIF('Data data'!G:G, F462)</f>
        <v>#REF!</v>
      </c>
      <c r="H462" t="e">
        <f>'Data data'!#REF!</f>
        <v>#REF!</v>
      </c>
      <c r="I462" t="e">
        <f>COUNTIF('Data data'!D:D, H462)+COUNTIF('Data data'!#REF!, H462)+COUNTIF('Data data'!#REF!, H462)+COUNTIF('Data data'!G:G, H462)</f>
        <v>#REF!</v>
      </c>
      <c r="J462">
        <f>'Data data'!G463</f>
        <v>0.10555555555555556</v>
      </c>
      <c r="K462" t="e">
        <f>COUNTIF('Data data'!D:D, J462)+COUNTIF('Data data'!#REF!, J462)+COUNTIF('Data data'!#REF!, J462)+COUNTIF('Data data'!G:G, J462)</f>
        <v>#REF!</v>
      </c>
      <c r="L462" s="36" t="e">
        <f>'Data data'!#REF!</f>
        <v>#REF!</v>
      </c>
      <c r="M462" t="e">
        <f>COUNTIF('Data data'!#REF!, L462)</f>
        <v>#REF!</v>
      </c>
    </row>
    <row r="463" spans="1:13" ht="14" thickBot="1" x14ac:dyDescent="0.2">
      <c r="A463" s="261"/>
      <c r="B463" s="26" t="str">
        <f>'Data data'!C464</f>
        <v>Crumble</v>
      </c>
      <c r="C463">
        <f>COUNTIF('Data data'!C:C, B463)</f>
        <v>2</v>
      </c>
      <c r="D463" t="str">
        <f>'Data data'!D464</f>
        <v>Kevin Abstract</v>
      </c>
      <c r="E463" t="e">
        <f>COUNTIF('Data data'!D:D, D463)+COUNTIF('Data data'!#REF!, D463)+COUNTIF('Data data'!#REF!, D463)+COUNTIF('Data data'!G:G, D463)</f>
        <v>#REF!</v>
      </c>
      <c r="F463" t="e">
        <f>'Data data'!#REF!</f>
        <v>#REF!</v>
      </c>
      <c r="G463" t="e">
        <f>COUNTIF('Data data'!D:D, F463)+COUNTIF('Data data'!#REF!, F463)+COUNTIF('Data data'!#REF!, F463)+COUNTIF('Data data'!G:G, F463)</f>
        <v>#REF!</v>
      </c>
      <c r="H463" t="e">
        <f>'Data data'!#REF!</f>
        <v>#REF!</v>
      </c>
      <c r="I463" t="e">
        <f>COUNTIF('Data data'!D:D, H463)+COUNTIF('Data data'!#REF!, H463)+COUNTIF('Data data'!#REF!, H463)+COUNTIF('Data data'!G:G, H463)</f>
        <v>#REF!</v>
      </c>
      <c r="J463">
        <f>'Data data'!G464</f>
        <v>0.13055555555555556</v>
      </c>
      <c r="K463" t="e">
        <f>COUNTIF('Data data'!D:D, J463)+COUNTIF('Data data'!#REF!, J463)+COUNTIF('Data data'!#REF!, J463)+COUNTIF('Data data'!G:G, J463)</f>
        <v>#REF!</v>
      </c>
      <c r="L463" s="36" t="e">
        <f>'Data data'!#REF!</f>
        <v>#REF!</v>
      </c>
      <c r="M463" t="e">
        <f>COUNTIF('Data data'!#REF!, L463)</f>
        <v>#REF!</v>
      </c>
    </row>
    <row r="464" spans="1:13" ht="14" thickBot="1" x14ac:dyDescent="0.2">
      <c r="A464" s="259"/>
      <c r="B464" s="26" t="str">
        <f>'Data data'!C465</f>
        <v>Don't Judge Me</v>
      </c>
      <c r="C464">
        <f>COUNTIF('Data data'!C:C, B464)</f>
        <v>1</v>
      </c>
      <c r="D464" t="str">
        <f>'Data data'!D465</f>
        <v>Janelle Monáe</v>
      </c>
      <c r="E464" t="e">
        <f>COUNTIF('Data data'!D:D, D464)+COUNTIF('Data data'!#REF!, D464)+COUNTIF('Data data'!#REF!, D464)+COUNTIF('Data data'!G:G, D464)</f>
        <v>#REF!</v>
      </c>
      <c r="F464" t="e">
        <f>'Data data'!#REF!</f>
        <v>#REF!</v>
      </c>
      <c r="G464" t="e">
        <f>COUNTIF('Data data'!D:D, F464)+COUNTIF('Data data'!#REF!, F464)+COUNTIF('Data data'!#REF!, F464)+COUNTIF('Data data'!G:G, F464)</f>
        <v>#REF!</v>
      </c>
      <c r="H464" t="e">
        <f>'Data data'!#REF!</f>
        <v>#REF!</v>
      </c>
      <c r="I464" t="e">
        <f>COUNTIF('Data data'!D:D, H464)+COUNTIF('Data data'!#REF!, H464)+COUNTIF('Data data'!#REF!, H464)+COUNTIF('Data data'!G:G, H464)</f>
        <v>#REF!</v>
      </c>
      <c r="J464">
        <f>'Data data'!G465</f>
        <v>0.25</v>
      </c>
      <c r="K464" t="e">
        <f>COUNTIF('Data data'!D:D, J464)+COUNTIF('Data data'!#REF!, J464)+COUNTIF('Data data'!#REF!, J464)+COUNTIF('Data data'!G:G, J464)</f>
        <v>#REF!</v>
      </c>
      <c r="L464" s="36" t="e">
        <f>'Data data'!#REF!</f>
        <v>#REF!</v>
      </c>
      <c r="M464" t="e">
        <f>COUNTIF('Data data'!#REF!, L464)</f>
        <v>#REF!</v>
      </c>
    </row>
    <row r="465" spans="1:13" ht="14" thickBot="1" x14ac:dyDescent="0.2">
      <c r="A465" s="306" t="s">
        <v>382</v>
      </c>
      <c r="B465" s="26" t="str">
        <f>'Data data'!C466</f>
        <v>Suite: Judy Blue Eyes</v>
      </c>
      <c r="C465">
        <f>COUNTIF('Data data'!C:C, B465)</f>
        <v>1</v>
      </c>
      <c r="D465" t="str">
        <f>'Data data'!D466</f>
        <v>Crosby, Stills &amp; Nash</v>
      </c>
      <c r="E465" t="e">
        <f>COUNTIF('Data data'!D:D, D465)+COUNTIF('Data data'!#REF!, D465)+COUNTIF('Data data'!#REF!, D465)+COUNTIF('Data data'!G:G, D465)</f>
        <v>#REF!</v>
      </c>
      <c r="F465" t="e">
        <f>'Data data'!#REF!</f>
        <v>#REF!</v>
      </c>
      <c r="G465" t="e">
        <f>COUNTIF('Data data'!D:D, F465)+COUNTIF('Data data'!#REF!, F465)+COUNTIF('Data data'!#REF!, F465)+COUNTIF('Data data'!G:G, F465)</f>
        <v>#REF!</v>
      </c>
      <c r="H465" t="e">
        <f>'Data data'!#REF!</f>
        <v>#REF!</v>
      </c>
      <c r="I465" t="e">
        <f>COUNTIF('Data data'!D:D, H465)+COUNTIF('Data data'!#REF!, H465)+COUNTIF('Data data'!#REF!, H465)+COUNTIF('Data data'!G:G, H465)</f>
        <v>#REF!</v>
      </c>
      <c r="J465">
        <f>'Data data'!G466</f>
        <v>0.30833333333333335</v>
      </c>
      <c r="K465" t="e">
        <f>COUNTIF('Data data'!D:D, J465)+COUNTIF('Data data'!#REF!, J465)+COUNTIF('Data data'!#REF!, J465)+COUNTIF('Data data'!G:G, J465)</f>
        <v>#REF!</v>
      </c>
      <c r="L465" s="36" t="e">
        <f>'Data data'!#REF!</f>
        <v>#REF!</v>
      </c>
      <c r="M465" t="e">
        <f>COUNTIF('Data data'!#REF!, L465)</f>
        <v>#REF!</v>
      </c>
    </row>
    <row r="466" spans="1:13" ht="14" thickBot="1" x14ac:dyDescent="0.2">
      <c r="A466" s="261"/>
      <c r="B466" s="26" t="str">
        <f>'Data data'!C467</f>
        <v>Watermelon Sugar</v>
      </c>
      <c r="C466">
        <f>COUNTIF('Data data'!C:C, B466)</f>
        <v>1</v>
      </c>
      <c r="D466" t="str">
        <f>'Data data'!D467</f>
        <v>Harry Styles</v>
      </c>
      <c r="E466" t="e">
        <f>COUNTIF('Data data'!D:D, D466)+COUNTIF('Data data'!#REF!, D466)+COUNTIF('Data data'!#REF!, D466)+COUNTIF('Data data'!G:G, D466)</f>
        <v>#REF!</v>
      </c>
      <c r="F466" t="e">
        <f>'Data data'!#REF!</f>
        <v>#REF!</v>
      </c>
      <c r="G466" t="e">
        <f>COUNTIF('Data data'!D:D, F466)+COUNTIF('Data data'!#REF!, F466)+COUNTIF('Data data'!#REF!, F466)+COUNTIF('Data data'!G:G, F466)</f>
        <v>#REF!</v>
      </c>
      <c r="H466" t="e">
        <f>'Data data'!#REF!</f>
        <v>#REF!</v>
      </c>
      <c r="I466" t="e">
        <f>COUNTIF('Data data'!D:D, H466)+COUNTIF('Data data'!#REF!, H466)+COUNTIF('Data data'!#REF!, H466)+COUNTIF('Data data'!G:G, H466)</f>
        <v>#REF!</v>
      </c>
      <c r="J466">
        <f>'Data data'!G467</f>
        <v>0.12083333333333333</v>
      </c>
      <c r="K466" t="e">
        <f>COUNTIF('Data data'!D:D, J466)+COUNTIF('Data data'!#REF!, J466)+COUNTIF('Data data'!#REF!, J466)+COUNTIF('Data data'!G:G, J466)</f>
        <v>#REF!</v>
      </c>
      <c r="L466" s="36" t="e">
        <f>'Data data'!#REF!</f>
        <v>#REF!</v>
      </c>
      <c r="M466" t="e">
        <f>COUNTIF('Data data'!#REF!, L466)</f>
        <v>#REF!</v>
      </c>
    </row>
    <row r="467" spans="1:13" ht="14" thickBot="1" x14ac:dyDescent="0.2">
      <c r="A467" s="261"/>
      <c r="B467" s="26" t="str">
        <f>'Data data'!C468</f>
        <v>Barbie Dreams</v>
      </c>
      <c r="C467">
        <f>COUNTIF('Data data'!C:C, B467)</f>
        <v>2</v>
      </c>
      <c r="D467" t="str">
        <f>'Data data'!D468</f>
        <v>Nicki Minaj</v>
      </c>
      <c r="E467" t="e">
        <f>COUNTIF('Data data'!D:D, D467)+COUNTIF('Data data'!#REF!, D467)+COUNTIF('Data data'!#REF!, D467)+COUNTIF('Data data'!G:G, D467)</f>
        <v>#REF!</v>
      </c>
      <c r="F467" t="e">
        <f>'Data data'!#REF!</f>
        <v>#REF!</v>
      </c>
      <c r="G467" t="e">
        <f>COUNTIF('Data data'!D:D, F467)+COUNTIF('Data data'!#REF!, F467)+COUNTIF('Data data'!#REF!, F467)+COUNTIF('Data data'!G:G, F467)</f>
        <v>#REF!</v>
      </c>
      <c r="H467" t="e">
        <f>'Data data'!#REF!</f>
        <v>#REF!</v>
      </c>
      <c r="I467" t="e">
        <f>COUNTIF('Data data'!D:D, H467)+COUNTIF('Data data'!#REF!, H467)+COUNTIF('Data data'!#REF!, H467)+COUNTIF('Data data'!G:G, H467)</f>
        <v>#REF!</v>
      </c>
      <c r="J467">
        <f>'Data data'!G468</f>
        <v>0.19444444444444445</v>
      </c>
      <c r="K467" t="e">
        <f>COUNTIF('Data data'!D:D, J467)+COUNTIF('Data data'!#REF!, J467)+COUNTIF('Data data'!#REF!, J467)+COUNTIF('Data data'!G:G, J467)</f>
        <v>#REF!</v>
      </c>
      <c r="L467" s="36" t="e">
        <f>'Data data'!#REF!</f>
        <v>#REF!</v>
      </c>
      <c r="M467" t="e">
        <f>COUNTIF('Data data'!#REF!, L467)</f>
        <v>#REF!</v>
      </c>
    </row>
    <row r="468" spans="1:13" ht="14" thickBot="1" x14ac:dyDescent="0.2">
      <c r="A468" s="261"/>
      <c r="B468" s="26" t="str">
        <f>'Data data'!C469</f>
        <v>No Lie</v>
      </c>
      <c r="C468">
        <f>COUNTIF('Data data'!C:C, B468)</f>
        <v>1</v>
      </c>
      <c r="D468" t="str">
        <f>'Data data'!D469</f>
        <v>Sean Paul, Dua Lipa</v>
      </c>
      <c r="E468" t="e">
        <f>COUNTIF('Data data'!D:D, D468)+COUNTIF('Data data'!#REF!, D468)+COUNTIF('Data data'!#REF!, D468)+COUNTIF('Data data'!G:G, D468)</f>
        <v>#REF!</v>
      </c>
      <c r="F468" t="e">
        <f>'Data data'!#REF!</f>
        <v>#REF!</v>
      </c>
      <c r="G468" t="e">
        <f>COUNTIF('Data data'!D:D, F468)+COUNTIF('Data data'!#REF!, F468)+COUNTIF('Data data'!#REF!, F468)+COUNTIF('Data data'!G:G, F468)</f>
        <v>#REF!</v>
      </c>
      <c r="H468" t="e">
        <f>'Data data'!#REF!</f>
        <v>#REF!</v>
      </c>
      <c r="I468" t="e">
        <f>COUNTIF('Data data'!D:D, H468)+COUNTIF('Data data'!#REF!, H468)+COUNTIF('Data data'!#REF!, H468)+COUNTIF('Data data'!G:G, H468)</f>
        <v>#REF!</v>
      </c>
      <c r="J468">
        <f>'Data data'!G469</f>
        <v>0.15347222222222223</v>
      </c>
      <c r="K468" t="e">
        <f>COUNTIF('Data data'!D:D, J468)+COUNTIF('Data data'!#REF!, J468)+COUNTIF('Data data'!#REF!, J468)+COUNTIF('Data data'!G:G, J468)</f>
        <v>#REF!</v>
      </c>
      <c r="L468" s="36" t="e">
        <f>'Data data'!#REF!</f>
        <v>#REF!</v>
      </c>
      <c r="M468" t="e">
        <f>COUNTIF('Data data'!#REF!, L468)</f>
        <v>#REF!</v>
      </c>
    </row>
    <row r="469" spans="1:13" ht="14" thickBot="1" x14ac:dyDescent="0.2">
      <c r="A469" s="261"/>
      <c r="B469" s="26" t="str">
        <f>'Data data'!C470</f>
        <v>The Room Where It Happens</v>
      </c>
      <c r="C469">
        <f>COUNTIF('Data data'!C:C, B469)</f>
        <v>1</v>
      </c>
      <c r="D469" t="str">
        <f>'Data data'!D470</f>
        <v>Leslie Odom, Jr., Lin-Manuel Miranda, Daveed Diggs, Okierete Onaodowan</v>
      </c>
      <c r="E469" t="e">
        <f>COUNTIF('Data data'!D:D, D469)+COUNTIF('Data data'!#REF!, D469)+COUNTIF('Data data'!#REF!, D469)+COUNTIF('Data data'!G:G, D469)</f>
        <v>#REF!</v>
      </c>
      <c r="F469" t="e">
        <f>'Data data'!#REF!</f>
        <v>#REF!</v>
      </c>
      <c r="G469" t="e">
        <f>COUNTIF('Data data'!D:D, F469)+COUNTIF('Data data'!#REF!, F469)+COUNTIF('Data data'!#REF!, F469)+COUNTIF('Data data'!G:G, F469)</f>
        <v>#REF!</v>
      </c>
      <c r="H469" t="e">
        <f>'Data data'!#REF!</f>
        <v>#REF!</v>
      </c>
      <c r="I469" t="e">
        <f>COUNTIF('Data data'!D:D, H469)+COUNTIF('Data data'!#REF!, H469)+COUNTIF('Data data'!#REF!, H469)+COUNTIF('Data data'!G:G, H469)</f>
        <v>#REF!</v>
      </c>
      <c r="J469">
        <f>'Data data'!G470</f>
        <v>0.22083333333333333</v>
      </c>
      <c r="K469" t="e">
        <f>COUNTIF('Data data'!D:D, J469)+COUNTIF('Data data'!#REF!, J469)+COUNTIF('Data data'!#REF!, J469)+COUNTIF('Data data'!G:G, J469)</f>
        <v>#REF!</v>
      </c>
      <c r="L469" s="36" t="e">
        <f>'Data data'!#REF!</f>
        <v>#REF!</v>
      </c>
      <c r="M469" t="e">
        <f>COUNTIF('Data data'!#REF!, L469)</f>
        <v>#REF!</v>
      </c>
    </row>
    <row r="470" spans="1:13" ht="14" thickBot="1" x14ac:dyDescent="0.2">
      <c r="A470" s="261"/>
      <c r="B470" s="26" t="str">
        <f>'Data data'!C471</f>
        <v>Cha Cha</v>
      </c>
      <c r="C470">
        <f>COUNTIF('Data data'!C:C, B470)</f>
        <v>1</v>
      </c>
      <c r="D470" t="str">
        <f>'Data data'!D471</f>
        <v>DRAM</v>
      </c>
      <c r="E470" t="e">
        <f>COUNTIF('Data data'!D:D, D470)+COUNTIF('Data data'!#REF!, D470)+COUNTIF('Data data'!#REF!, D470)+COUNTIF('Data data'!G:G, D470)</f>
        <v>#REF!</v>
      </c>
      <c r="F470" t="e">
        <f>'Data data'!#REF!</f>
        <v>#REF!</v>
      </c>
      <c r="G470" t="e">
        <f>COUNTIF('Data data'!D:D, F470)+COUNTIF('Data data'!#REF!, F470)+COUNTIF('Data data'!#REF!, F470)+COUNTIF('Data data'!G:G, F470)</f>
        <v>#REF!</v>
      </c>
      <c r="H470" t="e">
        <f>'Data data'!#REF!</f>
        <v>#REF!</v>
      </c>
      <c r="I470" t="e">
        <f>COUNTIF('Data data'!D:D, H470)+COUNTIF('Data data'!#REF!, H470)+COUNTIF('Data data'!#REF!, H470)+COUNTIF('Data data'!G:G, H470)</f>
        <v>#REF!</v>
      </c>
      <c r="J470">
        <f>'Data data'!G471</f>
        <v>0.17361111111111113</v>
      </c>
      <c r="K470" t="e">
        <f>COUNTIF('Data data'!D:D, J470)+COUNTIF('Data data'!#REF!, J470)+COUNTIF('Data data'!#REF!, J470)+COUNTIF('Data data'!G:G, J470)</f>
        <v>#REF!</v>
      </c>
      <c r="L470" s="36" t="e">
        <f>'Data data'!#REF!</f>
        <v>#REF!</v>
      </c>
      <c r="M470" t="e">
        <f>COUNTIF('Data data'!#REF!, L470)</f>
        <v>#REF!</v>
      </c>
    </row>
    <row r="471" spans="1:13" ht="14" thickBot="1" x14ac:dyDescent="0.2">
      <c r="A471" s="261"/>
      <c r="B471" s="26" t="str">
        <f>'Data data'!C472</f>
        <v>WAP</v>
      </c>
      <c r="C471">
        <f>COUNTIF('Data data'!C:C, B471)</f>
        <v>2</v>
      </c>
      <c r="D471" t="str">
        <f>'Data data'!D472</f>
        <v>Cardi B, Megan Thee Stallion</v>
      </c>
      <c r="E471" t="e">
        <f>COUNTIF('Data data'!D:D, D471)+COUNTIF('Data data'!#REF!, D471)+COUNTIF('Data data'!#REF!, D471)+COUNTIF('Data data'!G:G, D471)</f>
        <v>#REF!</v>
      </c>
      <c r="F471" t="e">
        <f>'Data data'!#REF!</f>
        <v>#REF!</v>
      </c>
      <c r="G471" t="e">
        <f>COUNTIF('Data data'!D:D, F471)+COUNTIF('Data data'!#REF!, F471)+COUNTIF('Data data'!#REF!, F471)+COUNTIF('Data data'!G:G, F471)</f>
        <v>#REF!</v>
      </c>
      <c r="H471" t="e">
        <f>'Data data'!#REF!</f>
        <v>#REF!</v>
      </c>
      <c r="I471" t="e">
        <f>COUNTIF('Data data'!D:D, H471)+COUNTIF('Data data'!#REF!, H471)+COUNTIF('Data data'!#REF!, H471)+COUNTIF('Data data'!G:G, H471)</f>
        <v>#REF!</v>
      </c>
      <c r="J471">
        <f>'Data data'!G472</f>
        <v>0.13055555555555556</v>
      </c>
      <c r="K471" t="e">
        <f>COUNTIF('Data data'!D:D, J471)+COUNTIF('Data data'!#REF!, J471)+COUNTIF('Data data'!#REF!, J471)+COUNTIF('Data data'!G:G, J471)</f>
        <v>#REF!</v>
      </c>
      <c r="L471" s="36" t="e">
        <f>'Data data'!#REF!</f>
        <v>#REF!</v>
      </c>
      <c r="M471" t="e">
        <f>COUNTIF('Data data'!#REF!, L471)</f>
        <v>#REF!</v>
      </c>
    </row>
    <row r="472" spans="1:13" ht="14" thickBot="1" x14ac:dyDescent="0.2">
      <c r="A472" s="261"/>
      <c r="B472" s="26" t="str">
        <f>'Data data'!C473</f>
        <v>Crumble</v>
      </c>
      <c r="C472">
        <f>COUNTIF('Data data'!C:C, B472)</f>
        <v>2</v>
      </c>
      <c r="D472" t="str">
        <f>'Data data'!D473</f>
        <v>Kevin Abstract</v>
      </c>
      <c r="E472" t="e">
        <f>COUNTIF('Data data'!D:D, D472)+COUNTIF('Data data'!#REF!, D472)+COUNTIF('Data data'!#REF!, D472)+COUNTIF('Data data'!G:G, D472)</f>
        <v>#REF!</v>
      </c>
      <c r="F472" t="e">
        <f>'Data data'!#REF!</f>
        <v>#REF!</v>
      </c>
      <c r="G472" t="e">
        <f>COUNTIF('Data data'!D:D, F472)+COUNTIF('Data data'!#REF!, F472)+COUNTIF('Data data'!#REF!, F472)+COUNTIF('Data data'!G:G, F472)</f>
        <v>#REF!</v>
      </c>
      <c r="H472" t="e">
        <f>'Data data'!#REF!</f>
        <v>#REF!</v>
      </c>
      <c r="I472" t="e">
        <f>COUNTIF('Data data'!D:D, H472)+COUNTIF('Data data'!#REF!, H472)+COUNTIF('Data data'!#REF!, H472)+COUNTIF('Data data'!G:G, H472)</f>
        <v>#REF!</v>
      </c>
      <c r="J472">
        <f>'Data data'!G473</f>
        <v>0.13055555555555556</v>
      </c>
      <c r="K472" t="e">
        <f>COUNTIF('Data data'!D:D, J472)+COUNTIF('Data data'!#REF!, J472)+COUNTIF('Data data'!#REF!, J472)+COUNTIF('Data data'!G:G, J472)</f>
        <v>#REF!</v>
      </c>
      <c r="L472" s="36" t="e">
        <f>'Data data'!#REF!</f>
        <v>#REF!</v>
      </c>
      <c r="M472" t="e">
        <f>COUNTIF('Data data'!#REF!, L472)</f>
        <v>#REF!</v>
      </c>
    </row>
    <row r="473" spans="1:13" ht="14" thickBot="1" x14ac:dyDescent="0.2">
      <c r="A473" s="261"/>
      <c r="B473" s="26" t="str">
        <f>'Data data'!C474</f>
        <v>Forgive Me</v>
      </c>
      <c r="C473">
        <f>COUNTIF('Data data'!C:C, B473)</f>
        <v>1</v>
      </c>
      <c r="D473" t="str">
        <f>'Data data'!D474</f>
        <v>Chloe x Halle</v>
      </c>
      <c r="E473" t="e">
        <f>COUNTIF('Data data'!D:D, D473)+COUNTIF('Data data'!#REF!, D473)+COUNTIF('Data data'!#REF!, D473)+COUNTIF('Data data'!G:G, D473)</f>
        <v>#REF!</v>
      </c>
      <c r="F473" t="e">
        <f>'Data data'!#REF!</f>
        <v>#REF!</v>
      </c>
      <c r="G473" t="e">
        <f>COUNTIF('Data data'!D:D, F473)+COUNTIF('Data data'!#REF!, F473)+COUNTIF('Data data'!#REF!, F473)+COUNTIF('Data data'!G:G, F473)</f>
        <v>#REF!</v>
      </c>
      <c r="H473" t="e">
        <f>'Data data'!#REF!</f>
        <v>#REF!</v>
      </c>
      <c r="I473" t="e">
        <f>COUNTIF('Data data'!D:D, H473)+COUNTIF('Data data'!#REF!, H473)+COUNTIF('Data data'!#REF!, H473)+COUNTIF('Data data'!G:G, H473)</f>
        <v>#REF!</v>
      </c>
      <c r="J473">
        <f>'Data data'!G474</f>
        <v>0.10972222222222222</v>
      </c>
      <c r="K473" t="e">
        <f>COUNTIF('Data data'!D:D, J473)+COUNTIF('Data data'!#REF!, J473)+COUNTIF('Data data'!#REF!, J473)+COUNTIF('Data data'!G:G, J473)</f>
        <v>#REF!</v>
      </c>
      <c r="L473" s="36" t="e">
        <f>'Data data'!#REF!</f>
        <v>#REF!</v>
      </c>
      <c r="M473" t="e">
        <f>COUNTIF('Data data'!#REF!, L473)</f>
        <v>#REF!</v>
      </c>
    </row>
    <row r="474" spans="1:13" ht="14" thickBot="1" x14ac:dyDescent="0.2">
      <c r="A474" s="261"/>
      <c r="B474" s="26" t="str">
        <f>'Data data'!C475</f>
        <v>Why</v>
      </c>
      <c r="C474">
        <f>COUNTIF('Data data'!C:C, B474)</f>
        <v>1</v>
      </c>
      <c r="D474" t="str">
        <f>'Data data'!D475</f>
        <v>Dominic Fike</v>
      </c>
      <c r="E474" t="e">
        <f>COUNTIF('Data data'!D:D, D474)+COUNTIF('Data data'!#REF!, D474)+COUNTIF('Data data'!#REF!, D474)+COUNTIF('Data data'!G:G, D474)</f>
        <v>#REF!</v>
      </c>
      <c r="F474" t="e">
        <f>'Data data'!#REF!</f>
        <v>#REF!</v>
      </c>
      <c r="G474" t="e">
        <f>COUNTIF('Data data'!D:D, F474)+COUNTIF('Data data'!#REF!, F474)+COUNTIF('Data data'!#REF!, F474)+COUNTIF('Data data'!G:G, F474)</f>
        <v>#REF!</v>
      </c>
      <c r="H474" t="e">
        <f>'Data data'!#REF!</f>
        <v>#REF!</v>
      </c>
      <c r="I474" t="e">
        <f>COUNTIF('Data data'!D:D, H474)+COUNTIF('Data data'!#REF!, H474)+COUNTIF('Data data'!#REF!, H474)+COUNTIF('Data data'!G:G, H474)</f>
        <v>#REF!</v>
      </c>
      <c r="J474">
        <f>'Data data'!G475</f>
        <v>9.7222222222222224E-2</v>
      </c>
      <c r="K474" t="e">
        <f>COUNTIF('Data data'!D:D, J474)+COUNTIF('Data data'!#REF!, J474)+COUNTIF('Data data'!#REF!, J474)+COUNTIF('Data data'!G:G, J474)</f>
        <v>#REF!</v>
      </c>
      <c r="L474" s="36" t="e">
        <f>'Data data'!#REF!</f>
        <v>#REF!</v>
      </c>
      <c r="M474" t="e">
        <f>COUNTIF('Data data'!#REF!, L474)</f>
        <v>#REF!</v>
      </c>
    </row>
    <row r="475" spans="1:13" ht="14" thickBot="1" x14ac:dyDescent="0.2">
      <c r="A475" s="261"/>
      <c r="B475" s="26" t="str">
        <f>'Data data'!C476</f>
        <v>We Be Burnin' (Recognize It)</v>
      </c>
      <c r="C475">
        <f>COUNTIF('Data data'!C:C, B475)</f>
        <v>1</v>
      </c>
      <c r="D475" t="str">
        <f>'Data data'!D476</f>
        <v>Sean Paul</v>
      </c>
      <c r="E475" t="e">
        <f>COUNTIF('Data data'!D:D, D475)+COUNTIF('Data data'!#REF!, D475)+COUNTIF('Data data'!#REF!, D475)+COUNTIF('Data data'!G:G, D475)</f>
        <v>#REF!</v>
      </c>
      <c r="F475" t="e">
        <f>'Data data'!#REF!</f>
        <v>#REF!</v>
      </c>
      <c r="G475" t="e">
        <f>COUNTIF('Data data'!D:D, F475)+COUNTIF('Data data'!#REF!, F475)+COUNTIF('Data data'!#REF!, F475)+COUNTIF('Data data'!G:G, F475)</f>
        <v>#REF!</v>
      </c>
      <c r="H475" t="e">
        <f>'Data data'!#REF!</f>
        <v>#REF!</v>
      </c>
      <c r="I475" t="e">
        <f>COUNTIF('Data data'!D:D, H475)+COUNTIF('Data data'!#REF!, H475)+COUNTIF('Data data'!#REF!, H475)+COUNTIF('Data data'!G:G, H475)</f>
        <v>#REF!</v>
      </c>
      <c r="J475">
        <f>'Data data'!G476</f>
        <v>0.14791666666666667</v>
      </c>
      <c r="K475" t="e">
        <f>COUNTIF('Data data'!D:D, J475)+COUNTIF('Data data'!#REF!, J475)+COUNTIF('Data data'!#REF!, J475)+COUNTIF('Data data'!G:G, J475)</f>
        <v>#REF!</v>
      </c>
      <c r="L475" s="36" t="e">
        <f>'Data data'!#REF!</f>
        <v>#REF!</v>
      </c>
      <c r="M475" t="e">
        <f>COUNTIF('Data data'!#REF!, L475)</f>
        <v>#REF!</v>
      </c>
    </row>
    <row r="476" spans="1:13" ht="14" thickBot="1" x14ac:dyDescent="0.2">
      <c r="A476" s="261"/>
      <c r="B476" s="26" t="str">
        <f>'Data data'!C477</f>
        <v>Soledad y el Mar</v>
      </c>
      <c r="C476">
        <f>COUNTIF('Data data'!C:C, B476)</f>
        <v>1</v>
      </c>
      <c r="D476" t="str">
        <f>'Data data'!D477</f>
        <v>Natalia Lafourcade</v>
      </c>
      <c r="E476" t="e">
        <f>COUNTIF('Data data'!D:D, D476)+COUNTIF('Data data'!#REF!, D476)+COUNTIF('Data data'!#REF!, D476)+COUNTIF('Data data'!G:G, D476)</f>
        <v>#REF!</v>
      </c>
      <c r="F476" t="e">
        <f>'Data data'!#REF!</f>
        <v>#REF!</v>
      </c>
      <c r="G476" t="e">
        <f>COUNTIF('Data data'!D:D, F476)+COUNTIF('Data data'!#REF!, F476)+COUNTIF('Data data'!#REF!, F476)+COUNTIF('Data data'!G:G, F476)</f>
        <v>#REF!</v>
      </c>
      <c r="H476" t="e">
        <f>'Data data'!#REF!</f>
        <v>#REF!</v>
      </c>
      <c r="I476" t="e">
        <f>COUNTIF('Data data'!D:D, H476)+COUNTIF('Data data'!#REF!, H476)+COUNTIF('Data data'!#REF!, H476)+COUNTIF('Data data'!G:G, H476)</f>
        <v>#REF!</v>
      </c>
      <c r="J476">
        <f>'Data data'!G477</f>
        <v>0.14930555555555555</v>
      </c>
      <c r="K476" t="e">
        <f>COUNTIF('Data data'!D:D, J476)+COUNTIF('Data data'!#REF!, J476)+COUNTIF('Data data'!#REF!, J476)+COUNTIF('Data data'!G:G, J476)</f>
        <v>#REF!</v>
      </c>
      <c r="L476" s="36" t="e">
        <f>'Data data'!#REF!</f>
        <v>#REF!</v>
      </c>
      <c r="M476" t="e">
        <f>COUNTIF('Data data'!#REF!, L476)</f>
        <v>#REF!</v>
      </c>
    </row>
    <row r="477" spans="1:13" ht="14" thickBot="1" x14ac:dyDescent="0.2">
      <c r="A477" s="261"/>
      <c r="B477" s="26" t="str">
        <f>'Data data'!C478</f>
        <v>Piel Canela</v>
      </c>
      <c r="C477">
        <f>COUNTIF('Data data'!C:C, B477)</f>
        <v>2</v>
      </c>
      <c r="D477" t="str">
        <f>'Data data'!D478</f>
        <v>Eydie Gorme</v>
      </c>
      <c r="E477" t="e">
        <f>COUNTIF('Data data'!D:D, D477)+COUNTIF('Data data'!#REF!, D477)+COUNTIF('Data data'!#REF!, D477)+COUNTIF('Data data'!G:G, D477)</f>
        <v>#REF!</v>
      </c>
      <c r="F477" t="e">
        <f>'Data data'!#REF!</f>
        <v>#REF!</v>
      </c>
      <c r="G477" t="e">
        <f>COUNTIF('Data data'!D:D, F477)+COUNTIF('Data data'!#REF!, F477)+COUNTIF('Data data'!#REF!, F477)+COUNTIF('Data data'!G:G, F477)</f>
        <v>#REF!</v>
      </c>
      <c r="H477" t="e">
        <f>'Data data'!#REF!</f>
        <v>#REF!</v>
      </c>
      <c r="I477" t="e">
        <f>COUNTIF('Data data'!D:D, H477)+COUNTIF('Data data'!#REF!, H477)+COUNTIF('Data data'!#REF!, H477)+COUNTIF('Data data'!G:G, H477)</f>
        <v>#REF!</v>
      </c>
      <c r="J477">
        <f>'Data data'!G478</f>
        <v>9.5833333333333326E-2</v>
      </c>
      <c r="K477" t="e">
        <f>COUNTIF('Data data'!D:D, J477)+COUNTIF('Data data'!#REF!, J477)+COUNTIF('Data data'!#REF!, J477)+COUNTIF('Data data'!G:G, J477)</f>
        <v>#REF!</v>
      </c>
      <c r="L477" s="36" t="e">
        <f>'Data data'!#REF!</f>
        <v>#REF!</v>
      </c>
      <c r="M477" t="e">
        <f>COUNTIF('Data data'!#REF!, L477)</f>
        <v>#REF!</v>
      </c>
    </row>
    <row r="478" spans="1:13" ht="14" thickBot="1" x14ac:dyDescent="0.2">
      <c r="A478" s="259"/>
      <c r="B478" s="26" t="str">
        <f>'Data data'!C479</f>
        <v>Killing Me Softly with His Song</v>
      </c>
      <c r="C478">
        <f>COUNTIF('Data data'!C:C, B478)</f>
        <v>1</v>
      </c>
      <c r="D478" t="str">
        <f>'Data data'!D479</f>
        <v>Roberta Flack</v>
      </c>
      <c r="E478" t="e">
        <f>COUNTIF('Data data'!D:D, D478)+COUNTIF('Data data'!#REF!, D478)+COUNTIF('Data data'!#REF!, D478)+COUNTIF('Data data'!G:G, D478)</f>
        <v>#REF!</v>
      </c>
      <c r="F478" t="e">
        <f>'Data data'!#REF!</f>
        <v>#REF!</v>
      </c>
      <c r="G478" t="e">
        <f>COUNTIF('Data data'!D:D, F478)+COUNTIF('Data data'!#REF!, F478)+COUNTIF('Data data'!#REF!, F478)+COUNTIF('Data data'!G:G, F478)</f>
        <v>#REF!</v>
      </c>
      <c r="H478" t="e">
        <f>'Data data'!#REF!</f>
        <v>#REF!</v>
      </c>
      <c r="I478" t="e">
        <f>COUNTIF('Data data'!D:D, H478)+COUNTIF('Data data'!#REF!, H478)+COUNTIF('Data data'!#REF!, H478)+COUNTIF('Data data'!G:G, H478)</f>
        <v>#REF!</v>
      </c>
      <c r="J478">
        <f>'Data data'!G479</f>
        <v>0.19930555555555554</v>
      </c>
      <c r="K478" t="e">
        <f>COUNTIF('Data data'!D:D, J478)+COUNTIF('Data data'!#REF!, J478)+COUNTIF('Data data'!#REF!, J478)+COUNTIF('Data data'!G:G, J478)</f>
        <v>#REF!</v>
      </c>
      <c r="L478" s="36" t="e">
        <f>'Data data'!#REF!</f>
        <v>#REF!</v>
      </c>
      <c r="M478" t="e">
        <f>COUNTIF('Data data'!#REF!, L478)</f>
        <v>#REF!</v>
      </c>
    </row>
    <row r="479" spans="1:13" ht="14" thickBot="1" x14ac:dyDescent="0.2">
      <c r="A479" s="306" t="s">
        <v>383</v>
      </c>
      <c r="B479" s="26" t="str">
        <f>'Data data'!C480</f>
        <v>Baby Boy</v>
      </c>
      <c r="C479">
        <f>COUNTIF('Data data'!C:C, B479)</f>
        <v>3</v>
      </c>
      <c r="D479" t="str">
        <f>'Data data'!D480</f>
        <v>Beyoncé (Mononymous), Sean Paul</v>
      </c>
      <c r="E479" t="e">
        <f>COUNTIF('Data data'!D:D, D479)+COUNTIF('Data data'!#REF!, D479)+COUNTIF('Data data'!#REF!, D479)+COUNTIF('Data data'!G:G, D479)</f>
        <v>#REF!</v>
      </c>
      <c r="F479" t="e">
        <f>'Data data'!#REF!</f>
        <v>#REF!</v>
      </c>
      <c r="G479" t="e">
        <f>COUNTIF('Data data'!D:D, F479)+COUNTIF('Data data'!#REF!, F479)+COUNTIF('Data data'!#REF!, F479)+COUNTIF('Data data'!G:G, F479)</f>
        <v>#REF!</v>
      </c>
      <c r="H479" t="e">
        <f>'Data data'!#REF!</f>
        <v>#REF!</v>
      </c>
      <c r="I479" t="e">
        <f>COUNTIF('Data data'!D:D, H479)+COUNTIF('Data data'!#REF!, H479)+COUNTIF('Data data'!#REF!, H479)+COUNTIF('Data data'!G:G, H479)</f>
        <v>#REF!</v>
      </c>
      <c r="J479">
        <f>'Data data'!G480</f>
        <v>0.17013888888888887</v>
      </c>
      <c r="K479" t="e">
        <f>COUNTIF('Data data'!D:D, J479)+COUNTIF('Data data'!#REF!, J479)+COUNTIF('Data data'!#REF!, J479)+COUNTIF('Data data'!G:G, J479)</f>
        <v>#REF!</v>
      </c>
      <c r="L479" s="36" t="e">
        <f>'Data data'!#REF!</f>
        <v>#REF!</v>
      </c>
      <c r="M479" t="e">
        <f>COUNTIF('Data data'!#REF!, L479)</f>
        <v>#REF!</v>
      </c>
    </row>
    <row r="480" spans="1:13" ht="14" thickBot="1" x14ac:dyDescent="0.2">
      <c r="A480" s="261"/>
      <c r="B480" s="26" t="str">
        <f>'Data data'!C481</f>
        <v>Backyard Boy</v>
      </c>
      <c r="C480">
        <f>COUNTIF('Data data'!C:C, B480)</f>
        <v>1</v>
      </c>
      <c r="D480" t="str">
        <f>'Data data'!D481</f>
        <v>Claire Rosinkranz</v>
      </c>
      <c r="E480" t="e">
        <f>COUNTIF('Data data'!D:D, D480)+COUNTIF('Data data'!#REF!, D480)+COUNTIF('Data data'!#REF!, D480)+COUNTIF('Data data'!G:G, D480)</f>
        <v>#REF!</v>
      </c>
      <c r="F480" t="e">
        <f>'Data data'!#REF!</f>
        <v>#REF!</v>
      </c>
      <c r="G480" t="e">
        <f>COUNTIF('Data data'!D:D, F480)+COUNTIF('Data data'!#REF!, F480)+COUNTIF('Data data'!#REF!, F480)+COUNTIF('Data data'!G:G, F480)</f>
        <v>#REF!</v>
      </c>
      <c r="H480" t="e">
        <f>'Data data'!#REF!</f>
        <v>#REF!</v>
      </c>
      <c r="I480" t="e">
        <f>COUNTIF('Data data'!D:D, H480)+COUNTIF('Data data'!#REF!, H480)+COUNTIF('Data data'!#REF!, H480)+COUNTIF('Data data'!G:G, H480)</f>
        <v>#REF!</v>
      </c>
      <c r="J480">
        <f>'Data data'!G481</f>
        <v>8.9583333333333334E-2</v>
      </c>
      <c r="K480" t="e">
        <f>COUNTIF('Data data'!D:D, J480)+COUNTIF('Data data'!#REF!, J480)+COUNTIF('Data data'!#REF!, J480)+COUNTIF('Data data'!G:G, J480)</f>
        <v>#REF!</v>
      </c>
      <c r="L480" s="36" t="e">
        <f>'Data data'!#REF!</f>
        <v>#REF!</v>
      </c>
      <c r="M480" t="e">
        <f>COUNTIF('Data data'!#REF!, L480)</f>
        <v>#REF!</v>
      </c>
    </row>
    <row r="481" spans="1:13" ht="14" thickBot="1" x14ac:dyDescent="0.2">
      <c r="A481" s="261"/>
      <c r="B481" s="26" t="str">
        <f>'Data data'!C482</f>
        <v>Piel Canela</v>
      </c>
      <c r="C481">
        <f>COUNTIF('Data data'!C:C, B481)</f>
        <v>2</v>
      </c>
      <c r="D481" t="str">
        <f>'Data data'!D482</f>
        <v>Eydie Gorme</v>
      </c>
      <c r="E481" t="e">
        <f>COUNTIF('Data data'!D:D, D481)+COUNTIF('Data data'!#REF!, D481)+COUNTIF('Data data'!#REF!, D481)+COUNTIF('Data data'!G:G, D481)</f>
        <v>#REF!</v>
      </c>
      <c r="F481" t="e">
        <f>'Data data'!#REF!</f>
        <v>#REF!</v>
      </c>
      <c r="G481" t="e">
        <f>COUNTIF('Data data'!D:D, F481)+COUNTIF('Data data'!#REF!, F481)+COUNTIF('Data data'!#REF!, F481)+COUNTIF('Data data'!G:G, F481)</f>
        <v>#REF!</v>
      </c>
      <c r="H481" t="e">
        <f>'Data data'!#REF!</f>
        <v>#REF!</v>
      </c>
      <c r="I481" t="e">
        <f>COUNTIF('Data data'!D:D, H481)+COUNTIF('Data data'!#REF!, H481)+COUNTIF('Data data'!#REF!, H481)+COUNTIF('Data data'!G:G, H481)</f>
        <v>#REF!</v>
      </c>
      <c r="J481">
        <f>'Data data'!G482</f>
        <v>9.5833333333333326E-2</v>
      </c>
      <c r="K481" t="e">
        <f>COUNTIF('Data data'!D:D, J481)+COUNTIF('Data data'!#REF!, J481)+COUNTIF('Data data'!#REF!, J481)+COUNTIF('Data data'!G:G, J481)</f>
        <v>#REF!</v>
      </c>
      <c r="L481" s="36" t="e">
        <f>'Data data'!#REF!</f>
        <v>#REF!</v>
      </c>
      <c r="M481" t="e">
        <f>COUNTIF('Data data'!#REF!, L481)</f>
        <v>#REF!</v>
      </c>
    </row>
    <row r="482" spans="1:13" ht="14" thickBot="1" x14ac:dyDescent="0.2">
      <c r="A482" s="261"/>
      <c r="B482" s="26" t="str">
        <f>'Data data'!C483</f>
        <v>WAP</v>
      </c>
      <c r="C482">
        <f>COUNTIF('Data data'!C:C, B482)</f>
        <v>2</v>
      </c>
      <c r="D482" t="str">
        <f>'Data data'!D483</f>
        <v>Cardi B, Megan Thee Stallion</v>
      </c>
      <c r="E482" t="e">
        <f>COUNTIF('Data data'!D:D, D482)+COUNTIF('Data data'!#REF!, D482)+COUNTIF('Data data'!#REF!, D482)+COUNTIF('Data data'!G:G, D482)</f>
        <v>#REF!</v>
      </c>
      <c r="F482" t="e">
        <f>'Data data'!#REF!</f>
        <v>#REF!</v>
      </c>
      <c r="G482" t="e">
        <f>COUNTIF('Data data'!D:D, F482)+COUNTIF('Data data'!#REF!, F482)+COUNTIF('Data data'!#REF!, F482)+COUNTIF('Data data'!G:G, F482)</f>
        <v>#REF!</v>
      </c>
      <c r="H482" t="e">
        <f>'Data data'!#REF!</f>
        <v>#REF!</v>
      </c>
      <c r="I482" t="e">
        <f>COUNTIF('Data data'!D:D, H482)+COUNTIF('Data data'!#REF!, H482)+COUNTIF('Data data'!#REF!, H482)+COUNTIF('Data data'!G:G, H482)</f>
        <v>#REF!</v>
      </c>
      <c r="J482">
        <f>'Data data'!G483</f>
        <v>0.13055555555555556</v>
      </c>
      <c r="K482" t="e">
        <f>COUNTIF('Data data'!D:D, J482)+COUNTIF('Data data'!#REF!, J482)+COUNTIF('Data data'!#REF!, J482)+COUNTIF('Data data'!G:G, J482)</f>
        <v>#REF!</v>
      </c>
      <c r="L482" s="36" t="e">
        <f>'Data data'!#REF!</f>
        <v>#REF!</v>
      </c>
      <c r="M482" t="e">
        <f>COUNTIF('Data data'!#REF!, L482)</f>
        <v>#REF!</v>
      </c>
    </row>
    <row r="483" spans="1:13" ht="14" thickBot="1" x14ac:dyDescent="0.2">
      <c r="A483" s="261"/>
      <c r="B483" s="26" t="str">
        <f>'Data data'!C484</f>
        <v>Misery Business</v>
      </c>
      <c r="C483">
        <f>COUNTIF('Data data'!C:C, B483)</f>
        <v>1</v>
      </c>
      <c r="D483" t="str">
        <f>'Data data'!D484</f>
        <v>Paramore (Mononymous)</v>
      </c>
      <c r="E483" t="e">
        <f>COUNTIF('Data data'!D:D, D483)+COUNTIF('Data data'!#REF!, D483)+COUNTIF('Data data'!#REF!, D483)+COUNTIF('Data data'!G:G, D483)</f>
        <v>#REF!</v>
      </c>
      <c r="F483" t="e">
        <f>'Data data'!#REF!</f>
        <v>#REF!</v>
      </c>
      <c r="G483" t="e">
        <f>COUNTIF('Data data'!D:D, F483)+COUNTIF('Data data'!#REF!, F483)+COUNTIF('Data data'!#REF!, F483)+COUNTIF('Data data'!G:G, F483)</f>
        <v>#REF!</v>
      </c>
      <c r="H483" t="e">
        <f>'Data data'!#REF!</f>
        <v>#REF!</v>
      </c>
      <c r="I483" t="e">
        <f>COUNTIF('Data data'!D:D, H483)+COUNTIF('Data data'!#REF!, H483)+COUNTIF('Data data'!#REF!, H483)+COUNTIF('Data data'!G:G, H483)</f>
        <v>#REF!</v>
      </c>
      <c r="J483">
        <f>'Data data'!G484</f>
        <v>0.14652777777777778</v>
      </c>
      <c r="K483" t="e">
        <f>COUNTIF('Data data'!D:D, J483)+COUNTIF('Data data'!#REF!, J483)+COUNTIF('Data data'!#REF!, J483)+COUNTIF('Data data'!G:G, J483)</f>
        <v>#REF!</v>
      </c>
      <c r="L483" s="36" t="e">
        <f>'Data data'!#REF!</f>
        <v>#REF!</v>
      </c>
      <c r="M483" t="e">
        <f>COUNTIF('Data data'!#REF!, L483)</f>
        <v>#REF!</v>
      </c>
    </row>
    <row r="484" spans="1:13" ht="14" thickBot="1" x14ac:dyDescent="0.2">
      <c r="A484" s="261"/>
      <c r="B484" s="26" t="str">
        <f>'Data data'!C485</f>
        <v>Do It (Remix)</v>
      </c>
      <c r="C484">
        <f>COUNTIF('Data data'!C:C, B484)</f>
        <v>1</v>
      </c>
      <c r="D484" t="str">
        <f>'Data data'!D485</f>
        <v>Chloe x Halle, Doja Cat, City Girls, Latto</v>
      </c>
      <c r="E484" t="e">
        <f>COUNTIF('Data data'!D:D, D484)+COUNTIF('Data data'!#REF!, D484)+COUNTIF('Data data'!#REF!, D484)+COUNTIF('Data data'!G:G, D484)</f>
        <v>#REF!</v>
      </c>
      <c r="F484" t="e">
        <f>'Data data'!#REF!</f>
        <v>#REF!</v>
      </c>
      <c r="G484" t="e">
        <f>COUNTIF('Data data'!D:D, F484)+COUNTIF('Data data'!#REF!, F484)+COUNTIF('Data data'!#REF!, F484)+COUNTIF('Data data'!G:G, F484)</f>
        <v>#REF!</v>
      </c>
      <c r="H484" t="e">
        <f>'Data data'!#REF!</f>
        <v>#REF!</v>
      </c>
      <c r="I484" t="e">
        <f>COUNTIF('Data data'!D:D, H484)+COUNTIF('Data data'!#REF!, H484)+COUNTIF('Data data'!#REF!, H484)+COUNTIF('Data data'!G:G, H484)</f>
        <v>#REF!</v>
      </c>
      <c r="J484">
        <f>'Data data'!G485</f>
        <v>0.17708333333333334</v>
      </c>
      <c r="K484" t="e">
        <f>COUNTIF('Data data'!D:D, J484)+COUNTIF('Data data'!#REF!, J484)+COUNTIF('Data data'!#REF!, J484)+COUNTIF('Data data'!G:G, J484)</f>
        <v>#REF!</v>
      </c>
      <c r="L484" s="36" t="e">
        <f>'Data data'!#REF!</f>
        <v>#REF!</v>
      </c>
      <c r="M484" t="e">
        <f>COUNTIF('Data data'!#REF!, L484)</f>
        <v>#REF!</v>
      </c>
    </row>
    <row r="485" spans="1:13" ht="14" thickBot="1" x14ac:dyDescent="0.2">
      <c r="A485" s="261"/>
      <c r="B485" s="26" t="str">
        <f>'Data data'!C486</f>
        <v>Fkn Around</v>
      </c>
      <c r="C485">
        <f>COUNTIF('Data data'!C:C, B485)</f>
        <v>1</v>
      </c>
      <c r="D485" t="str">
        <f>'Data data'!D486</f>
        <v>Phony Ppl, Megan Thee Stallion</v>
      </c>
      <c r="E485" t="e">
        <f>COUNTIF('Data data'!D:D, D485)+COUNTIF('Data data'!#REF!, D485)+COUNTIF('Data data'!#REF!, D485)+COUNTIF('Data data'!G:G, D485)</f>
        <v>#REF!</v>
      </c>
      <c r="F485" t="e">
        <f>'Data data'!#REF!</f>
        <v>#REF!</v>
      </c>
      <c r="G485" t="e">
        <f>COUNTIF('Data data'!D:D, F485)+COUNTIF('Data data'!#REF!, F485)+COUNTIF('Data data'!#REF!, F485)+COUNTIF('Data data'!G:G, F485)</f>
        <v>#REF!</v>
      </c>
      <c r="H485" t="e">
        <f>'Data data'!#REF!</f>
        <v>#REF!</v>
      </c>
      <c r="I485" t="e">
        <f>COUNTIF('Data data'!D:D, H485)+COUNTIF('Data data'!#REF!, H485)+COUNTIF('Data data'!#REF!, H485)+COUNTIF('Data data'!G:G, H485)</f>
        <v>#REF!</v>
      </c>
      <c r="J485">
        <f>'Data data'!G486</f>
        <v>0.16944444444444443</v>
      </c>
      <c r="K485" t="e">
        <f>COUNTIF('Data data'!D:D, J485)+COUNTIF('Data data'!#REF!, J485)+COUNTIF('Data data'!#REF!, J485)+COUNTIF('Data data'!G:G, J485)</f>
        <v>#REF!</v>
      </c>
      <c r="L485" s="36" t="e">
        <f>'Data data'!#REF!</f>
        <v>#REF!</v>
      </c>
      <c r="M485" t="e">
        <f>COUNTIF('Data data'!#REF!, L485)</f>
        <v>#REF!</v>
      </c>
    </row>
    <row r="486" spans="1:13" ht="14" thickBot="1" x14ac:dyDescent="0.2">
      <c r="A486" s="261"/>
      <c r="B486" s="26" t="str">
        <f>'Data data'!C487</f>
        <v>Derecho de Nacimiento</v>
      </c>
      <c r="C486">
        <f>COUNTIF('Data data'!C:C, B486)</f>
        <v>1</v>
      </c>
      <c r="D486" t="str">
        <f>'Data data'!D487</f>
        <v>Natalia Lafourcade</v>
      </c>
      <c r="E486" t="e">
        <f>COUNTIF('Data data'!D:D, D486)+COUNTIF('Data data'!#REF!, D486)+COUNTIF('Data data'!#REF!, D486)+COUNTIF('Data data'!G:G, D486)</f>
        <v>#REF!</v>
      </c>
      <c r="F486" t="e">
        <f>'Data data'!#REF!</f>
        <v>#REF!</v>
      </c>
      <c r="G486" t="e">
        <f>COUNTIF('Data data'!D:D, F486)+COUNTIF('Data data'!#REF!, F486)+COUNTIF('Data data'!#REF!, F486)+COUNTIF('Data data'!G:G, F486)</f>
        <v>#REF!</v>
      </c>
      <c r="H486" t="e">
        <f>'Data data'!#REF!</f>
        <v>#REF!</v>
      </c>
      <c r="I486" t="e">
        <f>COUNTIF('Data data'!D:D, H486)+COUNTIF('Data data'!#REF!, H486)+COUNTIF('Data data'!#REF!, H486)+COUNTIF('Data data'!G:G, H486)</f>
        <v>#REF!</v>
      </c>
      <c r="J486">
        <f>'Data data'!G487</f>
        <v>0.24236111111111111</v>
      </c>
      <c r="K486" t="e">
        <f>COUNTIF('Data data'!D:D, J486)+COUNTIF('Data data'!#REF!, J486)+COUNTIF('Data data'!#REF!, J486)+COUNTIF('Data data'!G:G, J486)</f>
        <v>#REF!</v>
      </c>
      <c r="L486" s="36" t="e">
        <f>'Data data'!#REF!</f>
        <v>#REF!</v>
      </c>
      <c r="M486" t="e">
        <f>COUNTIF('Data data'!#REF!, L486)</f>
        <v>#REF!</v>
      </c>
    </row>
    <row r="487" spans="1:13" ht="14" thickBot="1" x14ac:dyDescent="0.2">
      <c r="A487" s="261"/>
      <c r="B487" s="26" t="str">
        <f>'Data data'!C488</f>
        <v>I'm Still in Love with You</v>
      </c>
      <c r="C487">
        <f>COUNTIF('Data data'!C:C, B487)</f>
        <v>1</v>
      </c>
      <c r="D487" t="str">
        <f>'Data data'!D488</f>
        <v>Sean Paul, Sasha (Mononymous)</v>
      </c>
      <c r="E487" t="e">
        <f>COUNTIF('Data data'!D:D, D487)+COUNTIF('Data data'!#REF!, D487)+COUNTIF('Data data'!#REF!, D487)+COUNTIF('Data data'!G:G, D487)</f>
        <v>#REF!</v>
      </c>
      <c r="F487" t="e">
        <f>'Data data'!#REF!</f>
        <v>#REF!</v>
      </c>
      <c r="G487" t="e">
        <f>COUNTIF('Data data'!D:D, F487)+COUNTIF('Data data'!#REF!, F487)+COUNTIF('Data data'!#REF!, F487)+COUNTIF('Data data'!G:G, F487)</f>
        <v>#REF!</v>
      </c>
      <c r="H487" t="e">
        <f>'Data data'!#REF!</f>
        <v>#REF!</v>
      </c>
      <c r="I487" t="e">
        <f>COUNTIF('Data data'!D:D, H487)+COUNTIF('Data data'!#REF!, H487)+COUNTIF('Data data'!#REF!, H487)+COUNTIF('Data data'!G:G, H487)</f>
        <v>#REF!</v>
      </c>
      <c r="J487">
        <f>'Data data'!G488</f>
        <v>0.19652777777777777</v>
      </c>
      <c r="K487" t="e">
        <f>COUNTIF('Data data'!D:D, J487)+COUNTIF('Data data'!#REF!, J487)+COUNTIF('Data data'!#REF!, J487)+COUNTIF('Data data'!G:G, J487)</f>
        <v>#REF!</v>
      </c>
      <c r="L487" s="36" t="e">
        <f>'Data data'!#REF!</f>
        <v>#REF!</v>
      </c>
      <c r="M487" t="e">
        <f>COUNTIF('Data data'!#REF!, L487)</f>
        <v>#REF!</v>
      </c>
    </row>
    <row r="488" spans="1:13" ht="14" thickBot="1" x14ac:dyDescent="0.2">
      <c r="A488" s="259"/>
      <c r="B488" s="26" t="str">
        <f>'Data data'!C489</f>
        <v>Freak</v>
      </c>
      <c r="C488">
        <f>COUNTIF('Data data'!C:C, B488)</f>
        <v>1</v>
      </c>
      <c r="D488" t="str">
        <f>'Data data'!D489</f>
        <v>Doja Cat</v>
      </c>
      <c r="E488" t="e">
        <f>COUNTIF('Data data'!D:D, D488)+COUNTIF('Data data'!#REF!, D488)+COUNTIF('Data data'!#REF!, D488)+COUNTIF('Data data'!G:G, D488)</f>
        <v>#REF!</v>
      </c>
      <c r="F488" t="e">
        <f>'Data data'!#REF!</f>
        <v>#REF!</v>
      </c>
      <c r="G488" t="e">
        <f>COUNTIF('Data data'!D:D, F488)+COUNTIF('Data data'!#REF!, F488)+COUNTIF('Data data'!#REF!, F488)+COUNTIF('Data data'!G:G, F488)</f>
        <v>#REF!</v>
      </c>
      <c r="H488" t="e">
        <f>'Data data'!#REF!</f>
        <v>#REF!</v>
      </c>
      <c r="I488" t="e">
        <f>COUNTIF('Data data'!D:D, H488)+COUNTIF('Data data'!#REF!, H488)+COUNTIF('Data data'!#REF!, H488)+COUNTIF('Data data'!G:G, H488)</f>
        <v>#REF!</v>
      </c>
      <c r="J488">
        <f>'Data data'!G489</f>
        <v>0.19722222222222222</v>
      </c>
      <c r="K488" t="e">
        <f>COUNTIF('Data data'!D:D, J488)+COUNTIF('Data data'!#REF!, J488)+COUNTIF('Data data'!#REF!, J488)+COUNTIF('Data data'!G:G, J488)</f>
        <v>#REF!</v>
      </c>
      <c r="L488" s="36" t="e">
        <f>'Data data'!#REF!</f>
        <v>#REF!</v>
      </c>
      <c r="M488" t="e">
        <f>COUNTIF('Data data'!#REF!, L488)</f>
        <v>#REF!</v>
      </c>
    </row>
    <row r="489" spans="1:13" ht="14" thickBot="1" x14ac:dyDescent="0.2">
      <c r="A489" s="306" t="s">
        <v>384</v>
      </c>
      <c r="B489" s="26" t="str">
        <f>'Data data'!C490</f>
        <v>Be Careful</v>
      </c>
      <c r="C489">
        <f>COUNTIF('Data data'!C:C, B489)</f>
        <v>1</v>
      </c>
      <c r="D489" t="str">
        <f>'Data data'!D490</f>
        <v>Cardi B</v>
      </c>
      <c r="E489" t="e">
        <f>COUNTIF('Data data'!D:D, D489)+COUNTIF('Data data'!#REF!, D489)+COUNTIF('Data data'!#REF!, D489)+COUNTIF('Data data'!G:G, D489)</f>
        <v>#REF!</v>
      </c>
      <c r="F489" t="e">
        <f>'Data data'!#REF!</f>
        <v>#REF!</v>
      </c>
      <c r="G489" t="e">
        <f>COUNTIF('Data data'!D:D, F489)+COUNTIF('Data data'!#REF!, F489)+COUNTIF('Data data'!#REF!, F489)+COUNTIF('Data data'!G:G, F489)</f>
        <v>#REF!</v>
      </c>
      <c r="H489" t="e">
        <f>'Data data'!#REF!</f>
        <v>#REF!</v>
      </c>
      <c r="I489" t="e">
        <f>COUNTIF('Data data'!D:D, H489)+COUNTIF('Data data'!#REF!, H489)+COUNTIF('Data data'!#REF!, H489)+COUNTIF('Data data'!G:G, H489)</f>
        <v>#REF!</v>
      </c>
      <c r="J489">
        <f>'Data data'!G490</f>
        <v>0.14652777777777778</v>
      </c>
      <c r="K489" t="e">
        <f>COUNTIF('Data data'!D:D, J489)+COUNTIF('Data data'!#REF!, J489)+COUNTIF('Data data'!#REF!, J489)+COUNTIF('Data data'!G:G, J489)</f>
        <v>#REF!</v>
      </c>
      <c r="L489" s="36" t="e">
        <f>'Data data'!#REF!</f>
        <v>#REF!</v>
      </c>
      <c r="M489" t="e">
        <f>COUNTIF('Data data'!#REF!, L489)</f>
        <v>#REF!</v>
      </c>
    </row>
    <row r="490" spans="1:13" ht="14" thickBot="1" x14ac:dyDescent="0.2">
      <c r="A490" s="307"/>
      <c r="B490" s="26" t="str">
        <f>'Data data'!C491</f>
        <v>ST. PERCY</v>
      </c>
      <c r="C490">
        <f>COUNTIF('Data data'!C:C, B490)</f>
        <v>1</v>
      </c>
      <c r="D490" t="str">
        <f>'Data data'!D491</f>
        <v>BROCKHAMPTON</v>
      </c>
      <c r="E490" t="e">
        <f>COUNTIF('Data data'!D:D, D490)+COUNTIF('Data data'!#REF!, D490)+COUNTIF('Data data'!#REF!, D490)+COUNTIF('Data data'!G:G, D490)</f>
        <v>#REF!</v>
      </c>
      <c r="F490" t="e">
        <f>'Data data'!#REF!</f>
        <v>#REF!</v>
      </c>
      <c r="G490" t="e">
        <f>COUNTIF('Data data'!D:D, F490)+COUNTIF('Data data'!#REF!, F490)+COUNTIF('Data data'!#REF!, F490)+COUNTIF('Data data'!G:G, F490)</f>
        <v>#REF!</v>
      </c>
      <c r="H490" t="e">
        <f>'Data data'!#REF!</f>
        <v>#REF!</v>
      </c>
      <c r="I490" t="e">
        <f>COUNTIF('Data data'!D:D, H490)+COUNTIF('Data data'!#REF!, H490)+COUNTIF('Data data'!#REF!, H490)+COUNTIF('Data data'!G:G, H490)</f>
        <v>#REF!</v>
      </c>
      <c r="J490">
        <f>'Data data'!G491</f>
        <v>0.14652777777777778</v>
      </c>
      <c r="K490" t="e">
        <f>COUNTIF('Data data'!D:D, J490)+COUNTIF('Data data'!#REF!, J490)+COUNTIF('Data data'!#REF!, J490)+COUNTIF('Data data'!G:G, J490)</f>
        <v>#REF!</v>
      </c>
      <c r="L490" s="36" t="e">
        <f>'Data data'!#REF!</f>
        <v>#REF!</v>
      </c>
      <c r="M490" t="e">
        <f>COUNTIF('Data data'!#REF!, L490)</f>
        <v>#REF!</v>
      </c>
    </row>
    <row r="491" spans="1:13" ht="14" thickBot="1" x14ac:dyDescent="0.2">
      <c r="A491" s="307"/>
      <c r="B491" s="26" t="str">
        <f>'Data data'!C492</f>
        <v>Discounts</v>
      </c>
      <c r="C491">
        <f>COUNTIF('Data data'!C:C, B491)</f>
        <v>1</v>
      </c>
      <c r="D491" t="str">
        <f>'Data data'!D492</f>
        <v>cupcakKe</v>
      </c>
      <c r="E491" t="e">
        <f>COUNTIF('Data data'!D:D, D491)+COUNTIF('Data data'!#REF!, D491)+COUNTIF('Data data'!#REF!, D491)+COUNTIF('Data data'!G:G, D491)</f>
        <v>#REF!</v>
      </c>
      <c r="F491" t="e">
        <f>'Data data'!#REF!</f>
        <v>#REF!</v>
      </c>
      <c r="G491" t="e">
        <f>COUNTIF('Data data'!D:D, F491)+COUNTIF('Data data'!#REF!, F491)+COUNTIF('Data data'!#REF!, F491)+COUNTIF('Data data'!G:G, F491)</f>
        <v>#REF!</v>
      </c>
      <c r="H491" t="e">
        <f>'Data data'!#REF!</f>
        <v>#REF!</v>
      </c>
      <c r="I491" t="e">
        <f>COUNTIF('Data data'!D:D, H491)+COUNTIF('Data data'!#REF!, H491)+COUNTIF('Data data'!#REF!, H491)+COUNTIF('Data data'!G:G, H491)</f>
        <v>#REF!</v>
      </c>
      <c r="J491">
        <f>'Data data'!G492</f>
        <v>0.12222222222222223</v>
      </c>
      <c r="K491" t="e">
        <f>COUNTIF('Data data'!D:D, J491)+COUNTIF('Data data'!#REF!, J491)+COUNTIF('Data data'!#REF!, J491)+COUNTIF('Data data'!G:G, J491)</f>
        <v>#REF!</v>
      </c>
      <c r="L491" s="36" t="e">
        <f>'Data data'!#REF!</f>
        <v>#REF!</v>
      </c>
      <c r="M491" t="e">
        <f>COUNTIF('Data data'!#REF!, L491)</f>
        <v>#REF!</v>
      </c>
    </row>
    <row r="492" spans="1:13" ht="14" thickBot="1" x14ac:dyDescent="0.2">
      <c r="A492" s="307"/>
      <c r="B492" s="26" t="str">
        <f>'Data data'!C493</f>
        <v>Adore You</v>
      </c>
      <c r="C492">
        <f>COUNTIF('Data data'!C:C, B492)</f>
        <v>1</v>
      </c>
      <c r="D492" t="str">
        <f>'Data data'!D493</f>
        <v>Harry Styles</v>
      </c>
      <c r="E492" t="e">
        <f>COUNTIF('Data data'!D:D, D492)+COUNTIF('Data data'!#REF!, D492)+COUNTIF('Data data'!#REF!, D492)+COUNTIF('Data data'!G:G, D492)</f>
        <v>#REF!</v>
      </c>
      <c r="F492" t="e">
        <f>'Data data'!#REF!</f>
        <v>#REF!</v>
      </c>
      <c r="G492" t="e">
        <f>COUNTIF('Data data'!D:D, F492)+COUNTIF('Data data'!#REF!, F492)+COUNTIF('Data data'!#REF!, F492)+COUNTIF('Data data'!G:G, F492)</f>
        <v>#REF!</v>
      </c>
      <c r="H492" t="e">
        <f>'Data data'!#REF!</f>
        <v>#REF!</v>
      </c>
      <c r="I492" t="e">
        <f>COUNTIF('Data data'!D:D, H492)+COUNTIF('Data data'!#REF!, H492)+COUNTIF('Data data'!#REF!, H492)+COUNTIF('Data data'!G:G, H492)</f>
        <v>#REF!</v>
      </c>
      <c r="J492">
        <f>'Data data'!G493</f>
        <v>0.14375000000000002</v>
      </c>
      <c r="K492" t="e">
        <f>COUNTIF('Data data'!D:D, J492)+COUNTIF('Data data'!#REF!, J492)+COUNTIF('Data data'!#REF!, J492)+COUNTIF('Data data'!G:G, J492)</f>
        <v>#REF!</v>
      </c>
      <c r="L492" s="36" t="e">
        <f>'Data data'!#REF!</f>
        <v>#REF!</v>
      </c>
      <c r="M492" t="e">
        <f>COUNTIF('Data data'!#REF!, L492)</f>
        <v>#REF!</v>
      </c>
    </row>
    <row r="493" spans="1:13" ht="14" thickBot="1" x14ac:dyDescent="0.2">
      <c r="A493" s="307"/>
      <c r="B493" s="26" t="str">
        <f>'Data data'!C494</f>
        <v>Tumbao</v>
      </c>
      <c r="C493">
        <f>COUNTIF('Data data'!C:C, B493)</f>
        <v>1</v>
      </c>
      <c r="D493" t="str">
        <f>'Data data'!D494</f>
        <v>Kat Dahlia</v>
      </c>
      <c r="E493" t="e">
        <f>COUNTIF('Data data'!D:D, D493)+COUNTIF('Data data'!#REF!, D493)+COUNTIF('Data data'!#REF!, D493)+COUNTIF('Data data'!G:G, D493)</f>
        <v>#REF!</v>
      </c>
      <c r="F493" t="e">
        <f>'Data data'!#REF!</f>
        <v>#REF!</v>
      </c>
      <c r="G493" t="e">
        <f>COUNTIF('Data data'!D:D, F493)+COUNTIF('Data data'!#REF!, F493)+COUNTIF('Data data'!#REF!, F493)+COUNTIF('Data data'!G:G, F493)</f>
        <v>#REF!</v>
      </c>
      <c r="H493" t="e">
        <f>'Data data'!#REF!</f>
        <v>#REF!</v>
      </c>
      <c r="I493" t="e">
        <f>COUNTIF('Data data'!D:D, H493)+COUNTIF('Data data'!#REF!, H493)+COUNTIF('Data data'!#REF!, H493)+COUNTIF('Data data'!G:G, H493)</f>
        <v>#REF!</v>
      </c>
      <c r="J493">
        <f>'Data data'!G494</f>
        <v>0.15972222222222224</v>
      </c>
      <c r="K493" t="e">
        <f>COUNTIF('Data data'!D:D, J493)+COUNTIF('Data data'!#REF!, J493)+COUNTIF('Data data'!#REF!, J493)+COUNTIF('Data data'!G:G, J493)</f>
        <v>#REF!</v>
      </c>
      <c r="L493" s="36" t="e">
        <f>'Data data'!#REF!</f>
        <v>#REF!</v>
      </c>
      <c r="M493" t="e">
        <f>COUNTIF('Data data'!#REF!, L493)</f>
        <v>#REF!</v>
      </c>
    </row>
    <row r="494" spans="1:13" ht="14" thickBot="1" x14ac:dyDescent="0.2">
      <c r="A494" s="307"/>
      <c r="B494" s="26" t="str">
        <f>'Data data'!C495</f>
        <v>Contra Todo</v>
      </c>
      <c r="C494">
        <f>COUNTIF('Data data'!C:C, B494)</f>
        <v>1</v>
      </c>
      <c r="D494" t="str">
        <f>'Data data'!D495</f>
        <v>iLe (Mononymous)</v>
      </c>
      <c r="E494" t="e">
        <f>COUNTIF('Data data'!D:D, D494)+COUNTIF('Data data'!#REF!, D494)+COUNTIF('Data data'!#REF!, D494)+COUNTIF('Data data'!G:G, D494)</f>
        <v>#REF!</v>
      </c>
      <c r="F494" t="e">
        <f>'Data data'!#REF!</f>
        <v>#REF!</v>
      </c>
      <c r="G494" t="e">
        <f>COUNTIF('Data data'!D:D, F494)+COUNTIF('Data data'!#REF!, F494)+COUNTIF('Data data'!#REF!, F494)+COUNTIF('Data data'!G:G, F494)</f>
        <v>#REF!</v>
      </c>
      <c r="H494" t="e">
        <f>'Data data'!#REF!</f>
        <v>#REF!</v>
      </c>
      <c r="I494" t="e">
        <f>COUNTIF('Data data'!D:D, H494)+COUNTIF('Data data'!#REF!, H494)+COUNTIF('Data data'!#REF!, H494)+COUNTIF('Data data'!G:G, H494)</f>
        <v>#REF!</v>
      </c>
      <c r="J494">
        <f>'Data data'!G495</f>
        <v>0.17361111111111113</v>
      </c>
      <c r="K494" t="e">
        <f>COUNTIF('Data data'!D:D, J494)+COUNTIF('Data data'!#REF!, J494)+COUNTIF('Data data'!#REF!, J494)+COUNTIF('Data data'!G:G, J494)</f>
        <v>#REF!</v>
      </c>
      <c r="L494" s="36" t="e">
        <f>'Data data'!#REF!</f>
        <v>#REF!</v>
      </c>
      <c r="M494" t="e">
        <f>COUNTIF('Data data'!#REF!, L494)</f>
        <v>#REF!</v>
      </c>
    </row>
    <row r="495" spans="1:13" ht="14" thickBot="1" x14ac:dyDescent="0.2">
      <c r="A495" s="307"/>
      <c r="B495" s="26" t="str">
        <f>'Data data'!C496</f>
        <v>Fair Game</v>
      </c>
      <c r="C495">
        <f>COUNTIF('Data data'!C:C, B495)</f>
        <v>1</v>
      </c>
      <c r="D495" t="str">
        <f>'Data data'!D496</f>
        <v>Sia (Mononymous)</v>
      </c>
      <c r="E495" t="e">
        <f>COUNTIF('Data data'!D:D, D495)+COUNTIF('Data data'!#REF!, D495)+COUNTIF('Data data'!#REF!, D495)+COUNTIF('Data data'!G:G, D495)</f>
        <v>#REF!</v>
      </c>
      <c r="F495" t="e">
        <f>'Data data'!#REF!</f>
        <v>#REF!</v>
      </c>
      <c r="G495" t="e">
        <f>COUNTIF('Data data'!D:D, F495)+COUNTIF('Data data'!#REF!, F495)+COUNTIF('Data data'!#REF!, F495)+COUNTIF('Data data'!G:G, F495)</f>
        <v>#REF!</v>
      </c>
      <c r="H495" t="e">
        <f>'Data data'!#REF!</f>
        <v>#REF!</v>
      </c>
      <c r="I495" t="e">
        <f>COUNTIF('Data data'!D:D, H495)+COUNTIF('Data data'!#REF!, H495)+COUNTIF('Data data'!#REF!, H495)+COUNTIF('Data data'!G:G, H495)</f>
        <v>#REF!</v>
      </c>
      <c r="J495">
        <f>'Data data'!G496</f>
        <v>0.16111111111111112</v>
      </c>
      <c r="K495" t="e">
        <f>COUNTIF('Data data'!D:D, J495)+COUNTIF('Data data'!#REF!, J495)+COUNTIF('Data data'!#REF!, J495)+COUNTIF('Data data'!G:G, J495)</f>
        <v>#REF!</v>
      </c>
      <c r="L495" s="36" t="e">
        <f>'Data data'!#REF!</f>
        <v>#REF!</v>
      </c>
      <c r="M495" t="e">
        <f>COUNTIF('Data data'!#REF!, L495)</f>
        <v>#REF!</v>
      </c>
    </row>
    <row r="496" spans="1:13" ht="14" thickBot="1" x14ac:dyDescent="0.2">
      <c r="A496" s="307"/>
      <c r="B496" s="26" t="str">
        <f>'Data data'!C497</f>
        <v>Youngblood</v>
      </c>
      <c r="C496">
        <f>COUNTIF('Data data'!C:C, B496)</f>
        <v>1</v>
      </c>
      <c r="D496" t="str">
        <f>'Data data'!D497</f>
        <v>5 Seconds of Summer</v>
      </c>
      <c r="E496" t="e">
        <f>COUNTIF('Data data'!D:D, D496)+COUNTIF('Data data'!#REF!, D496)+COUNTIF('Data data'!#REF!, D496)+COUNTIF('Data data'!G:G, D496)</f>
        <v>#REF!</v>
      </c>
      <c r="F496" t="e">
        <f>'Data data'!#REF!</f>
        <v>#REF!</v>
      </c>
      <c r="G496" t="e">
        <f>COUNTIF('Data data'!D:D, F496)+COUNTIF('Data data'!#REF!, F496)+COUNTIF('Data data'!#REF!, F496)+COUNTIF('Data data'!G:G, F496)</f>
        <v>#REF!</v>
      </c>
      <c r="H496" t="e">
        <f>'Data data'!#REF!</f>
        <v>#REF!</v>
      </c>
      <c r="I496" t="e">
        <f>COUNTIF('Data data'!D:D, H496)+COUNTIF('Data data'!#REF!, H496)+COUNTIF('Data data'!#REF!, H496)+COUNTIF('Data data'!G:G, H496)</f>
        <v>#REF!</v>
      </c>
      <c r="J496">
        <f>'Data data'!G497</f>
        <v>0.14097222222222222</v>
      </c>
      <c r="K496" t="e">
        <f>COUNTIF('Data data'!D:D, J496)+COUNTIF('Data data'!#REF!, J496)+COUNTIF('Data data'!#REF!, J496)+COUNTIF('Data data'!G:G, J496)</f>
        <v>#REF!</v>
      </c>
      <c r="L496" s="36" t="e">
        <f>'Data data'!#REF!</f>
        <v>#REF!</v>
      </c>
      <c r="M496" t="e">
        <f>COUNTIF('Data data'!#REF!, L496)</f>
        <v>#REF!</v>
      </c>
    </row>
    <row r="497" spans="1:13" ht="14" thickBot="1" x14ac:dyDescent="0.2">
      <c r="A497" s="307"/>
      <c r="B497" s="26" t="str">
        <f>'Data data'!C498</f>
        <v>Sabor a Mí</v>
      </c>
      <c r="C497">
        <f>COUNTIF('Data data'!C:C, B497)</f>
        <v>1</v>
      </c>
      <c r="D497" t="str">
        <f>'Data data'!D498</f>
        <v>Eydie Gorme</v>
      </c>
      <c r="E497" t="e">
        <f>COUNTIF('Data data'!D:D, D497)+COUNTIF('Data data'!#REF!, D497)+COUNTIF('Data data'!#REF!, D497)+COUNTIF('Data data'!G:G, D497)</f>
        <v>#REF!</v>
      </c>
      <c r="F497" t="e">
        <f>'Data data'!#REF!</f>
        <v>#REF!</v>
      </c>
      <c r="G497" t="e">
        <f>COUNTIF('Data data'!D:D, F497)+COUNTIF('Data data'!#REF!, F497)+COUNTIF('Data data'!#REF!, F497)+COUNTIF('Data data'!G:G, F497)</f>
        <v>#REF!</v>
      </c>
      <c r="H497" t="e">
        <f>'Data data'!#REF!</f>
        <v>#REF!</v>
      </c>
      <c r="I497" t="e">
        <f>COUNTIF('Data data'!D:D, H497)+COUNTIF('Data data'!#REF!, H497)+COUNTIF('Data data'!#REF!, H497)+COUNTIF('Data data'!G:G, H497)</f>
        <v>#REF!</v>
      </c>
      <c r="J497">
        <f>'Data data'!G498</f>
        <v>0.11666666666666665</v>
      </c>
      <c r="K497" t="e">
        <f>COUNTIF('Data data'!D:D, J497)+COUNTIF('Data data'!#REF!, J497)+COUNTIF('Data data'!#REF!, J497)+COUNTIF('Data data'!G:G, J497)</f>
        <v>#REF!</v>
      </c>
      <c r="L497" s="36" t="e">
        <f>'Data data'!#REF!</f>
        <v>#REF!</v>
      </c>
      <c r="M497" t="e">
        <f>COUNTIF('Data data'!#REF!, L497)</f>
        <v>#REF!</v>
      </c>
    </row>
    <row r="498" spans="1:13" ht="14" thickBot="1" x14ac:dyDescent="0.2">
      <c r="A498" s="307"/>
      <c r="B498" s="26" t="str">
        <f>'Data data'!C499</f>
        <v>MotorSport</v>
      </c>
      <c r="C498">
        <f>COUNTIF('Data data'!C:C, B498)</f>
        <v>1</v>
      </c>
      <c r="D498" t="str">
        <f>'Data data'!D499</f>
        <v>Migos, Nicki Minaj, Cardi B</v>
      </c>
      <c r="E498" t="e">
        <f>COUNTIF('Data data'!D:D, D498)+COUNTIF('Data data'!#REF!, D498)+COUNTIF('Data data'!#REF!, D498)+COUNTIF('Data data'!G:G, D498)</f>
        <v>#REF!</v>
      </c>
      <c r="F498" t="e">
        <f>'Data data'!#REF!</f>
        <v>#REF!</v>
      </c>
      <c r="G498" t="e">
        <f>COUNTIF('Data data'!D:D, F498)+COUNTIF('Data data'!#REF!, F498)+COUNTIF('Data data'!#REF!, F498)+COUNTIF('Data data'!G:G, F498)</f>
        <v>#REF!</v>
      </c>
      <c r="H498" t="e">
        <f>'Data data'!#REF!</f>
        <v>#REF!</v>
      </c>
      <c r="I498" t="e">
        <f>COUNTIF('Data data'!D:D, H498)+COUNTIF('Data data'!#REF!, H498)+COUNTIF('Data data'!#REF!, H498)+COUNTIF('Data data'!G:G, H498)</f>
        <v>#REF!</v>
      </c>
      <c r="J498">
        <f>'Data data'!G499</f>
        <v>0.21041666666666667</v>
      </c>
      <c r="K498" t="e">
        <f>COUNTIF('Data data'!D:D, J498)+COUNTIF('Data data'!#REF!, J498)+COUNTIF('Data data'!#REF!, J498)+COUNTIF('Data data'!G:G, J498)</f>
        <v>#REF!</v>
      </c>
      <c r="L498" s="36" t="e">
        <f>'Data data'!#REF!</f>
        <v>#REF!</v>
      </c>
      <c r="M498" t="e">
        <f>COUNTIF('Data data'!#REF!, L498)</f>
        <v>#REF!</v>
      </c>
    </row>
    <row r="499" spans="1:13" ht="14" thickBot="1" x14ac:dyDescent="0.2">
      <c r="A499" s="307"/>
      <c r="B499" s="26" t="str">
        <f>'Data data'!C500</f>
        <v>Dreams (Fleetwood Mac)</v>
      </c>
      <c r="C499">
        <f>COUNTIF('Data data'!C:C, B499)</f>
        <v>1</v>
      </c>
      <c r="D499" t="str">
        <f>'Data data'!D500</f>
        <v>Fleetwood Mac</v>
      </c>
      <c r="E499" t="e">
        <f>COUNTIF('Data data'!D:D, D499)+COUNTIF('Data data'!#REF!, D499)+COUNTIF('Data data'!#REF!, D499)+COUNTIF('Data data'!G:G, D499)</f>
        <v>#REF!</v>
      </c>
      <c r="F499" t="e">
        <f>'Data data'!#REF!</f>
        <v>#REF!</v>
      </c>
      <c r="G499" t="e">
        <f>COUNTIF('Data data'!D:D, F499)+COUNTIF('Data data'!#REF!, F499)+COUNTIF('Data data'!#REF!, F499)+COUNTIF('Data data'!G:G, F499)</f>
        <v>#REF!</v>
      </c>
      <c r="H499" t="e">
        <f>'Data data'!#REF!</f>
        <v>#REF!</v>
      </c>
      <c r="I499" t="e">
        <f>COUNTIF('Data data'!D:D, H499)+COUNTIF('Data data'!#REF!, H499)+COUNTIF('Data data'!#REF!, H499)+COUNTIF('Data data'!G:G, H499)</f>
        <v>#REF!</v>
      </c>
      <c r="J499">
        <f>'Data data'!G500</f>
        <v>0.17916666666666667</v>
      </c>
      <c r="K499" t="e">
        <f>COUNTIF('Data data'!D:D, J499)+COUNTIF('Data data'!#REF!, J499)+COUNTIF('Data data'!#REF!, J499)+COUNTIF('Data data'!G:G, J499)</f>
        <v>#REF!</v>
      </c>
      <c r="L499" s="36" t="e">
        <f>'Data data'!#REF!</f>
        <v>#REF!</v>
      </c>
      <c r="M499" t="e">
        <f>COUNTIF('Data data'!#REF!, L499)</f>
        <v>#REF!</v>
      </c>
    </row>
    <row r="500" spans="1:13" ht="14" thickBot="1" x14ac:dyDescent="0.2">
      <c r="A500" s="308"/>
      <c r="B500" s="26" t="str">
        <f>'Data data'!C501</f>
        <v>Blinding Lights</v>
      </c>
      <c r="C500">
        <f>COUNTIF('Data data'!C:C, B500)</f>
        <v>1</v>
      </c>
      <c r="D500" t="str">
        <f>'Data data'!D501</f>
        <v>The Weeknd</v>
      </c>
      <c r="E500" t="e">
        <f>COUNTIF('Data data'!D:D, D500)+COUNTIF('Data data'!#REF!, D500)+COUNTIF('Data data'!#REF!, D500)+COUNTIF('Data data'!G:G, D500)</f>
        <v>#REF!</v>
      </c>
      <c r="F500" t="e">
        <f>'Data data'!#REF!</f>
        <v>#REF!</v>
      </c>
      <c r="G500" t="e">
        <f>COUNTIF('Data data'!D:D, F500)+COUNTIF('Data data'!#REF!, F500)+COUNTIF('Data data'!#REF!, F500)+COUNTIF('Data data'!G:G, F500)</f>
        <v>#REF!</v>
      </c>
      <c r="H500" t="e">
        <f>'Data data'!#REF!</f>
        <v>#REF!</v>
      </c>
      <c r="I500" t="e">
        <f>COUNTIF('Data data'!D:D, H500)+COUNTIF('Data data'!#REF!, H500)+COUNTIF('Data data'!#REF!, H500)+COUNTIF('Data data'!G:G, H500)</f>
        <v>#REF!</v>
      </c>
      <c r="J500">
        <f>'Data data'!G501</f>
        <v>0.1388888888888889</v>
      </c>
      <c r="K500" t="e">
        <f>COUNTIF('Data data'!D:D, J500)+COUNTIF('Data data'!#REF!, J500)+COUNTIF('Data data'!#REF!, J500)+COUNTIF('Data data'!G:G, J500)</f>
        <v>#REF!</v>
      </c>
      <c r="L500" s="36" t="e">
        <f>'Data data'!#REF!</f>
        <v>#REF!</v>
      </c>
      <c r="M500" t="e">
        <f>COUNTIF('Data data'!#REF!, L500)</f>
        <v>#REF!</v>
      </c>
    </row>
    <row r="501" spans="1:13" ht="14" thickBot="1" x14ac:dyDescent="0.2">
      <c r="A501" s="303" t="s">
        <v>385</v>
      </c>
      <c r="B501" s="26" t="str">
        <f>'Data data'!C502</f>
        <v>Ungodly Hour</v>
      </c>
      <c r="C501">
        <f>COUNTIF('Data data'!C:C, B501)</f>
        <v>1</v>
      </c>
      <c r="D501" t="str">
        <f>'Data data'!D502</f>
        <v>Chloe x Halle</v>
      </c>
      <c r="E501" t="e">
        <f>COUNTIF('Data data'!D:D, D501)+COUNTIF('Data data'!#REF!, D501)+COUNTIF('Data data'!#REF!, D501)+COUNTIF('Data data'!G:G, D501)</f>
        <v>#REF!</v>
      </c>
      <c r="F501" t="e">
        <f>'Data data'!#REF!</f>
        <v>#REF!</v>
      </c>
      <c r="G501" t="e">
        <f>COUNTIF('Data data'!D:D, F501)+COUNTIF('Data data'!#REF!, F501)+COUNTIF('Data data'!#REF!, F501)+COUNTIF('Data data'!G:G, F501)</f>
        <v>#REF!</v>
      </c>
      <c r="H501" t="e">
        <f>'Data data'!#REF!</f>
        <v>#REF!</v>
      </c>
      <c r="I501" t="e">
        <f>COUNTIF('Data data'!D:D, H501)+COUNTIF('Data data'!#REF!, H501)+COUNTIF('Data data'!#REF!, H501)+COUNTIF('Data data'!G:G, H501)</f>
        <v>#REF!</v>
      </c>
      <c r="J501">
        <f>'Data data'!G502</f>
        <v>0.17777777777777778</v>
      </c>
      <c r="K501" t="e">
        <f>COUNTIF('Data data'!D:D, J501)+COUNTIF('Data data'!#REF!, J501)+COUNTIF('Data data'!#REF!, J501)+COUNTIF('Data data'!G:G, J501)</f>
        <v>#REF!</v>
      </c>
      <c r="L501" s="36" t="e">
        <f>'Data data'!#REF!</f>
        <v>#REF!</v>
      </c>
      <c r="M501" t="e">
        <f>COUNTIF('Data data'!#REF!, L501)</f>
        <v>#REF!</v>
      </c>
    </row>
    <row r="502" spans="1:13" ht="14" thickBot="1" x14ac:dyDescent="0.2">
      <c r="A502" s="304"/>
      <c r="B502" s="26" t="str">
        <f>'Data data'!C503</f>
        <v>Mariners Apartment Complex</v>
      </c>
      <c r="C502">
        <f>COUNTIF('Data data'!C:C, B502)</f>
        <v>1</v>
      </c>
      <c r="D502" t="str">
        <f>'Data data'!D503</f>
        <v>Lana Del Rey</v>
      </c>
      <c r="E502" t="e">
        <f>COUNTIF('Data data'!D:D, D502)+COUNTIF('Data data'!#REF!, D502)+COUNTIF('Data data'!#REF!, D502)+COUNTIF('Data data'!G:G, D502)</f>
        <v>#REF!</v>
      </c>
      <c r="F502" t="e">
        <f>'Data data'!#REF!</f>
        <v>#REF!</v>
      </c>
      <c r="G502" t="e">
        <f>COUNTIF('Data data'!D:D, F502)+COUNTIF('Data data'!#REF!, F502)+COUNTIF('Data data'!#REF!, F502)+COUNTIF('Data data'!G:G, F502)</f>
        <v>#REF!</v>
      </c>
      <c r="H502" t="e">
        <f>'Data data'!#REF!</f>
        <v>#REF!</v>
      </c>
      <c r="I502" t="e">
        <f>COUNTIF('Data data'!D:D, H502)+COUNTIF('Data data'!#REF!, H502)+COUNTIF('Data data'!#REF!, H502)+COUNTIF('Data data'!G:G, H502)</f>
        <v>#REF!</v>
      </c>
      <c r="J502">
        <f>'Data data'!G503</f>
        <v>0.17152777777777775</v>
      </c>
      <c r="K502" t="e">
        <f>COUNTIF('Data data'!D:D, J502)+COUNTIF('Data data'!#REF!, J502)+COUNTIF('Data data'!#REF!, J502)+COUNTIF('Data data'!G:G, J502)</f>
        <v>#REF!</v>
      </c>
      <c r="L502" s="36" t="e">
        <f>'Data data'!#REF!</f>
        <v>#REF!</v>
      </c>
      <c r="M502" t="e">
        <f>COUNTIF('Data data'!#REF!, L502)</f>
        <v>#REF!</v>
      </c>
    </row>
    <row r="503" spans="1:13" ht="14" thickBot="1" x14ac:dyDescent="0.2">
      <c r="A503" s="304"/>
      <c r="B503" s="26" t="str">
        <f>'Data data'!C504</f>
        <v>No Quise Mirar</v>
      </c>
      <c r="C503">
        <f>COUNTIF('Data data'!C:C, B503)</f>
        <v>1</v>
      </c>
      <c r="D503" t="str">
        <f>'Data data'!D504</f>
        <v>Carla Morrison</v>
      </c>
      <c r="E503" t="e">
        <f>COUNTIF('Data data'!D:D, D503)+COUNTIF('Data data'!#REF!, D503)+COUNTIF('Data data'!#REF!, D503)+COUNTIF('Data data'!G:G, D503)</f>
        <v>#REF!</v>
      </c>
      <c r="F503" t="e">
        <f>'Data data'!#REF!</f>
        <v>#REF!</v>
      </c>
      <c r="G503" t="e">
        <f>COUNTIF('Data data'!D:D, F503)+COUNTIF('Data data'!#REF!, F503)+COUNTIF('Data data'!#REF!, F503)+COUNTIF('Data data'!G:G, F503)</f>
        <v>#REF!</v>
      </c>
      <c r="H503" t="e">
        <f>'Data data'!#REF!</f>
        <v>#REF!</v>
      </c>
      <c r="I503" t="e">
        <f>COUNTIF('Data data'!D:D, H503)+COUNTIF('Data data'!#REF!, H503)+COUNTIF('Data data'!#REF!, H503)+COUNTIF('Data data'!G:G, H503)</f>
        <v>#REF!</v>
      </c>
      <c r="J503">
        <f>'Data data'!G504</f>
        <v>0.15694444444444444</v>
      </c>
      <c r="K503" t="e">
        <f>COUNTIF('Data data'!D:D, J503)+COUNTIF('Data data'!#REF!, J503)+COUNTIF('Data data'!#REF!, J503)+COUNTIF('Data data'!G:G, J503)</f>
        <v>#REF!</v>
      </c>
      <c r="L503" s="36" t="e">
        <f>'Data data'!#REF!</f>
        <v>#REF!</v>
      </c>
      <c r="M503" t="e">
        <f>COUNTIF('Data data'!#REF!, L503)</f>
        <v>#REF!</v>
      </c>
    </row>
    <row r="504" spans="1:13" ht="14" thickBot="1" x14ac:dyDescent="0.2">
      <c r="A504" s="304"/>
      <c r="B504" s="26" t="str">
        <f>'Data data'!C505</f>
        <v>Caníbal</v>
      </c>
      <c r="C504">
        <f>COUNTIF('Data data'!C:C, B504)</f>
        <v>1</v>
      </c>
      <c r="D504" t="str">
        <f>'Data data'!D505</f>
        <v>iLe (Mononymous)</v>
      </c>
      <c r="E504" t="e">
        <f>COUNTIF('Data data'!D:D, D504)+COUNTIF('Data data'!#REF!, D504)+COUNTIF('Data data'!#REF!, D504)+COUNTIF('Data data'!G:G, D504)</f>
        <v>#REF!</v>
      </c>
      <c r="F504" t="e">
        <f>'Data data'!#REF!</f>
        <v>#REF!</v>
      </c>
      <c r="G504" t="e">
        <f>COUNTIF('Data data'!D:D, F504)+COUNTIF('Data data'!#REF!, F504)+COUNTIF('Data data'!#REF!, F504)+COUNTIF('Data data'!G:G, F504)</f>
        <v>#REF!</v>
      </c>
      <c r="H504" t="e">
        <f>'Data data'!#REF!</f>
        <v>#REF!</v>
      </c>
      <c r="I504" t="e">
        <f>COUNTIF('Data data'!D:D, H504)+COUNTIF('Data data'!#REF!, H504)+COUNTIF('Data data'!#REF!, H504)+COUNTIF('Data data'!G:G, H504)</f>
        <v>#REF!</v>
      </c>
      <c r="J504">
        <f>'Data data'!G505</f>
        <v>0.17986111111111111</v>
      </c>
      <c r="K504" t="e">
        <f>COUNTIF('Data data'!D:D, J504)+COUNTIF('Data data'!#REF!, J504)+COUNTIF('Data data'!#REF!, J504)+COUNTIF('Data data'!G:G, J504)</f>
        <v>#REF!</v>
      </c>
      <c r="L504" s="36" t="e">
        <f>'Data data'!#REF!</f>
        <v>#REF!</v>
      </c>
      <c r="M504" t="e">
        <f>COUNTIF('Data data'!#REF!, L504)</f>
        <v>#REF!</v>
      </c>
    </row>
    <row r="505" spans="1:13" ht="14" thickBot="1" x14ac:dyDescent="0.2">
      <c r="A505" s="304"/>
      <c r="B505" s="26" t="str">
        <f>'Data data'!C506</f>
        <v>Levitating</v>
      </c>
      <c r="C505">
        <f>COUNTIF('Data data'!C:C, B505)</f>
        <v>1</v>
      </c>
      <c r="D505" t="str">
        <f>'Data data'!D506</f>
        <v>Dua Lipa</v>
      </c>
      <c r="E505" t="e">
        <f>COUNTIF('Data data'!D:D, D505)+COUNTIF('Data data'!#REF!, D505)+COUNTIF('Data data'!#REF!, D505)+COUNTIF('Data data'!G:G, D505)</f>
        <v>#REF!</v>
      </c>
      <c r="F505" t="e">
        <f>'Data data'!#REF!</f>
        <v>#REF!</v>
      </c>
      <c r="G505" t="e">
        <f>COUNTIF('Data data'!D:D, F505)+COUNTIF('Data data'!#REF!, F505)+COUNTIF('Data data'!#REF!, F505)+COUNTIF('Data data'!G:G, F505)</f>
        <v>#REF!</v>
      </c>
      <c r="H505" t="e">
        <f>'Data data'!#REF!</f>
        <v>#REF!</v>
      </c>
      <c r="I505" t="e">
        <f>COUNTIF('Data data'!D:D, H505)+COUNTIF('Data data'!#REF!, H505)+COUNTIF('Data data'!#REF!, H505)+COUNTIF('Data data'!G:G, H505)</f>
        <v>#REF!</v>
      </c>
      <c r="J505">
        <f>'Data data'!G506</f>
        <v>0.14166666666666666</v>
      </c>
      <c r="K505" t="e">
        <f>COUNTIF('Data data'!D:D, J505)+COUNTIF('Data data'!#REF!, J505)+COUNTIF('Data data'!#REF!, J505)+COUNTIF('Data data'!G:G, J505)</f>
        <v>#REF!</v>
      </c>
      <c r="L505" s="36" t="e">
        <f>'Data data'!#REF!</f>
        <v>#REF!</v>
      </c>
      <c r="M505" t="e">
        <f>COUNTIF('Data data'!#REF!, L505)</f>
        <v>#REF!</v>
      </c>
    </row>
    <row r="506" spans="1:13" ht="14" thickBot="1" x14ac:dyDescent="0.2">
      <c r="A506" s="304"/>
      <c r="B506" s="26" t="str">
        <f>'Data data'!C507</f>
        <v>Twerk</v>
      </c>
      <c r="C506">
        <f>COUNTIF('Data data'!C:C, B506)</f>
        <v>1</v>
      </c>
      <c r="D506" t="str">
        <f>'Data data'!D507</f>
        <v>City Girls, Cardi B</v>
      </c>
      <c r="E506" t="e">
        <f>COUNTIF('Data data'!D:D, D506)+COUNTIF('Data data'!#REF!, D506)+COUNTIF('Data data'!#REF!, D506)+COUNTIF('Data data'!G:G, D506)</f>
        <v>#REF!</v>
      </c>
      <c r="F506" t="e">
        <f>'Data data'!#REF!</f>
        <v>#REF!</v>
      </c>
      <c r="G506" t="e">
        <f>COUNTIF('Data data'!D:D, F506)+COUNTIF('Data data'!#REF!, F506)+COUNTIF('Data data'!#REF!, F506)+COUNTIF('Data data'!G:G, F506)</f>
        <v>#REF!</v>
      </c>
      <c r="H506" t="e">
        <f>'Data data'!#REF!</f>
        <v>#REF!</v>
      </c>
      <c r="I506" t="e">
        <f>COUNTIF('Data data'!D:D, H506)+COUNTIF('Data data'!#REF!, H506)+COUNTIF('Data data'!#REF!, H506)+COUNTIF('Data data'!G:G, H506)</f>
        <v>#REF!</v>
      </c>
      <c r="J506">
        <f>'Data data'!G507</f>
        <v>0.11527777777777777</v>
      </c>
      <c r="K506" t="e">
        <f>COUNTIF('Data data'!D:D, J506)+COUNTIF('Data data'!#REF!, J506)+COUNTIF('Data data'!#REF!, J506)+COUNTIF('Data data'!G:G, J506)</f>
        <v>#REF!</v>
      </c>
      <c r="L506" s="36" t="e">
        <f>'Data data'!#REF!</f>
        <v>#REF!</v>
      </c>
      <c r="M506" t="e">
        <f>COUNTIF('Data data'!#REF!, L506)</f>
        <v>#REF!</v>
      </c>
    </row>
    <row r="507" spans="1:13" ht="14" thickBot="1" x14ac:dyDescent="0.2">
      <c r="A507" s="304"/>
      <c r="B507" s="26" t="str">
        <f>'Data data'!C508</f>
        <v>Washington on Your Side</v>
      </c>
      <c r="C507">
        <f>COUNTIF('Data data'!C:C, B507)</f>
        <v>1</v>
      </c>
      <c r="D507" t="str">
        <f>'Data data'!D508</f>
        <v>Daveed Diggs, Leslie Odom, Jr., Okierete Onaodowan</v>
      </c>
      <c r="E507" t="e">
        <f>COUNTIF('Data data'!D:D, D507)+COUNTIF('Data data'!#REF!, D507)+COUNTIF('Data data'!#REF!, D507)+COUNTIF('Data data'!G:G, D507)</f>
        <v>#REF!</v>
      </c>
      <c r="F507" t="e">
        <f>'Data data'!#REF!</f>
        <v>#REF!</v>
      </c>
      <c r="G507" t="e">
        <f>COUNTIF('Data data'!D:D, F507)+COUNTIF('Data data'!#REF!, F507)+COUNTIF('Data data'!#REF!, F507)+COUNTIF('Data data'!G:G, F507)</f>
        <v>#REF!</v>
      </c>
      <c r="H507" t="e">
        <f>'Data data'!#REF!</f>
        <v>#REF!</v>
      </c>
      <c r="I507" t="e">
        <f>COUNTIF('Data data'!D:D, H507)+COUNTIF('Data data'!#REF!, H507)+COUNTIF('Data data'!#REF!, H507)+COUNTIF('Data data'!G:G, H507)</f>
        <v>#REF!</v>
      </c>
      <c r="J507">
        <f>'Data data'!G508</f>
        <v>0.12569444444444444</v>
      </c>
      <c r="K507" t="e">
        <f>COUNTIF('Data data'!D:D, J507)+COUNTIF('Data data'!#REF!, J507)+COUNTIF('Data data'!#REF!, J507)+COUNTIF('Data data'!G:G, J507)</f>
        <v>#REF!</v>
      </c>
      <c r="L507" s="36" t="e">
        <f>'Data data'!#REF!</f>
        <v>#REF!</v>
      </c>
      <c r="M507" t="e">
        <f>COUNTIF('Data data'!#REF!, L507)</f>
        <v>#REF!</v>
      </c>
    </row>
    <row r="508" spans="1:13" ht="14" thickBot="1" x14ac:dyDescent="0.2">
      <c r="A508" s="304"/>
      <c r="B508" s="26" t="str">
        <f>'Data data'!C509</f>
        <v>Yo Perreo Sola</v>
      </c>
      <c r="C508">
        <f>COUNTIF('Data data'!C:C, B508)</f>
        <v>1</v>
      </c>
      <c r="D508" t="str">
        <f>'Data data'!D509</f>
        <v>Bad Bunny</v>
      </c>
      <c r="E508" t="e">
        <f>COUNTIF('Data data'!D:D, D508)+COUNTIF('Data data'!#REF!, D508)+COUNTIF('Data data'!#REF!, D508)+COUNTIF('Data data'!G:G, D508)</f>
        <v>#REF!</v>
      </c>
      <c r="F508" t="e">
        <f>'Data data'!#REF!</f>
        <v>#REF!</v>
      </c>
      <c r="G508" t="e">
        <f>COUNTIF('Data data'!D:D, F508)+COUNTIF('Data data'!#REF!, F508)+COUNTIF('Data data'!#REF!, F508)+COUNTIF('Data data'!G:G, F508)</f>
        <v>#REF!</v>
      </c>
      <c r="H508" t="e">
        <f>'Data data'!#REF!</f>
        <v>#REF!</v>
      </c>
      <c r="I508" t="e">
        <f>COUNTIF('Data data'!D:D, H508)+COUNTIF('Data data'!#REF!, H508)+COUNTIF('Data data'!#REF!, H508)+COUNTIF('Data data'!G:G, H508)</f>
        <v>#REF!</v>
      </c>
      <c r="J508">
        <f>'Data data'!G509</f>
        <v>0.11944444444444445</v>
      </c>
      <c r="K508" t="e">
        <f>COUNTIF('Data data'!D:D, J508)+COUNTIF('Data data'!#REF!, J508)+COUNTIF('Data data'!#REF!, J508)+COUNTIF('Data data'!G:G, J508)</f>
        <v>#REF!</v>
      </c>
      <c r="L508" s="36" t="e">
        <f>'Data data'!#REF!</f>
        <v>#REF!</v>
      </c>
      <c r="M508" t="e">
        <f>COUNTIF('Data data'!#REF!, L508)</f>
        <v>#REF!</v>
      </c>
    </row>
    <row r="509" spans="1:13" ht="14" thickBot="1" x14ac:dyDescent="0.2">
      <c r="A509" s="304"/>
      <c r="B509" s="26" t="str">
        <f>'Data data'!C510</f>
        <v>Put Your Records On</v>
      </c>
      <c r="C509">
        <f>COUNTIF('Data data'!C:C, B509)</f>
        <v>1</v>
      </c>
      <c r="D509" t="str">
        <f>'Data data'!D510</f>
        <v>Ritt Momney</v>
      </c>
      <c r="E509" t="e">
        <f>COUNTIF('Data data'!D:D, D509)+COUNTIF('Data data'!#REF!, D509)+COUNTIF('Data data'!#REF!, D509)+COUNTIF('Data data'!G:G, D509)</f>
        <v>#REF!</v>
      </c>
      <c r="F509" t="e">
        <f>'Data data'!#REF!</f>
        <v>#REF!</v>
      </c>
      <c r="G509" t="e">
        <f>COUNTIF('Data data'!D:D, F509)+COUNTIF('Data data'!#REF!, F509)+COUNTIF('Data data'!#REF!, F509)+COUNTIF('Data data'!G:G, F509)</f>
        <v>#REF!</v>
      </c>
      <c r="H509" t="e">
        <f>'Data data'!#REF!</f>
        <v>#REF!</v>
      </c>
      <c r="I509" t="e">
        <f>COUNTIF('Data data'!D:D, H509)+COUNTIF('Data data'!#REF!, H509)+COUNTIF('Data data'!#REF!, H509)+COUNTIF('Data data'!G:G, H509)</f>
        <v>#REF!</v>
      </c>
      <c r="J509">
        <f>'Data data'!G510</f>
        <v>0.14583333333333334</v>
      </c>
      <c r="K509" t="e">
        <f>COUNTIF('Data data'!D:D, J509)+COUNTIF('Data data'!#REF!, J509)+COUNTIF('Data data'!#REF!, J509)+COUNTIF('Data data'!G:G, J509)</f>
        <v>#REF!</v>
      </c>
      <c r="L509" s="36" t="e">
        <f>'Data data'!#REF!</f>
        <v>#REF!</v>
      </c>
      <c r="M509" t="e">
        <f>COUNTIF('Data data'!#REF!, L509)</f>
        <v>#REF!</v>
      </c>
    </row>
    <row r="510" spans="1:13" ht="14" thickBot="1" x14ac:dyDescent="0.2">
      <c r="A510" s="304"/>
      <c r="B510" s="26" t="str">
        <f>'Data data'!C511</f>
        <v>Normal Girl</v>
      </c>
      <c r="C510">
        <f>COUNTIF('Data data'!C:C, B510)</f>
        <v>1</v>
      </c>
      <c r="D510" t="str">
        <f>'Data data'!D511</f>
        <v>SZA</v>
      </c>
      <c r="E510" t="e">
        <f>COUNTIF('Data data'!D:D, D510)+COUNTIF('Data data'!#REF!, D510)+COUNTIF('Data data'!#REF!, D510)+COUNTIF('Data data'!G:G, D510)</f>
        <v>#REF!</v>
      </c>
      <c r="F510" t="e">
        <f>'Data data'!#REF!</f>
        <v>#REF!</v>
      </c>
      <c r="G510" t="e">
        <f>COUNTIF('Data data'!D:D, F510)+COUNTIF('Data data'!#REF!, F510)+COUNTIF('Data data'!#REF!, F510)+COUNTIF('Data data'!G:G, F510)</f>
        <v>#REF!</v>
      </c>
      <c r="H510" t="e">
        <f>'Data data'!#REF!</f>
        <v>#REF!</v>
      </c>
      <c r="I510" t="e">
        <f>COUNTIF('Data data'!D:D, H510)+COUNTIF('Data data'!#REF!, H510)+COUNTIF('Data data'!#REF!, H510)+COUNTIF('Data data'!G:G, H510)</f>
        <v>#REF!</v>
      </c>
      <c r="J510">
        <f>'Data data'!G511</f>
        <v>0.1763888888888889</v>
      </c>
      <c r="K510" t="e">
        <f>COUNTIF('Data data'!D:D, J510)+COUNTIF('Data data'!#REF!, J510)+COUNTIF('Data data'!#REF!, J510)+COUNTIF('Data data'!G:G, J510)</f>
        <v>#REF!</v>
      </c>
      <c r="L510" s="36" t="e">
        <f>'Data data'!#REF!</f>
        <v>#REF!</v>
      </c>
      <c r="M510" t="e">
        <f>COUNTIF('Data data'!#REF!, L510)</f>
        <v>#REF!</v>
      </c>
    </row>
    <row r="511" spans="1:13" ht="14" thickBot="1" x14ac:dyDescent="0.2">
      <c r="A511" s="304"/>
      <c r="B511" s="26" t="str">
        <f>'Data data'!C512</f>
        <v>Come Over</v>
      </c>
      <c r="C511">
        <f>COUNTIF('Data data'!C:C, B511)</f>
        <v>1</v>
      </c>
      <c r="D511" t="str">
        <f>'Data data'!D512</f>
        <v>Coco Jones</v>
      </c>
      <c r="E511" t="e">
        <f>COUNTIF('Data data'!D:D, D511)+COUNTIF('Data data'!#REF!, D511)+COUNTIF('Data data'!#REF!, D511)+COUNTIF('Data data'!G:G, D511)</f>
        <v>#REF!</v>
      </c>
      <c r="F511" t="e">
        <f>'Data data'!#REF!</f>
        <v>#REF!</v>
      </c>
      <c r="G511" t="e">
        <f>COUNTIF('Data data'!D:D, F511)+COUNTIF('Data data'!#REF!, F511)+COUNTIF('Data data'!#REF!, F511)+COUNTIF('Data data'!G:G, F511)</f>
        <v>#REF!</v>
      </c>
      <c r="H511" t="e">
        <f>'Data data'!#REF!</f>
        <v>#REF!</v>
      </c>
      <c r="I511" t="e">
        <f>COUNTIF('Data data'!D:D, H511)+COUNTIF('Data data'!#REF!, H511)+COUNTIF('Data data'!#REF!, H511)+COUNTIF('Data data'!G:G, H511)</f>
        <v>#REF!</v>
      </c>
      <c r="J511">
        <f>'Data data'!G512</f>
        <v>0.1277777777777778</v>
      </c>
      <c r="K511" t="e">
        <f>COUNTIF('Data data'!D:D, J511)+COUNTIF('Data data'!#REF!, J511)+COUNTIF('Data data'!#REF!, J511)+COUNTIF('Data data'!G:G, J511)</f>
        <v>#REF!</v>
      </c>
      <c r="L511" s="36" t="e">
        <f>'Data data'!#REF!</f>
        <v>#REF!</v>
      </c>
      <c r="M511" t="e">
        <f>COUNTIF('Data data'!#REF!, L511)</f>
        <v>#REF!</v>
      </c>
    </row>
    <row r="512" spans="1:13" ht="14" thickBot="1" x14ac:dyDescent="0.2">
      <c r="A512" s="304"/>
      <c r="B512" s="26" t="str">
        <f>'Data data'!C513</f>
        <v>Wave</v>
      </c>
      <c r="C512">
        <f>COUNTIF('Data data'!C:C, B512)</f>
        <v>1</v>
      </c>
      <c r="D512" t="str">
        <f>'Data data'!D513</f>
        <v>Abir, Masego</v>
      </c>
      <c r="E512" t="e">
        <f>COUNTIF('Data data'!D:D, D512)+COUNTIF('Data data'!#REF!, D512)+COUNTIF('Data data'!#REF!, D512)+COUNTIF('Data data'!G:G, D512)</f>
        <v>#REF!</v>
      </c>
      <c r="F512" t="e">
        <f>'Data data'!#REF!</f>
        <v>#REF!</v>
      </c>
      <c r="G512" t="e">
        <f>COUNTIF('Data data'!D:D, F512)+COUNTIF('Data data'!#REF!, F512)+COUNTIF('Data data'!#REF!, F512)+COUNTIF('Data data'!G:G, F512)</f>
        <v>#REF!</v>
      </c>
      <c r="H512" t="e">
        <f>'Data data'!#REF!</f>
        <v>#REF!</v>
      </c>
      <c r="I512" t="e">
        <f>COUNTIF('Data data'!D:D, H512)+COUNTIF('Data data'!#REF!, H512)+COUNTIF('Data data'!#REF!, H512)+COUNTIF('Data data'!G:G, H512)</f>
        <v>#REF!</v>
      </c>
      <c r="J512">
        <f>'Data data'!G513</f>
        <v>0.15555555555555556</v>
      </c>
      <c r="K512" t="e">
        <f>COUNTIF('Data data'!D:D, J512)+COUNTIF('Data data'!#REF!, J512)+COUNTIF('Data data'!#REF!, J512)+COUNTIF('Data data'!G:G, J512)</f>
        <v>#REF!</v>
      </c>
      <c r="L512" s="36" t="e">
        <f>'Data data'!#REF!</f>
        <v>#REF!</v>
      </c>
      <c r="M512" t="e">
        <f>COUNTIF('Data data'!#REF!, L512)</f>
        <v>#REF!</v>
      </c>
    </row>
    <row r="513" spans="1:13" ht="14" thickBot="1" x14ac:dyDescent="0.2">
      <c r="A513" s="305"/>
      <c r="B513" s="26" t="str">
        <f>'Data data'!C514</f>
        <v>Prom</v>
      </c>
      <c r="C513">
        <f>COUNTIF('Data data'!C:C, B513)</f>
        <v>1</v>
      </c>
      <c r="D513" t="str">
        <f>'Data data'!D514</f>
        <v>SZA</v>
      </c>
      <c r="E513" t="e">
        <f>COUNTIF('Data data'!D:D, D513)+COUNTIF('Data data'!#REF!, D513)+COUNTIF('Data data'!#REF!, D513)+COUNTIF('Data data'!G:G, D513)</f>
        <v>#REF!</v>
      </c>
      <c r="F513" t="e">
        <f>'Data data'!#REF!</f>
        <v>#REF!</v>
      </c>
      <c r="G513" t="e">
        <f>COUNTIF('Data data'!D:D, F513)+COUNTIF('Data data'!#REF!, F513)+COUNTIF('Data data'!#REF!, F513)+COUNTIF('Data data'!G:G, F513)</f>
        <v>#REF!</v>
      </c>
      <c r="H513" t="e">
        <f>'Data data'!#REF!</f>
        <v>#REF!</v>
      </c>
      <c r="I513" t="e">
        <f>COUNTIF('Data data'!D:D, H513)+COUNTIF('Data data'!#REF!, H513)+COUNTIF('Data data'!#REF!, H513)+COUNTIF('Data data'!G:G, H513)</f>
        <v>#REF!</v>
      </c>
      <c r="J513">
        <f>'Data data'!G514</f>
        <v>0.1361111111111111</v>
      </c>
      <c r="K513" t="e">
        <f>COUNTIF('Data data'!D:D, J513)+COUNTIF('Data data'!#REF!, J513)+COUNTIF('Data data'!#REF!, J513)+COUNTIF('Data data'!G:G, J513)</f>
        <v>#REF!</v>
      </c>
      <c r="L513" s="36" t="e">
        <f>'Data data'!#REF!</f>
        <v>#REF!</v>
      </c>
      <c r="M513" t="e">
        <f>COUNTIF('Data data'!#REF!, L513)</f>
        <v>#REF!</v>
      </c>
    </row>
    <row r="514" spans="1:13" ht="14" thickBot="1" x14ac:dyDescent="0.2">
      <c r="A514" s="303" t="s">
        <v>386</v>
      </c>
      <c r="B514" s="26" t="str">
        <f>'Data data'!C515</f>
        <v>White Tee</v>
      </c>
      <c r="C514">
        <f>COUNTIF('Data data'!C:C, B514)</f>
        <v>1</v>
      </c>
      <c r="D514" t="str">
        <f>'Data data'!D515</f>
        <v>CORPSE</v>
      </c>
      <c r="E514" t="e">
        <f>COUNTIF('Data data'!D:D, D514)+COUNTIF('Data data'!#REF!, D514)+COUNTIF('Data data'!#REF!, D514)+COUNTIF('Data data'!G:G, D514)</f>
        <v>#REF!</v>
      </c>
      <c r="F514" t="e">
        <f>'Data data'!#REF!</f>
        <v>#REF!</v>
      </c>
      <c r="G514" t="e">
        <f>COUNTIF('Data data'!D:D, F514)+COUNTIF('Data data'!#REF!, F514)+COUNTIF('Data data'!#REF!, F514)+COUNTIF('Data data'!G:G, F514)</f>
        <v>#REF!</v>
      </c>
      <c r="H514" t="e">
        <f>'Data data'!#REF!</f>
        <v>#REF!</v>
      </c>
      <c r="I514" t="e">
        <f>COUNTIF('Data data'!D:D, H514)+COUNTIF('Data data'!#REF!, H514)+COUNTIF('Data data'!#REF!, H514)+COUNTIF('Data data'!G:G, H514)</f>
        <v>#REF!</v>
      </c>
      <c r="J514">
        <f>'Data data'!G515</f>
        <v>8.4722222222222213E-2</v>
      </c>
      <c r="K514" t="e">
        <f>COUNTIF('Data data'!D:D, J514)+COUNTIF('Data data'!#REF!, J514)+COUNTIF('Data data'!#REF!, J514)+COUNTIF('Data data'!G:G, J514)</f>
        <v>#REF!</v>
      </c>
      <c r="L514" s="36" t="e">
        <f>'Data data'!#REF!</f>
        <v>#REF!</v>
      </c>
      <c r="M514" t="e">
        <f>COUNTIF('Data data'!#REF!, L514)</f>
        <v>#REF!</v>
      </c>
    </row>
    <row r="515" spans="1:13" ht="14" thickBot="1" x14ac:dyDescent="0.2">
      <c r="A515" s="304"/>
      <c r="B515" s="26" t="str">
        <f>'Data data'!C516</f>
        <v>Miss YOU!</v>
      </c>
      <c r="C515">
        <f>COUNTIF('Data data'!C:C, B515)</f>
        <v>1</v>
      </c>
      <c r="D515" t="str">
        <f>'Data data'!D516</f>
        <v>CORPSE</v>
      </c>
      <c r="E515" t="e">
        <f>COUNTIF('Data data'!D:D, D515)+COUNTIF('Data data'!#REF!, D515)+COUNTIF('Data data'!#REF!, D515)+COUNTIF('Data data'!G:G, D515)</f>
        <v>#REF!</v>
      </c>
      <c r="F515" t="e">
        <f>'Data data'!#REF!</f>
        <v>#REF!</v>
      </c>
      <c r="G515" t="e">
        <f>COUNTIF('Data data'!D:D, F515)+COUNTIF('Data data'!#REF!, F515)+COUNTIF('Data data'!#REF!, F515)+COUNTIF('Data data'!G:G, F515)</f>
        <v>#REF!</v>
      </c>
      <c r="H515" t="e">
        <f>'Data data'!#REF!</f>
        <v>#REF!</v>
      </c>
      <c r="I515" t="e">
        <f>COUNTIF('Data data'!D:D, H515)+COUNTIF('Data data'!#REF!, H515)+COUNTIF('Data data'!#REF!, H515)+COUNTIF('Data data'!G:G, H515)</f>
        <v>#REF!</v>
      </c>
      <c r="J515">
        <f>'Data data'!G516</f>
        <v>6.458333333333334E-2</v>
      </c>
      <c r="K515" t="e">
        <f>COUNTIF('Data data'!D:D, J515)+COUNTIF('Data data'!#REF!, J515)+COUNTIF('Data data'!#REF!, J515)+COUNTIF('Data data'!G:G, J515)</f>
        <v>#REF!</v>
      </c>
      <c r="L515" s="36" t="e">
        <f>'Data data'!#REF!</f>
        <v>#REF!</v>
      </c>
      <c r="M515" t="e">
        <f>COUNTIF('Data data'!#REF!, L515)</f>
        <v>#REF!</v>
      </c>
    </row>
    <row r="516" spans="1:13" ht="14" thickBot="1" x14ac:dyDescent="0.2">
      <c r="A516" s="304"/>
      <c r="B516" s="26" t="str">
        <f>'Data data'!C517</f>
        <v>Bang Bang (My Baby Shot Me Down)</v>
      </c>
      <c r="C516">
        <f>COUNTIF('Data data'!C:C, B516)</f>
        <v>1</v>
      </c>
      <c r="D516" t="str">
        <f>'Data data'!D517</f>
        <v>Nancy Sinatra</v>
      </c>
      <c r="E516" t="e">
        <f>COUNTIF('Data data'!D:D, D516)+COUNTIF('Data data'!#REF!, D516)+COUNTIF('Data data'!#REF!, D516)+COUNTIF('Data data'!G:G, D516)</f>
        <v>#REF!</v>
      </c>
      <c r="F516" t="e">
        <f>'Data data'!#REF!</f>
        <v>#REF!</v>
      </c>
      <c r="G516" t="e">
        <f>COUNTIF('Data data'!D:D, F516)+COUNTIF('Data data'!#REF!, F516)+COUNTIF('Data data'!#REF!, F516)+COUNTIF('Data data'!G:G, F516)</f>
        <v>#REF!</v>
      </c>
      <c r="H516" t="e">
        <f>'Data data'!#REF!</f>
        <v>#REF!</v>
      </c>
      <c r="I516" t="e">
        <f>COUNTIF('Data data'!D:D, H516)+COUNTIF('Data data'!#REF!, H516)+COUNTIF('Data data'!#REF!, H516)+COUNTIF('Data data'!G:G, H516)</f>
        <v>#REF!</v>
      </c>
      <c r="J516">
        <f>'Data data'!G517</f>
        <v>0.1125</v>
      </c>
      <c r="K516" t="e">
        <f>COUNTIF('Data data'!D:D, J516)+COUNTIF('Data data'!#REF!, J516)+COUNTIF('Data data'!#REF!, J516)+COUNTIF('Data data'!G:G, J516)</f>
        <v>#REF!</v>
      </c>
      <c r="L516" s="36" t="e">
        <f>'Data data'!#REF!</f>
        <v>#REF!</v>
      </c>
      <c r="M516" t="e">
        <f>COUNTIF('Data data'!#REF!, L516)</f>
        <v>#REF!</v>
      </c>
    </row>
    <row r="517" spans="1:13" ht="14" thickBot="1" x14ac:dyDescent="0.2">
      <c r="A517" s="304"/>
      <c r="B517" s="26" t="str">
        <f>'Data data'!C518</f>
        <v>Therefore I Am</v>
      </c>
      <c r="C517">
        <f>COUNTIF('Data data'!C:C, B517)</f>
        <v>1</v>
      </c>
      <c r="D517" t="str">
        <f>'Data data'!D518</f>
        <v>Billie Eilish</v>
      </c>
      <c r="E517" t="e">
        <f>COUNTIF('Data data'!D:D, D517)+COUNTIF('Data data'!#REF!, D517)+COUNTIF('Data data'!#REF!, D517)+COUNTIF('Data data'!G:G, D517)</f>
        <v>#REF!</v>
      </c>
      <c r="F517" t="e">
        <f>'Data data'!#REF!</f>
        <v>#REF!</v>
      </c>
      <c r="G517" t="e">
        <f>COUNTIF('Data data'!D:D, F517)+COUNTIF('Data data'!#REF!, F517)+COUNTIF('Data data'!#REF!, F517)+COUNTIF('Data data'!G:G, F517)</f>
        <v>#REF!</v>
      </c>
      <c r="H517" t="e">
        <f>'Data data'!#REF!</f>
        <v>#REF!</v>
      </c>
      <c r="I517" t="e">
        <f>COUNTIF('Data data'!D:D, H517)+COUNTIF('Data data'!#REF!, H517)+COUNTIF('Data data'!#REF!, H517)+COUNTIF('Data data'!G:G, H517)</f>
        <v>#REF!</v>
      </c>
      <c r="J517">
        <f>'Data data'!G518</f>
        <v>0.12083333333333333</v>
      </c>
      <c r="K517" t="e">
        <f>COUNTIF('Data data'!D:D, J517)+COUNTIF('Data data'!#REF!, J517)+COUNTIF('Data data'!#REF!, J517)+COUNTIF('Data data'!G:G, J517)</f>
        <v>#REF!</v>
      </c>
      <c r="L517" s="36" t="e">
        <f>'Data data'!#REF!</f>
        <v>#REF!</v>
      </c>
      <c r="M517" t="e">
        <f>COUNTIF('Data data'!#REF!, L517)</f>
        <v>#REF!</v>
      </c>
    </row>
    <row r="518" spans="1:13" ht="14" thickBot="1" x14ac:dyDescent="0.2">
      <c r="A518" s="304"/>
      <c r="B518" s="26" t="str">
        <f>'Data data'!C519</f>
        <v>Homemade Dynamite</v>
      </c>
      <c r="C518">
        <f>COUNTIF('Data data'!C:C, B518)</f>
        <v>1</v>
      </c>
      <c r="D518" t="str">
        <f>'Data data'!D519</f>
        <v>Lorde</v>
      </c>
      <c r="E518" t="e">
        <f>COUNTIF('Data data'!D:D, D518)+COUNTIF('Data data'!#REF!, D518)+COUNTIF('Data data'!#REF!, D518)+COUNTIF('Data data'!G:G, D518)</f>
        <v>#REF!</v>
      </c>
      <c r="F518" t="e">
        <f>'Data data'!#REF!</f>
        <v>#REF!</v>
      </c>
      <c r="G518" t="e">
        <f>COUNTIF('Data data'!D:D, F518)+COUNTIF('Data data'!#REF!, F518)+COUNTIF('Data data'!#REF!, F518)+COUNTIF('Data data'!G:G, F518)</f>
        <v>#REF!</v>
      </c>
      <c r="H518" t="e">
        <f>'Data data'!#REF!</f>
        <v>#REF!</v>
      </c>
      <c r="I518" t="e">
        <f>COUNTIF('Data data'!D:D, H518)+COUNTIF('Data data'!#REF!, H518)+COUNTIF('Data data'!#REF!, H518)+COUNTIF('Data data'!G:G, H518)</f>
        <v>#REF!</v>
      </c>
      <c r="J518">
        <f>'Data data'!G519</f>
        <v>0.13194444444444445</v>
      </c>
      <c r="K518" t="e">
        <f>COUNTIF('Data data'!D:D, J518)+COUNTIF('Data data'!#REF!, J518)+COUNTIF('Data data'!#REF!, J518)+COUNTIF('Data data'!G:G, J518)</f>
        <v>#REF!</v>
      </c>
      <c r="L518" s="36" t="e">
        <f>'Data data'!#REF!</f>
        <v>#REF!</v>
      </c>
      <c r="M518" t="e">
        <f>COUNTIF('Data data'!#REF!, L518)</f>
        <v>#REF!</v>
      </c>
    </row>
    <row r="519" spans="1:13" ht="14" thickBot="1" x14ac:dyDescent="0.2">
      <c r="A519" s="304"/>
      <c r="B519" s="26" t="str">
        <f>'Data data'!C520</f>
        <v>Rhiannon</v>
      </c>
      <c r="C519">
        <f>COUNTIF('Data data'!C:C, B519)</f>
        <v>1</v>
      </c>
      <c r="D519" t="str">
        <f>'Data data'!D520</f>
        <v>Fleetwood Mac</v>
      </c>
      <c r="E519" t="e">
        <f>COUNTIF('Data data'!D:D, D519)+COUNTIF('Data data'!#REF!, D519)+COUNTIF('Data data'!#REF!, D519)+COUNTIF('Data data'!G:G, D519)</f>
        <v>#REF!</v>
      </c>
      <c r="F519" t="e">
        <f>'Data data'!#REF!</f>
        <v>#REF!</v>
      </c>
      <c r="G519" t="e">
        <f>COUNTIF('Data data'!D:D, F519)+COUNTIF('Data data'!#REF!, F519)+COUNTIF('Data data'!#REF!, F519)+COUNTIF('Data data'!G:G, F519)</f>
        <v>#REF!</v>
      </c>
      <c r="H519" t="e">
        <f>'Data data'!#REF!</f>
        <v>#REF!</v>
      </c>
      <c r="I519" t="e">
        <f>COUNTIF('Data data'!D:D, H519)+COUNTIF('Data data'!#REF!, H519)+COUNTIF('Data data'!#REF!, H519)+COUNTIF('Data data'!G:G, H519)</f>
        <v>#REF!</v>
      </c>
      <c r="J519">
        <f>'Data data'!G520</f>
        <v>0.17361111111111113</v>
      </c>
      <c r="K519" t="e">
        <f>COUNTIF('Data data'!D:D, J519)+COUNTIF('Data data'!#REF!, J519)+COUNTIF('Data data'!#REF!, J519)+COUNTIF('Data data'!G:G, J519)</f>
        <v>#REF!</v>
      </c>
      <c r="L519" s="36" t="e">
        <f>'Data data'!#REF!</f>
        <v>#REF!</v>
      </c>
      <c r="M519" t="e">
        <f>COUNTIF('Data data'!#REF!, L519)</f>
        <v>#REF!</v>
      </c>
    </row>
    <row r="520" spans="1:13" ht="14" thickBot="1" x14ac:dyDescent="0.2">
      <c r="A520" s="304"/>
      <c r="B520" s="26" t="str">
        <f>'Data data'!C521</f>
        <v>ROXANNE</v>
      </c>
      <c r="C520">
        <f>COUNTIF('Data data'!C:C, B520)</f>
        <v>1</v>
      </c>
      <c r="D520" t="str">
        <f>'Data data'!D521</f>
        <v>Arizona Zervas</v>
      </c>
      <c r="E520" t="e">
        <f>COUNTIF('Data data'!D:D, D520)+COUNTIF('Data data'!#REF!, D520)+COUNTIF('Data data'!#REF!, D520)+COUNTIF('Data data'!G:G, D520)</f>
        <v>#REF!</v>
      </c>
      <c r="F520" t="e">
        <f>'Data data'!#REF!</f>
        <v>#REF!</v>
      </c>
      <c r="G520" t="e">
        <f>COUNTIF('Data data'!D:D, F520)+COUNTIF('Data data'!#REF!, F520)+COUNTIF('Data data'!#REF!, F520)+COUNTIF('Data data'!G:G, F520)</f>
        <v>#REF!</v>
      </c>
      <c r="H520" t="e">
        <f>'Data data'!#REF!</f>
        <v>#REF!</v>
      </c>
      <c r="I520" t="e">
        <f>COUNTIF('Data data'!D:D, H520)+COUNTIF('Data data'!#REF!, H520)+COUNTIF('Data data'!#REF!, H520)+COUNTIF('Data data'!G:G, H520)</f>
        <v>#REF!</v>
      </c>
      <c r="J520">
        <f>'Data data'!G521</f>
        <v>0.11388888888888889</v>
      </c>
      <c r="K520" t="e">
        <f>COUNTIF('Data data'!D:D, J520)+COUNTIF('Data data'!#REF!, J520)+COUNTIF('Data data'!#REF!, J520)+COUNTIF('Data data'!G:G, J520)</f>
        <v>#REF!</v>
      </c>
      <c r="L520" s="36" t="e">
        <f>'Data data'!#REF!</f>
        <v>#REF!</v>
      </c>
      <c r="M520" t="e">
        <f>COUNTIF('Data data'!#REF!, L520)</f>
        <v>#REF!</v>
      </c>
    </row>
    <row r="521" spans="1:13" ht="14" thickBot="1" x14ac:dyDescent="0.2">
      <c r="A521" s="304"/>
      <c r="B521" s="26" t="str">
        <f>'Data data'!C522</f>
        <v>bloodline</v>
      </c>
      <c r="C521">
        <f>COUNTIF('Data data'!C:C, B521)</f>
        <v>1</v>
      </c>
      <c r="D521" t="str">
        <f>'Data data'!D522</f>
        <v>Ariana Grande</v>
      </c>
      <c r="E521" t="e">
        <f>COUNTIF('Data data'!D:D, D521)+COUNTIF('Data data'!#REF!, D521)+COUNTIF('Data data'!#REF!, D521)+COUNTIF('Data data'!G:G, D521)</f>
        <v>#REF!</v>
      </c>
      <c r="F521" t="e">
        <f>'Data data'!#REF!</f>
        <v>#REF!</v>
      </c>
      <c r="G521" t="e">
        <f>COUNTIF('Data data'!D:D, F521)+COUNTIF('Data data'!#REF!, F521)+COUNTIF('Data data'!#REF!, F521)+COUNTIF('Data data'!G:G, F521)</f>
        <v>#REF!</v>
      </c>
      <c r="H521" t="e">
        <f>'Data data'!#REF!</f>
        <v>#REF!</v>
      </c>
      <c r="I521" t="e">
        <f>COUNTIF('Data data'!D:D, H521)+COUNTIF('Data data'!#REF!, H521)+COUNTIF('Data data'!#REF!, H521)+COUNTIF('Data data'!G:G, H521)</f>
        <v>#REF!</v>
      </c>
      <c r="J521">
        <f>'Data data'!G522</f>
        <v>0.15069444444444444</v>
      </c>
      <c r="K521" t="e">
        <f>COUNTIF('Data data'!D:D, J521)+COUNTIF('Data data'!#REF!, J521)+COUNTIF('Data data'!#REF!, J521)+COUNTIF('Data data'!G:G, J521)</f>
        <v>#REF!</v>
      </c>
      <c r="L521" s="36" t="e">
        <f>'Data data'!#REF!</f>
        <v>#REF!</v>
      </c>
      <c r="M521" t="e">
        <f>COUNTIF('Data data'!#REF!, L521)</f>
        <v>#REF!</v>
      </c>
    </row>
    <row r="522" spans="1:13" ht="14" thickBot="1" x14ac:dyDescent="0.2">
      <c r="A522" s="304"/>
      <c r="B522" s="26" t="str">
        <f>'Data data'!C523</f>
        <v>Wii Tennis</v>
      </c>
      <c r="C522">
        <f>COUNTIF('Data data'!C:C, B522)</f>
        <v>1</v>
      </c>
      <c r="D522" t="str">
        <f>'Data data'!D523</f>
        <v>420 Unlovable, Splash Daddy</v>
      </c>
      <c r="E522" t="e">
        <f>COUNTIF('Data data'!D:D, D522)+COUNTIF('Data data'!#REF!, D522)+COUNTIF('Data data'!#REF!, D522)+COUNTIF('Data data'!G:G, D522)</f>
        <v>#REF!</v>
      </c>
      <c r="F522" t="e">
        <f>'Data data'!#REF!</f>
        <v>#REF!</v>
      </c>
      <c r="G522" t="e">
        <f>COUNTIF('Data data'!D:D, F522)+COUNTIF('Data data'!#REF!, F522)+COUNTIF('Data data'!#REF!, F522)+COUNTIF('Data data'!G:G, F522)</f>
        <v>#REF!</v>
      </c>
      <c r="H522" t="e">
        <f>'Data data'!#REF!</f>
        <v>#REF!</v>
      </c>
      <c r="I522" t="e">
        <f>COUNTIF('Data data'!D:D, H522)+COUNTIF('Data data'!#REF!, H522)+COUNTIF('Data data'!#REF!, H522)+COUNTIF('Data data'!G:G, H522)</f>
        <v>#REF!</v>
      </c>
      <c r="J522">
        <f>'Data data'!G523</f>
        <v>0.11597222222222221</v>
      </c>
      <c r="K522" t="e">
        <f>COUNTIF('Data data'!D:D, J522)+COUNTIF('Data data'!#REF!, J522)+COUNTIF('Data data'!#REF!, J522)+COUNTIF('Data data'!G:G, J522)</f>
        <v>#REF!</v>
      </c>
      <c r="L522" s="36" t="e">
        <f>'Data data'!#REF!</f>
        <v>#REF!</v>
      </c>
      <c r="M522" t="e">
        <f>COUNTIF('Data data'!#REF!, L522)</f>
        <v>#REF!</v>
      </c>
    </row>
    <row r="523" spans="1:13" ht="14" thickBot="1" x14ac:dyDescent="0.2">
      <c r="A523" s="304"/>
      <c r="B523" s="26" t="str">
        <f>'Data data'!C524</f>
        <v>Money Good</v>
      </c>
      <c r="C523">
        <f>COUNTIF('Data data'!C:C, B523)</f>
        <v>1</v>
      </c>
      <c r="D523" t="str">
        <f>'Data data'!D524</f>
        <v>Megan Thee Stallion</v>
      </c>
      <c r="E523" t="e">
        <f>COUNTIF('Data data'!D:D, D523)+COUNTIF('Data data'!#REF!, D523)+COUNTIF('Data data'!#REF!, D523)+COUNTIF('Data data'!G:G, D523)</f>
        <v>#REF!</v>
      </c>
      <c r="F523" t="e">
        <f>'Data data'!#REF!</f>
        <v>#REF!</v>
      </c>
      <c r="G523" t="e">
        <f>COUNTIF('Data data'!D:D, F523)+COUNTIF('Data data'!#REF!, F523)+COUNTIF('Data data'!#REF!, F523)+COUNTIF('Data data'!G:G, F523)</f>
        <v>#REF!</v>
      </c>
      <c r="H523" t="e">
        <f>'Data data'!#REF!</f>
        <v>#REF!</v>
      </c>
      <c r="I523" t="e">
        <f>COUNTIF('Data data'!D:D, H523)+COUNTIF('Data data'!#REF!, H523)+COUNTIF('Data data'!#REF!, H523)+COUNTIF('Data data'!G:G, H523)</f>
        <v>#REF!</v>
      </c>
      <c r="J523">
        <f>'Data data'!G524</f>
        <v>0.13749999999999998</v>
      </c>
      <c r="K523" t="e">
        <f>COUNTIF('Data data'!D:D, J523)+COUNTIF('Data data'!#REF!, J523)+COUNTIF('Data data'!#REF!, J523)+COUNTIF('Data data'!G:G, J523)</f>
        <v>#REF!</v>
      </c>
      <c r="L523" s="36" t="e">
        <f>'Data data'!#REF!</f>
        <v>#REF!</v>
      </c>
      <c r="M523" t="e">
        <f>COUNTIF('Data data'!#REF!, L523)</f>
        <v>#REF!</v>
      </c>
    </row>
    <row r="524" spans="1:13" ht="14" thickBot="1" x14ac:dyDescent="0.2">
      <c r="A524" s="304"/>
      <c r="B524" s="26" t="str">
        <f>'Data data'!C525</f>
        <v>I Like That</v>
      </c>
      <c r="C524">
        <f>COUNTIF('Data data'!C:C, B524)</f>
        <v>1</v>
      </c>
      <c r="D524" t="str">
        <f>'Data data'!D525</f>
        <v>Janelle Monáe</v>
      </c>
      <c r="E524" t="e">
        <f>COUNTIF('Data data'!D:D, D524)+COUNTIF('Data data'!#REF!, D524)+COUNTIF('Data data'!#REF!, D524)+COUNTIF('Data data'!G:G, D524)</f>
        <v>#REF!</v>
      </c>
      <c r="F524" t="e">
        <f>'Data data'!#REF!</f>
        <v>#REF!</v>
      </c>
      <c r="G524" t="e">
        <f>COUNTIF('Data data'!D:D, F524)+COUNTIF('Data data'!#REF!, F524)+COUNTIF('Data data'!#REF!, F524)+COUNTIF('Data data'!G:G, F524)</f>
        <v>#REF!</v>
      </c>
      <c r="H524" t="e">
        <f>'Data data'!#REF!</f>
        <v>#REF!</v>
      </c>
      <c r="I524" t="e">
        <f>COUNTIF('Data data'!D:D, H524)+COUNTIF('Data data'!#REF!, H524)+COUNTIF('Data data'!#REF!, H524)+COUNTIF('Data data'!G:G, H524)</f>
        <v>#REF!</v>
      </c>
      <c r="J524">
        <f>'Data data'!G525</f>
        <v>0.1388888888888889</v>
      </c>
      <c r="K524" t="e">
        <f>COUNTIF('Data data'!D:D, J524)+COUNTIF('Data data'!#REF!, J524)+COUNTIF('Data data'!#REF!, J524)+COUNTIF('Data data'!G:G, J524)</f>
        <v>#REF!</v>
      </c>
      <c r="L524" s="36" t="e">
        <f>'Data data'!#REF!</f>
        <v>#REF!</v>
      </c>
      <c r="M524" t="e">
        <f>COUNTIF('Data data'!#REF!, L524)</f>
        <v>#REF!</v>
      </c>
    </row>
    <row r="525" spans="1:13" ht="14" thickBot="1" x14ac:dyDescent="0.2">
      <c r="A525" s="304"/>
      <c r="B525" s="26" t="str">
        <f>'Data data'!C526</f>
        <v>Real Games</v>
      </c>
      <c r="C525">
        <f>COUNTIF('Data data'!C:C, B525)</f>
        <v>1</v>
      </c>
      <c r="D525" t="str">
        <f>'Data data'!D526</f>
        <v>Lucky Daye</v>
      </c>
      <c r="E525" t="e">
        <f>COUNTIF('Data data'!D:D, D525)+COUNTIF('Data data'!#REF!, D525)+COUNTIF('Data data'!#REF!, D525)+COUNTIF('Data data'!G:G, D525)</f>
        <v>#REF!</v>
      </c>
      <c r="F525" t="e">
        <f>'Data data'!#REF!</f>
        <v>#REF!</v>
      </c>
      <c r="G525" t="e">
        <f>COUNTIF('Data data'!D:D, F525)+COUNTIF('Data data'!#REF!, F525)+COUNTIF('Data data'!#REF!, F525)+COUNTIF('Data data'!G:G, F525)</f>
        <v>#REF!</v>
      </c>
      <c r="H525" t="e">
        <f>'Data data'!#REF!</f>
        <v>#REF!</v>
      </c>
      <c r="I525" t="e">
        <f>COUNTIF('Data data'!D:D, H525)+COUNTIF('Data data'!#REF!, H525)+COUNTIF('Data data'!#REF!, H525)+COUNTIF('Data data'!G:G, H525)</f>
        <v>#REF!</v>
      </c>
      <c r="J525">
        <f>'Data data'!G526</f>
        <v>0.2298611111111111</v>
      </c>
      <c r="K525" t="e">
        <f>COUNTIF('Data data'!D:D, J525)+COUNTIF('Data data'!#REF!, J525)+COUNTIF('Data data'!#REF!, J525)+COUNTIF('Data data'!G:G, J525)</f>
        <v>#REF!</v>
      </c>
      <c r="L525" s="36" t="e">
        <f>'Data data'!#REF!</f>
        <v>#REF!</v>
      </c>
      <c r="M525" t="e">
        <f>COUNTIF('Data data'!#REF!, L525)</f>
        <v>#REF!</v>
      </c>
    </row>
    <row r="526" spans="1:13" ht="14" thickBot="1" x14ac:dyDescent="0.2">
      <c r="A526" s="304"/>
      <c r="B526" s="26" t="str">
        <f>'Data data'!C527</f>
        <v>Savage Remix</v>
      </c>
      <c r="C526">
        <f>COUNTIF('Data data'!C:C, B526)</f>
        <v>1</v>
      </c>
      <c r="D526" t="str">
        <f>'Data data'!D527</f>
        <v>Megan Thee Stallion</v>
      </c>
      <c r="E526" t="e">
        <f>COUNTIF('Data data'!D:D, D526)+COUNTIF('Data data'!#REF!, D526)+COUNTIF('Data data'!#REF!, D526)+COUNTIF('Data data'!G:G, D526)</f>
        <v>#REF!</v>
      </c>
      <c r="F526" t="e">
        <f>'Data data'!#REF!</f>
        <v>#REF!</v>
      </c>
      <c r="G526" t="e">
        <f>COUNTIF('Data data'!D:D, F526)+COUNTIF('Data data'!#REF!, F526)+COUNTIF('Data data'!#REF!, F526)+COUNTIF('Data data'!G:G, F526)</f>
        <v>#REF!</v>
      </c>
      <c r="H526" t="e">
        <f>'Data data'!#REF!</f>
        <v>#REF!</v>
      </c>
      <c r="I526" t="e">
        <f>COUNTIF('Data data'!D:D, H526)+COUNTIF('Data data'!#REF!, H526)+COUNTIF('Data data'!#REF!, H526)+COUNTIF('Data data'!G:G, H526)</f>
        <v>#REF!</v>
      </c>
      <c r="J526">
        <f>'Data data'!G527</f>
        <v>0.16805555555555554</v>
      </c>
      <c r="K526" t="e">
        <f>COUNTIF('Data data'!D:D, J526)+COUNTIF('Data data'!#REF!, J526)+COUNTIF('Data data'!#REF!, J526)+COUNTIF('Data data'!G:G, J526)</f>
        <v>#REF!</v>
      </c>
      <c r="L526" s="36" t="e">
        <f>'Data data'!#REF!</f>
        <v>#REF!</v>
      </c>
      <c r="M526" t="e">
        <f>COUNTIF('Data data'!#REF!, L526)</f>
        <v>#REF!</v>
      </c>
    </row>
    <row r="527" spans="1:13" ht="14" thickBot="1" x14ac:dyDescent="0.2">
      <c r="A527" s="37"/>
      <c r="B527" s="26" t="str">
        <f>'Data data'!C528</f>
        <v>That's What You Get</v>
      </c>
      <c r="C527">
        <f>COUNTIF('Data data'!C:C, B527)</f>
        <v>1</v>
      </c>
      <c r="D527" t="str">
        <f>'Data data'!D528</f>
        <v>Paramore (Mononymous)</v>
      </c>
      <c r="E527" t="e">
        <f>COUNTIF('Data data'!D:D, D527)+COUNTIF('Data data'!#REF!, D527)+COUNTIF('Data data'!#REF!, D527)+COUNTIF('Data data'!G:G, D527)</f>
        <v>#REF!</v>
      </c>
      <c r="F527" t="e">
        <f>'Data data'!#REF!</f>
        <v>#REF!</v>
      </c>
      <c r="G527" t="e">
        <f>COUNTIF('Data data'!D:D, F527)+COUNTIF('Data data'!#REF!, F527)+COUNTIF('Data data'!#REF!, F527)+COUNTIF('Data data'!G:G, F527)</f>
        <v>#REF!</v>
      </c>
      <c r="H527" t="e">
        <f>'Data data'!#REF!</f>
        <v>#REF!</v>
      </c>
      <c r="I527" t="e">
        <f>COUNTIF('Data data'!D:D, H527)+COUNTIF('Data data'!#REF!, H527)+COUNTIF('Data data'!#REF!, H527)+COUNTIF('Data data'!G:G, H527)</f>
        <v>#REF!</v>
      </c>
      <c r="J527">
        <f>'Data data'!G528</f>
        <v>0.15277777777777776</v>
      </c>
      <c r="K527" t="e">
        <f>COUNTIF('Data data'!D:D, J527)+COUNTIF('Data data'!#REF!, J527)+COUNTIF('Data data'!#REF!, J527)+COUNTIF('Data data'!G:G, J527)</f>
        <v>#REF!</v>
      </c>
      <c r="L527" s="36" t="e">
        <f>'Data data'!#REF!</f>
        <v>#REF!</v>
      </c>
      <c r="M527" t="e">
        <f>COUNTIF('Data data'!#REF!, L527)</f>
        <v>#REF!</v>
      </c>
    </row>
    <row r="528" spans="1:13" ht="14" thickBot="1" x14ac:dyDescent="0.2">
      <c r="A528" s="37"/>
      <c r="B528" s="26" t="str">
        <f>'Data data'!C529</f>
        <v>Why'd You Only Call Me When You're High?</v>
      </c>
      <c r="C528">
        <f>COUNTIF('Data data'!C:C, B528)</f>
        <v>1</v>
      </c>
      <c r="D528" t="str">
        <f>'Data data'!D529</f>
        <v>Arctic Monkeys</v>
      </c>
      <c r="E528" t="e">
        <f>COUNTIF('Data data'!D:D, D528)+COUNTIF('Data data'!#REF!, D528)+COUNTIF('Data data'!#REF!, D528)+COUNTIF('Data data'!G:G, D528)</f>
        <v>#REF!</v>
      </c>
      <c r="F528" t="e">
        <f>'Data data'!#REF!</f>
        <v>#REF!</v>
      </c>
      <c r="G528" t="e">
        <f>COUNTIF('Data data'!D:D, F528)+COUNTIF('Data data'!#REF!, F528)+COUNTIF('Data data'!#REF!, F528)+COUNTIF('Data data'!G:G, F528)</f>
        <v>#REF!</v>
      </c>
      <c r="H528" t="e">
        <f>'Data data'!#REF!</f>
        <v>#REF!</v>
      </c>
      <c r="I528" t="e">
        <f>COUNTIF('Data data'!D:D, H528)+COUNTIF('Data data'!#REF!, H528)+COUNTIF('Data data'!#REF!, H528)+COUNTIF('Data data'!G:G, H528)</f>
        <v>#REF!</v>
      </c>
      <c r="J528">
        <f>'Data data'!G529</f>
        <v>0.10486111111111111</v>
      </c>
      <c r="K528" t="e">
        <f>COUNTIF('Data data'!D:D, J528)+COUNTIF('Data data'!#REF!, J528)+COUNTIF('Data data'!#REF!, J528)+COUNTIF('Data data'!G:G, J528)</f>
        <v>#REF!</v>
      </c>
      <c r="L528" s="36" t="e">
        <f>'Data data'!#REF!</f>
        <v>#REF!</v>
      </c>
      <c r="M528" t="e">
        <f>COUNTIF('Data data'!#REF!, L528)</f>
        <v>#REF!</v>
      </c>
    </row>
    <row r="529" spans="1:13" ht="14" thickBot="1" x14ac:dyDescent="0.2">
      <c r="A529" s="37"/>
      <c r="B529" s="26" t="str">
        <f>'Data data'!C530</f>
        <v>Heavy Balloon</v>
      </c>
      <c r="C529">
        <f>COUNTIF('Data data'!C:C, B529)</f>
        <v>1</v>
      </c>
      <c r="D529" t="str">
        <f>'Data data'!D530</f>
        <v>Fiona Apple</v>
      </c>
      <c r="E529" t="e">
        <f>COUNTIF('Data data'!D:D, D529)+COUNTIF('Data data'!#REF!, D529)+COUNTIF('Data data'!#REF!, D529)+COUNTIF('Data data'!G:G, D529)</f>
        <v>#REF!</v>
      </c>
      <c r="F529" t="e">
        <f>'Data data'!#REF!</f>
        <v>#REF!</v>
      </c>
      <c r="G529" t="e">
        <f>COUNTIF('Data data'!D:D, F529)+COUNTIF('Data data'!#REF!, F529)+COUNTIF('Data data'!#REF!, F529)+COUNTIF('Data data'!G:G, F529)</f>
        <v>#REF!</v>
      </c>
      <c r="H529" t="e">
        <f>'Data data'!#REF!</f>
        <v>#REF!</v>
      </c>
      <c r="I529" t="e">
        <f>COUNTIF('Data data'!D:D, H529)+COUNTIF('Data data'!#REF!, H529)+COUNTIF('Data data'!#REF!, H529)+COUNTIF('Data data'!G:G, H529)</f>
        <v>#REF!</v>
      </c>
      <c r="J529">
        <f>'Data data'!G530</f>
        <v>0.14305555555555557</v>
      </c>
      <c r="K529" t="e">
        <f>COUNTIF('Data data'!D:D, J529)+COUNTIF('Data data'!#REF!, J529)+COUNTIF('Data data'!#REF!, J529)+COUNTIF('Data data'!G:G, J529)</f>
        <v>#REF!</v>
      </c>
      <c r="L529" s="36" t="e">
        <f>'Data data'!#REF!</f>
        <v>#REF!</v>
      </c>
      <c r="M529" t="e">
        <f>COUNTIF('Data data'!#REF!, L529)</f>
        <v>#REF!</v>
      </c>
    </row>
    <row r="530" spans="1:13" ht="14" thickBot="1" x14ac:dyDescent="0.2">
      <c r="A530" s="37"/>
      <c r="B530" s="26" t="str">
        <f>'Data data'!C531</f>
        <v>Lost</v>
      </c>
      <c r="C530">
        <f>COUNTIF('Data data'!C:C, B530)</f>
        <v>1</v>
      </c>
      <c r="D530" t="str">
        <f>'Data data'!D531</f>
        <v>Frank Ocean</v>
      </c>
      <c r="E530" t="e">
        <f>COUNTIF('Data data'!D:D, D530)+COUNTIF('Data data'!#REF!, D530)+COUNTIF('Data data'!#REF!, D530)+COUNTIF('Data data'!G:G, D530)</f>
        <v>#REF!</v>
      </c>
      <c r="F530" t="e">
        <f>'Data data'!#REF!</f>
        <v>#REF!</v>
      </c>
      <c r="G530" t="e">
        <f>COUNTIF('Data data'!D:D, F530)+COUNTIF('Data data'!#REF!, F530)+COUNTIF('Data data'!#REF!, F530)+COUNTIF('Data data'!G:G, F530)</f>
        <v>#REF!</v>
      </c>
      <c r="H530" t="e">
        <f>'Data data'!#REF!</f>
        <v>#REF!</v>
      </c>
      <c r="I530" t="e">
        <f>COUNTIF('Data data'!D:D, H530)+COUNTIF('Data data'!#REF!, H530)+COUNTIF('Data data'!#REF!, H530)+COUNTIF('Data data'!G:G, H530)</f>
        <v>#REF!</v>
      </c>
      <c r="J530">
        <f>'Data data'!G531</f>
        <v>0.16250000000000001</v>
      </c>
      <c r="K530" t="e">
        <f>COUNTIF('Data data'!D:D, J530)+COUNTIF('Data data'!#REF!, J530)+COUNTIF('Data data'!#REF!, J530)+COUNTIF('Data data'!G:G, J530)</f>
        <v>#REF!</v>
      </c>
      <c r="L530" s="36" t="e">
        <f>'Data data'!#REF!</f>
        <v>#REF!</v>
      </c>
      <c r="M530" t="e">
        <f>COUNTIF('Data data'!#REF!, L530)</f>
        <v>#REF!</v>
      </c>
    </row>
    <row r="531" spans="1:13" ht="14" thickBot="1" x14ac:dyDescent="0.2">
      <c r="A531" s="37"/>
      <c r="B531" s="26" t="str">
        <f>'Data data'!C532</f>
        <v>Nights</v>
      </c>
      <c r="C531">
        <f>COUNTIF('Data data'!C:C, B531)</f>
        <v>1</v>
      </c>
      <c r="D531" t="str">
        <f>'Data data'!D532</f>
        <v>Frank Ocean</v>
      </c>
      <c r="E531" t="e">
        <f>COUNTIF('Data data'!D:D, D531)+COUNTIF('Data data'!#REF!, D531)+COUNTIF('Data data'!#REF!, D531)+COUNTIF('Data data'!G:G, D531)</f>
        <v>#REF!</v>
      </c>
      <c r="F531" t="e">
        <f>'Data data'!#REF!</f>
        <v>#REF!</v>
      </c>
      <c r="G531" t="e">
        <f>COUNTIF('Data data'!D:D, F531)+COUNTIF('Data data'!#REF!, F531)+COUNTIF('Data data'!#REF!, F531)+COUNTIF('Data data'!G:G, F531)</f>
        <v>#REF!</v>
      </c>
      <c r="H531" t="e">
        <f>'Data data'!#REF!</f>
        <v>#REF!</v>
      </c>
      <c r="I531" t="e">
        <f>COUNTIF('Data data'!D:D, H531)+COUNTIF('Data data'!#REF!, H531)+COUNTIF('Data data'!#REF!, H531)+COUNTIF('Data data'!G:G, H531)</f>
        <v>#REF!</v>
      </c>
      <c r="J531">
        <f>'Data data'!G532</f>
        <v>0.21319444444444444</v>
      </c>
      <c r="K531" t="e">
        <f>COUNTIF('Data data'!D:D, J531)+COUNTIF('Data data'!#REF!, J531)+COUNTIF('Data data'!#REF!, J531)+COUNTIF('Data data'!G:G, J531)</f>
        <v>#REF!</v>
      </c>
      <c r="L531" s="36" t="e">
        <f>'Data data'!#REF!</f>
        <v>#REF!</v>
      </c>
      <c r="M531" t="e">
        <f>COUNTIF('Data data'!#REF!, L531)</f>
        <v>#REF!</v>
      </c>
    </row>
    <row r="532" spans="1:13" ht="14" thickBot="1" x14ac:dyDescent="0.2">
      <c r="A532" s="37"/>
      <c r="B532" s="26" t="str">
        <f>'Data data'!C533</f>
        <v>Pink + White</v>
      </c>
      <c r="C532">
        <f>COUNTIF('Data data'!C:C, B532)</f>
        <v>1</v>
      </c>
      <c r="D532" t="str">
        <f>'Data data'!D533</f>
        <v>Frank Ocean</v>
      </c>
      <c r="E532" t="e">
        <f>COUNTIF('Data data'!D:D, D532)+COUNTIF('Data data'!#REF!, D532)+COUNTIF('Data data'!#REF!, D532)+COUNTIF('Data data'!G:G, D532)</f>
        <v>#REF!</v>
      </c>
      <c r="F532" t="e">
        <f>'Data data'!#REF!</f>
        <v>#REF!</v>
      </c>
      <c r="G532" t="e">
        <f>COUNTIF('Data data'!D:D, F532)+COUNTIF('Data data'!#REF!, F532)+COUNTIF('Data data'!#REF!, F532)+COUNTIF('Data data'!G:G, F532)</f>
        <v>#REF!</v>
      </c>
      <c r="H532" t="e">
        <f>'Data data'!#REF!</f>
        <v>#REF!</v>
      </c>
      <c r="I532" t="e">
        <f>COUNTIF('Data data'!D:D, H532)+COUNTIF('Data data'!#REF!, H532)+COUNTIF('Data data'!#REF!, H532)+COUNTIF('Data data'!G:G, H532)</f>
        <v>#REF!</v>
      </c>
      <c r="J532">
        <f>'Data data'!G533</f>
        <v>0.12847222222222224</v>
      </c>
      <c r="K532" t="e">
        <f>COUNTIF('Data data'!D:D, J532)+COUNTIF('Data data'!#REF!, J532)+COUNTIF('Data data'!#REF!, J532)+COUNTIF('Data data'!G:G, J532)</f>
        <v>#REF!</v>
      </c>
      <c r="L532" s="36" t="e">
        <f>'Data data'!#REF!</f>
        <v>#REF!</v>
      </c>
      <c r="M532" t="e">
        <f>COUNTIF('Data data'!#REF!, L532)</f>
        <v>#REF!</v>
      </c>
    </row>
    <row r="533" spans="1:13" ht="14" thickBot="1" x14ac:dyDescent="0.2">
      <c r="A533" s="37"/>
      <c r="B533" s="26" t="str">
        <f>'Data data'!C534</f>
        <v>Sierra Leone</v>
      </c>
      <c r="C533">
        <f>COUNTIF('Data data'!C:C, B533)</f>
        <v>1</v>
      </c>
      <c r="D533" t="str">
        <f>'Data data'!D534</f>
        <v>Frank Ocean</v>
      </c>
      <c r="E533" t="e">
        <f>COUNTIF('Data data'!D:D, D533)+COUNTIF('Data data'!#REF!, D533)+COUNTIF('Data data'!#REF!, D533)+COUNTIF('Data data'!G:G, D533)</f>
        <v>#REF!</v>
      </c>
      <c r="F533" t="e">
        <f>'Data data'!#REF!</f>
        <v>#REF!</v>
      </c>
      <c r="G533" t="e">
        <f>COUNTIF('Data data'!D:D, F533)+COUNTIF('Data data'!#REF!, F533)+COUNTIF('Data data'!#REF!, F533)+COUNTIF('Data data'!G:G, F533)</f>
        <v>#REF!</v>
      </c>
      <c r="H533" t="e">
        <f>'Data data'!#REF!</f>
        <v>#REF!</v>
      </c>
      <c r="I533" t="e">
        <f>COUNTIF('Data data'!D:D, H533)+COUNTIF('Data data'!#REF!, H533)+COUNTIF('Data data'!#REF!, H533)+COUNTIF('Data data'!G:G, H533)</f>
        <v>#REF!</v>
      </c>
      <c r="J533">
        <f>'Data data'!G534</f>
        <v>0.10347222222222223</v>
      </c>
      <c r="K533" t="e">
        <f>COUNTIF('Data data'!D:D, J533)+COUNTIF('Data data'!#REF!, J533)+COUNTIF('Data data'!#REF!, J533)+COUNTIF('Data data'!G:G, J533)</f>
        <v>#REF!</v>
      </c>
      <c r="L533" s="36" t="e">
        <f>'Data data'!#REF!</f>
        <v>#REF!</v>
      </c>
      <c r="M533" t="e">
        <f>COUNTIF('Data data'!#REF!, L533)</f>
        <v>#REF!</v>
      </c>
    </row>
    <row r="534" spans="1:13" ht="14" thickBot="1" x14ac:dyDescent="0.2">
      <c r="A534" s="37"/>
      <c r="B534" s="26" t="str">
        <f>'Data data'!C535</f>
        <v>Day 'N' Nite (nightmare)</v>
      </c>
      <c r="C534">
        <f>COUNTIF('Data data'!C:C, B534)</f>
        <v>1</v>
      </c>
      <c r="D534" t="str">
        <f>'Data data'!D535</f>
        <v>Kid Cudi</v>
      </c>
      <c r="E534" t="e">
        <f>COUNTIF('Data data'!D:D, D534)+COUNTIF('Data data'!#REF!, D534)+COUNTIF('Data data'!#REF!, D534)+COUNTIF('Data data'!G:G, D534)</f>
        <v>#REF!</v>
      </c>
      <c r="F534" t="e">
        <f>'Data data'!#REF!</f>
        <v>#REF!</v>
      </c>
      <c r="G534" t="e">
        <f>COUNTIF('Data data'!D:D, F534)+COUNTIF('Data data'!#REF!, F534)+COUNTIF('Data data'!#REF!, F534)+COUNTIF('Data data'!G:G, F534)</f>
        <v>#REF!</v>
      </c>
      <c r="H534" t="e">
        <f>'Data data'!#REF!</f>
        <v>#REF!</v>
      </c>
      <c r="I534" t="e">
        <f>COUNTIF('Data data'!D:D, H534)+COUNTIF('Data data'!#REF!, H534)+COUNTIF('Data data'!#REF!, H534)+COUNTIF('Data data'!G:G, H534)</f>
        <v>#REF!</v>
      </c>
      <c r="J534">
        <f>'Data data'!G535</f>
        <v>0.15347222222222223</v>
      </c>
      <c r="K534" t="e">
        <f>COUNTIF('Data data'!D:D, J534)+COUNTIF('Data data'!#REF!, J534)+COUNTIF('Data data'!#REF!, J534)+COUNTIF('Data data'!G:G, J534)</f>
        <v>#REF!</v>
      </c>
      <c r="L534" s="36" t="e">
        <f>'Data data'!#REF!</f>
        <v>#REF!</v>
      </c>
      <c r="M534" t="e">
        <f>COUNTIF('Data data'!#REF!, L534)</f>
        <v>#REF!</v>
      </c>
    </row>
    <row r="535" spans="1:13" ht="14" thickBot="1" x14ac:dyDescent="0.2">
      <c r="A535" s="37"/>
      <c r="B535" s="26" t="str">
        <f>'Data data'!C536</f>
        <v>La Cope de la Vida</v>
      </c>
      <c r="C535">
        <f>COUNTIF('Data data'!C:C, B535)</f>
        <v>1</v>
      </c>
      <c r="D535" t="str">
        <f>'Data data'!D536</f>
        <v>Ricky Martin</v>
      </c>
      <c r="E535" t="e">
        <f>COUNTIF('Data data'!D:D, D535)+COUNTIF('Data data'!#REF!, D535)+COUNTIF('Data data'!#REF!, D535)+COUNTIF('Data data'!G:G, D535)</f>
        <v>#REF!</v>
      </c>
      <c r="F535" t="e">
        <f>'Data data'!#REF!</f>
        <v>#REF!</v>
      </c>
      <c r="G535" t="e">
        <f>COUNTIF('Data data'!D:D, F535)+COUNTIF('Data data'!#REF!, F535)+COUNTIF('Data data'!#REF!, F535)+COUNTIF('Data data'!G:G, F535)</f>
        <v>#REF!</v>
      </c>
      <c r="H535" t="e">
        <f>'Data data'!#REF!</f>
        <v>#REF!</v>
      </c>
      <c r="I535" t="e">
        <f>COUNTIF('Data data'!D:D, H535)+COUNTIF('Data data'!#REF!, H535)+COUNTIF('Data data'!#REF!, H535)+COUNTIF('Data data'!G:G, H535)</f>
        <v>#REF!</v>
      </c>
      <c r="J535">
        <f>'Data data'!G536</f>
        <v>0.19236111111111112</v>
      </c>
      <c r="K535" t="e">
        <f>COUNTIF('Data data'!D:D, J535)+COUNTIF('Data data'!#REF!, J535)+COUNTIF('Data data'!#REF!, J535)+COUNTIF('Data data'!G:G, J535)</f>
        <v>#REF!</v>
      </c>
      <c r="L535" s="36" t="e">
        <f>'Data data'!#REF!</f>
        <v>#REF!</v>
      </c>
      <c r="M535" t="e">
        <f>COUNTIF('Data data'!#REF!, L535)</f>
        <v>#REF!</v>
      </c>
    </row>
    <row r="536" spans="1:13" ht="14" thickBot="1" x14ac:dyDescent="0.2">
      <c r="A536" s="37"/>
      <c r="B536" s="26" t="str">
        <f>'Data data'!C537</f>
        <v>Quizás, Quizás, Quizás</v>
      </c>
      <c r="C536">
        <f>COUNTIF('Data data'!C:C, B536)</f>
        <v>1</v>
      </c>
      <c r="D536" t="str">
        <f>'Data data'!D537</f>
        <v>Celia Cruz</v>
      </c>
      <c r="E536" t="e">
        <f>COUNTIF('Data data'!D:D, D536)+COUNTIF('Data data'!#REF!, D536)+COUNTIF('Data data'!#REF!, D536)+COUNTIF('Data data'!G:G, D536)</f>
        <v>#REF!</v>
      </c>
      <c r="F536" t="e">
        <f>'Data data'!#REF!</f>
        <v>#REF!</v>
      </c>
      <c r="G536" t="e">
        <f>COUNTIF('Data data'!D:D, F536)+COUNTIF('Data data'!#REF!, F536)+COUNTIF('Data data'!#REF!, F536)+COUNTIF('Data data'!G:G, F536)</f>
        <v>#REF!</v>
      </c>
      <c r="H536" t="e">
        <f>'Data data'!#REF!</f>
        <v>#REF!</v>
      </c>
      <c r="I536" t="e">
        <f>COUNTIF('Data data'!D:D, H536)+COUNTIF('Data data'!#REF!, H536)+COUNTIF('Data data'!#REF!, H536)+COUNTIF('Data data'!G:G, H536)</f>
        <v>#REF!</v>
      </c>
      <c r="J536">
        <f>'Data data'!G537</f>
        <v>0.10486111111111111</v>
      </c>
      <c r="K536" t="e">
        <f>COUNTIF('Data data'!D:D, J536)+COUNTIF('Data data'!#REF!, J536)+COUNTIF('Data data'!#REF!, J536)+COUNTIF('Data data'!G:G, J536)</f>
        <v>#REF!</v>
      </c>
      <c r="L536" s="36" t="e">
        <f>'Data data'!#REF!</f>
        <v>#REF!</v>
      </c>
      <c r="M536" t="e">
        <f>COUNTIF('Data data'!#REF!, L536)</f>
        <v>#REF!</v>
      </c>
    </row>
    <row r="537" spans="1:13" ht="14" thickBot="1" x14ac:dyDescent="0.2">
      <c r="A537" s="37"/>
      <c r="B537" s="26" t="str">
        <f>'Data data'!C538</f>
        <v>Break My Heart</v>
      </c>
      <c r="C537">
        <f>COUNTIF('Data data'!C:C, B537)</f>
        <v>1</v>
      </c>
      <c r="D537" t="str">
        <f>'Data data'!D538</f>
        <v>Dua Lipa</v>
      </c>
      <c r="E537" t="e">
        <f>COUNTIF('Data data'!D:D, D537)+COUNTIF('Data data'!#REF!, D537)+COUNTIF('Data data'!#REF!, D537)+COUNTIF('Data data'!G:G, D537)</f>
        <v>#REF!</v>
      </c>
      <c r="F537" t="e">
        <f>'Data data'!#REF!</f>
        <v>#REF!</v>
      </c>
      <c r="G537" t="e">
        <f>COUNTIF('Data data'!D:D, F537)+COUNTIF('Data data'!#REF!, F537)+COUNTIF('Data data'!#REF!, F537)+COUNTIF('Data data'!G:G, F537)</f>
        <v>#REF!</v>
      </c>
      <c r="H537" t="e">
        <f>'Data data'!#REF!</f>
        <v>#REF!</v>
      </c>
      <c r="I537" t="e">
        <f>COUNTIF('Data data'!D:D, H537)+COUNTIF('Data data'!#REF!, H537)+COUNTIF('Data data'!#REF!, H537)+COUNTIF('Data data'!G:G, H537)</f>
        <v>#REF!</v>
      </c>
      <c r="J537">
        <f>'Data data'!G538</f>
        <v>0.15416666666666667</v>
      </c>
      <c r="K537" t="e">
        <f>COUNTIF('Data data'!D:D, J537)+COUNTIF('Data data'!#REF!, J537)+COUNTIF('Data data'!#REF!, J537)+COUNTIF('Data data'!G:G, J537)</f>
        <v>#REF!</v>
      </c>
      <c r="L537" s="36" t="e">
        <f>'Data data'!#REF!</f>
        <v>#REF!</v>
      </c>
      <c r="M537" t="e">
        <f>COUNTIF('Data data'!#REF!, L537)</f>
        <v>#REF!</v>
      </c>
    </row>
    <row r="538" spans="1:13" ht="14" thickBot="1" x14ac:dyDescent="0.2">
      <c r="A538" s="37"/>
      <c r="B538" s="26" t="str">
        <f>'Data data'!C539</f>
        <v>ARE YOU OK?</v>
      </c>
      <c r="C538">
        <f>COUNTIF('Data data'!C:C, B538)</f>
        <v>1</v>
      </c>
      <c r="D538" t="str">
        <f>'Data data'!D539</f>
        <v>Daniel Caesar</v>
      </c>
      <c r="E538" t="e">
        <f>COUNTIF('Data data'!D:D, D538)+COUNTIF('Data data'!#REF!, D538)+COUNTIF('Data data'!#REF!, D538)+COUNTIF('Data data'!G:G, D538)</f>
        <v>#REF!</v>
      </c>
      <c r="F538" t="e">
        <f>'Data data'!#REF!</f>
        <v>#REF!</v>
      </c>
      <c r="G538" t="e">
        <f>COUNTIF('Data data'!D:D, F538)+COUNTIF('Data data'!#REF!, F538)+COUNTIF('Data data'!#REF!, F538)+COUNTIF('Data data'!G:G, F538)</f>
        <v>#REF!</v>
      </c>
      <c r="H538" t="e">
        <f>'Data data'!#REF!</f>
        <v>#REF!</v>
      </c>
      <c r="I538" t="e">
        <f>COUNTIF('Data data'!D:D, H538)+COUNTIF('Data data'!#REF!, H538)+COUNTIF('Data data'!#REF!, H538)+COUNTIF('Data data'!G:G, H538)</f>
        <v>#REF!</v>
      </c>
      <c r="J538">
        <f>'Data data'!G539</f>
        <v>0.27291666666666664</v>
      </c>
      <c r="K538" t="e">
        <f>COUNTIF('Data data'!D:D, J538)+COUNTIF('Data data'!#REF!, J538)+COUNTIF('Data data'!#REF!, J538)+COUNTIF('Data data'!G:G, J538)</f>
        <v>#REF!</v>
      </c>
      <c r="L538" s="36" t="e">
        <f>'Data data'!#REF!</f>
        <v>#REF!</v>
      </c>
      <c r="M538" t="e">
        <f>COUNTIF('Data data'!#REF!, L538)</f>
        <v>#REF!</v>
      </c>
    </row>
    <row r="539" spans="1:13" ht="14" thickBot="1" x14ac:dyDescent="0.2">
      <c r="A539" s="37"/>
      <c r="B539" s="26" t="str">
        <f>'Data data'!C540</f>
        <v>Like That</v>
      </c>
      <c r="C539">
        <f>COUNTIF('Data data'!C:C, B539)</f>
        <v>1</v>
      </c>
      <c r="D539" t="str">
        <f>'Data data'!D540</f>
        <v>Doja Cat, Gucci Mane</v>
      </c>
      <c r="E539" t="e">
        <f>COUNTIF('Data data'!D:D, D539)+COUNTIF('Data data'!#REF!, D539)+COUNTIF('Data data'!#REF!, D539)+COUNTIF('Data data'!G:G, D539)</f>
        <v>#REF!</v>
      </c>
      <c r="F539" t="e">
        <f>'Data data'!#REF!</f>
        <v>#REF!</v>
      </c>
      <c r="G539" t="e">
        <f>COUNTIF('Data data'!D:D, F539)+COUNTIF('Data data'!#REF!, F539)+COUNTIF('Data data'!#REF!, F539)+COUNTIF('Data data'!G:G, F539)</f>
        <v>#REF!</v>
      </c>
      <c r="H539" t="e">
        <f>'Data data'!#REF!</f>
        <v>#REF!</v>
      </c>
      <c r="I539" t="e">
        <f>COUNTIF('Data data'!D:D, H539)+COUNTIF('Data data'!#REF!, H539)+COUNTIF('Data data'!#REF!, H539)+COUNTIF('Data data'!G:G, H539)</f>
        <v>#REF!</v>
      </c>
      <c r="J539">
        <f>'Data data'!G540</f>
        <v>0.11319444444444444</v>
      </c>
      <c r="K539" t="e">
        <f>COUNTIF('Data data'!D:D, J539)+COUNTIF('Data data'!#REF!, J539)+COUNTIF('Data data'!#REF!, J539)+COUNTIF('Data data'!G:G, J539)</f>
        <v>#REF!</v>
      </c>
      <c r="L539" s="36" t="e">
        <f>'Data data'!#REF!</f>
        <v>#REF!</v>
      </c>
      <c r="M539" t="e">
        <f>COUNTIF('Data data'!#REF!, L539)</f>
        <v>#REF!</v>
      </c>
    </row>
    <row r="540" spans="1:13" ht="14" thickBot="1" x14ac:dyDescent="0.2">
      <c r="A540" s="37"/>
      <c r="B540" s="26" t="str">
        <f>'Data data'!C541</f>
        <v>Tus Ojitos (Vals de la Guardia Vieja)</v>
      </c>
      <c r="C540">
        <f>COUNTIF('Data data'!C:C, B540)</f>
        <v>1</v>
      </c>
      <c r="D540" t="str">
        <f>'Data data'!D541</f>
        <v>Natalia Lafourcade</v>
      </c>
      <c r="E540" t="e">
        <f>COUNTIF('Data data'!D:D, D540)+COUNTIF('Data data'!#REF!, D540)+COUNTIF('Data data'!#REF!, D540)+COUNTIF('Data data'!G:G, D540)</f>
        <v>#REF!</v>
      </c>
      <c r="F540" t="e">
        <f>'Data data'!#REF!</f>
        <v>#REF!</v>
      </c>
      <c r="G540" t="e">
        <f>COUNTIF('Data data'!D:D, F540)+COUNTIF('Data data'!#REF!, F540)+COUNTIF('Data data'!#REF!, F540)+COUNTIF('Data data'!G:G, F540)</f>
        <v>#REF!</v>
      </c>
      <c r="H540" t="e">
        <f>'Data data'!#REF!</f>
        <v>#REF!</v>
      </c>
      <c r="I540" t="e">
        <f>COUNTIF('Data data'!D:D, H540)+COUNTIF('Data data'!#REF!, H540)+COUNTIF('Data data'!#REF!, H540)+COUNTIF('Data data'!G:G, H540)</f>
        <v>#REF!</v>
      </c>
      <c r="J540">
        <f>'Data data'!G541</f>
        <v>0.12361111111111112</v>
      </c>
      <c r="K540" t="e">
        <f>COUNTIF('Data data'!D:D, J540)+COUNTIF('Data data'!#REF!, J540)+COUNTIF('Data data'!#REF!, J540)+COUNTIF('Data data'!G:G, J540)</f>
        <v>#REF!</v>
      </c>
      <c r="L540" s="36" t="e">
        <f>'Data data'!#REF!</f>
        <v>#REF!</v>
      </c>
      <c r="M540" t="e">
        <f>COUNTIF('Data data'!#REF!, L540)</f>
        <v>#REF!</v>
      </c>
    </row>
    <row r="541" spans="1:13" ht="14" thickBot="1" x14ac:dyDescent="0.2">
      <c r="A541" s="37"/>
      <c r="B541" s="26" t="str">
        <f>'Data data'!C542</f>
        <v>no body, no crime</v>
      </c>
      <c r="C541">
        <f>COUNTIF('Data data'!C:C, B541)</f>
        <v>1</v>
      </c>
      <c r="D541" t="str">
        <f>'Data data'!D542</f>
        <v>Taylor Swift, HAIM</v>
      </c>
      <c r="E541" t="e">
        <f>COUNTIF('Data data'!D:D, D541)+COUNTIF('Data data'!#REF!, D541)+COUNTIF('Data data'!#REF!, D541)+COUNTIF('Data data'!G:G, D541)</f>
        <v>#REF!</v>
      </c>
      <c r="F541" t="e">
        <f>'Data data'!#REF!</f>
        <v>#REF!</v>
      </c>
      <c r="G541" t="e">
        <f>COUNTIF('Data data'!D:D, F541)+COUNTIF('Data data'!#REF!, F541)+COUNTIF('Data data'!#REF!, F541)+COUNTIF('Data data'!G:G, F541)</f>
        <v>#REF!</v>
      </c>
      <c r="H541" t="e">
        <f>'Data data'!#REF!</f>
        <v>#REF!</v>
      </c>
      <c r="I541" t="e">
        <f>COUNTIF('Data data'!D:D, H541)+COUNTIF('Data data'!#REF!, H541)+COUNTIF('Data data'!#REF!, H541)+COUNTIF('Data data'!G:G, H541)</f>
        <v>#REF!</v>
      </c>
      <c r="J541">
        <f>'Data data'!G542</f>
        <v>0.15</v>
      </c>
      <c r="K541" t="e">
        <f>COUNTIF('Data data'!D:D, J541)+COUNTIF('Data data'!#REF!, J541)+COUNTIF('Data data'!#REF!, J541)+COUNTIF('Data data'!G:G, J541)</f>
        <v>#REF!</v>
      </c>
      <c r="L541" s="36" t="e">
        <f>'Data data'!#REF!</f>
        <v>#REF!</v>
      </c>
      <c r="M541" t="e">
        <f>COUNTIF('Data data'!#REF!, L541)</f>
        <v>#REF!</v>
      </c>
    </row>
    <row r="542" spans="1:13" ht="14" thickBot="1" x14ac:dyDescent="0.2">
      <c r="A542" s="37"/>
      <c r="B542" s="26" t="str">
        <f>'Data data'!C543</f>
        <v>7/11</v>
      </c>
      <c r="C542">
        <f>COUNTIF('Data data'!C:C, B542)</f>
        <v>1</v>
      </c>
      <c r="D542" t="str">
        <f>'Data data'!D543</f>
        <v>Beyoncé (Mononymous)</v>
      </c>
      <c r="E542" t="e">
        <f>COUNTIF('Data data'!D:D, D542)+COUNTIF('Data data'!#REF!, D542)+COUNTIF('Data data'!#REF!, D542)+COUNTIF('Data data'!G:G, D542)</f>
        <v>#REF!</v>
      </c>
      <c r="F542" t="e">
        <f>'Data data'!#REF!</f>
        <v>#REF!</v>
      </c>
      <c r="G542" t="e">
        <f>COUNTIF('Data data'!D:D, F542)+COUNTIF('Data data'!#REF!, F542)+COUNTIF('Data data'!#REF!, F542)+COUNTIF('Data data'!G:G, F542)</f>
        <v>#REF!</v>
      </c>
      <c r="H542" t="e">
        <f>'Data data'!#REF!</f>
        <v>#REF!</v>
      </c>
      <c r="I542" t="e">
        <f>COUNTIF('Data data'!D:D, H542)+COUNTIF('Data data'!#REF!, H542)+COUNTIF('Data data'!#REF!, H542)+COUNTIF('Data data'!G:G, H542)</f>
        <v>#REF!</v>
      </c>
      <c r="J542">
        <f>'Data data'!G543</f>
        <v>0.14861111111111111</v>
      </c>
      <c r="K542" t="e">
        <f>COUNTIF('Data data'!D:D, J542)+COUNTIF('Data data'!#REF!, J542)+COUNTIF('Data data'!#REF!, J542)+COUNTIF('Data data'!G:G, J542)</f>
        <v>#REF!</v>
      </c>
      <c r="L542" s="36" t="e">
        <f>'Data data'!#REF!</f>
        <v>#REF!</v>
      </c>
      <c r="M542" t="e">
        <f>COUNTIF('Data data'!#REF!, L542)</f>
        <v>#REF!</v>
      </c>
    </row>
    <row r="543" spans="1:13" ht="14" thickBot="1" x14ac:dyDescent="0.2">
      <c r="A543" s="37"/>
      <c r="B543" s="26" t="str">
        <f>'Data data'!C544</f>
        <v>Buttercup</v>
      </c>
      <c r="C543">
        <f>COUNTIF('Data data'!C:C, B543)</f>
        <v>1</v>
      </c>
      <c r="D543" t="str">
        <f>'Data data'!D544</f>
        <v>Jack Stauber</v>
      </c>
      <c r="E543" t="e">
        <f>COUNTIF('Data data'!D:D, D543)+COUNTIF('Data data'!#REF!, D543)+COUNTIF('Data data'!#REF!, D543)+COUNTIF('Data data'!G:G, D543)</f>
        <v>#REF!</v>
      </c>
      <c r="F543" t="e">
        <f>'Data data'!#REF!</f>
        <v>#REF!</v>
      </c>
      <c r="G543" t="e">
        <f>COUNTIF('Data data'!D:D, F543)+COUNTIF('Data data'!#REF!, F543)+COUNTIF('Data data'!#REF!, F543)+COUNTIF('Data data'!G:G, F543)</f>
        <v>#REF!</v>
      </c>
      <c r="H543" t="e">
        <f>'Data data'!#REF!</f>
        <v>#REF!</v>
      </c>
      <c r="I543" t="e">
        <f>COUNTIF('Data data'!D:D, H543)+COUNTIF('Data data'!#REF!, H543)+COUNTIF('Data data'!#REF!, H543)+COUNTIF('Data data'!G:G, H543)</f>
        <v>#REF!</v>
      </c>
      <c r="J543">
        <f>'Data data'!G544</f>
        <v>0.14444444444444446</v>
      </c>
      <c r="K543" t="e">
        <f>COUNTIF('Data data'!D:D, J543)+COUNTIF('Data data'!#REF!, J543)+COUNTIF('Data data'!#REF!, J543)+COUNTIF('Data data'!G:G, J543)</f>
        <v>#REF!</v>
      </c>
      <c r="L543" s="36" t="e">
        <f>'Data data'!#REF!</f>
        <v>#REF!</v>
      </c>
      <c r="M543" t="e">
        <f>COUNTIF('Data data'!#REF!, L543)</f>
        <v>#REF!</v>
      </c>
    </row>
    <row r="544" spans="1:13" ht="14" thickBot="1" x14ac:dyDescent="0.2">
      <c r="A544" s="37"/>
      <c r="B544" s="26" t="str">
        <f>'Data data'!C545</f>
        <v>Wonderwall</v>
      </c>
      <c r="C544">
        <f>COUNTIF('Data data'!C:C, B544)</f>
        <v>1</v>
      </c>
      <c r="D544" t="str">
        <f>'Data data'!D545</f>
        <v>Oasis</v>
      </c>
      <c r="E544" t="e">
        <f>COUNTIF('Data data'!D:D, D544)+COUNTIF('Data data'!#REF!, D544)+COUNTIF('Data data'!#REF!, D544)+COUNTIF('Data data'!G:G, D544)</f>
        <v>#REF!</v>
      </c>
      <c r="F544" t="e">
        <f>'Data data'!#REF!</f>
        <v>#REF!</v>
      </c>
      <c r="G544" t="e">
        <f>COUNTIF('Data data'!D:D, F544)+COUNTIF('Data data'!#REF!, F544)+COUNTIF('Data data'!#REF!, F544)+COUNTIF('Data data'!G:G, F544)</f>
        <v>#REF!</v>
      </c>
      <c r="H544" t="e">
        <f>'Data data'!#REF!</f>
        <v>#REF!</v>
      </c>
      <c r="I544" t="e">
        <f>COUNTIF('Data data'!D:D, H544)+COUNTIF('Data data'!#REF!, H544)+COUNTIF('Data data'!#REF!, H544)+COUNTIF('Data data'!G:G, H544)</f>
        <v>#REF!</v>
      </c>
      <c r="J544">
        <f>'Data data'!G545</f>
        <v>0.17986111111111111</v>
      </c>
      <c r="K544" t="e">
        <f>COUNTIF('Data data'!D:D, J544)+COUNTIF('Data data'!#REF!, J544)+COUNTIF('Data data'!#REF!, J544)+COUNTIF('Data data'!G:G, J544)</f>
        <v>#REF!</v>
      </c>
      <c r="L544" s="36" t="e">
        <f>'Data data'!#REF!</f>
        <v>#REF!</v>
      </c>
      <c r="M544" t="e">
        <f>COUNTIF('Data data'!#REF!, L544)</f>
        <v>#REF!</v>
      </c>
    </row>
    <row r="545" spans="1:13" ht="14" thickBot="1" x14ac:dyDescent="0.2">
      <c r="A545" s="37"/>
      <c r="B545" s="26" t="str">
        <f>'Data data'!C546</f>
        <v>Hotline Bling</v>
      </c>
      <c r="C545">
        <f>COUNTIF('Data data'!C:C, B545)</f>
        <v>1</v>
      </c>
      <c r="D545" t="str">
        <f>'Data data'!D546</f>
        <v>Drake (Mononymous)</v>
      </c>
      <c r="E545" t="e">
        <f>COUNTIF('Data data'!D:D, D545)+COUNTIF('Data data'!#REF!, D545)+COUNTIF('Data data'!#REF!, D545)+COUNTIF('Data data'!G:G, D545)</f>
        <v>#REF!</v>
      </c>
      <c r="F545" t="e">
        <f>'Data data'!#REF!</f>
        <v>#REF!</v>
      </c>
      <c r="G545" t="e">
        <f>COUNTIF('Data data'!D:D, F545)+COUNTIF('Data data'!#REF!, F545)+COUNTIF('Data data'!#REF!, F545)+COUNTIF('Data data'!G:G, F545)</f>
        <v>#REF!</v>
      </c>
      <c r="H545" t="e">
        <f>'Data data'!#REF!</f>
        <v>#REF!</v>
      </c>
      <c r="I545" t="e">
        <f>COUNTIF('Data data'!D:D, H545)+COUNTIF('Data data'!#REF!, H545)+COUNTIF('Data data'!#REF!, H545)+COUNTIF('Data data'!G:G, H545)</f>
        <v>#REF!</v>
      </c>
      <c r="J545">
        <f>'Data data'!G546</f>
        <v>0.18541666666666667</v>
      </c>
      <c r="K545" t="e">
        <f>COUNTIF('Data data'!D:D, J545)+COUNTIF('Data data'!#REF!, J545)+COUNTIF('Data data'!#REF!, J545)+COUNTIF('Data data'!G:G, J545)</f>
        <v>#REF!</v>
      </c>
      <c r="L545" s="36" t="e">
        <f>'Data data'!#REF!</f>
        <v>#REF!</v>
      </c>
      <c r="M545" t="e">
        <f>COUNTIF('Data data'!#REF!, L545)</f>
        <v>#REF!</v>
      </c>
    </row>
    <row r="546" spans="1:13" ht="14" thickBot="1" x14ac:dyDescent="0.2">
      <c r="A546" s="37"/>
      <c r="B546" s="26" t="str">
        <f>'Data data'!C547</f>
        <v>Famous Last Words</v>
      </c>
      <c r="C546">
        <f>COUNTIF('Data data'!C:C, B546)</f>
        <v>1</v>
      </c>
      <c r="D546" t="str">
        <f>'Data data'!D547</f>
        <v>My Chemical Romance</v>
      </c>
      <c r="E546" t="e">
        <f>COUNTIF('Data data'!D:D, D546)+COUNTIF('Data data'!#REF!, D546)+COUNTIF('Data data'!#REF!, D546)+COUNTIF('Data data'!G:G, D546)</f>
        <v>#REF!</v>
      </c>
      <c r="F546" t="e">
        <f>'Data data'!#REF!</f>
        <v>#REF!</v>
      </c>
      <c r="G546" t="e">
        <f>COUNTIF('Data data'!D:D, F546)+COUNTIF('Data data'!#REF!, F546)+COUNTIF('Data data'!#REF!, F546)+COUNTIF('Data data'!G:G, F546)</f>
        <v>#REF!</v>
      </c>
      <c r="H546" t="e">
        <f>'Data data'!#REF!</f>
        <v>#REF!</v>
      </c>
      <c r="I546" t="e">
        <f>COUNTIF('Data data'!D:D, H546)+COUNTIF('Data data'!#REF!, H546)+COUNTIF('Data data'!#REF!, H546)+COUNTIF('Data data'!G:G, H546)</f>
        <v>#REF!</v>
      </c>
      <c r="J546">
        <f>'Data data'!G547</f>
        <v>0.2076388888888889</v>
      </c>
      <c r="K546" t="e">
        <f>COUNTIF('Data data'!D:D, J546)+COUNTIF('Data data'!#REF!, J546)+COUNTIF('Data data'!#REF!, J546)+COUNTIF('Data data'!G:G, J546)</f>
        <v>#REF!</v>
      </c>
      <c r="L546" s="36" t="e">
        <f>'Data data'!#REF!</f>
        <v>#REF!</v>
      </c>
      <c r="M546" t="e">
        <f>COUNTIF('Data data'!#REF!, L546)</f>
        <v>#REF!</v>
      </c>
    </row>
    <row r="547" spans="1:13" ht="14" thickBot="1" x14ac:dyDescent="0.2">
      <c r="A547" s="37"/>
      <c r="B547" s="26" t="str">
        <f>'Data data'!C548</f>
        <v>Training Wheels</v>
      </c>
      <c r="C547">
        <f>COUNTIF('Data data'!C:C, B547)</f>
        <v>1</v>
      </c>
      <c r="D547" t="str">
        <f>'Data data'!D548</f>
        <v>Melanie Martinez</v>
      </c>
      <c r="E547" t="e">
        <f>COUNTIF('Data data'!D:D, D547)+COUNTIF('Data data'!#REF!, D547)+COUNTIF('Data data'!#REF!, D547)+COUNTIF('Data data'!G:G, D547)</f>
        <v>#REF!</v>
      </c>
      <c r="F547" t="e">
        <f>'Data data'!#REF!</f>
        <v>#REF!</v>
      </c>
      <c r="G547" t="e">
        <f>COUNTIF('Data data'!D:D, F547)+COUNTIF('Data data'!#REF!, F547)+COUNTIF('Data data'!#REF!, F547)+COUNTIF('Data data'!G:G, F547)</f>
        <v>#REF!</v>
      </c>
      <c r="H547" t="e">
        <f>'Data data'!#REF!</f>
        <v>#REF!</v>
      </c>
      <c r="I547" t="e">
        <f>COUNTIF('Data data'!D:D, H547)+COUNTIF('Data data'!#REF!, H547)+COUNTIF('Data data'!#REF!, H547)+COUNTIF('Data data'!G:G, H547)</f>
        <v>#REF!</v>
      </c>
      <c r="J547">
        <f>'Data data'!G548</f>
        <v>0.14305555555555557</v>
      </c>
      <c r="K547" t="e">
        <f>COUNTIF('Data data'!D:D, J547)+COUNTIF('Data data'!#REF!, J547)+COUNTIF('Data data'!#REF!, J547)+COUNTIF('Data data'!G:G, J547)</f>
        <v>#REF!</v>
      </c>
      <c r="L547" s="36" t="e">
        <f>'Data data'!#REF!</f>
        <v>#REF!</v>
      </c>
      <c r="M547" t="e">
        <f>COUNTIF('Data data'!#REF!, L547)</f>
        <v>#REF!</v>
      </c>
    </row>
    <row r="548" spans="1:13" ht="14" thickBot="1" x14ac:dyDescent="0.2">
      <c r="A548" s="37"/>
      <c r="B548" s="26" t="str">
        <f>'Data data'!C549</f>
        <v>drivers license</v>
      </c>
      <c r="C548">
        <f>COUNTIF('Data data'!C:C, B548)</f>
        <v>1</v>
      </c>
      <c r="D548" t="str">
        <f>'Data data'!D549</f>
        <v>Olivia Rodrigo</v>
      </c>
      <c r="E548" t="e">
        <f>COUNTIF('Data data'!D:D, D548)+COUNTIF('Data data'!#REF!, D548)+COUNTIF('Data data'!#REF!, D548)+COUNTIF('Data data'!G:G, D548)</f>
        <v>#REF!</v>
      </c>
      <c r="F548" t="e">
        <f>'Data data'!#REF!</f>
        <v>#REF!</v>
      </c>
      <c r="G548" t="e">
        <f>COUNTIF('Data data'!D:D, F548)+COUNTIF('Data data'!#REF!, F548)+COUNTIF('Data data'!#REF!, F548)+COUNTIF('Data data'!G:G, F548)</f>
        <v>#REF!</v>
      </c>
      <c r="H548" t="e">
        <f>'Data data'!#REF!</f>
        <v>#REF!</v>
      </c>
      <c r="I548" t="e">
        <f>COUNTIF('Data data'!D:D, H548)+COUNTIF('Data data'!#REF!, H548)+COUNTIF('Data data'!#REF!, H548)+COUNTIF('Data data'!G:G, H548)</f>
        <v>#REF!</v>
      </c>
      <c r="J548">
        <f>'Data data'!G549</f>
        <v>0.16805555555555554</v>
      </c>
      <c r="K548" t="e">
        <f>COUNTIF('Data data'!D:D, J548)+COUNTIF('Data data'!#REF!, J548)+COUNTIF('Data data'!#REF!, J548)+COUNTIF('Data data'!G:G, J548)</f>
        <v>#REF!</v>
      </c>
      <c r="L548" s="36" t="e">
        <f>'Data data'!#REF!</f>
        <v>#REF!</v>
      </c>
      <c r="M548" t="e">
        <f>COUNTIF('Data data'!#REF!, L548)</f>
        <v>#REF!</v>
      </c>
    </row>
    <row r="549" spans="1:13" ht="14" thickBot="1" x14ac:dyDescent="0.2">
      <c r="A549" s="37"/>
      <c r="B549" s="26" t="str">
        <f>'Data data'!C550</f>
        <v>Tipsy</v>
      </c>
      <c r="C549">
        <f>COUNTIF('Data data'!C:C, B549)</f>
        <v>1</v>
      </c>
      <c r="D549" t="str">
        <f>'Data data'!D550</f>
        <v>Chloe x Halle</v>
      </c>
      <c r="E549" t="e">
        <f>COUNTIF('Data data'!D:D, D549)+COUNTIF('Data data'!#REF!, D549)+COUNTIF('Data data'!#REF!, D549)+COUNTIF('Data data'!G:G, D549)</f>
        <v>#REF!</v>
      </c>
      <c r="F549" t="e">
        <f>'Data data'!#REF!</f>
        <v>#REF!</v>
      </c>
      <c r="G549" t="e">
        <f>COUNTIF('Data data'!D:D, F549)+COUNTIF('Data data'!#REF!, F549)+COUNTIF('Data data'!#REF!, F549)+COUNTIF('Data data'!G:G, F549)</f>
        <v>#REF!</v>
      </c>
      <c r="H549" t="e">
        <f>'Data data'!#REF!</f>
        <v>#REF!</v>
      </c>
      <c r="I549" t="e">
        <f>COUNTIF('Data data'!D:D, H549)+COUNTIF('Data data'!#REF!, H549)+COUNTIF('Data data'!#REF!, H549)+COUNTIF('Data data'!G:G, H549)</f>
        <v>#REF!</v>
      </c>
      <c r="J549">
        <f>'Data data'!G550</f>
        <v>0.10625</v>
      </c>
      <c r="K549" t="e">
        <f>COUNTIF('Data data'!D:D, J549)+COUNTIF('Data data'!#REF!, J549)+COUNTIF('Data data'!#REF!, J549)+COUNTIF('Data data'!G:G, J549)</f>
        <v>#REF!</v>
      </c>
      <c r="L549" s="36" t="e">
        <f>'Data data'!#REF!</f>
        <v>#REF!</v>
      </c>
      <c r="M549" t="e">
        <f>COUNTIF('Data data'!#REF!, L549)</f>
        <v>#REF!</v>
      </c>
    </row>
    <row r="550" spans="1:13" ht="14" thickBot="1" x14ac:dyDescent="0.2">
      <c r="A550" s="37"/>
      <c r="B550" s="26" t="str">
        <f>'Data data'!C551</f>
        <v>Ladies</v>
      </c>
      <c r="C550">
        <f>COUNTIF('Data data'!C:C, B550)</f>
        <v>1</v>
      </c>
      <c r="D550" t="str">
        <f>'Data data'!D551</f>
        <v>Fiona Apple</v>
      </c>
      <c r="E550" t="e">
        <f>COUNTIF('Data data'!D:D, D550)+COUNTIF('Data data'!#REF!, D550)+COUNTIF('Data data'!#REF!, D550)+COUNTIF('Data data'!G:G, D550)</f>
        <v>#REF!</v>
      </c>
      <c r="F550" t="e">
        <f>'Data data'!#REF!</f>
        <v>#REF!</v>
      </c>
      <c r="G550" t="e">
        <f>COUNTIF('Data data'!D:D, F550)+COUNTIF('Data data'!#REF!, F550)+COUNTIF('Data data'!#REF!, F550)+COUNTIF('Data data'!G:G, F550)</f>
        <v>#REF!</v>
      </c>
      <c r="H550" t="e">
        <f>'Data data'!#REF!</f>
        <v>#REF!</v>
      </c>
      <c r="I550" t="e">
        <f>COUNTIF('Data data'!D:D, H550)+COUNTIF('Data data'!#REF!, H550)+COUNTIF('Data data'!#REF!, H550)+COUNTIF('Data data'!G:G, H550)</f>
        <v>#REF!</v>
      </c>
      <c r="J550">
        <f>'Data data'!G551</f>
        <v>0.22569444444444445</v>
      </c>
      <c r="K550" t="e">
        <f>COUNTIF('Data data'!D:D, J550)+COUNTIF('Data data'!#REF!, J550)+COUNTIF('Data data'!#REF!, J550)+COUNTIF('Data data'!G:G, J550)</f>
        <v>#REF!</v>
      </c>
      <c r="L550" s="36" t="e">
        <f>'Data data'!#REF!</f>
        <v>#REF!</v>
      </c>
      <c r="M550" t="e">
        <f>COUNTIF('Data data'!#REF!, L550)</f>
        <v>#REF!</v>
      </c>
    </row>
    <row r="551" spans="1:13" ht="14" thickBot="1" x14ac:dyDescent="0.2">
      <c r="A551" s="37"/>
      <c r="B551" s="26" t="str">
        <f>'Data data'!C552</f>
        <v>bad idea!</v>
      </c>
      <c r="C551">
        <f>COUNTIF('Data data'!C:C, B551)</f>
        <v>1</v>
      </c>
      <c r="D551" t="str">
        <f>'Data data'!D552</f>
        <v>girl in red</v>
      </c>
      <c r="E551" t="e">
        <f>COUNTIF('Data data'!D:D, D551)+COUNTIF('Data data'!#REF!, D551)+COUNTIF('Data data'!#REF!, D551)+COUNTIF('Data data'!G:G, D551)</f>
        <v>#REF!</v>
      </c>
      <c r="F551" t="e">
        <f>'Data data'!#REF!</f>
        <v>#REF!</v>
      </c>
      <c r="G551" t="e">
        <f>COUNTIF('Data data'!D:D, F551)+COUNTIF('Data data'!#REF!, F551)+COUNTIF('Data data'!#REF!, F551)+COUNTIF('Data data'!G:G, F551)</f>
        <v>#REF!</v>
      </c>
      <c r="H551" t="e">
        <f>'Data data'!#REF!</f>
        <v>#REF!</v>
      </c>
      <c r="I551" t="e">
        <f>COUNTIF('Data data'!D:D, H551)+COUNTIF('Data data'!#REF!, H551)+COUNTIF('Data data'!#REF!, H551)+COUNTIF('Data data'!G:G, H551)</f>
        <v>#REF!</v>
      </c>
      <c r="J551">
        <f>'Data data'!G552</f>
        <v>0.15277777777777776</v>
      </c>
      <c r="K551" t="e">
        <f>COUNTIF('Data data'!D:D, J551)+COUNTIF('Data data'!#REF!, J551)+COUNTIF('Data data'!#REF!, J551)+COUNTIF('Data data'!G:G, J551)</f>
        <v>#REF!</v>
      </c>
      <c r="L551" s="36" t="e">
        <f>'Data data'!#REF!</f>
        <v>#REF!</v>
      </c>
      <c r="M551" t="e">
        <f>COUNTIF('Data data'!#REF!, L551)</f>
        <v>#REF!</v>
      </c>
    </row>
    <row r="552" spans="1:13" ht="14" thickBot="1" x14ac:dyDescent="0.2">
      <c r="A552" s="37"/>
      <c r="B552" s="26" t="str">
        <f>'Data data'!C553</f>
        <v>Wonder What She Thinks of Me</v>
      </c>
      <c r="C552">
        <f>COUNTIF('Data data'!C:C, B552)</f>
        <v>1</v>
      </c>
      <c r="D552" t="str">
        <f>'Data data'!D553</f>
        <v>Chloe x Halle</v>
      </c>
      <c r="E552" t="e">
        <f>COUNTIF('Data data'!D:D, D552)+COUNTIF('Data data'!#REF!, D552)+COUNTIF('Data data'!#REF!, D552)+COUNTIF('Data data'!G:G, D552)</f>
        <v>#REF!</v>
      </c>
      <c r="F552" t="e">
        <f>'Data data'!#REF!</f>
        <v>#REF!</v>
      </c>
      <c r="G552" t="e">
        <f>COUNTIF('Data data'!D:D, F552)+COUNTIF('Data data'!#REF!, F552)+COUNTIF('Data data'!#REF!, F552)+COUNTIF('Data data'!G:G, F552)</f>
        <v>#REF!</v>
      </c>
      <c r="H552" t="e">
        <f>'Data data'!#REF!</f>
        <v>#REF!</v>
      </c>
      <c r="I552" t="e">
        <f>COUNTIF('Data data'!D:D, H552)+COUNTIF('Data data'!#REF!, H552)+COUNTIF('Data data'!#REF!, H552)+COUNTIF('Data data'!G:G, H552)</f>
        <v>#REF!</v>
      </c>
      <c r="J552">
        <f>'Data data'!G553</f>
        <v>0.14722222222222223</v>
      </c>
      <c r="K552" t="e">
        <f>COUNTIF('Data data'!D:D, J552)+COUNTIF('Data data'!#REF!, J552)+COUNTIF('Data data'!#REF!, J552)+COUNTIF('Data data'!G:G, J552)</f>
        <v>#REF!</v>
      </c>
      <c r="L552" s="36" t="e">
        <f>'Data data'!#REF!</f>
        <v>#REF!</v>
      </c>
      <c r="M552" t="e">
        <f>COUNTIF('Data data'!#REF!, L552)</f>
        <v>#REF!</v>
      </c>
    </row>
    <row r="553" spans="1:13" ht="14" thickBot="1" x14ac:dyDescent="0.2">
      <c r="A553" s="37"/>
      <c r="B553" s="26" t="str">
        <f>'Data data'!C554</f>
        <v>Diamonds</v>
      </c>
      <c r="C553">
        <f>COUNTIF('Data data'!C:C, B553)</f>
        <v>1</v>
      </c>
      <c r="D553" t="str">
        <f>'Data data'!D554</f>
        <v>Megan Thee Stallion, Normani (Mononymous)</v>
      </c>
      <c r="E553" t="e">
        <f>COUNTIF('Data data'!D:D, D553)+COUNTIF('Data data'!#REF!, D553)+COUNTIF('Data data'!#REF!, D553)+COUNTIF('Data data'!G:G, D553)</f>
        <v>#REF!</v>
      </c>
      <c r="F553" t="e">
        <f>'Data data'!#REF!</f>
        <v>#REF!</v>
      </c>
      <c r="G553" t="e">
        <f>COUNTIF('Data data'!D:D, F553)+COUNTIF('Data data'!#REF!, F553)+COUNTIF('Data data'!#REF!, F553)+COUNTIF('Data data'!G:G, F553)</f>
        <v>#REF!</v>
      </c>
      <c r="H553" t="e">
        <f>'Data data'!#REF!</f>
        <v>#REF!</v>
      </c>
      <c r="I553" t="e">
        <f>COUNTIF('Data data'!D:D, H553)+COUNTIF('Data data'!#REF!, H553)+COUNTIF('Data data'!#REF!, H553)+COUNTIF('Data data'!G:G, H553)</f>
        <v>#REF!</v>
      </c>
      <c r="J553">
        <f>'Data data'!G554</f>
        <v>0.13819444444444443</v>
      </c>
      <c r="K553" t="e">
        <f>COUNTIF('Data data'!D:D, J553)+COUNTIF('Data data'!#REF!, J553)+COUNTIF('Data data'!#REF!, J553)+COUNTIF('Data data'!G:G, J553)</f>
        <v>#REF!</v>
      </c>
      <c r="L553" s="36" t="e">
        <f>'Data data'!#REF!</f>
        <v>#REF!</v>
      </c>
      <c r="M553" t="e">
        <f>COUNTIF('Data data'!#REF!, L553)</f>
        <v>#REF!</v>
      </c>
    </row>
    <row r="554" spans="1:13" ht="14" thickBot="1" x14ac:dyDescent="0.2">
      <c r="A554" s="37"/>
      <c r="B554" s="26" t="str">
        <f>'Data data'!C555</f>
        <v>Lonely Road</v>
      </c>
      <c r="C554">
        <f>COUNTIF('Data data'!C:C, B554)</f>
        <v>1</v>
      </c>
      <c r="D554" t="str">
        <f>'Data data'!D555</f>
        <v>WILLOW (Mononymous), Chloe x Halle</v>
      </c>
      <c r="E554" t="e">
        <f>COUNTIF('Data data'!D:D, D554)+COUNTIF('Data data'!#REF!, D554)+COUNTIF('Data data'!#REF!, D554)+COUNTIF('Data data'!G:G, D554)</f>
        <v>#REF!</v>
      </c>
      <c r="F554" t="e">
        <f>'Data data'!#REF!</f>
        <v>#REF!</v>
      </c>
      <c r="G554" t="e">
        <f>COUNTIF('Data data'!D:D, F554)+COUNTIF('Data data'!#REF!, F554)+COUNTIF('Data data'!#REF!, F554)+COUNTIF('Data data'!G:G, F554)</f>
        <v>#REF!</v>
      </c>
      <c r="H554" t="e">
        <f>'Data data'!#REF!</f>
        <v>#REF!</v>
      </c>
      <c r="I554" t="e">
        <f>COUNTIF('Data data'!D:D, H554)+COUNTIF('Data data'!#REF!, H554)+COUNTIF('Data data'!#REF!, H554)+COUNTIF('Data data'!G:G, H554)</f>
        <v>#REF!</v>
      </c>
      <c r="J554">
        <f>'Data data'!G555</f>
        <v>0.11041666666666666</v>
      </c>
      <c r="K554" t="e">
        <f>COUNTIF('Data data'!D:D, J554)+COUNTIF('Data data'!#REF!, J554)+COUNTIF('Data data'!#REF!, J554)+COUNTIF('Data data'!G:G, J554)</f>
        <v>#REF!</v>
      </c>
      <c r="L554" s="36" t="e">
        <f>'Data data'!#REF!</f>
        <v>#REF!</v>
      </c>
      <c r="M554" t="e">
        <f>COUNTIF('Data data'!#REF!, L554)</f>
        <v>#REF!</v>
      </c>
    </row>
    <row r="555" spans="1:13" ht="14" thickBot="1" x14ac:dyDescent="0.2">
      <c r="A555" s="37"/>
      <c r="B555" s="26" t="str">
        <f>'Data data'!C556</f>
        <v>Gonna Love Me</v>
      </c>
      <c r="C555">
        <f>COUNTIF('Data data'!C:C, B555)</f>
        <v>1</v>
      </c>
      <c r="D555" t="str">
        <f>'Data data'!D556</f>
        <v>Teyana Taylor</v>
      </c>
      <c r="E555" t="e">
        <f>COUNTIF('Data data'!D:D, D555)+COUNTIF('Data data'!#REF!, D555)+COUNTIF('Data data'!#REF!, D555)+COUNTIF('Data data'!G:G, D555)</f>
        <v>#REF!</v>
      </c>
      <c r="F555" t="e">
        <f>'Data data'!#REF!</f>
        <v>#REF!</v>
      </c>
      <c r="G555" t="e">
        <f>COUNTIF('Data data'!D:D, F555)+COUNTIF('Data data'!#REF!, F555)+COUNTIF('Data data'!#REF!, F555)+COUNTIF('Data data'!G:G, F555)</f>
        <v>#REF!</v>
      </c>
      <c r="H555" t="e">
        <f>'Data data'!#REF!</f>
        <v>#REF!</v>
      </c>
      <c r="I555" t="e">
        <f>COUNTIF('Data data'!D:D, H555)+COUNTIF('Data data'!#REF!, H555)+COUNTIF('Data data'!#REF!, H555)+COUNTIF('Data data'!G:G, H555)</f>
        <v>#REF!</v>
      </c>
      <c r="J555">
        <f>'Data data'!G556</f>
        <v>0.11597222222222221</v>
      </c>
      <c r="K555" t="e">
        <f>COUNTIF('Data data'!D:D, J555)+COUNTIF('Data data'!#REF!, J555)+COUNTIF('Data data'!#REF!, J555)+COUNTIF('Data data'!G:G, J555)</f>
        <v>#REF!</v>
      </c>
      <c r="L555" s="36" t="e">
        <f>'Data data'!#REF!</f>
        <v>#REF!</v>
      </c>
      <c r="M555" t="e">
        <f>COUNTIF('Data data'!#REF!, L555)</f>
        <v>#REF!</v>
      </c>
    </row>
    <row r="556" spans="1:13" ht="14" thickBot="1" x14ac:dyDescent="0.2">
      <c r="A556" s="37"/>
      <c r="B556" s="26" t="str">
        <f>'Data data'!C557</f>
        <v>OHFR?</v>
      </c>
      <c r="C556">
        <f>COUNTIF('Data data'!C:C, B556)</f>
        <v>1</v>
      </c>
      <c r="D556" t="str">
        <f>'Data data'!D557</f>
        <v>Rico Nasty</v>
      </c>
      <c r="E556" t="e">
        <f>COUNTIF('Data data'!D:D, D556)+COUNTIF('Data data'!#REF!, D556)+COUNTIF('Data data'!#REF!, D556)+COUNTIF('Data data'!G:G, D556)</f>
        <v>#REF!</v>
      </c>
      <c r="F556" t="e">
        <f>'Data data'!#REF!</f>
        <v>#REF!</v>
      </c>
      <c r="G556" t="e">
        <f>COUNTIF('Data data'!D:D, F556)+COUNTIF('Data data'!#REF!, F556)+COUNTIF('Data data'!#REF!, F556)+COUNTIF('Data data'!G:G, F556)</f>
        <v>#REF!</v>
      </c>
      <c r="H556" t="e">
        <f>'Data data'!#REF!</f>
        <v>#REF!</v>
      </c>
      <c r="I556" t="e">
        <f>COUNTIF('Data data'!D:D, H556)+COUNTIF('Data data'!#REF!, H556)+COUNTIF('Data data'!#REF!, H556)+COUNTIF('Data data'!G:G, H556)</f>
        <v>#REF!</v>
      </c>
      <c r="J556">
        <f>'Data data'!G557</f>
        <v>8.4027777777777771E-2</v>
      </c>
      <c r="K556" t="e">
        <f>COUNTIF('Data data'!D:D, J556)+COUNTIF('Data data'!#REF!, J556)+COUNTIF('Data data'!#REF!, J556)+COUNTIF('Data data'!G:G, J556)</f>
        <v>#REF!</v>
      </c>
      <c r="L556" s="36" t="e">
        <f>'Data data'!#REF!</f>
        <v>#REF!</v>
      </c>
      <c r="M556" t="e">
        <f>COUNTIF('Data data'!#REF!, L556)</f>
        <v>#REF!</v>
      </c>
    </row>
    <row r="557" spans="1:13" ht="14" thickBot="1" x14ac:dyDescent="0.2">
      <c r="A557" s="37"/>
      <c r="B557" s="26" t="str">
        <f>'Data data'!C558</f>
        <v>everytime</v>
      </c>
      <c r="C557">
        <f>COUNTIF('Data data'!C:C, B557)</f>
        <v>1</v>
      </c>
      <c r="D557" t="str">
        <f>'Data data'!D558</f>
        <v>Ariana Grande</v>
      </c>
      <c r="E557" t="e">
        <f>COUNTIF('Data data'!D:D, D557)+COUNTIF('Data data'!#REF!, D557)+COUNTIF('Data data'!#REF!, D557)+COUNTIF('Data data'!G:G, D557)</f>
        <v>#REF!</v>
      </c>
      <c r="F557" t="e">
        <f>'Data data'!#REF!</f>
        <v>#REF!</v>
      </c>
      <c r="G557" t="e">
        <f>COUNTIF('Data data'!D:D, F557)+COUNTIF('Data data'!#REF!, F557)+COUNTIF('Data data'!#REF!, F557)+COUNTIF('Data data'!G:G, F557)</f>
        <v>#REF!</v>
      </c>
      <c r="H557" t="e">
        <f>'Data data'!#REF!</f>
        <v>#REF!</v>
      </c>
      <c r="I557" t="e">
        <f>COUNTIF('Data data'!D:D, H557)+COUNTIF('Data data'!#REF!, H557)+COUNTIF('Data data'!#REF!, H557)+COUNTIF('Data data'!G:G, H557)</f>
        <v>#REF!</v>
      </c>
      <c r="J557">
        <f>'Data data'!G558</f>
        <v>0.11944444444444445</v>
      </c>
      <c r="K557" t="e">
        <f>COUNTIF('Data data'!D:D, J557)+COUNTIF('Data data'!#REF!, J557)+COUNTIF('Data data'!#REF!, J557)+COUNTIF('Data data'!G:G, J557)</f>
        <v>#REF!</v>
      </c>
      <c r="L557" s="36" t="e">
        <f>'Data data'!#REF!</f>
        <v>#REF!</v>
      </c>
      <c r="M557" t="e">
        <f>COUNTIF('Data data'!#REF!, L557)</f>
        <v>#REF!</v>
      </c>
    </row>
    <row r="558" spans="1:13" ht="14" thickBot="1" x14ac:dyDescent="0.2">
      <c r="A558" s="37"/>
      <c r="B558" s="26" t="str">
        <f>'Data data'!C559</f>
        <v>Universe</v>
      </c>
      <c r="C558">
        <f>COUNTIF('Data data'!C:C, B558)</f>
        <v>1</v>
      </c>
      <c r="D558" t="str">
        <f>'Data data'!D559</f>
        <v>Ambar Lucid</v>
      </c>
      <c r="E558" t="e">
        <f>COUNTIF('Data data'!D:D, D558)+COUNTIF('Data data'!#REF!, D558)+COUNTIF('Data data'!#REF!, D558)+COUNTIF('Data data'!G:G, D558)</f>
        <v>#REF!</v>
      </c>
      <c r="F558" t="e">
        <f>'Data data'!#REF!</f>
        <v>#REF!</v>
      </c>
      <c r="G558" t="e">
        <f>COUNTIF('Data data'!D:D, F558)+COUNTIF('Data data'!#REF!, F558)+COUNTIF('Data data'!#REF!, F558)+COUNTIF('Data data'!G:G, F558)</f>
        <v>#REF!</v>
      </c>
      <c r="H558" t="e">
        <f>'Data data'!#REF!</f>
        <v>#REF!</v>
      </c>
      <c r="I558" t="e">
        <f>COUNTIF('Data data'!D:D, H558)+COUNTIF('Data data'!#REF!, H558)+COUNTIF('Data data'!#REF!, H558)+COUNTIF('Data data'!G:G, H558)</f>
        <v>#REF!</v>
      </c>
      <c r="J558">
        <f>'Data data'!G559</f>
        <v>0.14583333333333334</v>
      </c>
      <c r="K558" t="e">
        <f>COUNTIF('Data data'!D:D, J558)+COUNTIF('Data data'!#REF!, J558)+COUNTIF('Data data'!#REF!, J558)+COUNTIF('Data data'!G:G, J558)</f>
        <v>#REF!</v>
      </c>
      <c r="L558" s="36" t="e">
        <f>'Data data'!#REF!</f>
        <v>#REF!</v>
      </c>
      <c r="M558" t="e">
        <f>COUNTIF('Data data'!#REF!, L558)</f>
        <v>#REF!</v>
      </c>
    </row>
    <row r="559" spans="1:13" ht="14" thickBot="1" x14ac:dyDescent="0.2">
      <c r="A559" s="37"/>
      <c r="B559" s="26" t="str">
        <f>'Data data'!C560</f>
        <v>Babylon</v>
      </c>
      <c r="C559">
        <f>COUNTIF('Data data'!C:C, B559)</f>
        <v>1</v>
      </c>
      <c r="D559" t="str">
        <f>'Data data'!D560</f>
        <v>SZA, Kendrick Lamar</v>
      </c>
      <c r="E559" t="e">
        <f>COUNTIF('Data data'!D:D, D559)+COUNTIF('Data data'!#REF!, D559)+COUNTIF('Data data'!#REF!, D559)+COUNTIF('Data data'!G:G, D559)</f>
        <v>#REF!</v>
      </c>
      <c r="F559" t="e">
        <f>'Data data'!#REF!</f>
        <v>#REF!</v>
      </c>
      <c r="G559" t="e">
        <f>COUNTIF('Data data'!D:D, F559)+COUNTIF('Data data'!#REF!, F559)+COUNTIF('Data data'!#REF!, F559)+COUNTIF('Data data'!G:G, F559)</f>
        <v>#REF!</v>
      </c>
      <c r="H559" t="e">
        <f>'Data data'!#REF!</f>
        <v>#REF!</v>
      </c>
      <c r="I559" t="e">
        <f>COUNTIF('Data data'!D:D, H559)+COUNTIF('Data data'!#REF!, H559)+COUNTIF('Data data'!#REF!, H559)+COUNTIF('Data data'!G:G, H559)</f>
        <v>#REF!</v>
      </c>
      <c r="J559">
        <f>'Data data'!G560</f>
        <v>0.16250000000000001</v>
      </c>
      <c r="K559" t="e">
        <f>COUNTIF('Data data'!D:D, J559)+COUNTIF('Data data'!#REF!, J559)+COUNTIF('Data data'!#REF!, J559)+COUNTIF('Data data'!G:G, J559)</f>
        <v>#REF!</v>
      </c>
      <c r="L559" s="36" t="e">
        <f>'Data data'!#REF!</f>
        <v>#REF!</v>
      </c>
      <c r="M559" t="e">
        <f>COUNTIF('Data data'!#REF!, L559)</f>
        <v>#REF!</v>
      </c>
    </row>
    <row r="560" spans="1:13" ht="14" thickBot="1" x14ac:dyDescent="0.2">
      <c r="A560" s="37"/>
      <c r="B560" s="26" t="str">
        <f>'Data data'!C561</f>
        <v>Agoraphobic</v>
      </c>
      <c r="C560">
        <f>COUNTIF('Data data'!C:C, B560)</f>
        <v>1</v>
      </c>
      <c r="D560" t="str">
        <f>'Data data'!D561</f>
        <v>CORPSE</v>
      </c>
      <c r="E560" t="e">
        <f>COUNTIF('Data data'!D:D, D560)+COUNTIF('Data data'!#REF!, D560)+COUNTIF('Data data'!#REF!, D560)+COUNTIF('Data data'!G:G, D560)</f>
        <v>#REF!</v>
      </c>
      <c r="F560" t="e">
        <f>'Data data'!#REF!</f>
        <v>#REF!</v>
      </c>
      <c r="G560" t="e">
        <f>COUNTIF('Data data'!D:D, F560)+COUNTIF('Data data'!#REF!, F560)+COUNTIF('Data data'!#REF!, F560)+COUNTIF('Data data'!G:G, F560)</f>
        <v>#REF!</v>
      </c>
      <c r="H560" t="e">
        <f>'Data data'!#REF!</f>
        <v>#REF!</v>
      </c>
      <c r="I560" t="e">
        <f>COUNTIF('Data data'!D:D, H560)+COUNTIF('Data data'!#REF!, H560)+COUNTIF('Data data'!#REF!, H560)+COUNTIF('Data data'!G:G, H560)</f>
        <v>#REF!</v>
      </c>
      <c r="J560">
        <f>'Data data'!G561</f>
        <v>9.0277777777777776E-2</v>
      </c>
      <c r="K560" t="e">
        <f>COUNTIF('Data data'!D:D, J560)+COUNTIF('Data data'!#REF!, J560)+COUNTIF('Data data'!#REF!, J560)+COUNTIF('Data data'!G:G, J560)</f>
        <v>#REF!</v>
      </c>
      <c r="L560" s="36" t="e">
        <f>'Data data'!#REF!</f>
        <v>#REF!</v>
      </c>
      <c r="M560" t="e">
        <f>COUNTIF('Data data'!#REF!, L560)</f>
        <v>#REF!</v>
      </c>
    </row>
    <row r="561" spans="1:13" ht="14" thickBot="1" x14ac:dyDescent="0.2">
      <c r="A561" s="37"/>
      <c r="B561" s="26" t="str">
        <f>'Data data'!C562</f>
        <v>No Frauds</v>
      </c>
      <c r="C561">
        <f>COUNTIF('Data data'!C:C, B561)</f>
        <v>1</v>
      </c>
      <c r="D561" t="str">
        <f>'Data data'!D562</f>
        <v>Nicki Minaj, Drake (Mononymous), Lil Wayne</v>
      </c>
      <c r="E561" t="e">
        <f>COUNTIF('Data data'!D:D, D561)+COUNTIF('Data data'!#REF!, D561)+COUNTIF('Data data'!#REF!, D561)+COUNTIF('Data data'!G:G, D561)</f>
        <v>#REF!</v>
      </c>
      <c r="F561" t="e">
        <f>'Data data'!#REF!</f>
        <v>#REF!</v>
      </c>
      <c r="G561" t="e">
        <f>COUNTIF('Data data'!D:D, F561)+COUNTIF('Data data'!#REF!, F561)+COUNTIF('Data data'!#REF!, F561)+COUNTIF('Data data'!G:G, F561)</f>
        <v>#REF!</v>
      </c>
      <c r="H561" t="e">
        <f>'Data data'!#REF!</f>
        <v>#REF!</v>
      </c>
      <c r="I561" t="e">
        <f>COUNTIF('Data data'!D:D, H561)+COUNTIF('Data data'!#REF!, H561)+COUNTIF('Data data'!#REF!, H561)+COUNTIF('Data data'!G:G, H561)</f>
        <v>#REF!</v>
      </c>
      <c r="J561">
        <f>'Data data'!G562</f>
        <v>0.18888888888888888</v>
      </c>
      <c r="K561" t="e">
        <f>COUNTIF('Data data'!D:D, J561)+COUNTIF('Data data'!#REF!, J561)+COUNTIF('Data data'!#REF!, J561)+COUNTIF('Data data'!G:G, J561)</f>
        <v>#REF!</v>
      </c>
      <c r="L561" s="36" t="e">
        <f>'Data data'!#REF!</f>
        <v>#REF!</v>
      </c>
      <c r="M561" t="e">
        <f>COUNTIF('Data data'!#REF!, L561)</f>
        <v>#REF!</v>
      </c>
    </row>
    <row r="562" spans="1:13" ht="14" thickBot="1" x14ac:dyDescent="0.2">
      <c r="A562" s="37"/>
      <c r="B562" s="26" t="str">
        <f>'Data data'!C563</f>
        <v>Trapdoor</v>
      </c>
      <c r="C562">
        <f>COUNTIF('Data data'!C:C, B562)</f>
        <v>1</v>
      </c>
      <c r="D562" t="str">
        <f>'Data data'!D563</f>
        <v>twenty one pilots</v>
      </c>
      <c r="E562" t="e">
        <f>COUNTIF('Data data'!D:D, D562)+COUNTIF('Data data'!#REF!, D562)+COUNTIF('Data data'!#REF!, D562)+COUNTIF('Data data'!G:G, D562)</f>
        <v>#REF!</v>
      </c>
      <c r="F562" t="e">
        <f>'Data data'!#REF!</f>
        <v>#REF!</v>
      </c>
      <c r="G562" t="e">
        <f>COUNTIF('Data data'!D:D, F562)+COUNTIF('Data data'!#REF!, F562)+COUNTIF('Data data'!#REF!, F562)+COUNTIF('Data data'!G:G, F562)</f>
        <v>#REF!</v>
      </c>
      <c r="H562" t="e">
        <f>'Data data'!#REF!</f>
        <v>#REF!</v>
      </c>
      <c r="I562" t="e">
        <f>COUNTIF('Data data'!D:D, H562)+COUNTIF('Data data'!#REF!, H562)+COUNTIF('Data data'!#REF!, H562)+COUNTIF('Data data'!G:G, H562)</f>
        <v>#REF!</v>
      </c>
      <c r="J562">
        <f>'Data data'!G563</f>
        <v>0.19236111111111112</v>
      </c>
      <c r="K562" t="e">
        <f>COUNTIF('Data data'!D:D, J562)+COUNTIF('Data data'!#REF!, J562)+COUNTIF('Data data'!#REF!, J562)+COUNTIF('Data data'!G:G, J562)</f>
        <v>#REF!</v>
      </c>
      <c r="L562" s="36" t="e">
        <f>'Data data'!#REF!</f>
        <v>#REF!</v>
      </c>
      <c r="M562" t="e">
        <f>COUNTIF('Data data'!#REF!, L562)</f>
        <v>#REF!</v>
      </c>
    </row>
    <row r="563" spans="1:13" ht="14" thickBot="1" x14ac:dyDescent="0.2">
      <c r="A563" s="37"/>
      <c r="B563" s="26" t="str">
        <f>'Data data'!C564</f>
        <v>God is woman</v>
      </c>
      <c r="C563">
        <f>COUNTIF('Data data'!C:C, B563)</f>
        <v>1</v>
      </c>
      <c r="D563" t="str">
        <f>'Data data'!D564</f>
        <v>Ariana Grande</v>
      </c>
      <c r="E563" t="e">
        <f>COUNTIF('Data data'!D:D, D563)+COUNTIF('Data data'!#REF!, D563)+COUNTIF('Data data'!#REF!, D563)+COUNTIF('Data data'!G:G, D563)</f>
        <v>#REF!</v>
      </c>
      <c r="F563" t="e">
        <f>'Data data'!#REF!</f>
        <v>#REF!</v>
      </c>
      <c r="G563" t="e">
        <f>COUNTIF('Data data'!D:D, F563)+COUNTIF('Data data'!#REF!, F563)+COUNTIF('Data data'!#REF!, F563)+COUNTIF('Data data'!G:G, F563)</f>
        <v>#REF!</v>
      </c>
      <c r="H563" t="e">
        <f>'Data data'!#REF!</f>
        <v>#REF!</v>
      </c>
      <c r="I563" t="e">
        <f>COUNTIF('Data data'!D:D, H563)+COUNTIF('Data data'!#REF!, H563)+COUNTIF('Data data'!#REF!, H563)+COUNTIF('Data data'!G:G, H563)</f>
        <v>#REF!</v>
      </c>
      <c r="J563">
        <f>'Data data'!G564</f>
        <v>0.13749999999999998</v>
      </c>
      <c r="K563" t="e">
        <f>COUNTIF('Data data'!D:D, J563)+COUNTIF('Data data'!#REF!, J563)+COUNTIF('Data data'!#REF!, J563)+COUNTIF('Data data'!G:G, J563)</f>
        <v>#REF!</v>
      </c>
      <c r="L563" s="36" t="e">
        <f>'Data data'!#REF!</f>
        <v>#REF!</v>
      </c>
      <c r="M563" t="e">
        <f>COUNTIF('Data data'!#REF!, L563)</f>
        <v>#REF!</v>
      </c>
    </row>
    <row r="564" spans="1:13" ht="14" thickBot="1" x14ac:dyDescent="0.2">
      <c r="A564" s="37"/>
      <c r="B564" s="26" t="str">
        <f>'Data data'!C565</f>
        <v>Lets Link</v>
      </c>
      <c r="C564">
        <f>COUNTIF('Data data'!C:C, B564)</f>
        <v>1</v>
      </c>
      <c r="D564" t="str">
        <f>'Data data'!D565</f>
        <v>WhoHeem</v>
      </c>
      <c r="E564" t="e">
        <f>COUNTIF('Data data'!D:D, D564)+COUNTIF('Data data'!#REF!, D564)+COUNTIF('Data data'!#REF!, D564)+COUNTIF('Data data'!G:G, D564)</f>
        <v>#REF!</v>
      </c>
      <c r="F564" t="e">
        <f>'Data data'!#REF!</f>
        <v>#REF!</v>
      </c>
      <c r="G564" t="e">
        <f>COUNTIF('Data data'!D:D, F564)+COUNTIF('Data data'!#REF!, F564)+COUNTIF('Data data'!#REF!, F564)+COUNTIF('Data data'!G:G, F564)</f>
        <v>#REF!</v>
      </c>
      <c r="H564" t="e">
        <f>'Data data'!#REF!</f>
        <v>#REF!</v>
      </c>
      <c r="I564" t="e">
        <f>COUNTIF('Data data'!D:D, H564)+COUNTIF('Data data'!#REF!, H564)+COUNTIF('Data data'!#REF!, H564)+COUNTIF('Data data'!G:G, H564)</f>
        <v>#REF!</v>
      </c>
      <c r="J564">
        <f>'Data data'!G565</f>
        <v>0.1111111111111111</v>
      </c>
      <c r="K564" t="e">
        <f>COUNTIF('Data data'!D:D, J564)+COUNTIF('Data data'!#REF!, J564)+COUNTIF('Data data'!#REF!, J564)+COUNTIF('Data data'!G:G, J564)</f>
        <v>#REF!</v>
      </c>
      <c r="L564" s="36" t="e">
        <f>'Data data'!#REF!</f>
        <v>#REF!</v>
      </c>
      <c r="M564" t="e">
        <f>COUNTIF('Data data'!#REF!, L564)</f>
        <v>#REF!</v>
      </c>
    </row>
    <row r="565" spans="1:13" ht="14" thickBot="1" x14ac:dyDescent="0.2">
      <c r="A565" s="37"/>
      <c r="B565" s="26" t="str">
        <f>'Data data'!C566</f>
        <v>STAR</v>
      </c>
      <c r="C565">
        <f>COUNTIF('Data data'!C:C, B565)</f>
        <v>1</v>
      </c>
      <c r="D565" t="str">
        <f>'Data data'!D566</f>
        <v>BROCKHAMPTON</v>
      </c>
      <c r="E565" t="e">
        <f>COUNTIF('Data data'!D:D, D565)+COUNTIF('Data data'!#REF!, D565)+COUNTIF('Data data'!#REF!, D565)+COUNTIF('Data data'!G:G, D565)</f>
        <v>#REF!</v>
      </c>
      <c r="F565" t="e">
        <f>'Data data'!#REF!</f>
        <v>#REF!</v>
      </c>
      <c r="G565" t="e">
        <f>COUNTIF('Data data'!D:D, F565)+COUNTIF('Data data'!#REF!, F565)+COUNTIF('Data data'!#REF!, F565)+COUNTIF('Data data'!G:G, F565)</f>
        <v>#REF!</v>
      </c>
      <c r="H565" t="e">
        <f>'Data data'!#REF!</f>
        <v>#REF!</v>
      </c>
      <c r="I565" t="e">
        <f>COUNTIF('Data data'!D:D, H565)+COUNTIF('Data data'!#REF!, H565)+COUNTIF('Data data'!#REF!, H565)+COUNTIF('Data data'!G:G, H565)</f>
        <v>#REF!</v>
      </c>
      <c r="J565">
        <f>'Data data'!G566</f>
        <v>0.11180555555555556</v>
      </c>
      <c r="K565" t="e">
        <f>COUNTIF('Data data'!D:D, J565)+COUNTIF('Data data'!#REF!, J565)+COUNTIF('Data data'!#REF!, J565)+COUNTIF('Data data'!G:G, J565)</f>
        <v>#REF!</v>
      </c>
      <c r="L565" s="36" t="e">
        <f>'Data data'!#REF!</f>
        <v>#REF!</v>
      </c>
      <c r="M565" t="e">
        <f>COUNTIF('Data data'!#REF!, L565)</f>
        <v>#REF!</v>
      </c>
    </row>
    <row r="566" spans="1:13" ht="14" thickBot="1" x14ac:dyDescent="0.2">
      <c r="A566" s="37"/>
      <c r="B566" s="26" t="str">
        <f>'Data data'!C567</f>
        <v>Breathe</v>
      </c>
      <c r="C566">
        <f>COUNTIF('Data data'!C:C, B566)</f>
        <v>1</v>
      </c>
      <c r="D566" t="str">
        <f>'Data data'!D567</f>
        <v>Mandy Gonzalez</v>
      </c>
      <c r="E566" t="e">
        <f>COUNTIF('Data data'!D:D, D566)+COUNTIF('Data data'!#REF!, D566)+COUNTIF('Data data'!#REF!, D566)+COUNTIF('Data data'!G:G, D566)</f>
        <v>#REF!</v>
      </c>
      <c r="F566" t="e">
        <f>'Data data'!#REF!</f>
        <v>#REF!</v>
      </c>
      <c r="G566" t="e">
        <f>COUNTIF('Data data'!D:D, F566)+COUNTIF('Data data'!#REF!, F566)+COUNTIF('Data data'!#REF!, F566)+COUNTIF('Data data'!G:G, F566)</f>
        <v>#REF!</v>
      </c>
      <c r="H566" t="e">
        <f>'Data data'!#REF!</f>
        <v>#REF!</v>
      </c>
      <c r="I566" t="e">
        <f>COUNTIF('Data data'!D:D, H566)+COUNTIF('Data data'!#REF!, H566)+COUNTIF('Data data'!#REF!, H566)+COUNTIF('Data data'!G:G, H566)</f>
        <v>#REF!</v>
      </c>
      <c r="J566">
        <f>'Data data'!G567</f>
        <v>0.16944444444444443</v>
      </c>
      <c r="K566" t="e">
        <f>COUNTIF('Data data'!D:D, J566)+COUNTIF('Data data'!#REF!, J566)+COUNTIF('Data data'!#REF!, J566)+COUNTIF('Data data'!G:G, J566)</f>
        <v>#REF!</v>
      </c>
      <c r="L566" s="36" t="e">
        <f>'Data data'!#REF!</f>
        <v>#REF!</v>
      </c>
      <c r="M566" t="e">
        <f>COUNTIF('Data data'!#REF!, L566)</f>
        <v>#REF!</v>
      </c>
    </row>
    <row r="567" spans="1:13" ht="14" thickBot="1" x14ac:dyDescent="0.2">
      <c r="A567" s="37"/>
      <c r="B567" s="26" t="str">
        <f>'Data data'!C568</f>
        <v>Can't Feel My Face</v>
      </c>
      <c r="C567">
        <f>COUNTIF('Data data'!C:C, B567)</f>
        <v>1</v>
      </c>
      <c r="D567" t="str">
        <f>'Data data'!D568</f>
        <v>The Weeknd</v>
      </c>
      <c r="E567" t="e">
        <f>COUNTIF('Data data'!D:D, D567)+COUNTIF('Data data'!#REF!, D567)+COUNTIF('Data data'!#REF!, D567)+COUNTIF('Data data'!G:G, D567)</f>
        <v>#REF!</v>
      </c>
      <c r="F567" t="e">
        <f>'Data data'!#REF!</f>
        <v>#REF!</v>
      </c>
      <c r="G567" t="e">
        <f>COUNTIF('Data data'!D:D, F567)+COUNTIF('Data data'!#REF!, F567)+COUNTIF('Data data'!#REF!, F567)+COUNTIF('Data data'!G:G, F567)</f>
        <v>#REF!</v>
      </c>
      <c r="H567" t="e">
        <f>'Data data'!#REF!</f>
        <v>#REF!</v>
      </c>
      <c r="I567" t="e">
        <f>COUNTIF('Data data'!D:D, H567)+COUNTIF('Data data'!#REF!, H567)+COUNTIF('Data data'!#REF!, H567)+COUNTIF('Data data'!G:G, H567)</f>
        <v>#REF!</v>
      </c>
      <c r="J567">
        <f>'Data data'!G568</f>
        <v>0.14861111111111111</v>
      </c>
      <c r="K567" t="e">
        <f>COUNTIF('Data data'!D:D, J567)+COUNTIF('Data data'!#REF!, J567)+COUNTIF('Data data'!#REF!, J567)+COUNTIF('Data data'!G:G, J567)</f>
        <v>#REF!</v>
      </c>
      <c r="L567" s="36" t="e">
        <f>'Data data'!#REF!</f>
        <v>#REF!</v>
      </c>
      <c r="M567" t="e">
        <f>COUNTIF('Data data'!#REF!, L567)</f>
        <v>#REF!</v>
      </c>
    </row>
    <row r="568" spans="1:13" ht="14" thickBot="1" x14ac:dyDescent="0.2">
      <c r="A568" s="37"/>
      <c r="B568" s="26" t="str">
        <f>'Data data'!C569</f>
        <v>Morir y Renacer</v>
      </c>
      <c r="C568">
        <f>COUNTIF('Data data'!C:C, B568)</f>
        <v>1</v>
      </c>
      <c r="D568" t="str">
        <f>'Data data'!D569</f>
        <v>Natalia Lafourcade, Adanowsky</v>
      </c>
      <c r="E568" t="e">
        <f>COUNTIF('Data data'!D:D, D568)+COUNTIF('Data data'!#REF!, D568)+COUNTIF('Data data'!#REF!, D568)+COUNTIF('Data data'!G:G, D568)</f>
        <v>#REF!</v>
      </c>
      <c r="F568" t="e">
        <f>'Data data'!#REF!</f>
        <v>#REF!</v>
      </c>
      <c r="G568" t="e">
        <f>COUNTIF('Data data'!D:D, F568)+COUNTIF('Data data'!#REF!, F568)+COUNTIF('Data data'!#REF!, F568)+COUNTIF('Data data'!G:G, F568)</f>
        <v>#REF!</v>
      </c>
      <c r="H568" t="e">
        <f>'Data data'!#REF!</f>
        <v>#REF!</v>
      </c>
      <c r="I568" t="e">
        <f>COUNTIF('Data data'!D:D, H568)+COUNTIF('Data data'!#REF!, H568)+COUNTIF('Data data'!#REF!, H568)+COUNTIF('Data data'!G:G, H568)</f>
        <v>#REF!</v>
      </c>
      <c r="J568">
        <f>'Data data'!G569</f>
        <v>0.15902777777777777</v>
      </c>
      <c r="K568" t="e">
        <f>COUNTIF('Data data'!D:D, J568)+COUNTIF('Data data'!#REF!, J568)+COUNTIF('Data data'!#REF!, J568)+COUNTIF('Data data'!G:G, J568)</f>
        <v>#REF!</v>
      </c>
      <c r="L568" s="36" t="e">
        <f>'Data data'!#REF!</f>
        <v>#REF!</v>
      </c>
      <c r="M568" t="e">
        <f>COUNTIF('Data data'!#REF!, L568)</f>
        <v>#REF!</v>
      </c>
    </row>
    <row r="569" spans="1:13" ht="14" thickBot="1" x14ac:dyDescent="0.2">
      <c r="A569" s="37"/>
      <c r="B569" s="26" t="str">
        <f>'Data data'!C570</f>
        <v>Fences</v>
      </c>
      <c r="C569">
        <f>COUNTIF('Data data'!C:C, B569)</f>
        <v>1</v>
      </c>
      <c r="D569" t="str">
        <f>'Data data'!D570</f>
        <v>Paramore (Mononymous)</v>
      </c>
      <c r="E569" t="e">
        <f>COUNTIF('Data data'!D:D, D569)+COUNTIF('Data data'!#REF!, D569)+COUNTIF('Data data'!#REF!, D569)+COUNTIF('Data data'!G:G, D569)</f>
        <v>#REF!</v>
      </c>
      <c r="F569" t="e">
        <f>'Data data'!#REF!</f>
        <v>#REF!</v>
      </c>
      <c r="G569" t="e">
        <f>COUNTIF('Data data'!D:D, F569)+COUNTIF('Data data'!#REF!, F569)+COUNTIF('Data data'!#REF!, F569)+COUNTIF('Data data'!G:G, F569)</f>
        <v>#REF!</v>
      </c>
      <c r="H569" t="e">
        <f>'Data data'!#REF!</f>
        <v>#REF!</v>
      </c>
      <c r="I569" t="e">
        <f>COUNTIF('Data data'!D:D, H569)+COUNTIF('Data data'!#REF!, H569)+COUNTIF('Data data'!#REF!, H569)+COUNTIF('Data data'!G:G, H569)</f>
        <v>#REF!</v>
      </c>
      <c r="J569">
        <f>'Data data'!G570</f>
        <v>0.13819444444444443</v>
      </c>
      <c r="K569" t="e">
        <f>COUNTIF('Data data'!D:D, J569)+COUNTIF('Data data'!#REF!, J569)+COUNTIF('Data data'!#REF!, J569)+COUNTIF('Data data'!G:G, J569)</f>
        <v>#REF!</v>
      </c>
      <c r="L569" s="36" t="e">
        <f>'Data data'!#REF!</f>
        <v>#REF!</v>
      </c>
      <c r="M569" t="e">
        <f>COUNTIF('Data data'!#REF!, L569)</f>
        <v>#REF!</v>
      </c>
    </row>
    <row r="570" spans="1:13" ht="14" thickBot="1" x14ac:dyDescent="0.2">
      <c r="A570" s="37"/>
      <c r="B570" s="26" t="str">
        <f>'Data data'!C571</f>
        <v>MONTERO (Call Me By Your Name)</v>
      </c>
      <c r="C570">
        <f>COUNTIF('Data data'!C:C, B570)</f>
        <v>1</v>
      </c>
      <c r="D570" t="str">
        <f>'Data data'!D571</f>
        <v>Lil Nas X</v>
      </c>
      <c r="E570" t="e">
        <f>COUNTIF('Data data'!D:D, D570)+COUNTIF('Data data'!#REF!, D570)+COUNTIF('Data data'!#REF!, D570)+COUNTIF('Data data'!G:G, D570)</f>
        <v>#REF!</v>
      </c>
      <c r="F570" t="e">
        <f>'Data data'!#REF!</f>
        <v>#REF!</v>
      </c>
      <c r="G570" t="e">
        <f>COUNTIF('Data data'!D:D, F570)+COUNTIF('Data data'!#REF!, F570)+COUNTIF('Data data'!#REF!, F570)+COUNTIF('Data data'!G:G, F570)</f>
        <v>#REF!</v>
      </c>
      <c r="H570" t="e">
        <f>'Data data'!#REF!</f>
        <v>#REF!</v>
      </c>
      <c r="I570" t="e">
        <f>COUNTIF('Data data'!D:D, H570)+COUNTIF('Data data'!#REF!, H570)+COUNTIF('Data data'!#REF!, H570)+COUNTIF('Data data'!G:G, H570)</f>
        <v>#REF!</v>
      </c>
      <c r="J570">
        <f>'Data data'!G571</f>
        <v>9.5833333333333326E-2</v>
      </c>
      <c r="K570" t="e">
        <f>COUNTIF('Data data'!D:D, J570)+COUNTIF('Data data'!#REF!, J570)+COUNTIF('Data data'!#REF!, J570)+COUNTIF('Data data'!G:G, J570)</f>
        <v>#REF!</v>
      </c>
      <c r="L570" s="36" t="e">
        <f>'Data data'!#REF!</f>
        <v>#REF!</v>
      </c>
      <c r="M570" t="e">
        <f>COUNTIF('Data data'!#REF!, L570)</f>
        <v>#REF!</v>
      </c>
    </row>
    <row r="571" spans="1:13" ht="14" thickBot="1" x14ac:dyDescent="0.2">
      <c r="A571" s="37"/>
      <c r="B571" s="26" t="str">
        <f>'Data data'!C572</f>
        <v>Cat Girls Are Ruining My Life!</v>
      </c>
      <c r="C571">
        <f>COUNTIF('Data data'!C:C, B571)</f>
        <v>1</v>
      </c>
      <c r="D571" t="str">
        <f>'Data data'!D572</f>
        <v>CORPSE</v>
      </c>
      <c r="E571" t="e">
        <f>COUNTIF('Data data'!D:D, D571)+COUNTIF('Data data'!#REF!, D571)+COUNTIF('Data data'!#REF!, D571)+COUNTIF('Data data'!G:G, D571)</f>
        <v>#REF!</v>
      </c>
      <c r="F571" t="e">
        <f>'Data data'!#REF!</f>
        <v>#REF!</v>
      </c>
      <c r="G571" t="e">
        <f>COUNTIF('Data data'!D:D, F571)+COUNTIF('Data data'!#REF!, F571)+COUNTIF('Data data'!#REF!, F571)+COUNTIF('Data data'!G:G, F571)</f>
        <v>#REF!</v>
      </c>
      <c r="H571" t="e">
        <f>'Data data'!#REF!</f>
        <v>#REF!</v>
      </c>
      <c r="I571" t="e">
        <f>COUNTIF('Data data'!D:D, H571)+COUNTIF('Data data'!#REF!, H571)+COUNTIF('Data data'!#REF!, H571)+COUNTIF('Data data'!G:G, H571)</f>
        <v>#REF!</v>
      </c>
      <c r="J571">
        <f>'Data data'!G572</f>
        <v>6.7361111111111108E-2</v>
      </c>
      <c r="K571" t="e">
        <f>COUNTIF('Data data'!D:D, J571)+COUNTIF('Data data'!#REF!, J571)+COUNTIF('Data data'!#REF!, J571)+COUNTIF('Data data'!G:G, J571)</f>
        <v>#REF!</v>
      </c>
      <c r="L571" s="36" t="e">
        <f>'Data data'!#REF!</f>
        <v>#REF!</v>
      </c>
      <c r="M571" t="e">
        <f>COUNTIF('Data data'!#REF!, L571)</f>
        <v>#REF!</v>
      </c>
    </row>
    <row r="572" spans="1:13" ht="14" thickBot="1" x14ac:dyDescent="0.2">
      <c r="A572" s="37"/>
      <c r="B572" s="26" t="str">
        <f>'Data data'!C573</f>
        <v>Slumber Party</v>
      </c>
      <c r="C572">
        <f>COUNTIF('Data data'!C:C, B572)</f>
        <v>1</v>
      </c>
      <c r="D572" t="str">
        <f>'Data data'!D573</f>
        <v>Ashnikko, Princess Nokia</v>
      </c>
      <c r="E572" t="e">
        <f>COUNTIF('Data data'!D:D, D572)+COUNTIF('Data data'!#REF!, D572)+COUNTIF('Data data'!#REF!, D572)+COUNTIF('Data data'!G:G, D572)</f>
        <v>#REF!</v>
      </c>
      <c r="F572" t="e">
        <f>'Data data'!#REF!</f>
        <v>#REF!</v>
      </c>
      <c r="G572" t="e">
        <f>COUNTIF('Data data'!D:D, F572)+COUNTIF('Data data'!#REF!, F572)+COUNTIF('Data data'!#REF!, F572)+COUNTIF('Data data'!G:G, F572)</f>
        <v>#REF!</v>
      </c>
      <c r="H572" t="e">
        <f>'Data data'!#REF!</f>
        <v>#REF!</v>
      </c>
      <c r="I572" t="e">
        <f>COUNTIF('Data data'!D:D, H572)+COUNTIF('Data data'!#REF!, H572)+COUNTIF('Data data'!#REF!, H572)+COUNTIF('Data data'!G:G, H572)</f>
        <v>#REF!</v>
      </c>
      <c r="J572">
        <f>'Data data'!G573</f>
        <v>0.12361111111111112</v>
      </c>
      <c r="K572" t="e">
        <f>COUNTIF('Data data'!D:D, J572)+COUNTIF('Data data'!#REF!, J572)+COUNTIF('Data data'!#REF!, J572)+COUNTIF('Data data'!G:G, J572)</f>
        <v>#REF!</v>
      </c>
      <c r="L572" s="36" t="e">
        <f>'Data data'!#REF!</f>
        <v>#REF!</v>
      </c>
      <c r="M572" t="e">
        <f>COUNTIF('Data data'!#REF!, L572)</f>
        <v>#REF!</v>
      </c>
    </row>
    <row r="573" spans="1:13" ht="14" thickBot="1" x14ac:dyDescent="0.2">
      <c r="A573" s="37"/>
      <c r="B573" s="26" t="str">
        <f>'Data data'!C574</f>
        <v>Say I Yi Yi</v>
      </c>
      <c r="C573">
        <f>COUNTIF('Data data'!C:C, B573)</f>
        <v>1</v>
      </c>
      <c r="D573" t="str">
        <f>'Data data'!D574</f>
        <v>Ying Yang Twins</v>
      </c>
      <c r="E573" t="e">
        <f>COUNTIF('Data data'!D:D, D573)+COUNTIF('Data data'!#REF!, D573)+COUNTIF('Data data'!#REF!, D573)+COUNTIF('Data data'!G:G, D573)</f>
        <v>#REF!</v>
      </c>
      <c r="F573" t="e">
        <f>'Data data'!#REF!</f>
        <v>#REF!</v>
      </c>
      <c r="G573" t="e">
        <f>COUNTIF('Data data'!D:D, F573)+COUNTIF('Data data'!#REF!, F573)+COUNTIF('Data data'!#REF!, F573)+COUNTIF('Data data'!G:G, F573)</f>
        <v>#REF!</v>
      </c>
      <c r="H573" t="e">
        <f>'Data data'!#REF!</f>
        <v>#REF!</v>
      </c>
      <c r="I573" t="e">
        <f>COUNTIF('Data data'!D:D, H573)+COUNTIF('Data data'!#REF!, H573)+COUNTIF('Data data'!#REF!, H573)+COUNTIF('Data data'!G:G, H573)</f>
        <v>#REF!</v>
      </c>
      <c r="J573">
        <f>'Data data'!G574</f>
        <v>0.18958333333333333</v>
      </c>
      <c r="K573" t="e">
        <f>COUNTIF('Data data'!D:D, J573)+COUNTIF('Data data'!#REF!, J573)+COUNTIF('Data data'!#REF!, J573)+COUNTIF('Data data'!G:G, J573)</f>
        <v>#REF!</v>
      </c>
      <c r="L573" s="36" t="e">
        <f>'Data data'!#REF!</f>
        <v>#REF!</v>
      </c>
      <c r="M573" t="e">
        <f>COUNTIF('Data data'!#REF!, L573)</f>
        <v>#REF!</v>
      </c>
    </row>
    <row r="574" spans="1:13" ht="14" thickBot="1" x14ac:dyDescent="0.2">
      <c r="A574" s="37"/>
      <c r="B574" s="26" t="str">
        <f>'Data data'!C575</f>
        <v>I Thought About Killing You</v>
      </c>
      <c r="C574">
        <f>COUNTIF('Data data'!C:C, B574)</f>
        <v>1</v>
      </c>
      <c r="D574" t="str">
        <f>'Data data'!D575</f>
        <v>Kanye West</v>
      </c>
      <c r="E574" t="e">
        <f>COUNTIF('Data data'!D:D, D574)+COUNTIF('Data data'!#REF!, D574)+COUNTIF('Data data'!#REF!, D574)+COUNTIF('Data data'!G:G, D574)</f>
        <v>#REF!</v>
      </c>
      <c r="F574" t="e">
        <f>'Data data'!#REF!</f>
        <v>#REF!</v>
      </c>
      <c r="G574" t="e">
        <f>COUNTIF('Data data'!D:D, F574)+COUNTIF('Data data'!#REF!, F574)+COUNTIF('Data data'!#REF!, F574)+COUNTIF('Data data'!G:G, F574)</f>
        <v>#REF!</v>
      </c>
      <c r="H574" t="e">
        <f>'Data data'!#REF!</f>
        <v>#REF!</v>
      </c>
      <c r="I574" t="e">
        <f>COUNTIF('Data data'!D:D, H574)+COUNTIF('Data data'!#REF!, H574)+COUNTIF('Data data'!#REF!, H574)+COUNTIF('Data data'!G:G, H574)</f>
        <v>#REF!</v>
      </c>
      <c r="J574">
        <f>'Data data'!G575</f>
        <v>0.19027777777777777</v>
      </c>
      <c r="K574" t="e">
        <f>COUNTIF('Data data'!D:D, J574)+COUNTIF('Data data'!#REF!, J574)+COUNTIF('Data data'!#REF!, J574)+COUNTIF('Data data'!G:G, J574)</f>
        <v>#REF!</v>
      </c>
      <c r="L574" s="36" t="e">
        <f>'Data data'!#REF!</f>
        <v>#REF!</v>
      </c>
      <c r="M574" t="e">
        <f>COUNTIF('Data data'!#REF!, L574)</f>
        <v>#REF!</v>
      </c>
    </row>
    <row r="575" spans="1:13" ht="14" thickBot="1" x14ac:dyDescent="0.2">
      <c r="A575" s="37"/>
      <c r="B575" s="26" t="str">
        <f>'Data data'!C576</f>
        <v>Girls in the Hood</v>
      </c>
      <c r="C575">
        <f>COUNTIF('Data data'!C:C, B575)</f>
        <v>1</v>
      </c>
      <c r="D575" t="str">
        <f>'Data data'!D576</f>
        <v>Megan Thee Stallion</v>
      </c>
      <c r="E575" t="e">
        <f>COUNTIF('Data data'!D:D, D575)+COUNTIF('Data data'!#REF!, D575)+COUNTIF('Data data'!#REF!, D575)+COUNTIF('Data data'!G:G, D575)</f>
        <v>#REF!</v>
      </c>
      <c r="F575" t="e">
        <f>'Data data'!#REF!</f>
        <v>#REF!</v>
      </c>
      <c r="G575" t="e">
        <f>COUNTIF('Data data'!D:D, F575)+COUNTIF('Data data'!#REF!, F575)+COUNTIF('Data data'!#REF!, F575)+COUNTIF('Data data'!G:G, F575)</f>
        <v>#REF!</v>
      </c>
      <c r="H575" t="e">
        <f>'Data data'!#REF!</f>
        <v>#REF!</v>
      </c>
      <c r="I575" t="e">
        <f>COUNTIF('Data data'!D:D, H575)+COUNTIF('Data data'!#REF!, H575)+COUNTIF('Data data'!#REF!, H575)+COUNTIF('Data data'!G:G, H575)</f>
        <v>#REF!</v>
      </c>
      <c r="J575">
        <f>'Data data'!G576</f>
        <v>0.10694444444444444</v>
      </c>
      <c r="K575" t="e">
        <f>COUNTIF('Data data'!D:D, J575)+COUNTIF('Data data'!#REF!, J575)+COUNTIF('Data data'!#REF!, J575)+COUNTIF('Data data'!G:G, J575)</f>
        <v>#REF!</v>
      </c>
      <c r="L575" s="36" t="e">
        <f>'Data data'!#REF!</f>
        <v>#REF!</v>
      </c>
      <c r="M575" t="e">
        <f>COUNTIF('Data data'!#REF!, L575)</f>
        <v>#REF!</v>
      </c>
    </row>
    <row r="576" spans="1:13" ht="14" thickBot="1" x14ac:dyDescent="0.2">
      <c r="A576" s="37"/>
      <c r="B576" s="26" t="str">
        <f>'Data data'!C577</f>
        <v>3 Musketeers</v>
      </c>
      <c r="C576">
        <f>COUNTIF('Data data'!C:C, B576)</f>
        <v>1</v>
      </c>
      <c r="D576" t="str">
        <f>'Data data'!D577</f>
        <v>ppcocaine, NextYoungin</v>
      </c>
      <c r="E576" t="e">
        <f>COUNTIF('Data data'!D:D, D576)+COUNTIF('Data data'!#REF!, D576)+COUNTIF('Data data'!#REF!, D576)+COUNTIF('Data data'!G:G, D576)</f>
        <v>#REF!</v>
      </c>
      <c r="F576" t="e">
        <f>'Data data'!#REF!</f>
        <v>#REF!</v>
      </c>
      <c r="G576" t="e">
        <f>COUNTIF('Data data'!D:D, F576)+COUNTIF('Data data'!#REF!, F576)+COUNTIF('Data data'!#REF!, F576)+COUNTIF('Data data'!G:G, F576)</f>
        <v>#REF!</v>
      </c>
      <c r="H576" t="e">
        <f>'Data data'!#REF!</f>
        <v>#REF!</v>
      </c>
      <c r="I576" t="e">
        <f>COUNTIF('Data data'!D:D, H576)+COUNTIF('Data data'!#REF!, H576)+COUNTIF('Data data'!#REF!, H576)+COUNTIF('Data data'!G:G, H576)</f>
        <v>#REF!</v>
      </c>
      <c r="J576">
        <f>'Data data'!G577</f>
        <v>0.11597222222222221</v>
      </c>
      <c r="K576" t="e">
        <f>COUNTIF('Data data'!D:D, J576)+COUNTIF('Data data'!#REF!, J576)+COUNTIF('Data data'!#REF!, J576)+COUNTIF('Data data'!G:G, J576)</f>
        <v>#REF!</v>
      </c>
      <c r="L576" s="36" t="e">
        <f>'Data data'!#REF!</f>
        <v>#REF!</v>
      </c>
      <c r="M576" t="e">
        <f>COUNTIF('Data data'!#REF!, L576)</f>
        <v>#REF!</v>
      </c>
    </row>
    <row r="577" spans="1:13" ht="14" thickBot="1" x14ac:dyDescent="0.2">
      <c r="A577" s="37"/>
      <c r="B577" s="26" t="str">
        <f>'Data data'!C578</f>
        <v>COUNT ON ME</v>
      </c>
      <c r="C577">
        <f>COUNTIF('Data data'!C:C, B577)</f>
        <v>1</v>
      </c>
      <c r="D577" t="str">
        <f>'Data data'!D578</f>
        <v>BROCKHAMPTON, A$AP Rocky, Shawn Mendes, SoGone SoFlexy</v>
      </c>
      <c r="E577" t="e">
        <f>COUNTIF('Data data'!D:D, D577)+COUNTIF('Data data'!#REF!, D577)+COUNTIF('Data data'!#REF!, D577)+COUNTIF('Data data'!G:G, D577)</f>
        <v>#REF!</v>
      </c>
      <c r="F577" t="e">
        <f>'Data data'!#REF!</f>
        <v>#REF!</v>
      </c>
      <c r="G577" t="e">
        <f>COUNTIF('Data data'!D:D, F577)+COUNTIF('Data data'!#REF!, F577)+COUNTIF('Data data'!#REF!, F577)+COUNTIF('Data data'!G:G, F577)</f>
        <v>#REF!</v>
      </c>
      <c r="H577" t="e">
        <f>'Data data'!#REF!</f>
        <v>#REF!</v>
      </c>
      <c r="I577" t="e">
        <f>COUNTIF('Data data'!D:D, H577)+COUNTIF('Data data'!#REF!, H577)+COUNTIF('Data data'!#REF!, H577)+COUNTIF('Data data'!G:G, H577)</f>
        <v>#REF!</v>
      </c>
      <c r="J577">
        <f>'Data data'!G578</f>
        <v>0.1076388888888889</v>
      </c>
      <c r="K577" t="e">
        <f>COUNTIF('Data data'!D:D, J577)+COUNTIF('Data data'!#REF!, J577)+COUNTIF('Data data'!#REF!, J577)+COUNTIF('Data data'!G:G, J577)</f>
        <v>#REF!</v>
      </c>
      <c r="L577" s="36" t="e">
        <f>'Data data'!#REF!</f>
        <v>#REF!</v>
      </c>
      <c r="M577" t="e">
        <f>COUNTIF('Data data'!#REF!, L577)</f>
        <v>#REF!</v>
      </c>
    </row>
    <row r="578" spans="1:13" ht="14" thickBot="1" x14ac:dyDescent="0.2">
      <c r="A578" s="37"/>
      <c r="B578" s="26" t="str">
        <f>'Data data'!C579</f>
        <v>déjà vu</v>
      </c>
      <c r="C578">
        <f>COUNTIF('Data data'!C:C, B578)</f>
        <v>1</v>
      </c>
      <c r="D578" t="str">
        <f>'Data data'!D579</f>
        <v>Olivia Rodrigo</v>
      </c>
      <c r="E578" t="e">
        <f>COUNTIF('Data data'!D:D, D578)+COUNTIF('Data data'!#REF!, D578)+COUNTIF('Data data'!#REF!, D578)+COUNTIF('Data data'!G:G, D578)</f>
        <v>#REF!</v>
      </c>
      <c r="F578" t="e">
        <f>'Data data'!#REF!</f>
        <v>#REF!</v>
      </c>
      <c r="G578" t="e">
        <f>COUNTIF('Data data'!D:D, F578)+COUNTIF('Data data'!#REF!, F578)+COUNTIF('Data data'!#REF!, F578)+COUNTIF('Data data'!G:G, F578)</f>
        <v>#REF!</v>
      </c>
      <c r="H578" t="e">
        <f>'Data data'!#REF!</f>
        <v>#REF!</v>
      </c>
      <c r="I578" t="e">
        <f>COUNTIF('Data data'!D:D, H578)+COUNTIF('Data data'!#REF!, H578)+COUNTIF('Data data'!#REF!, H578)+COUNTIF('Data data'!G:G, H578)</f>
        <v>#REF!</v>
      </c>
      <c r="J578">
        <f>'Data data'!G579</f>
        <v>0.15</v>
      </c>
      <c r="K578" t="e">
        <f>COUNTIF('Data data'!D:D, J578)+COUNTIF('Data data'!#REF!, J578)+COUNTIF('Data data'!#REF!, J578)+COUNTIF('Data data'!G:G, J578)</f>
        <v>#REF!</v>
      </c>
      <c r="L578" s="36" t="e">
        <f>'Data data'!#REF!</f>
        <v>#REF!</v>
      </c>
      <c r="M578" t="e">
        <f>COUNTIF('Data data'!#REF!, L578)</f>
        <v>#REF!</v>
      </c>
    </row>
    <row r="579" spans="1:13" ht="14" thickBot="1" x14ac:dyDescent="0.2">
      <c r="A579" s="37"/>
      <c r="B579" s="26" t="str">
        <f>'Data data'!C580</f>
        <v>Jameson</v>
      </c>
      <c r="C579">
        <f>COUNTIF('Data data'!C:C, B579)</f>
        <v>2</v>
      </c>
      <c r="D579" t="str">
        <f>'Data data'!D580</f>
        <v>Zella Day</v>
      </c>
      <c r="E579" t="e">
        <f>COUNTIF('Data data'!D:D, D579)+COUNTIF('Data data'!#REF!, D579)+COUNTIF('Data data'!#REF!, D579)+COUNTIF('Data data'!G:G, D579)</f>
        <v>#REF!</v>
      </c>
      <c r="F579" t="e">
        <f>'Data data'!#REF!</f>
        <v>#REF!</v>
      </c>
      <c r="G579" t="e">
        <f>COUNTIF('Data data'!D:D, F579)+COUNTIF('Data data'!#REF!, F579)+COUNTIF('Data data'!#REF!, F579)+COUNTIF('Data data'!G:G, F579)</f>
        <v>#REF!</v>
      </c>
      <c r="H579" t="e">
        <f>'Data data'!#REF!</f>
        <v>#REF!</v>
      </c>
      <c r="I579" t="e">
        <f>COUNTIF('Data data'!D:D, H579)+COUNTIF('Data data'!#REF!, H579)+COUNTIF('Data data'!#REF!, H579)+COUNTIF('Data data'!G:G, H579)</f>
        <v>#REF!</v>
      </c>
      <c r="J579">
        <f>'Data data'!G580</f>
        <v>0.13125000000000001</v>
      </c>
      <c r="K579" t="e">
        <f>COUNTIF('Data data'!D:D, J579)+COUNTIF('Data data'!#REF!, J579)+COUNTIF('Data data'!#REF!, J579)+COUNTIF('Data data'!G:G, J579)</f>
        <v>#REF!</v>
      </c>
      <c r="L579" s="36" t="e">
        <f>'Data data'!#REF!</f>
        <v>#REF!</v>
      </c>
      <c r="M579" t="e">
        <f>COUNTIF('Data data'!#REF!, L579)</f>
        <v>#REF!</v>
      </c>
    </row>
    <row r="580" spans="1:13" ht="14" thickBot="1" x14ac:dyDescent="0.2">
      <c r="A580" s="37"/>
      <c r="B580" s="26" t="str">
        <f>'Data data'!C581</f>
        <v>Juicy</v>
      </c>
      <c r="C580">
        <f>COUNTIF('Data data'!C:C, B580)</f>
        <v>1</v>
      </c>
      <c r="D580" t="str">
        <f>'Data data'!D581</f>
        <v>Doja Cat</v>
      </c>
      <c r="E580" t="e">
        <f>COUNTIF('Data data'!D:D, D580)+COUNTIF('Data data'!#REF!, D580)+COUNTIF('Data data'!#REF!, D580)+COUNTIF('Data data'!G:G, D580)</f>
        <v>#REF!</v>
      </c>
      <c r="F580" t="e">
        <f>'Data data'!#REF!</f>
        <v>#REF!</v>
      </c>
      <c r="G580" t="e">
        <f>COUNTIF('Data data'!D:D, F580)+COUNTIF('Data data'!#REF!, F580)+COUNTIF('Data data'!#REF!, F580)+COUNTIF('Data data'!G:G, F580)</f>
        <v>#REF!</v>
      </c>
      <c r="H580" t="e">
        <f>'Data data'!#REF!</f>
        <v>#REF!</v>
      </c>
      <c r="I580" t="e">
        <f>COUNTIF('Data data'!D:D, H580)+COUNTIF('Data data'!#REF!, H580)+COUNTIF('Data data'!#REF!, H580)+COUNTIF('Data data'!G:G, H580)</f>
        <v>#REF!</v>
      </c>
      <c r="J580">
        <f>'Data data'!G581</f>
        <v>0.13958333333333334</v>
      </c>
      <c r="K580" t="e">
        <f>COUNTIF('Data data'!D:D, J580)+COUNTIF('Data data'!#REF!, J580)+COUNTIF('Data data'!#REF!, J580)+COUNTIF('Data data'!G:G, J580)</f>
        <v>#REF!</v>
      </c>
      <c r="L580" s="36" t="e">
        <f>'Data data'!#REF!</f>
        <v>#REF!</v>
      </c>
      <c r="M580" t="e">
        <f>COUNTIF('Data data'!#REF!, L580)</f>
        <v>#REF!</v>
      </c>
    </row>
    <row r="581" spans="1:13" ht="14" thickBot="1" x14ac:dyDescent="0.2">
      <c r="A581" s="37"/>
      <c r="B581" s="26" t="str">
        <f>'Data data'!C582</f>
        <v>Kiss Me More</v>
      </c>
      <c r="C581">
        <f>COUNTIF('Data data'!C:C, B581)</f>
        <v>1</v>
      </c>
      <c r="D581" t="str">
        <f>'Data data'!D582</f>
        <v>Doja Cat, SZA</v>
      </c>
      <c r="E581" t="e">
        <f>COUNTIF('Data data'!D:D, D581)+COUNTIF('Data data'!#REF!, D581)+COUNTIF('Data data'!#REF!, D581)+COUNTIF('Data data'!G:G, D581)</f>
        <v>#REF!</v>
      </c>
      <c r="F581" t="e">
        <f>'Data data'!#REF!</f>
        <v>#REF!</v>
      </c>
      <c r="G581" t="e">
        <f>COUNTIF('Data data'!D:D, F581)+COUNTIF('Data data'!#REF!, F581)+COUNTIF('Data data'!#REF!, F581)+COUNTIF('Data data'!G:G, F581)</f>
        <v>#REF!</v>
      </c>
      <c r="H581" t="e">
        <f>'Data data'!#REF!</f>
        <v>#REF!</v>
      </c>
      <c r="I581" t="e">
        <f>COUNTIF('Data data'!D:D, H581)+COUNTIF('Data data'!#REF!, H581)+COUNTIF('Data data'!#REF!, H581)+COUNTIF('Data data'!G:G, H581)</f>
        <v>#REF!</v>
      </c>
      <c r="J581">
        <f>'Data data'!G582</f>
        <v>0.1451388888888889</v>
      </c>
      <c r="K581" t="e">
        <f>COUNTIF('Data data'!D:D, J581)+COUNTIF('Data data'!#REF!, J581)+COUNTIF('Data data'!#REF!, J581)+COUNTIF('Data data'!G:G, J581)</f>
        <v>#REF!</v>
      </c>
      <c r="L581" s="36" t="e">
        <f>'Data data'!#REF!</f>
        <v>#REF!</v>
      </c>
      <c r="M581" t="e">
        <f>COUNTIF('Data data'!#REF!, L581)</f>
        <v>#REF!</v>
      </c>
    </row>
    <row r="582" spans="1:13" ht="14" thickBot="1" x14ac:dyDescent="0.2">
      <c r="A582" s="37"/>
      <c r="B582" s="26" t="str">
        <f>'Data data'!C583</f>
        <v>Closer (Ode 2 U)</v>
      </c>
      <c r="C582">
        <f>COUNTIF('Data data'!C:C, B582)</f>
        <v>1</v>
      </c>
      <c r="D582" t="str">
        <f>'Data data'!D583</f>
        <v>Ravyn Lenae</v>
      </c>
      <c r="E582" t="e">
        <f>COUNTIF('Data data'!D:D, D582)+COUNTIF('Data data'!#REF!, D582)+COUNTIF('Data data'!#REF!, D582)+COUNTIF('Data data'!G:G, D582)</f>
        <v>#REF!</v>
      </c>
      <c r="F582" t="e">
        <f>'Data data'!#REF!</f>
        <v>#REF!</v>
      </c>
      <c r="G582" t="e">
        <f>COUNTIF('Data data'!D:D, F582)+COUNTIF('Data data'!#REF!, F582)+COUNTIF('Data data'!#REF!, F582)+COUNTIF('Data data'!G:G, F582)</f>
        <v>#REF!</v>
      </c>
      <c r="H582" t="e">
        <f>'Data data'!#REF!</f>
        <v>#REF!</v>
      </c>
      <c r="I582" t="e">
        <f>COUNTIF('Data data'!D:D, H582)+COUNTIF('Data data'!#REF!, H582)+COUNTIF('Data data'!#REF!, H582)+COUNTIF('Data data'!G:G, H582)</f>
        <v>#REF!</v>
      </c>
      <c r="J582">
        <f>'Data data'!G583</f>
        <v>0.1361111111111111</v>
      </c>
      <c r="K582" t="e">
        <f>COUNTIF('Data data'!D:D, J582)+COUNTIF('Data data'!#REF!, J582)+COUNTIF('Data data'!#REF!, J582)+COUNTIF('Data data'!G:G, J582)</f>
        <v>#REF!</v>
      </c>
      <c r="L582" s="36" t="e">
        <f>'Data data'!#REF!</f>
        <v>#REF!</v>
      </c>
      <c r="M582" t="e">
        <f>COUNTIF('Data data'!#REF!, L582)</f>
        <v>#REF!</v>
      </c>
    </row>
    <row r="583" spans="1:13" ht="14" thickBot="1" x14ac:dyDescent="0.2">
      <c r="A583" s="37"/>
      <c r="B583" s="26" t="str">
        <f>'Data data'!C584</f>
        <v>t r a n s p a r e n t s o u l</v>
      </c>
      <c r="C583">
        <f>COUNTIF('Data data'!C:C, B583)</f>
        <v>1</v>
      </c>
      <c r="D583" t="str">
        <f>'Data data'!D584</f>
        <v>WILLOW (Mononymous), Travis Barker</v>
      </c>
      <c r="E583" t="e">
        <f>COUNTIF('Data data'!D:D, D583)+COUNTIF('Data data'!#REF!, D583)+COUNTIF('Data data'!#REF!, D583)+COUNTIF('Data data'!G:G, D583)</f>
        <v>#REF!</v>
      </c>
      <c r="F583" t="e">
        <f>'Data data'!#REF!</f>
        <v>#REF!</v>
      </c>
      <c r="G583" t="e">
        <f>COUNTIF('Data data'!D:D, F583)+COUNTIF('Data data'!#REF!, F583)+COUNTIF('Data data'!#REF!, F583)+COUNTIF('Data data'!G:G, F583)</f>
        <v>#REF!</v>
      </c>
      <c r="H583" t="e">
        <f>'Data data'!#REF!</f>
        <v>#REF!</v>
      </c>
      <c r="I583" t="e">
        <f>COUNTIF('Data data'!D:D, H583)+COUNTIF('Data data'!#REF!, H583)+COUNTIF('Data data'!#REF!, H583)+COUNTIF('Data data'!G:G, H583)</f>
        <v>#REF!</v>
      </c>
      <c r="J583">
        <f>'Data data'!G584</f>
        <v>0.11666666666666665</v>
      </c>
      <c r="K583" t="e">
        <f>COUNTIF('Data data'!D:D, J583)+COUNTIF('Data data'!#REF!, J583)+COUNTIF('Data data'!#REF!, J583)+COUNTIF('Data data'!G:G, J583)</f>
        <v>#REF!</v>
      </c>
      <c r="L583" s="36" t="e">
        <f>'Data data'!#REF!</f>
        <v>#REF!</v>
      </c>
      <c r="M583" t="e">
        <f>COUNTIF('Data data'!#REF!, L583)</f>
        <v>#REF!</v>
      </c>
    </row>
    <row r="584" spans="1:13" ht="14" thickBot="1" x14ac:dyDescent="0.2">
      <c r="A584" s="37"/>
      <c r="B584" s="26" t="str">
        <f>'Data data'!C585</f>
        <v>Baby Boy</v>
      </c>
      <c r="C584">
        <f>COUNTIF('Data data'!C:C, B584)</f>
        <v>3</v>
      </c>
      <c r="D584" t="str">
        <f>'Data data'!D585</f>
        <v>Choker (Mononymous)</v>
      </c>
      <c r="E584" t="e">
        <f>COUNTIF('Data data'!D:D, D584)+COUNTIF('Data data'!#REF!, D584)+COUNTIF('Data data'!#REF!, D584)+COUNTIF('Data data'!G:G, D584)</f>
        <v>#REF!</v>
      </c>
      <c r="F584" t="e">
        <f>'Data data'!#REF!</f>
        <v>#REF!</v>
      </c>
      <c r="G584" t="e">
        <f>COUNTIF('Data data'!D:D, F584)+COUNTIF('Data data'!#REF!, F584)+COUNTIF('Data data'!#REF!, F584)+COUNTIF('Data data'!G:G, F584)</f>
        <v>#REF!</v>
      </c>
      <c r="H584" t="e">
        <f>'Data data'!#REF!</f>
        <v>#REF!</v>
      </c>
      <c r="I584" t="e">
        <f>COUNTIF('Data data'!D:D, H584)+COUNTIF('Data data'!#REF!, H584)+COUNTIF('Data data'!#REF!, H584)+COUNTIF('Data data'!G:G, H584)</f>
        <v>#REF!</v>
      </c>
      <c r="J584">
        <f>'Data data'!G585</f>
        <v>0.11875000000000001</v>
      </c>
      <c r="K584" t="e">
        <f>COUNTIF('Data data'!D:D, J584)+COUNTIF('Data data'!#REF!, J584)+COUNTIF('Data data'!#REF!, J584)+COUNTIF('Data data'!G:G, J584)</f>
        <v>#REF!</v>
      </c>
      <c r="L584" s="36" t="e">
        <f>'Data data'!#REF!</f>
        <v>#REF!</v>
      </c>
      <c r="M584" t="e">
        <f>COUNTIF('Data data'!#REF!, L584)</f>
        <v>#REF!</v>
      </c>
    </row>
    <row r="585" spans="1:13" ht="14" thickBot="1" x14ac:dyDescent="0.2">
      <c r="A585" s="37"/>
      <c r="B585" s="26" t="str">
        <f>'Data data'!C586</f>
        <v>Overwhelmed</v>
      </c>
      <c r="C585">
        <f>COUNTIF('Data data'!C:C, B585)</f>
        <v>1</v>
      </c>
      <c r="D585" t="str">
        <f>'Data data'!D586</f>
        <v>Chloe x Halle</v>
      </c>
      <c r="E585" t="e">
        <f>COUNTIF('Data data'!D:D, D585)+COUNTIF('Data data'!#REF!, D585)+COUNTIF('Data data'!#REF!, D585)+COUNTIF('Data data'!G:G, D585)</f>
        <v>#REF!</v>
      </c>
      <c r="F585" t="e">
        <f>'Data data'!#REF!</f>
        <v>#REF!</v>
      </c>
      <c r="G585" t="e">
        <f>COUNTIF('Data data'!D:D, F585)+COUNTIF('Data data'!#REF!, F585)+COUNTIF('Data data'!#REF!, F585)+COUNTIF('Data data'!G:G, F585)</f>
        <v>#REF!</v>
      </c>
      <c r="H585" t="e">
        <f>'Data data'!#REF!</f>
        <v>#REF!</v>
      </c>
      <c r="I585" t="e">
        <f>COUNTIF('Data data'!D:D, H585)+COUNTIF('Data data'!#REF!, H585)+COUNTIF('Data data'!#REF!, H585)+COUNTIF('Data data'!G:G, H585)</f>
        <v>#REF!</v>
      </c>
      <c r="J585">
        <f>'Data data'!G586</f>
        <v>3.6111111111111115E-2</v>
      </c>
      <c r="K585" t="e">
        <f>COUNTIF('Data data'!D:D, J585)+COUNTIF('Data data'!#REF!, J585)+COUNTIF('Data data'!#REF!, J585)+COUNTIF('Data data'!G:G, J585)</f>
        <v>#REF!</v>
      </c>
      <c r="L585" s="36" t="e">
        <f>'Data data'!#REF!</f>
        <v>#REF!</v>
      </c>
      <c r="M585" t="e">
        <f>COUNTIF('Data data'!#REF!, L585)</f>
        <v>#REF!</v>
      </c>
    </row>
    <row r="586" spans="1:13" ht="14" thickBot="1" x14ac:dyDescent="0.2">
      <c r="A586" s="37"/>
      <c r="B586" s="26" t="str">
        <f>'Data data'!C587</f>
        <v>Rose in Harlem</v>
      </c>
      <c r="C586">
        <f>COUNTIF('Data data'!C:C, B586)</f>
        <v>1</v>
      </c>
      <c r="D586" t="str">
        <f>'Data data'!D587</f>
        <v>Teyana Taylor</v>
      </c>
      <c r="E586" t="e">
        <f>COUNTIF('Data data'!D:D, D586)+COUNTIF('Data data'!#REF!, D586)+COUNTIF('Data data'!#REF!, D586)+COUNTIF('Data data'!G:G, D586)</f>
        <v>#REF!</v>
      </c>
      <c r="F586" t="e">
        <f>'Data data'!#REF!</f>
        <v>#REF!</v>
      </c>
      <c r="G586" t="e">
        <f>COUNTIF('Data data'!D:D, F586)+COUNTIF('Data data'!#REF!, F586)+COUNTIF('Data data'!#REF!, F586)+COUNTIF('Data data'!G:G, F586)</f>
        <v>#REF!</v>
      </c>
      <c r="H586" t="e">
        <f>'Data data'!#REF!</f>
        <v>#REF!</v>
      </c>
      <c r="I586" t="e">
        <f>COUNTIF('Data data'!D:D, H586)+COUNTIF('Data data'!#REF!, H586)+COUNTIF('Data data'!#REF!, H586)+COUNTIF('Data data'!G:G, H586)</f>
        <v>#REF!</v>
      </c>
      <c r="J586">
        <f>'Data data'!G587</f>
        <v>0.15486111111111112</v>
      </c>
      <c r="K586" t="e">
        <f>COUNTIF('Data data'!D:D, J586)+COUNTIF('Data data'!#REF!, J586)+COUNTIF('Data data'!#REF!, J586)+COUNTIF('Data data'!G:G, J586)</f>
        <v>#REF!</v>
      </c>
      <c r="L586" s="36" t="e">
        <f>'Data data'!#REF!</f>
        <v>#REF!</v>
      </c>
      <c r="M586" t="e">
        <f>COUNTIF('Data data'!#REF!, L586)</f>
        <v>#REF!</v>
      </c>
    </row>
    <row r="587" spans="1:13" ht="14" thickBot="1" x14ac:dyDescent="0.2">
      <c r="A587" s="37"/>
      <c r="B587" s="26" t="str">
        <f>'Data data'!C588</f>
        <v>Itty Bitty Piggy</v>
      </c>
      <c r="C587">
        <f>COUNTIF('Data data'!C:C, B587)</f>
        <v>1</v>
      </c>
      <c r="D587" t="str">
        <f>'Data data'!D588</f>
        <v>Nicki Minaj</v>
      </c>
      <c r="E587" t="e">
        <f>COUNTIF('Data data'!D:D, D587)+COUNTIF('Data data'!#REF!, D587)+COUNTIF('Data data'!#REF!, D587)+COUNTIF('Data data'!G:G, D587)</f>
        <v>#REF!</v>
      </c>
      <c r="F587" t="e">
        <f>'Data data'!#REF!</f>
        <v>#REF!</v>
      </c>
      <c r="G587" t="e">
        <f>COUNTIF('Data data'!D:D, F587)+COUNTIF('Data data'!#REF!, F587)+COUNTIF('Data data'!#REF!, F587)+COUNTIF('Data data'!G:G, F587)</f>
        <v>#REF!</v>
      </c>
      <c r="H587" t="e">
        <f>'Data data'!#REF!</f>
        <v>#REF!</v>
      </c>
      <c r="I587" t="e">
        <f>COUNTIF('Data data'!D:D, H587)+COUNTIF('Data data'!#REF!, H587)+COUNTIF('Data data'!#REF!, H587)+COUNTIF('Data data'!G:G, H587)</f>
        <v>#REF!</v>
      </c>
      <c r="J587">
        <f>'Data data'!G588</f>
        <v>0.17152777777777775</v>
      </c>
      <c r="K587" t="e">
        <f>COUNTIF('Data data'!D:D, J587)+COUNTIF('Data data'!#REF!, J587)+COUNTIF('Data data'!#REF!, J587)+COUNTIF('Data data'!G:G, J587)</f>
        <v>#REF!</v>
      </c>
      <c r="L587" s="36" t="e">
        <f>'Data data'!#REF!</f>
        <v>#REF!</v>
      </c>
      <c r="M587" t="e">
        <f>COUNTIF('Data data'!#REF!, L587)</f>
        <v>#REF!</v>
      </c>
    </row>
    <row r="588" spans="1:13" ht="14" thickBot="1" x14ac:dyDescent="0.2">
      <c r="A588" s="37"/>
      <c r="B588" s="26"/>
      <c r="L588" s="36"/>
    </row>
    <row r="589" spans="1:13" ht="14" thickBot="1" x14ac:dyDescent="0.2">
      <c r="A589" s="37"/>
      <c r="B589" s="26"/>
      <c r="L589" s="36"/>
    </row>
    <row r="590" spans="1:13" ht="14" thickBot="1" x14ac:dyDescent="0.2">
      <c r="A590" s="37"/>
      <c r="L590" s="36"/>
    </row>
    <row r="591" spans="1:13" ht="14" thickBot="1" x14ac:dyDescent="0.2">
      <c r="A591" s="37"/>
      <c r="L591" s="36"/>
    </row>
    <row r="592" spans="1:13" ht="14" thickBot="1" x14ac:dyDescent="0.2">
      <c r="A592" s="37"/>
      <c r="L592" s="36"/>
    </row>
    <row r="593" spans="1:12" ht="14" thickBot="1" x14ac:dyDescent="0.2">
      <c r="A593" s="37"/>
      <c r="D593">
        <f>COUNTIF(D1:D568, "=Ariana Grande")</f>
        <v>8</v>
      </c>
      <c r="L593" s="36"/>
    </row>
    <row r="594" spans="1:12" ht="14" thickBot="1" x14ac:dyDescent="0.2">
      <c r="A594" s="37"/>
      <c r="L594" s="36"/>
    </row>
    <row r="595" spans="1:12" ht="14" thickBot="1" x14ac:dyDescent="0.2">
      <c r="A595" s="37"/>
      <c r="L595" s="36"/>
    </row>
    <row r="596" spans="1:12" ht="14" thickBot="1" x14ac:dyDescent="0.2">
      <c r="A596" s="37"/>
      <c r="L596" s="36"/>
    </row>
    <row r="597" spans="1:12" ht="14" thickBot="1" x14ac:dyDescent="0.2">
      <c r="A597" s="37"/>
      <c r="L597" s="36"/>
    </row>
    <row r="598" spans="1:12" ht="14" thickBot="1" x14ac:dyDescent="0.2">
      <c r="A598" s="37"/>
      <c r="L598" s="36"/>
    </row>
    <row r="599" spans="1:12" ht="14" thickBot="1" x14ac:dyDescent="0.2">
      <c r="A599" s="37"/>
      <c r="L599" s="36"/>
    </row>
    <row r="600" spans="1:12" ht="14" thickBot="1" x14ac:dyDescent="0.2">
      <c r="A600" s="37"/>
      <c r="L600" s="36"/>
    </row>
    <row r="601" spans="1:12" ht="14" thickBot="1" x14ac:dyDescent="0.2">
      <c r="A601" s="37"/>
      <c r="L601" s="36"/>
    </row>
    <row r="602" spans="1:12" ht="14" thickBot="1" x14ac:dyDescent="0.2">
      <c r="A602" s="37"/>
      <c r="L602" s="36"/>
    </row>
    <row r="603" spans="1:12" ht="14" thickBot="1" x14ac:dyDescent="0.2">
      <c r="A603" s="37"/>
      <c r="L603" s="36"/>
    </row>
    <row r="604" spans="1:12" ht="14" thickBot="1" x14ac:dyDescent="0.2">
      <c r="A604" s="37"/>
      <c r="L604" s="36"/>
    </row>
    <row r="605" spans="1:12" ht="14" thickBot="1" x14ac:dyDescent="0.2">
      <c r="A605" s="37"/>
      <c r="L605" s="36"/>
    </row>
    <row r="606" spans="1:12" ht="14" thickBot="1" x14ac:dyDescent="0.2">
      <c r="A606" s="37"/>
      <c r="L606" s="36"/>
    </row>
    <row r="607" spans="1:12" ht="14" thickBot="1" x14ac:dyDescent="0.2">
      <c r="A607" s="37"/>
      <c r="L607" s="36"/>
    </row>
    <row r="608" spans="1:12" ht="14" thickBot="1" x14ac:dyDescent="0.2">
      <c r="A608" s="37"/>
      <c r="L608" s="36"/>
    </row>
    <row r="609" spans="1:12" ht="14" thickBot="1" x14ac:dyDescent="0.2">
      <c r="A609" s="37"/>
      <c r="L609" s="36"/>
    </row>
    <row r="610" spans="1:12" ht="14" thickBot="1" x14ac:dyDescent="0.2">
      <c r="A610" s="37"/>
      <c r="L610" s="36"/>
    </row>
    <row r="611" spans="1:12" ht="14" thickBot="1" x14ac:dyDescent="0.2">
      <c r="A611" s="37"/>
      <c r="L611" s="36"/>
    </row>
    <row r="612" spans="1:12" ht="14" thickBot="1" x14ac:dyDescent="0.2">
      <c r="A612" s="37"/>
      <c r="L612" s="36"/>
    </row>
    <row r="613" spans="1:12" ht="14" thickBot="1" x14ac:dyDescent="0.2">
      <c r="A613" s="37"/>
      <c r="L613" s="36"/>
    </row>
    <row r="614" spans="1:12" ht="14" thickBot="1" x14ac:dyDescent="0.2">
      <c r="A614" s="37"/>
      <c r="L614" s="36"/>
    </row>
    <row r="615" spans="1:12" ht="14" thickBot="1" x14ac:dyDescent="0.2">
      <c r="A615" s="37"/>
      <c r="L615" s="36"/>
    </row>
    <row r="616" spans="1:12" ht="14" thickBot="1" x14ac:dyDescent="0.2">
      <c r="A616" s="37"/>
      <c r="L616" s="36"/>
    </row>
    <row r="617" spans="1:12" ht="14" thickBot="1" x14ac:dyDescent="0.2">
      <c r="A617" s="37"/>
      <c r="L617" s="36"/>
    </row>
    <row r="618" spans="1:12" ht="14" thickBot="1" x14ac:dyDescent="0.2">
      <c r="A618" s="37"/>
      <c r="L618" s="36"/>
    </row>
    <row r="619" spans="1:12" ht="14" thickBot="1" x14ac:dyDescent="0.2">
      <c r="A619" s="37"/>
      <c r="L619" s="36"/>
    </row>
    <row r="620" spans="1:12" x14ac:dyDescent="0.15">
      <c r="A620" s="37"/>
      <c r="L620" s="36"/>
    </row>
    <row r="621" spans="1:12" x14ac:dyDescent="0.15">
      <c r="A621" s="37"/>
    </row>
  </sheetData>
  <mergeCells count="38">
    <mergeCell ref="A83:A95"/>
    <mergeCell ref="A2:A20"/>
    <mergeCell ref="A21:A48"/>
    <mergeCell ref="A49:A60"/>
    <mergeCell ref="A61:A72"/>
    <mergeCell ref="A73:A82"/>
    <mergeCell ref="A297:A306"/>
    <mergeCell ref="A96:A112"/>
    <mergeCell ref="A113:A127"/>
    <mergeCell ref="A128:A144"/>
    <mergeCell ref="A145:A157"/>
    <mergeCell ref="A158:A177"/>
    <mergeCell ref="A178:A196"/>
    <mergeCell ref="A197:A220"/>
    <mergeCell ref="A221:A250"/>
    <mergeCell ref="A251:A269"/>
    <mergeCell ref="A270:A285"/>
    <mergeCell ref="A286:A296"/>
    <mergeCell ref="A431:A439"/>
    <mergeCell ref="A307:A315"/>
    <mergeCell ref="A316:A338"/>
    <mergeCell ref="A339:A356"/>
    <mergeCell ref="A357:A363"/>
    <mergeCell ref="A364:A371"/>
    <mergeCell ref="A372:A379"/>
    <mergeCell ref="A380:A386"/>
    <mergeCell ref="A387:A394"/>
    <mergeCell ref="A395:A402"/>
    <mergeCell ref="A403:A413"/>
    <mergeCell ref="A414:A430"/>
    <mergeCell ref="A501:A513"/>
    <mergeCell ref="A514:A526"/>
    <mergeCell ref="A440:A446"/>
    <mergeCell ref="A447:A455"/>
    <mergeCell ref="A456:A464"/>
    <mergeCell ref="A465:A478"/>
    <mergeCell ref="A479:A488"/>
    <mergeCell ref="A489:A50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F641-C20F-4A4A-B286-6B4D2D419F3E}">
  <dimension ref="A1:I34"/>
  <sheetViews>
    <sheetView workbookViewId="0">
      <selection activeCell="C28" sqref="C28"/>
    </sheetView>
  </sheetViews>
  <sheetFormatPr baseColWidth="10" defaultColWidth="10.83203125" defaultRowHeight="13" x14ac:dyDescent="0.15"/>
  <cols>
    <col min="2" max="2" width="41.83203125" customWidth="1"/>
    <col min="4" max="4" width="41.83203125" customWidth="1"/>
    <col min="6" max="6" width="41.83203125" customWidth="1"/>
    <col min="8" max="8" width="41.83203125" customWidth="1"/>
  </cols>
  <sheetData>
    <row r="1" spans="1:9" x14ac:dyDescent="0.15">
      <c r="A1" t="s">
        <v>632</v>
      </c>
      <c r="B1" s="41">
        <v>44166</v>
      </c>
      <c r="D1" s="41">
        <v>44228</v>
      </c>
      <c r="F1" s="41">
        <v>44287</v>
      </c>
      <c r="H1" s="41">
        <v>44348</v>
      </c>
    </row>
    <row r="2" spans="1:9" ht="14" x14ac:dyDescent="0.15">
      <c r="A2" s="304" t="s">
        <v>425</v>
      </c>
      <c r="B2" s="31" t="str">
        <f>'Data data'!D222</f>
        <v>BROCKHAMPTON</v>
      </c>
      <c r="C2" s="31" t="e">
        <f>COUNTIF('Data data'!D:D, B2)+COUNTIF('Data data'!#REF!, B2)+COUNTIF('Data data'!#REF!, B2)+COUNTIF('Data data'!G:G, B2)</f>
        <v>#REF!</v>
      </c>
      <c r="D2" s="31" t="s">
        <v>518</v>
      </c>
      <c r="E2" s="31">
        <v>117</v>
      </c>
      <c r="F2" s="55" t="s">
        <v>518</v>
      </c>
      <c r="G2" s="42">
        <v>117</v>
      </c>
      <c r="H2" s="55" t="s">
        <v>518</v>
      </c>
      <c r="I2">
        <v>120</v>
      </c>
    </row>
    <row r="3" spans="1:9" ht="14" x14ac:dyDescent="0.15">
      <c r="A3" s="304"/>
      <c r="B3" s="31" t="str">
        <f>'Data data'!D19</f>
        <v>Beck (Mononymous)</v>
      </c>
      <c r="C3" s="31" t="e">
        <f>COUNTIF('Data data'!D:D, B3)+COUNTIF('Data data'!#REF!, B3)+COUNTIF('Data data'!#REF!, B3)+COUNTIF('Data data'!G:G, B3)</f>
        <v>#REF!</v>
      </c>
      <c r="D3" s="31" t="s">
        <v>439</v>
      </c>
      <c r="E3" s="31">
        <v>36</v>
      </c>
      <c r="F3" s="55" t="s">
        <v>439</v>
      </c>
      <c r="G3" s="42">
        <v>36</v>
      </c>
      <c r="H3" s="55" t="s">
        <v>439</v>
      </c>
      <c r="I3">
        <v>36</v>
      </c>
    </row>
    <row r="4" spans="1:9" ht="14" x14ac:dyDescent="0.15">
      <c r="A4" s="304"/>
      <c r="B4" s="31" t="str">
        <f>'Data data'!D64</f>
        <v>Hozier (Mononymous)</v>
      </c>
      <c r="C4" s="31" t="e">
        <f>COUNTIF('Data data'!D:D, B4)+COUNTIF('Data data'!#REF!, B4)+COUNTIF('Data data'!#REF!, B4)+COUNTIF('Data data'!G:G, B4)</f>
        <v>#REF!</v>
      </c>
      <c r="D4" s="31" t="s">
        <v>476</v>
      </c>
      <c r="E4" s="31">
        <v>22</v>
      </c>
      <c r="F4" s="55" t="s">
        <v>476</v>
      </c>
      <c r="G4" s="42">
        <v>23</v>
      </c>
      <c r="H4" s="55" t="s">
        <v>476</v>
      </c>
      <c r="I4">
        <v>26</v>
      </c>
    </row>
    <row r="5" spans="1:9" ht="14" x14ac:dyDescent="0.15">
      <c r="A5" s="304"/>
      <c r="B5" s="31" t="str">
        <f>'Data data'!D65</f>
        <v>Natalia Lafourcade</v>
      </c>
      <c r="C5" s="31">
        <v>21</v>
      </c>
      <c r="D5" s="31" t="s">
        <v>429</v>
      </c>
      <c r="E5" s="31">
        <v>21</v>
      </c>
      <c r="F5" s="55" t="s">
        <v>429</v>
      </c>
      <c r="G5" s="42">
        <v>21</v>
      </c>
      <c r="H5" s="55" t="s">
        <v>429</v>
      </c>
      <c r="I5">
        <v>21</v>
      </c>
    </row>
    <row r="6" spans="1:9" ht="14" x14ac:dyDescent="0.15">
      <c r="A6" s="304"/>
      <c r="B6" s="31" t="str">
        <f>'Data data'!D5</f>
        <v>Courtney Barnett</v>
      </c>
      <c r="C6" s="31" t="e">
        <f>COUNTIF('Data data'!D:D, B6)+COUNTIF('Data data'!#REF!, B6)+COUNTIF('Data data'!#REF!, B6)+COUNTIF('Data data'!G:G, B6)</f>
        <v>#REF!</v>
      </c>
      <c r="D6" s="31" t="s">
        <v>428</v>
      </c>
      <c r="E6" s="31">
        <v>17</v>
      </c>
      <c r="F6" s="55" t="s">
        <v>428</v>
      </c>
      <c r="G6" s="42">
        <v>17</v>
      </c>
      <c r="H6" s="55" t="s">
        <v>428</v>
      </c>
      <c r="I6">
        <v>17</v>
      </c>
    </row>
    <row r="7" spans="1:9" ht="14" x14ac:dyDescent="0.15">
      <c r="A7" s="304"/>
      <c r="B7" s="31" t="str">
        <f>'Data data'!D490</f>
        <v>Cardi B</v>
      </c>
      <c r="C7" s="31" t="e">
        <f>COUNTIF('Data data'!D:D, B7)+COUNTIF('Data data'!#REF!, B7)+COUNTIF('Data data'!#REF!, B7)+COUNTIF('Data data'!G:G, B7)</f>
        <v>#REF!</v>
      </c>
      <c r="D7" s="31" t="s">
        <v>471</v>
      </c>
      <c r="E7" s="31">
        <v>12</v>
      </c>
      <c r="F7" s="55" t="s">
        <v>471</v>
      </c>
      <c r="G7" s="42">
        <v>12</v>
      </c>
      <c r="H7" s="55" t="s">
        <v>471</v>
      </c>
      <c r="I7">
        <v>12</v>
      </c>
    </row>
    <row r="8" spans="1:9" ht="14" x14ac:dyDescent="0.15">
      <c r="A8" s="304"/>
      <c r="B8" s="31" t="str">
        <f>'Data data'!D98</f>
        <v>Amy Winehouse</v>
      </c>
      <c r="C8" s="31" t="e">
        <f>COUNTIF('Data data'!D:D, B8)+COUNTIF('Data data'!#REF!, B8)+COUNTIF('Data data'!#REF!, B8)+COUNTIF('Data data'!G:G, B8)</f>
        <v>#REF!</v>
      </c>
      <c r="D8" s="31" t="s">
        <v>488</v>
      </c>
      <c r="E8" s="31">
        <v>10</v>
      </c>
      <c r="F8" s="55" t="s">
        <v>730</v>
      </c>
      <c r="G8" s="42">
        <v>10</v>
      </c>
      <c r="H8" s="55" t="s">
        <v>730</v>
      </c>
      <c r="I8">
        <v>10</v>
      </c>
    </row>
    <row r="9" spans="1:9" ht="14" x14ac:dyDescent="0.15">
      <c r="A9" s="304"/>
      <c r="B9" s="31" t="str">
        <f>'Data data'!D15</f>
        <v>Khalid (Mononymous)</v>
      </c>
      <c r="C9" s="31" t="e">
        <f>COUNTIF('Data data'!D:D, B9)+COUNTIF('Data data'!#REF!, B9)+COUNTIF('Data data'!#REF!, B9)+COUNTIF('Data data'!G:G, B9)</f>
        <v>#REF!</v>
      </c>
      <c r="D9" s="31" t="s">
        <v>436</v>
      </c>
      <c r="E9" s="31">
        <v>10</v>
      </c>
      <c r="F9" s="55" t="s">
        <v>565</v>
      </c>
      <c r="G9" s="42">
        <v>9</v>
      </c>
      <c r="H9" s="55" t="s">
        <v>975</v>
      </c>
      <c r="I9">
        <v>9</v>
      </c>
    </row>
    <row r="10" spans="1:9" ht="28" x14ac:dyDescent="0.15">
      <c r="A10" s="304"/>
      <c r="B10" s="31" t="str">
        <f>'Data data'!D509</f>
        <v>Bad Bunny</v>
      </c>
      <c r="C10" s="31">
        <v>8</v>
      </c>
      <c r="D10" s="31" t="s">
        <v>490</v>
      </c>
      <c r="E10" s="31">
        <v>8</v>
      </c>
      <c r="F10" s="55" t="s">
        <v>731</v>
      </c>
      <c r="G10" s="42">
        <v>8</v>
      </c>
      <c r="H10" s="55" t="s">
        <v>976</v>
      </c>
      <c r="I10">
        <v>8</v>
      </c>
    </row>
    <row r="11" spans="1:9" ht="28" x14ac:dyDescent="0.15">
      <c r="A11" s="304"/>
      <c r="B11" s="31" t="s">
        <v>544</v>
      </c>
      <c r="C11" s="31" t="e">
        <f>COUNTIF('Data data'!D:D, B10)+COUNTIF('Data data'!#REF!, B10)+COUNTIF('Data data'!#REF!, B10)+COUNTIF('Data data'!G:G, B10)</f>
        <v>#REF!</v>
      </c>
      <c r="D11" s="31" t="s">
        <v>544</v>
      </c>
      <c r="E11" s="31">
        <v>8</v>
      </c>
      <c r="F11" s="55" t="s">
        <v>732</v>
      </c>
      <c r="G11" s="42">
        <v>7</v>
      </c>
      <c r="H11" s="55" t="s">
        <v>977</v>
      </c>
      <c r="I11">
        <v>7</v>
      </c>
    </row>
    <row r="12" spans="1:9" x14ac:dyDescent="0.15">
      <c r="A12" s="304" t="s">
        <v>339</v>
      </c>
      <c r="B12" t="s">
        <v>348</v>
      </c>
      <c r="C12" s="42">
        <v>194</v>
      </c>
      <c r="D12" t="s">
        <v>348</v>
      </c>
      <c r="E12" s="42">
        <v>195</v>
      </c>
      <c r="F12" t="s">
        <v>348</v>
      </c>
      <c r="G12">
        <v>206</v>
      </c>
      <c r="H12" t="s">
        <v>348</v>
      </c>
      <c r="I12">
        <v>210</v>
      </c>
    </row>
    <row r="13" spans="1:9" x14ac:dyDescent="0.15">
      <c r="A13" s="304"/>
      <c r="B13" t="s">
        <v>345</v>
      </c>
      <c r="C13" s="42">
        <v>116</v>
      </c>
      <c r="D13" t="s">
        <v>345</v>
      </c>
      <c r="E13" s="42">
        <v>124</v>
      </c>
      <c r="F13" t="s">
        <v>345</v>
      </c>
      <c r="G13">
        <v>127</v>
      </c>
      <c r="H13" t="s">
        <v>345</v>
      </c>
      <c r="I13">
        <v>133</v>
      </c>
    </row>
    <row r="14" spans="1:9" x14ac:dyDescent="0.15">
      <c r="A14" s="304"/>
      <c r="B14" t="s">
        <v>346</v>
      </c>
      <c r="C14" s="42">
        <v>66</v>
      </c>
      <c r="D14" t="s">
        <v>346</v>
      </c>
      <c r="E14" s="42">
        <v>74</v>
      </c>
      <c r="F14" t="s">
        <v>346</v>
      </c>
      <c r="G14">
        <v>79</v>
      </c>
      <c r="H14" t="s">
        <v>346</v>
      </c>
      <c r="I14">
        <v>84</v>
      </c>
    </row>
    <row r="15" spans="1:9" x14ac:dyDescent="0.15">
      <c r="A15" s="304"/>
      <c r="B15" t="s">
        <v>392</v>
      </c>
      <c r="C15" s="42">
        <v>62</v>
      </c>
      <c r="D15" t="s">
        <v>392</v>
      </c>
      <c r="E15" s="42">
        <v>63</v>
      </c>
      <c r="F15" t="s">
        <v>392</v>
      </c>
      <c r="G15">
        <v>65</v>
      </c>
      <c r="H15" t="s">
        <v>347</v>
      </c>
      <c r="I15">
        <v>64</v>
      </c>
    </row>
    <row r="16" spans="1:9" x14ac:dyDescent="0.15">
      <c r="A16" s="304"/>
      <c r="B16" t="s">
        <v>347</v>
      </c>
      <c r="C16" s="42">
        <v>54</v>
      </c>
      <c r="D16" t="s">
        <v>347</v>
      </c>
      <c r="E16" s="42">
        <v>57</v>
      </c>
      <c r="F16" t="s">
        <v>347</v>
      </c>
      <c r="G16">
        <v>61</v>
      </c>
      <c r="H16" t="s">
        <v>392</v>
      </c>
      <c r="I16">
        <v>39</v>
      </c>
    </row>
    <row r="17" spans="1:9" x14ac:dyDescent="0.15">
      <c r="A17" s="304"/>
      <c r="B17" t="s">
        <v>344</v>
      </c>
      <c r="C17" s="42">
        <v>20</v>
      </c>
      <c r="D17" t="s">
        <v>344</v>
      </c>
      <c r="E17" s="42">
        <v>18</v>
      </c>
      <c r="F17" t="s">
        <v>344</v>
      </c>
      <c r="G17">
        <v>20</v>
      </c>
      <c r="H17" t="s">
        <v>344</v>
      </c>
      <c r="I17">
        <v>20</v>
      </c>
    </row>
    <row r="18" spans="1:9" x14ac:dyDescent="0.15">
      <c r="A18" s="304"/>
      <c r="B18" t="s">
        <v>393</v>
      </c>
      <c r="C18" s="42">
        <v>12</v>
      </c>
      <c r="D18" t="s">
        <v>393</v>
      </c>
      <c r="E18" s="42">
        <v>12</v>
      </c>
      <c r="F18" t="s">
        <v>393</v>
      </c>
      <c r="G18">
        <v>12</v>
      </c>
      <c r="H18" t="s">
        <v>733</v>
      </c>
      <c r="I18">
        <v>15</v>
      </c>
    </row>
    <row r="19" spans="1:9" x14ac:dyDescent="0.15">
      <c r="A19" s="304"/>
      <c r="B19" t="s">
        <v>349</v>
      </c>
      <c r="C19" s="42">
        <v>5</v>
      </c>
      <c r="D19" t="s">
        <v>349</v>
      </c>
      <c r="E19" s="42">
        <v>5</v>
      </c>
      <c r="F19" t="s">
        <v>349</v>
      </c>
      <c r="G19">
        <v>6</v>
      </c>
      <c r="H19" t="s">
        <v>393</v>
      </c>
      <c r="I19">
        <v>12</v>
      </c>
    </row>
    <row r="20" spans="1:9" x14ac:dyDescent="0.15">
      <c r="A20" s="304"/>
      <c r="B20" t="s">
        <v>394</v>
      </c>
      <c r="C20" s="42">
        <v>1</v>
      </c>
      <c r="D20" t="s">
        <v>655</v>
      </c>
      <c r="E20" s="42">
        <v>2</v>
      </c>
      <c r="F20" t="s">
        <v>655</v>
      </c>
      <c r="G20">
        <v>2</v>
      </c>
      <c r="H20" t="s">
        <v>394</v>
      </c>
      <c r="I20">
        <v>9</v>
      </c>
    </row>
    <row r="21" spans="1:9" x14ac:dyDescent="0.15">
      <c r="A21" s="304"/>
      <c r="C21" s="42"/>
      <c r="D21" t="s">
        <v>394</v>
      </c>
      <c r="E21" s="42">
        <v>1</v>
      </c>
      <c r="F21" t="s">
        <v>394</v>
      </c>
      <c r="G21">
        <v>1</v>
      </c>
      <c r="H21" t="s">
        <v>734</v>
      </c>
      <c r="I21">
        <v>8</v>
      </c>
    </row>
    <row r="22" spans="1:9" x14ac:dyDescent="0.15">
      <c r="H22" t="s">
        <v>349</v>
      </c>
      <c r="I22">
        <v>6</v>
      </c>
    </row>
    <row r="23" spans="1:9" x14ac:dyDescent="0.15">
      <c r="B23" t="s">
        <v>345</v>
      </c>
    </row>
    <row r="24" spans="1:9" x14ac:dyDescent="0.15">
      <c r="B24" t="s">
        <v>394</v>
      </c>
    </row>
    <row r="25" spans="1:9" x14ac:dyDescent="0.15">
      <c r="B25" t="s">
        <v>734</v>
      </c>
    </row>
    <row r="26" spans="1:9" x14ac:dyDescent="0.15">
      <c r="B26" t="s">
        <v>733</v>
      </c>
    </row>
    <row r="27" spans="1:9" x14ac:dyDescent="0.15">
      <c r="B27" t="s">
        <v>348</v>
      </c>
    </row>
    <row r="28" spans="1:9" x14ac:dyDescent="0.15">
      <c r="B28" t="s">
        <v>346</v>
      </c>
    </row>
    <row r="29" spans="1:9" x14ac:dyDescent="0.15">
      <c r="B29" t="s">
        <v>392</v>
      </c>
    </row>
    <row r="30" spans="1:9" x14ac:dyDescent="0.15">
      <c r="B30" t="s">
        <v>347</v>
      </c>
    </row>
    <row r="31" spans="1:9" x14ac:dyDescent="0.15">
      <c r="B31" t="s">
        <v>349</v>
      </c>
    </row>
    <row r="32" spans="1:9" x14ac:dyDescent="0.15">
      <c r="B32" t="s">
        <v>344</v>
      </c>
    </row>
    <row r="33" spans="2:2" x14ac:dyDescent="0.15">
      <c r="B33" t="s">
        <v>655</v>
      </c>
    </row>
    <row r="34" spans="2:2" x14ac:dyDescent="0.15">
      <c r="B34" t="s">
        <v>393</v>
      </c>
    </row>
  </sheetData>
  <sortState xmlns:xlrd2="http://schemas.microsoft.com/office/spreadsheetml/2017/richdata2" ref="B23:B45">
    <sortCondition ref="B23:B45"/>
  </sortState>
  <mergeCells count="2">
    <mergeCell ref="A12:A21"/>
    <mergeCell ref="A2:A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475</vt:i4>
      </vt:variant>
    </vt:vector>
  </HeadingPairs>
  <TitlesOfParts>
    <vt:vector size="495" baseType="lpstr">
      <vt:lpstr>old statistics</vt:lpstr>
      <vt:lpstr>Data data</vt:lpstr>
      <vt:lpstr>School Days</vt:lpstr>
      <vt:lpstr>bh</vt:lpstr>
      <vt:lpstr>Artist Demographics</vt:lpstr>
      <vt:lpstr>Mission- Impossible</vt:lpstr>
      <vt:lpstr>TechCrunch</vt:lpstr>
      <vt:lpstr>DisruptED</vt:lpstr>
      <vt:lpstr>Activity Log</vt:lpstr>
      <vt:lpstr>Popularity</vt:lpstr>
      <vt:lpstr>CHARTRating</vt:lpstr>
      <vt:lpstr>CHARTNumb</vt:lpstr>
      <vt:lpstr>CHARTYear</vt:lpstr>
      <vt:lpstr>CHARTPlays</vt:lpstr>
      <vt:lpstr>CHARTPopularity</vt:lpstr>
      <vt:lpstr>CHARTGender</vt:lpstr>
      <vt:lpstr>CHARTSkin</vt:lpstr>
      <vt:lpstr>Yarn</vt:lpstr>
      <vt:lpstr>Frequency</vt:lpstr>
      <vt:lpstr>Frequency Top 10</vt:lpstr>
      <vt:lpstr>_2017_11</vt:lpstr>
      <vt:lpstr>_2017_12</vt:lpstr>
      <vt:lpstr>_2018_01</vt:lpstr>
      <vt:lpstr>_2018_02</vt:lpstr>
      <vt:lpstr>_2018_03</vt:lpstr>
      <vt:lpstr>_2018_04</vt:lpstr>
      <vt:lpstr>_2018_05</vt:lpstr>
      <vt:lpstr>_2018_06</vt:lpstr>
      <vt:lpstr>_2018_07</vt:lpstr>
      <vt:lpstr>_2018_08</vt:lpstr>
      <vt:lpstr>_2018_09</vt:lpstr>
      <vt:lpstr>_2018_10</vt:lpstr>
      <vt:lpstr>_2018_11</vt:lpstr>
      <vt:lpstr>_2018_12</vt:lpstr>
      <vt:lpstr>_2019_01</vt:lpstr>
      <vt:lpstr>_2019_02</vt:lpstr>
      <vt:lpstr>_2019_03</vt:lpstr>
      <vt:lpstr>_2019_04</vt:lpstr>
      <vt:lpstr>_2019_05</vt:lpstr>
      <vt:lpstr>_2019_06</vt:lpstr>
      <vt:lpstr>_2019_07</vt:lpstr>
      <vt:lpstr>_2019_08</vt:lpstr>
      <vt:lpstr>_2019_09</vt:lpstr>
      <vt:lpstr>_2019_10</vt:lpstr>
      <vt:lpstr>_2019_11</vt:lpstr>
      <vt:lpstr>_2019_12</vt:lpstr>
      <vt:lpstr>_2020_01</vt:lpstr>
      <vt:lpstr>_2020_02</vt:lpstr>
      <vt:lpstr>_2020_03</vt:lpstr>
      <vt:lpstr>_2020_04</vt:lpstr>
      <vt:lpstr>_2020_05</vt:lpstr>
      <vt:lpstr>_2020_06</vt:lpstr>
      <vt:lpstr>_2020_07</vt:lpstr>
      <vt:lpstr>_2020_08</vt:lpstr>
      <vt:lpstr>_2020_09</vt:lpstr>
      <vt:lpstr>_2020_10</vt:lpstr>
      <vt:lpstr>_2020_11</vt:lpstr>
      <vt:lpstr>_2020_12</vt:lpstr>
      <vt:lpstr>_2021_01</vt:lpstr>
      <vt:lpstr>_2021_02</vt:lpstr>
      <vt:lpstr>_2021_03</vt:lpstr>
      <vt:lpstr>_2021_04</vt:lpstr>
      <vt:lpstr>_2021_05</vt:lpstr>
      <vt:lpstr>_2021_06</vt:lpstr>
      <vt:lpstr>_2021_07</vt:lpstr>
      <vt:lpstr>_2021_08</vt:lpstr>
      <vt:lpstr>_2021_09</vt:lpstr>
      <vt:lpstr>_21_Savage</vt:lpstr>
      <vt:lpstr>_2Pac</vt:lpstr>
      <vt:lpstr>_420_Unlovable</vt:lpstr>
      <vt:lpstr>_5_Seconds_of_Summer</vt:lpstr>
      <vt:lpstr>A_AP_Rocky</vt:lpstr>
      <vt:lpstr>A_Tribe_Called_Quest</vt:lpstr>
      <vt:lpstr>Aaron_Dessner</vt:lpstr>
      <vt:lpstr>Abir</vt:lpstr>
      <vt:lpstr>Adanowsky</vt:lpstr>
      <vt:lpstr>Adele</vt:lpstr>
      <vt:lpstr>Adrian_Young</vt:lpstr>
      <vt:lpstr>Aida_Cuevas</vt:lpstr>
      <vt:lpstr>Aja_Grant</vt:lpstr>
      <vt:lpstr>Akiva_Schaffer</vt:lpstr>
      <vt:lpstr>Aku_Orraca_Tetteh</vt:lpstr>
      <vt:lpstr>Alan_White</vt:lpstr>
      <vt:lpstr>Alana_Haim</vt:lpstr>
      <vt:lpstr>Albert_Gordon</vt:lpstr>
      <vt:lpstr>Alex_Turner</vt:lpstr>
      <vt:lpstr>Ali_Shaheed_Muhammad</vt:lpstr>
      <vt:lpstr>Ambar_Lucid</vt:lpstr>
      <vt:lpstr>Ameer_Vann</vt:lpstr>
      <vt:lpstr>Amy_Winehouse</vt:lpstr>
      <vt:lpstr>Andrea_Burns</vt:lpstr>
      <vt:lpstr>Andy_Bell</vt:lpstr>
      <vt:lpstr>Andy_Samberg</vt:lpstr>
      <vt:lpstr>Appleby</vt:lpstr>
      <vt:lpstr>Arctic_Monkeys</vt:lpstr>
      <vt:lpstr>Ari_Lennox</vt:lpstr>
      <vt:lpstr>Ariana_Grande</vt:lpstr>
      <vt:lpstr>Arizona_Zervas</vt:lpstr>
      <vt:lpstr>Arthur_Moon</vt:lpstr>
      <vt:lpstr>Ashlan_Grey</vt:lpstr>
      <vt:lpstr>Ashnikko</vt:lpstr>
      <vt:lpstr>Ashton_Irwin</vt:lpstr>
      <vt:lpstr>Audun_Laading</vt:lpstr>
      <vt:lpstr>Auli_i_Cravalho</vt:lpstr>
      <vt:lpstr>B.o.B</vt:lpstr>
      <vt:lpstr>Bad_Bunny</vt:lpstr>
      <vt:lpstr>Bari_Bass</vt:lpstr>
      <vt:lpstr>Bart_Van_Der_Zeeuw</vt:lpstr>
      <vt:lpstr>Bart_Van_Lierde</vt:lpstr>
      <vt:lpstr>Bastille</vt:lpstr>
      <vt:lpstr>bbno</vt:lpstr>
      <vt:lpstr>bbno_</vt:lpstr>
      <vt:lpstr>Bearface</vt:lpstr>
      <vt:lpstr>Beck</vt:lpstr>
      <vt:lpstr>Becky_G</vt:lpstr>
      <vt:lpstr>BENEE</vt:lpstr>
      <vt:lpstr>Beyoncé</vt:lpstr>
      <vt:lpstr>Big_Sean</vt:lpstr>
      <vt:lpstr>Billie_Eilish</vt:lpstr>
      <vt:lpstr>Bob_Bryar</vt:lpstr>
      <vt:lpstr>Bob_Dylan</vt:lpstr>
      <vt:lpstr>Bob_Harvey</vt:lpstr>
      <vt:lpstr>Bomba_Estéreo</vt:lpstr>
      <vt:lpstr>Brandy</vt:lpstr>
      <vt:lpstr>Brendon_Urie</vt:lpstr>
      <vt:lpstr>Brent_Wilson</vt:lpstr>
      <vt:lpstr>Brian_Eno</vt:lpstr>
      <vt:lpstr>Brian_Havens</vt:lpstr>
      <vt:lpstr>BROCKHAMPTON</vt:lpstr>
      <vt:lpstr>Bruno_Mars</vt:lpstr>
      <vt:lpstr>Bryan_Devendorf</vt:lpstr>
      <vt:lpstr>Bryce_Dessner</vt:lpstr>
      <vt:lpstr>Cake</vt:lpstr>
      <vt:lpstr>Calum_Hood</vt:lpstr>
      <vt:lpstr>Calvin_Harris</vt:lpstr>
      <vt:lpstr>Cam_O_bi</vt:lpstr>
      <vt:lpstr>Camila_Cabello</vt:lpstr>
      <vt:lpstr>Cardi_B</vt:lpstr>
      <vt:lpstr>Carla_Morrison</vt:lpstr>
      <vt:lpstr>Carlos_Gómez</vt:lpstr>
      <vt:lpstr>CeeLo_Green</vt:lpstr>
      <vt:lpstr>Celia_Cruz</vt:lpstr>
      <vt:lpstr>Chilli</vt:lpstr>
      <vt:lpstr>Chloe_Bailey</vt:lpstr>
      <vt:lpstr>Chloe_x_Halle</vt:lpstr>
      <vt:lpstr>Choker</vt:lpstr>
      <vt:lpstr>Chris_Brown</vt:lpstr>
      <vt:lpstr>Chris_Jackson</vt:lpstr>
      <vt:lpstr>Christine_McVie</vt:lpstr>
      <vt:lpstr>Christopher_Lloyd_Hayden</vt:lpstr>
      <vt:lpstr>City_Girls</vt:lpstr>
      <vt:lpstr>Claire_Rosinkranz</vt:lpstr>
      <vt:lpstr>Coco_Jones</vt:lpstr>
      <vt:lpstr>Cody_Ko</vt:lpstr>
      <vt:lpstr>Cole_Whittle</vt:lpstr>
      <vt:lpstr>Colin_Greenwood</vt:lpstr>
      <vt:lpstr>CORPSE</vt:lpstr>
      <vt:lpstr>Courtney_Barnett</vt:lpstr>
      <vt:lpstr>Crosby__Stills___Nash</vt:lpstr>
      <vt:lpstr>cupcakKe</vt:lpstr>
      <vt:lpstr>Cupido</vt:lpstr>
      <vt:lpstr>cuupcakKe</vt:lpstr>
      <vt:lpstr>Cyrus_Bayandor</vt:lpstr>
      <vt:lpstr>D_Roc</vt:lpstr>
      <vt:lpstr>Daddy_Yankee</vt:lpstr>
      <vt:lpstr>Dallon_Weekes</vt:lpstr>
      <vt:lpstr>Dan_Smith</vt:lpstr>
      <vt:lpstr>Daniel_Caesar</vt:lpstr>
      <vt:lpstr>Danielle_Haim</vt:lpstr>
      <vt:lpstr>Daryl_Hall</vt:lpstr>
      <vt:lpstr>Daryl_Hall___John_Oates</vt:lpstr>
      <vt:lpstr>Daveed_Diggs</vt:lpstr>
      <vt:lpstr>David_Bowie</vt:lpstr>
      <vt:lpstr>David_Crosby</vt:lpstr>
      <vt:lpstr>David_Freiberg</vt:lpstr>
      <vt:lpstr>Deb_Never</vt:lpstr>
      <vt:lpstr>Dell_Neal</vt:lpstr>
      <vt:lpstr>Devendra_Banhart</vt:lpstr>
      <vt:lpstr>DJ_Khaled</vt:lpstr>
      <vt:lpstr>DJ_Snake</vt:lpstr>
      <vt:lpstr>DMC</vt:lpstr>
      <vt:lpstr>DNCE</vt:lpstr>
      <vt:lpstr>Doja_Cat</vt:lpstr>
      <vt:lpstr>Dolores_O_Riordan</vt:lpstr>
      <vt:lpstr>Dom_McLennon</vt:lpstr>
      <vt:lpstr>Dominic_Fike</vt:lpstr>
      <vt:lpstr>Drake</vt:lpstr>
      <vt:lpstr>DRAM</vt:lpstr>
      <vt:lpstr>Dua_Lipa</vt:lpstr>
      <vt:lpstr>Dwayne_Johnson</vt:lpstr>
      <vt:lpstr>Dyme_A_Duzin</vt:lpstr>
      <vt:lpstr>DZKnow</vt:lpstr>
      <vt:lpstr>E_40</vt:lpstr>
      <vt:lpstr>Earl_Sweatshirt</vt:lpstr>
      <vt:lpstr>Ed_O_Brien</vt:lpstr>
      <vt:lpstr>Edward_James</vt:lpstr>
      <vt:lpstr>Elbee_Thrie</vt:lpstr>
      <vt:lpstr>Elijah_Rawk</vt:lpstr>
      <vt:lpstr>Elton_John</vt:lpstr>
      <vt:lpstr>Era_Istrefi</vt:lpstr>
      <vt:lpstr>Eric_Grossman</vt:lpstr>
      <vt:lpstr>Erik</vt:lpstr>
      <vt:lpstr>Este_Haim</vt:lpstr>
      <vt:lpstr>Estelle</vt:lpstr>
      <vt:lpstr>Ethan_Kaufmann</vt:lpstr>
      <vt:lpstr>Evan_Roman</vt:lpstr>
      <vt:lpstr>Eydie_Gorme</vt:lpstr>
      <vt:lpstr>Fergal_Lawler</vt:lpstr>
      <vt:lpstr>Fiona_Apple</vt:lpstr>
      <vt:lpstr>Fleetwood_Mac</vt:lpstr>
      <vt:lpstr>Florence___the_Machine</vt:lpstr>
      <vt:lpstr>Florence_Welch</vt:lpstr>
      <vt:lpstr>Frank_Iero</vt:lpstr>
      <vt:lpstr>Frank_Ocean</vt:lpstr>
      <vt:lpstr>Gem_Archer</vt:lpstr>
      <vt:lpstr>Gerard_Way</vt:lpstr>
      <vt:lpstr>Gert_Bettens</vt:lpstr>
      <vt:lpstr>girl_in_red</vt:lpstr>
      <vt:lpstr>Grace_Slick</vt:lpstr>
      <vt:lpstr>Graham_Nash</vt:lpstr>
      <vt:lpstr>Gucci_Mane</vt:lpstr>
      <vt:lpstr>Gus_Daperton</vt:lpstr>
      <vt:lpstr>Gwen_Stefani</vt:lpstr>
      <vt:lpstr>H.E.R.</vt:lpstr>
      <vt:lpstr>HAIM</vt:lpstr>
      <vt:lpstr>Halle_Bailey</vt:lpstr>
      <vt:lpstr>Harry_Styles</vt:lpstr>
      <vt:lpstr>Hayley_Williams</vt:lpstr>
      <vt:lpstr>Hazel_Mills</vt:lpstr>
      <vt:lpstr>Her_s</vt:lpstr>
      <vt:lpstr>Higher_Brothers</vt:lpstr>
      <vt:lpstr>HK</vt:lpstr>
      <vt:lpstr>Hollis</vt:lpstr>
      <vt:lpstr>Hozier</vt:lpstr>
      <vt:lpstr>Hunter_Lamb</vt:lpstr>
      <vt:lpstr>Ian_Bakerman</vt:lpstr>
      <vt:lpstr>Ibeyi</vt:lpstr>
      <vt:lpstr>Ieuan</vt:lpstr>
      <vt:lpstr>iLe</vt:lpstr>
      <vt:lpstr>Isabella_Summers</vt:lpstr>
      <vt:lpstr>J_Balvin</vt:lpstr>
      <vt:lpstr>Jabari_Manwa</vt:lpstr>
      <vt:lpstr>Jack_Casady</vt:lpstr>
      <vt:lpstr>Jack_Lawless</vt:lpstr>
      <vt:lpstr>Jack_Stauber</vt:lpstr>
      <vt:lpstr>Jackie_Cruz</vt:lpstr>
      <vt:lpstr>Jam_Master_Jay</vt:lpstr>
      <vt:lpstr>James_Dewees</vt:lpstr>
      <vt:lpstr>Jamie_Cook</vt:lpstr>
      <vt:lpstr>Jamila_Woods</vt:lpstr>
      <vt:lpstr>Jan_van_Sichem</vt:lpstr>
      <vt:lpstr>Janelle_Monáe</vt:lpstr>
      <vt:lpstr>Jarobi_White</vt:lpstr>
      <vt:lpstr>Jason_Bynum</vt:lpstr>
      <vt:lpstr>JAY_Z</vt:lpstr>
      <vt:lpstr>Jefferson_Airplane</vt:lpstr>
      <vt:lpstr>Jeffrey_Lewis</vt:lpstr>
      <vt:lpstr>Jeremy_Davis</vt:lpstr>
      <vt:lpstr>Jermaine_Clement</vt:lpstr>
      <vt:lpstr>Jerry_Peloquin</vt:lpstr>
      <vt:lpstr>Jesse_Perlman</vt:lpstr>
      <vt:lpstr>JinJoo_Lee</vt:lpstr>
      <vt:lpstr>Joba</vt:lpstr>
      <vt:lpstr>Joe_Jonas</vt:lpstr>
      <vt:lpstr>Joey_Bada</vt:lpstr>
      <vt:lpstr>Joey_Covington</vt:lpstr>
      <vt:lpstr>John_Barbata</vt:lpstr>
      <vt:lpstr>John_Hembree</vt:lpstr>
      <vt:lpstr>John_McCrea</vt:lpstr>
      <vt:lpstr>John_McVie</vt:lpstr>
      <vt:lpstr>John_Oates</vt:lpstr>
      <vt:lpstr>Joji</vt:lpstr>
      <vt:lpstr>Jon_Nunes</vt:lpstr>
      <vt:lpstr>Jon_Walker</vt:lpstr>
      <vt:lpstr>Jonny_Greenwood</vt:lpstr>
      <vt:lpstr>Jorge_Drexler</vt:lpstr>
      <vt:lpstr>Jorma_Kaukonen</vt:lpstr>
      <vt:lpstr>Jorma_Taccone</vt:lpstr>
      <vt:lpstr>José_Alfredo_Jiménez</vt:lpstr>
      <vt:lpstr>Josh_Conway</vt:lpstr>
      <vt:lpstr>Josh_Dun</vt:lpstr>
      <vt:lpstr>Josh_Farro</vt:lpstr>
      <vt:lpstr>JT</vt:lpstr>
      <vt:lpstr>Juanes</vt:lpstr>
      <vt:lpstr>K_s_Choice</vt:lpstr>
      <vt:lpstr>Kaine</vt:lpstr>
      <vt:lpstr>Kali_Uchis</vt:lpstr>
      <vt:lpstr>Kanye_West</vt:lpstr>
      <vt:lpstr>Kat_Dahlia</vt:lpstr>
      <vt:lpstr>Katy_Perry</vt:lpstr>
      <vt:lpstr>Kendrick_Lamar</vt:lpstr>
      <vt:lpstr>Kevin_Abstract</vt:lpstr>
      <vt:lpstr>Khalid</vt:lpstr>
      <vt:lpstr>Kid_Cudi</vt:lpstr>
      <vt:lpstr>Kiko</vt:lpstr>
      <vt:lpstr>Koen_Lieckens</vt:lpstr>
      <vt:lpstr>Kurt_Vile</vt:lpstr>
      <vt:lpstr>Kyle_Simmons</vt:lpstr>
      <vt:lpstr>Lana_Del_Rey</vt:lpstr>
      <vt:lpstr>Låpsley</vt:lpstr>
      <vt:lpstr>Left_Eye</vt:lpstr>
      <vt:lpstr>Leon_Bridges</vt:lpstr>
      <vt:lpstr>Leslie_Odom__Jr.</vt:lpstr>
      <vt:lpstr>Li_Saumet</vt:lpstr>
      <vt:lpstr>Liam_Gallagher</vt:lpstr>
      <vt:lpstr>Lianne_La_Havas</vt:lpstr>
      <vt:lpstr>Lil_Jon</vt:lpstr>
      <vt:lpstr>Lil_Nas_X</vt:lpstr>
      <vt:lpstr>Lil_Wayne</vt:lpstr>
      <vt:lpstr>Lin_Manuel_Miranda</vt:lpstr>
      <vt:lpstr>Lincoln_Kreifels</vt:lpstr>
      <vt:lpstr>Lisa_Kaindé_Díaz</vt:lpstr>
      <vt:lpstr>Lorde</vt:lpstr>
      <vt:lpstr>Loren_Humphrey</vt:lpstr>
      <vt:lpstr>Lucas_Hughes</vt:lpstr>
      <vt:lpstr>Lucky_Daye</vt:lpstr>
      <vt:lpstr>Ludacris</vt:lpstr>
      <vt:lpstr>Luke_Hemmings</vt:lpstr>
      <vt:lpstr>Lupe_Fiasco</vt:lpstr>
      <vt:lpstr>M.I.A.</vt:lpstr>
      <vt:lpstr>Macklemore</vt:lpstr>
      <vt:lpstr>Madcon</vt:lpstr>
      <vt:lpstr>Maffyuu</vt:lpstr>
      <vt:lpstr>Maluma</vt:lpstr>
      <vt:lpstr>Mandy_Gonzalez</vt:lpstr>
      <vt:lpstr>María_Zardoya</vt:lpstr>
      <vt:lpstr>Marissa_Mur</vt:lpstr>
      <vt:lpstr>Mark_Saunders</vt:lpstr>
      <vt:lpstr>Marty_Balin</vt:lpstr>
      <vt:lpstr>Masego</vt:lpstr>
      <vt:lpstr>MaSiWei</vt:lpstr>
      <vt:lpstr>Matt_Berninger</vt:lpstr>
      <vt:lpstr>Matt_Champion</vt:lpstr>
      <vt:lpstr>Matt_Helders</vt:lpstr>
      <vt:lpstr>Matt_Norcross</vt:lpstr>
      <vt:lpstr>Matt_Pelissier</vt:lpstr>
      <vt:lpstr>Maty_Noyes</vt:lpstr>
      <vt:lpstr>Megan_Thee_Stallion</vt:lpstr>
      <vt:lpstr>Melanie_Martinez</vt:lpstr>
      <vt:lpstr>Melo</vt:lpstr>
      <vt:lpstr>Merlyn_Wood</vt:lpstr>
      <vt:lpstr>Michael_Clifford</vt:lpstr>
      <vt:lpstr>Michael_Medrano</vt:lpstr>
      <vt:lpstr>Mick_Fleetwood</vt:lpstr>
      <vt:lpstr>Migos</vt:lpstr>
      <vt:lpstr>Miguel_Bosé</vt:lpstr>
      <vt:lpstr>Mike_Campbell</vt:lpstr>
      <vt:lpstr>Mike_Hogan</vt:lpstr>
      <vt:lpstr>Mike_Slap</vt:lpstr>
      <vt:lpstr>Mikey_Way</vt:lpstr>
      <vt:lpstr>Monica</vt:lpstr>
      <vt:lpstr>Mulatto</vt:lpstr>
      <vt:lpstr>My_Chemical_Romance</vt:lpstr>
      <vt:lpstr>Nancy_Sinatra</vt:lpstr>
      <vt:lpstr>Naomi_Díaz</vt:lpstr>
      <vt:lpstr>Natalia_Lafourcade</vt:lpstr>
      <vt:lpstr>Neil_Finn</vt:lpstr>
      <vt:lpstr>NextYoungin</vt:lpstr>
      <vt:lpstr>Niall_Quinn</vt:lpstr>
      <vt:lpstr>Nick_O_Malley</vt:lpstr>
      <vt:lpstr>Nicki_Minaj</vt:lpstr>
      <vt:lpstr>Nicky_Jam</vt:lpstr>
      <vt:lpstr>Nicole_Scherzinger</vt:lpstr>
      <vt:lpstr>No_Doubt</vt:lpstr>
      <vt:lpstr>Noel_Gallagher</vt:lpstr>
      <vt:lpstr>Noel_Hogan</vt:lpstr>
      <vt:lpstr>Noel_Miller</vt:lpstr>
      <vt:lpstr>Noname</vt:lpstr>
      <vt:lpstr>Normani</vt:lpstr>
      <vt:lpstr>Oasis</vt:lpstr>
      <vt:lpstr>Okierete_Onaodowan</vt:lpstr>
      <vt:lpstr>Olga_Merediz</vt:lpstr>
      <vt:lpstr>Olivia_Rodrigo</vt:lpstr>
      <vt:lpstr>Omara_Portuondo</vt:lpstr>
      <vt:lpstr>Owl_City</vt:lpstr>
      <vt:lpstr>Ozuna</vt:lpstr>
      <vt:lpstr>Panic__At_the_Disco</vt:lpstr>
      <vt:lpstr>Papa_John_Creach</vt:lpstr>
      <vt:lpstr>Paramore</vt:lpstr>
      <vt:lpstr>Paul_Arthurs</vt:lpstr>
      <vt:lpstr>Paul_Kantner</vt:lpstr>
      <vt:lpstr>Paul_McGuigan</vt:lpstr>
      <vt:lpstr>Pharrell_Williams</vt:lpstr>
      <vt:lpstr>Phife_Dawg</vt:lpstr>
      <vt:lpstr>Philip_Selway</vt:lpstr>
      <vt:lpstr>Phillipa_Soo</vt:lpstr>
      <vt:lpstr>Phony_Ppl</vt:lpstr>
      <vt:lpstr>Post_Malone</vt:lpstr>
      <vt:lpstr>ppcocaine</vt:lpstr>
      <vt:lpstr>Princess_Nokia</vt:lpstr>
      <vt:lpstr>Psy.P</vt:lpstr>
      <vt:lpstr>Q_Tip</vt:lpstr>
      <vt:lpstr>Rachel_House</vt:lpstr>
      <vt:lpstr>Radiohead</vt:lpstr>
      <vt:lpstr>Raury</vt:lpstr>
      <vt:lpstr>Ravyn_Lenae</vt:lpstr>
      <vt:lpstr>Ray_Toro</vt:lpstr>
      <vt:lpstr>Reinout_Swinnen</vt:lpstr>
      <vt:lpstr>Ricardo_Ducent</vt:lpstr>
      <vt:lpstr>Ricky_Martin</vt:lpstr>
      <vt:lpstr>Rico_Nasty</vt:lpstr>
      <vt:lpstr>Rihanna</vt:lpstr>
      <vt:lpstr>Ritt_Momney</vt:lpstr>
      <vt:lpstr>Robert_Ackroyd</vt:lpstr>
      <vt:lpstr>Robert_Ontenient</vt:lpstr>
      <vt:lpstr>Roberta_Flack</vt:lpstr>
      <vt:lpstr>Robyn</vt:lpstr>
      <vt:lpstr>Rocky_Lynch</vt:lpstr>
      <vt:lpstr>Rodney_Tenor</vt:lpstr>
      <vt:lpstr>Romil_Hemnani</vt:lpstr>
      <vt:lpstr>ROSALÍA</vt:lpstr>
      <vt:lpstr>Ross_Lynch</vt:lpstr>
      <vt:lpstr>Run</vt:lpstr>
      <vt:lpstr>Run_DMC</vt:lpstr>
      <vt:lpstr>Rusty_Bradshaw</vt:lpstr>
      <vt:lpstr>Ruzzi</vt:lpstr>
      <vt:lpstr>Ryan_Lewis</vt:lpstr>
      <vt:lpstr>Ryan_Ross</vt:lpstr>
      <vt:lpstr>Sam_Bettens</vt:lpstr>
      <vt:lpstr>Sasha</vt:lpstr>
      <vt:lpstr>ScHoolboy_Q</vt:lpstr>
      <vt:lpstr>Scott_Devendorf</vt:lpstr>
      <vt:lpstr>Sean_Paul</vt:lpstr>
      <vt:lpstr>Selena</vt:lpstr>
      <vt:lpstr>Selena_Gomez</vt:lpstr>
      <vt:lpstr>Shaggy</vt:lpstr>
      <vt:lpstr>Shakira</vt:lpstr>
      <vt:lpstr>Shawn_Mendes</vt:lpstr>
      <vt:lpstr>Sherriff_PJ</vt:lpstr>
      <vt:lpstr>Sia</vt:lpstr>
      <vt:lpstr>Siddhartha</vt:lpstr>
      <vt:lpstr>Signe_Toly_Anderson</vt:lpstr>
      <vt:lpstr>Silver_Sphere</vt:lpstr>
      <vt:lpstr>Simón_Mejía</vt:lpstr>
      <vt:lpstr>Skip_Spence</vt:lpstr>
      <vt:lpstr>Snoop_Dogg</vt:lpstr>
      <vt:lpstr>Snow</vt:lpstr>
      <vt:lpstr>Snow_tha_Product</vt:lpstr>
      <vt:lpstr>SoGoneSoFlexy</vt:lpstr>
      <vt:lpstr>Spencer_Dryen</vt:lpstr>
      <vt:lpstr>Spencer_Smith</vt:lpstr>
      <vt:lpstr>Splash_Daddy</vt:lpstr>
      <vt:lpstr>Stephen_Fitzpatrick</vt:lpstr>
      <vt:lpstr>Stephen_Stills</vt:lpstr>
      <vt:lpstr>Stevie_Nicks</vt:lpstr>
      <vt:lpstr>SZA</vt:lpstr>
      <vt:lpstr>T_Boz</vt:lpstr>
      <vt:lpstr>Taylor_Swift</vt:lpstr>
      <vt:lpstr>Taylor_York</vt:lpstr>
      <vt:lpstr>Temi_O</vt:lpstr>
      <vt:lpstr>Teyana_Taylor</vt:lpstr>
      <vt:lpstr>THE_ANXIETY</vt:lpstr>
      <vt:lpstr>The_Cranberries</vt:lpstr>
      <vt:lpstr>THE_DRIVER_ERA</vt:lpstr>
      <vt:lpstr>The_Killers</vt:lpstr>
      <vt:lpstr>The_Lonely_Island</vt:lpstr>
      <vt:lpstr>The_Marías</vt:lpstr>
      <vt:lpstr>The_National</vt:lpstr>
      <vt:lpstr>The_Weeknd</vt:lpstr>
      <vt:lpstr>Thom_Yorke</vt:lpstr>
      <vt:lpstr>Thomas_Vanelslander</vt:lpstr>
      <vt:lpstr>Tiffany_Haddish</vt:lpstr>
      <vt:lpstr>Tiny_Meat_Gang</vt:lpstr>
      <vt:lpstr>TLC</vt:lpstr>
      <vt:lpstr>tobi_lou</vt:lpstr>
      <vt:lpstr>Tom_Dumont</vt:lpstr>
      <vt:lpstr>Tom_Lodewyckx</vt:lpstr>
      <vt:lpstr>Tom_Monger</vt:lpstr>
      <vt:lpstr>Tony_Kanal</vt:lpstr>
      <vt:lpstr>Tony_McCarroll</vt:lpstr>
      <vt:lpstr>Travis_Barker</vt:lpstr>
      <vt:lpstr>Tshawe_Baqwa</vt:lpstr>
      <vt:lpstr>twenty_one_pilots</vt:lpstr>
      <vt:lpstr>Ty_Dolla__ign</vt:lpstr>
      <vt:lpstr>Tyler_Cole</vt:lpstr>
      <vt:lpstr>Tyler_Joseph</vt:lpstr>
      <vt:lpstr>Usher</vt:lpstr>
      <vt:lpstr>Vance_Joy</vt:lpstr>
      <vt:lpstr>Verheyden</vt:lpstr>
      <vt:lpstr>WhoHeem</vt:lpstr>
      <vt:lpstr>Wild_Party</vt:lpstr>
      <vt:lpstr>Will_Farquarson</vt:lpstr>
      <vt:lpstr>Will_Smith</vt:lpstr>
      <vt:lpstr>WILLOW</vt:lpstr>
      <vt:lpstr>Willy_William</vt:lpstr>
      <vt:lpstr>Wim_Van_Der_Westen</vt:lpstr>
      <vt:lpstr>Wiz_Khalifa</vt:lpstr>
      <vt:lpstr>Woody_Wood</vt:lpstr>
      <vt:lpstr>Y2K</vt:lpstr>
      <vt:lpstr>Ying_Yang_Twins</vt:lpstr>
      <vt:lpstr>Yosef_Wolde_Mariam</vt:lpstr>
      <vt:lpstr>Yung_Miami</vt:lpstr>
      <vt:lpstr>Zac_Farro</vt:lpstr>
      <vt:lpstr>Zella_Day</vt:lpstr>
      <vt:lpstr>Zoë_Kravitz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Rodriguez</dc:creator>
  <cp:lastModifiedBy>Elise Rodriguez</cp:lastModifiedBy>
  <cp:lastPrinted>2021-05-27T02:00:10Z</cp:lastPrinted>
  <dcterms:created xsi:type="dcterms:W3CDTF">2020-10-20T17:33:11Z</dcterms:created>
  <dcterms:modified xsi:type="dcterms:W3CDTF">2024-01-26T04:08:49Z</dcterms:modified>
</cp:coreProperties>
</file>