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a Krishna\Downloads\"/>
    </mc:Choice>
  </mc:AlternateContent>
  <xr:revisionPtr revIDLastSave="0" documentId="8_{4C2766D8-DA4C-43CB-AB56-90C7448B7083}" xr6:coauthVersionLast="47" xr6:coauthVersionMax="47" xr10:uidLastSave="{00000000-0000-0000-0000-000000000000}"/>
  <bookViews>
    <workbookView xWindow="11424" yWindow="0" windowWidth="11712" windowHeight="12336" firstSheet="4" activeTab="4" xr2:uid="{43E9AEAA-95E3-4FF6-83C9-38FD528DA3C0}"/>
  </bookViews>
  <sheets>
    <sheet name="Employee Master" sheetId="1" r:id="rId1"/>
    <sheet name="Attendance- August 2025" sheetId="2" r:id="rId2"/>
    <sheet name="Shift Schedule" sheetId="3" r:id="rId3"/>
    <sheet name="Salary Sheet- August 2025" sheetId="4" r:id="rId4"/>
    <sheet name="Salary Slip 202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6" l="1"/>
  <c r="N4" i="6"/>
  <c r="N5" i="6"/>
  <c r="N6" i="6"/>
  <c r="N7" i="6"/>
  <c r="N8" i="6"/>
  <c r="N9" i="6"/>
  <c r="N10" i="6"/>
  <c r="N11" i="6"/>
  <c r="N2" i="6"/>
  <c r="H11" i="6"/>
  <c r="G11" i="6"/>
  <c r="J11" i="6" s="1"/>
  <c r="F11" i="6"/>
  <c r="E11" i="6"/>
  <c r="I11" i="6" s="1"/>
  <c r="K11" i="6" s="1"/>
  <c r="H10" i="6"/>
  <c r="G10" i="6"/>
  <c r="J10" i="6" s="1"/>
  <c r="F10" i="6"/>
  <c r="E10" i="6"/>
  <c r="I10" i="6" s="1"/>
  <c r="K10" i="6" s="1"/>
  <c r="J9" i="6"/>
  <c r="H9" i="6"/>
  <c r="G9" i="6"/>
  <c r="F9" i="6"/>
  <c r="E9" i="6"/>
  <c r="I9" i="6" s="1"/>
  <c r="K9" i="6" s="1"/>
  <c r="J8" i="6"/>
  <c r="I8" i="6"/>
  <c r="K8" i="6" s="1"/>
  <c r="H8" i="6"/>
  <c r="G8" i="6"/>
  <c r="F8" i="6"/>
  <c r="E8" i="6"/>
  <c r="I7" i="6"/>
  <c r="H7" i="6"/>
  <c r="J7" i="6" s="1"/>
  <c r="G7" i="6"/>
  <c r="F7" i="6"/>
  <c r="E7" i="6"/>
  <c r="I6" i="6"/>
  <c r="H6" i="6"/>
  <c r="G6" i="6"/>
  <c r="J6" i="6" s="1"/>
  <c r="F6" i="6"/>
  <c r="E6" i="6"/>
  <c r="H5" i="6"/>
  <c r="G5" i="6"/>
  <c r="J5" i="6" s="1"/>
  <c r="F5" i="6"/>
  <c r="I5" i="6" s="1"/>
  <c r="K5" i="6" s="1"/>
  <c r="E5" i="6"/>
  <c r="H4" i="6"/>
  <c r="G4" i="6"/>
  <c r="J4" i="6" s="1"/>
  <c r="F4" i="6"/>
  <c r="E4" i="6"/>
  <c r="I4" i="6" s="1"/>
  <c r="K4" i="6" s="1"/>
  <c r="H3" i="6"/>
  <c r="G3" i="6"/>
  <c r="J3" i="6" s="1"/>
  <c r="F3" i="6"/>
  <c r="E3" i="6"/>
  <c r="I3" i="6" s="1"/>
  <c r="H2" i="6"/>
  <c r="G2" i="6"/>
  <c r="J2" i="6" s="1"/>
  <c r="F2" i="6"/>
  <c r="E2" i="6"/>
  <c r="I2" i="6" s="1"/>
  <c r="K2" i="6" s="1"/>
  <c r="K3" i="4"/>
  <c r="K4" i="4"/>
  <c r="K5" i="4"/>
  <c r="K6" i="4"/>
  <c r="K7" i="4"/>
  <c r="K8" i="4"/>
  <c r="K9" i="4"/>
  <c r="K10" i="4"/>
  <c r="K11" i="4"/>
  <c r="K2" i="4"/>
  <c r="J3" i="4"/>
  <c r="J4" i="4"/>
  <c r="J5" i="4"/>
  <c r="J6" i="4"/>
  <c r="J7" i="4"/>
  <c r="J8" i="4"/>
  <c r="J9" i="4"/>
  <c r="J10" i="4"/>
  <c r="J11" i="4"/>
  <c r="J2" i="4"/>
  <c r="I3" i="4"/>
  <c r="I4" i="4"/>
  <c r="I5" i="4"/>
  <c r="I6" i="4"/>
  <c r="I7" i="4"/>
  <c r="I8" i="4"/>
  <c r="I9" i="4"/>
  <c r="I10" i="4"/>
  <c r="I11" i="4"/>
  <c r="I2" i="4"/>
  <c r="H3" i="4"/>
  <c r="H4" i="4"/>
  <c r="H5" i="4"/>
  <c r="H6" i="4"/>
  <c r="H7" i="4"/>
  <c r="H8" i="4"/>
  <c r="H9" i="4"/>
  <c r="H10" i="4"/>
  <c r="H11" i="4"/>
  <c r="H2" i="4"/>
  <c r="G3" i="4"/>
  <c r="G4" i="4"/>
  <c r="G5" i="4"/>
  <c r="G6" i="4"/>
  <c r="G7" i="4"/>
  <c r="G8" i="4"/>
  <c r="G9" i="4"/>
  <c r="G10" i="4"/>
  <c r="G11" i="4"/>
  <c r="G2" i="4"/>
  <c r="F3" i="4"/>
  <c r="F4" i="4"/>
  <c r="F5" i="4"/>
  <c r="F6" i="4"/>
  <c r="F7" i="4"/>
  <c r="F8" i="4"/>
  <c r="F9" i="4"/>
  <c r="F10" i="4"/>
  <c r="F11" i="4"/>
  <c r="F2" i="4"/>
  <c r="E3" i="4"/>
  <c r="E4" i="4"/>
  <c r="E5" i="4"/>
  <c r="E6" i="4"/>
  <c r="E7" i="4"/>
  <c r="E8" i="4"/>
  <c r="E9" i="4"/>
  <c r="E10" i="4"/>
  <c r="E11" i="4"/>
  <c r="E2" i="4"/>
  <c r="AI3" i="3"/>
  <c r="AI4" i="3"/>
  <c r="AI5" i="3"/>
  <c r="AI6" i="3"/>
  <c r="AI7" i="3"/>
  <c r="AI8" i="3"/>
  <c r="AI9" i="3"/>
  <c r="AI10" i="3"/>
  <c r="AI11" i="3"/>
  <c r="AI2" i="3"/>
  <c r="AH3" i="3"/>
  <c r="AH4" i="3"/>
  <c r="AH5" i="3"/>
  <c r="AH6" i="3"/>
  <c r="AH7" i="3"/>
  <c r="AH8" i="3"/>
  <c r="AH9" i="3"/>
  <c r="AH10" i="3"/>
  <c r="AH11" i="3"/>
  <c r="AH2" i="3"/>
  <c r="AI3" i="2"/>
  <c r="AI4" i="2"/>
  <c r="AI5" i="2"/>
  <c r="AI6" i="2"/>
  <c r="AI7" i="2"/>
  <c r="AI8" i="2"/>
  <c r="AI9" i="2"/>
  <c r="AI10" i="2"/>
  <c r="AI11" i="2"/>
  <c r="AI2" i="2"/>
  <c r="AH3" i="2"/>
  <c r="AH4" i="2"/>
  <c r="AH5" i="2"/>
  <c r="AH6" i="2"/>
  <c r="AH7" i="2"/>
  <c r="AH8" i="2"/>
  <c r="AH9" i="2"/>
  <c r="AH10" i="2"/>
  <c r="AH11" i="2"/>
  <c r="AH2" i="2"/>
  <c r="K7" i="6" l="1"/>
  <c r="K3" i="6"/>
  <c r="K6" i="6"/>
  <c r="A5" i="6"/>
</calcChain>
</file>

<file path=xl/sharedStrings.xml><?xml version="1.0" encoding="utf-8"?>
<sst xmlns="http://schemas.openxmlformats.org/spreadsheetml/2006/main" count="833" uniqueCount="81">
  <si>
    <t>Emp ID</t>
  </si>
  <si>
    <t>Name</t>
  </si>
  <si>
    <t>Department</t>
  </si>
  <si>
    <t>Gender</t>
  </si>
  <si>
    <t>Age</t>
  </si>
  <si>
    <t>Join Date</t>
  </si>
  <si>
    <t>Designation</t>
  </si>
  <si>
    <t>A</t>
  </si>
  <si>
    <t>E</t>
  </si>
  <si>
    <t>F</t>
  </si>
  <si>
    <t>Contact No.</t>
  </si>
  <si>
    <t>Email</t>
  </si>
  <si>
    <t>Status</t>
  </si>
  <si>
    <t>Staff Nurse</t>
  </si>
  <si>
    <t>Active</t>
  </si>
  <si>
    <t>Admin</t>
  </si>
  <si>
    <t>HR</t>
  </si>
  <si>
    <t>HR Assistant</t>
  </si>
  <si>
    <t>Surgery</t>
  </si>
  <si>
    <t>Nursing</t>
  </si>
  <si>
    <t>EMP001</t>
  </si>
  <si>
    <t>Anjali Verma</t>
  </si>
  <si>
    <t>anjali.verma@hospital.com</t>
  </si>
  <si>
    <t>EMP002</t>
  </si>
  <si>
    <t>Dr. Rohan Mehta</t>
  </si>
  <si>
    <t>M</t>
  </si>
  <si>
    <t>General Surgeon</t>
  </si>
  <si>
    <t>rohan.mehta@hospital.com</t>
  </si>
  <si>
    <t>EMP003</t>
  </si>
  <si>
    <t>Priya Sharma</t>
  </si>
  <si>
    <t>Admin Officer</t>
  </si>
  <si>
    <t>priya.sharma@hospital.com</t>
  </si>
  <si>
    <t>EMP004</t>
  </si>
  <si>
    <t>Ravi Kumar</t>
  </si>
  <si>
    <t>Radiology</t>
  </si>
  <si>
    <t>X-Ray Technician</t>
  </si>
  <si>
    <t>ravi.kumar@hospital.com</t>
  </si>
  <si>
    <t>EMP005</t>
  </si>
  <si>
    <t>Sita Narayan</t>
  </si>
  <si>
    <t>Housekeeping</t>
  </si>
  <si>
    <t>Cleaning Supervisor</t>
  </si>
  <si>
    <t>sita.narayan@hospital.com</t>
  </si>
  <si>
    <t>EMP006</t>
  </si>
  <si>
    <t>Deepa Joseph</t>
  </si>
  <si>
    <t>Reception</t>
  </si>
  <si>
    <t>Front Desk Executive</t>
  </si>
  <si>
    <t>deepa.joseph@hospital.com</t>
  </si>
  <si>
    <t>EMP007</t>
  </si>
  <si>
    <t>Kunal Batra</t>
  </si>
  <si>
    <t>Billing</t>
  </si>
  <si>
    <t>Accounts Executive</t>
  </si>
  <si>
    <t>kunal.batra@hospital.com</t>
  </si>
  <si>
    <t>EMP008</t>
  </si>
  <si>
    <t>Meena Iyer</t>
  </si>
  <si>
    <t>meena.iyer@hospital.com</t>
  </si>
  <si>
    <t>EMP009</t>
  </si>
  <si>
    <t>Dr. Vikram Singh</t>
  </si>
  <si>
    <t>Orthopedic Surgeon</t>
  </si>
  <si>
    <t>vikram.singh@hospital.com</t>
  </si>
  <si>
    <t>EMP010</t>
  </si>
  <si>
    <t>Ayesha Khan</t>
  </si>
  <si>
    <t>ICU Nurse</t>
  </si>
  <si>
    <t>ayesha.khan@hospital.com</t>
  </si>
  <si>
    <t>Total present</t>
  </si>
  <si>
    <t>Total Absent</t>
  </si>
  <si>
    <t>Total Present</t>
  </si>
  <si>
    <t>P</t>
  </si>
  <si>
    <t>L</t>
  </si>
  <si>
    <r>
      <t>M</t>
    </r>
    <r>
      <rPr>
        <sz val="11"/>
        <color theme="1"/>
        <rFont val="Calibri"/>
        <family val="2"/>
        <scheme val="minor"/>
      </rPr>
      <t xml:space="preserve"> = Morning Shift (7:00 AM–3:00 PM)</t>
    </r>
  </si>
  <si>
    <r>
      <t>E</t>
    </r>
    <r>
      <rPr>
        <sz val="11"/>
        <color theme="1"/>
        <rFont val="Calibri"/>
        <family val="2"/>
        <scheme val="minor"/>
      </rPr>
      <t xml:space="preserve"> = Evening Shift (3:00 PM–11:00 PM)</t>
    </r>
  </si>
  <si>
    <r>
      <t>N</t>
    </r>
    <r>
      <rPr>
        <sz val="11"/>
        <color theme="1"/>
        <rFont val="Calibri"/>
        <family val="2"/>
        <scheme val="minor"/>
      </rPr>
      <t xml:space="preserve"> = Night Shift (11:00 PM–7:00 AM)</t>
    </r>
  </si>
  <si>
    <r>
      <t>O</t>
    </r>
    <r>
      <rPr>
        <sz val="11"/>
        <color theme="1"/>
        <rFont val="Calibri"/>
        <family val="2"/>
        <scheme val="minor"/>
      </rPr>
      <t xml:space="preserve"> = Off</t>
    </r>
  </si>
  <si>
    <t>N</t>
  </si>
  <si>
    <t>Basic</t>
  </si>
  <si>
    <t>HRA(20%)</t>
  </si>
  <si>
    <t>DA(10%)</t>
  </si>
  <si>
    <t>PF(12%)</t>
  </si>
  <si>
    <t>ESI(1.75%)</t>
  </si>
  <si>
    <t>Gross Pay(Basic+HRA+DA)</t>
  </si>
  <si>
    <t>Deduction(PF+ESI)</t>
  </si>
  <si>
    <t>Net Salary(Gross-Deductions)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</si>
</sst>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169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6" fontId="0" fillId="0" borderId="0" xfId="0" applyNumberFormat="1" applyAlignment="1">
      <alignment vertical="center" wrapText="1"/>
    </xf>
    <xf numFmtId="169" fontId="1" fillId="0" borderId="0" xfId="0" applyNumberFormat="1" applyFont="1" applyAlignment="1">
      <alignment horizontal="center" vertical="center" wrapText="1"/>
    </xf>
    <xf numFmtId="169" fontId="0" fillId="0" borderId="0" xfId="0" applyNumberFormat="1" applyAlignment="1">
      <alignment horizontal="center" vertical="center" wrapText="1"/>
    </xf>
    <xf numFmtId="169" fontId="0" fillId="0" borderId="0" xfId="0" applyNumberFormat="1"/>
    <xf numFmtId="16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4"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theme="4"/>
        </patternFill>
      </fill>
    </dxf>
    <dxf>
      <font>
        <color theme="1"/>
      </font>
      <fill>
        <patternFill>
          <bgColor theme="2" tint="-9.9948118533890809E-2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66FF66"/>
        </patternFill>
      </fill>
    </dxf>
    <dxf>
      <font>
        <color theme="1"/>
      </font>
      <fill>
        <patternFill>
          <fgColor rgb="FF66FF66"/>
        </patternFill>
      </fill>
    </dxf>
    <dxf>
      <font>
        <color rgb="FFC00000"/>
      </font>
    </dxf>
    <dxf>
      <font>
        <b/>
        <i/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66FF66"/>
        </patternFill>
      </fill>
    </dxf>
  </dxfs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5449-4B0D-4F3E-A624-DD881C00BD71}">
  <dimension ref="A1:J11"/>
  <sheetViews>
    <sheetView workbookViewId="0">
      <pane ySplit="1" topLeftCell="A2" activePane="bottomLeft" state="frozen"/>
      <selection pane="bottomLeft" sqref="A1:C11"/>
    </sheetView>
  </sheetViews>
  <sheetFormatPr defaultRowHeight="14.4" x14ac:dyDescent="0.3"/>
  <cols>
    <col min="2" max="2" width="15.33203125" customWidth="1"/>
    <col min="3" max="3" width="13.109375" customWidth="1"/>
    <col min="4" max="4" width="14.33203125" customWidth="1"/>
    <col min="5" max="5" width="13.5546875" customWidth="1"/>
    <col min="6" max="6" width="13" customWidth="1"/>
    <col min="7" max="7" width="22.21875" customWidth="1"/>
    <col min="8" max="8" width="11.6640625" customWidth="1"/>
    <col min="9" max="9" width="26.33203125" customWidth="1"/>
  </cols>
  <sheetData>
    <row r="1" spans="1:10" s="5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12</v>
      </c>
    </row>
    <row r="2" spans="1:10" x14ac:dyDescent="0.3">
      <c r="A2" s="1" t="s">
        <v>20</v>
      </c>
      <c r="B2" s="1" t="s">
        <v>21</v>
      </c>
      <c r="C2" s="1" t="s">
        <v>19</v>
      </c>
      <c r="D2" s="1" t="s">
        <v>9</v>
      </c>
      <c r="E2" s="1">
        <v>29</v>
      </c>
      <c r="F2" s="4">
        <v>44693</v>
      </c>
      <c r="G2" s="1" t="s">
        <v>13</v>
      </c>
      <c r="H2" s="1">
        <v>9876543210</v>
      </c>
      <c r="I2" s="1" t="s">
        <v>22</v>
      </c>
      <c r="J2" s="1" t="s">
        <v>14</v>
      </c>
    </row>
    <row r="3" spans="1:10" x14ac:dyDescent="0.3">
      <c r="A3" s="1" t="s">
        <v>23</v>
      </c>
      <c r="B3" s="1" t="s">
        <v>24</v>
      </c>
      <c r="C3" s="1" t="s">
        <v>18</v>
      </c>
      <c r="D3" s="1" t="s">
        <v>25</v>
      </c>
      <c r="E3" s="1">
        <v>42</v>
      </c>
      <c r="F3" s="4">
        <v>43772</v>
      </c>
      <c r="G3" s="1" t="s">
        <v>26</v>
      </c>
      <c r="H3" s="1">
        <v>9834567890</v>
      </c>
      <c r="I3" s="1" t="s">
        <v>27</v>
      </c>
      <c r="J3" s="1" t="s">
        <v>14</v>
      </c>
    </row>
    <row r="4" spans="1:10" x14ac:dyDescent="0.3">
      <c r="A4" s="1" t="s">
        <v>28</v>
      </c>
      <c r="B4" s="1" t="s">
        <v>29</v>
      </c>
      <c r="C4" s="1" t="s">
        <v>15</v>
      </c>
      <c r="D4" s="1" t="s">
        <v>9</v>
      </c>
      <c r="E4" s="1">
        <v>35</v>
      </c>
      <c r="F4" s="4">
        <v>44277</v>
      </c>
      <c r="G4" s="1" t="s">
        <v>30</v>
      </c>
      <c r="H4" s="1">
        <v>9823456701</v>
      </c>
      <c r="I4" s="1" t="s">
        <v>31</v>
      </c>
      <c r="J4" s="1" t="s">
        <v>14</v>
      </c>
    </row>
    <row r="5" spans="1:10" x14ac:dyDescent="0.3">
      <c r="A5" s="1" t="s">
        <v>32</v>
      </c>
      <c r="B5" s="1" t="s">
        <v>33</v>
      </c>
      <c r="C5" s="1" t="s">
        <v>34</v>
      </c>
      <c r="D5" s="1" t="s">
        <v>25</v>
      </c>
      <c r="E5" s="1">
        <v>31</v>
      </c>
      <c r="F5" s="4">
        <v>44057</v>
      </c>
      <c r="G5" s="1" t="s">
        <v>35</v>
      </c>
      <c r="H5" s="1">
        <v>9811123456</v>
      </c>
      <c r="I5" s="1" t="s">
        <v>36</v>
      </c>
      <c r="J5" s="1" t="s">
        <v>14</v>
      </c>
    </row>
    <row r="6" spans="1:10" x14ac:dyDescent="0.3">
      <c r="A6" s="1" t="s">
        <v>37</v>
      </c>
      <c r="B6" s="1" t="s">
        <v>38</v>
      </c>
      <c r="C6" s="1" t="s">
        <v>39</v>
      </c>
      <c r="D6" s="1" t="s">
        <v>9</v>
      </c>
      <c r="E6" s="1">
        <v>38</v>
      </c>
      <c r="F6" s="4">
        <v>43383</v>
      </c>
      <c r="G6" s="1" t="s">
        <v>40</v>
      </c>
      <c r="H6" s="1">
        <v>9845671234</v>
      </c>
      <c r="I6" s="1" t="s">
        <v>41</v>
      </c>
      <c r="J6" s="1" t="s">
        <v>14</v>
      </c>
    </row>
    <row r="7" spans="1:10" x14ac:dyDescent="0.3">
      <c r="A7" s="1" t="s">
        <v>42</v>
      </c>
      <c r="B7" s="1" t="s">
        <v>43</v>
      </c>
      <c r="C7" s="1" t="s">
        <v>44</v>
      </c>
      <c r="D7" s="1" t="s">
        <v>9</v>
      </c>
      <c r="E7" s="1">
        <v>27</v>
      </c>
      <c r="F7" s="4">
        <v>44975</v>
      </c>
      <c r="G7" s="1" t="s">
        <v>45</v>
      </c>
      <c r="H7" s="1">
        <v>9876012345</v>
      </c>
      <c r="I7" s="1" t="s">
        <v>46</v>
      </c>
      <c r="J7" s="1" t="s">
        <v>14</v>
      </c>
    </row>
    <row r="8" spans="1:10" x14ac:dyDescent="0.3">
      <c r="A8" s="1" t="s">
        <v>47</v>
      </c>
      <c r="B8" s="1" t="s">
        <v>48</v>
      </c>
      <c r="C8" s="1" t="s">
        <v>49</v>
      </c>
      <c r="D8" s="1" t="s">
        <v>25</v>
      </c>
      <c r="E8" s="1">
        <v>33</v>
      </c>
      <c r="F8" s="4">
        <v>44377</v>
      </c>
      <c r="G8" s="1" t="s">
        <v>50</v>
      </c>
      <c r="H8" s="1">
        <v>9867543210</v>
      </c>
      <c r="I8" s="1" t="s">
        <v>51</v>
      </c>
      <c r="J8" s="1" t="s">
        <v>14</v>
      </c>
    </row>
    <row r="9" spans="1:10" x14ac:dyDescent="0.3">
      <c r="A9" s="1" t="s">
        <v>52</v>
      </c>
      <c r="B9" s="1" t="s">
        <v>53</v>
      </c>
      <c r="C9" s="1" t="s">
        <v>16</v>
      </c>
      <c r="D9" s="1" t="s">
        <v>9</v>
      </c>
      <c r="E9" s="1">
        <v>30</v>
      </c>
      <c r="F9" s="4">
        <v>44805</v>
      </c>
      <c r="G9" s="1" t="s">
        <v>17</v>
      </c>
      <c r="H9" s="1">
        <v>9854321765</v>
      </c>
      <c r="I9" s="1" t="s">
        <v>54</v>
      </c>
      <c r="J9" s="1" t="s">
        <v>14</v>
      </c>
    </row>
    <row r="10" spans="1:10" x14ac:dyDescent="0.3">
      <c r="A10" s="1" t="s">
        <v>55</v>
      </c>
      <c r="B10" s="1" t="s">
        <v>56</v>
      </c>
      <c r="C10" s="1" t="s">
        <v>18</v>
      </c>
      <c r="D10" s="1" t="s">
        <v>25</v>
      </c>
      <c r="E10" s="1">
        <v>45</v>
      </c>
      <c r="F10" s="4">
        <v>42850</v>
      </c>
      <c r="G10" s="1" t="s">
        <v>57</v>
      </c>
      <c r="H10" s="1">
        <v>9887654321</v>
      </c>
      <c r="I10" s="1" t="s">
        <v>58</v>
      </c>
      <c r="J10" s="1" t="s">
        <v>14</v>
      </c>
    </row>
    <row r="11" spans="1:10" x14ac:dyDescent="0.3">
      <c r="A11" s="1" t="s">
        <v>59</v>
      </c>
      <c r="B11" s="1" t="s">
        <v>60</v>
      </c>
      <c r="C11" s="1" t="s">
        <v>19</v>
      </c>
      <c r="D11" s="1" t="s">
        <v>9</v>
      </c>
      <c r="E11" s="1">
        <v>28</v>
      </c>
      <c r="F11" s="4">
        <v>44936</v>
      </c>
      <c r="G11" s="1" t="s">
        <v>61</v>
      </c>
      <c r="H11" s="1">
        <v>9898123456</v>
      </c>
      <c r="I11" s="1" t="s">
        <v>62</v>
      </c>
      <c r="J11" s="1" t="s">
        <v>14</v>
      </c>
    </row>
  </sheetData>
  <sortState xmlns:xlrd2="http://schemas.microsoft.com/office/spreadsheetml/2017/richdata2" ref="A2:J11">
    <sortCondition ref="A2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92C8-CCD3-4D03-BB4A-CFE0682DE8D7}">
  <dimension ref="A1:AJ27"/>
  <sheetViews>
    <sheetView workbookViewId="0">
      <selection activeCell="D7" sqref="D7"/>
    </sheetView>
  </sheetViews>
  <sheetFormatPr defaultRowHeight="14.4" x14ac:dyDescent="0.3"/>
  <cols>
    <col min="1" max="1" width="10.6640625" customWidth="1"/>
    <col min="2" max="2" width="18.6640625" customWidth="1"/>
    <col min="34" max="34" width="14.21875" customWidth="1"/>
    <col min="35" max="35" width="16.21875" customWidth="1"/>
  </cols>
  <sheetData>
    <row r="1" spans="1:35" s="7" customFormat="1" x14ac:dyDescent="0.3">
      <c r="A1" s="7" t="s">
        <v>0</v>
      </c>
      <c r="B1" s="7" t="s">
        <v>1</v>
      </c>
      <c r="C1" s="9">
        <v>45870</v>
      </c>
      <c r="D1" s="9">
        <v>45871</v>
      </c>
      <c r="E1" s="9">
        <v>45872</v>
      </c>
      <c r="F1" s="9">
        <v>45873</v>
      </c>
      <c r="G1" s="9">
        <v>45874</v>
      </c>
      <c r="H1" s="9">
        <v>45875</v>
      </c>
      <c r="I1" s="9">
        <v>45876</v>
      </c>
      <c r="J1" s="9">
        <v>45877</v>
      </c>
      <c r="K1" s="9">
        <v>45878</v>
      </c>
      <c r="L1" s="9">
        <v>45879</v>
      </c>
      <c r="M1" s="9">
        <v>45880</v>
      </c>
      <c r="N1" s="9">
        <v>45881</v>
      </c>
      <c r="O1" s="9">
        <v>45882</v>
      </c>
      <c r="P1" s="9">
        <v>45883</v>
      </c>
      <c r="Q1" s="9">
        <v>45884</v>
      </c>
      <c r="R1" s="9">
        <v>45885</v>
      </c>
      <c r="S1" s="9">
        <v>45886</v>
      </c>
      <c r="T1" s="9">
        <v>45887</v>
      </c>
      <c r="U1" s="9">
        <v>45888</v>
      </c>
      <c r="V1" s="9">
        <v>45889</v>
      </c>
      <c r="W1" s="9">
        <v>45890</v>
      </c>
      <c r="X1" s="9">
        <v>45891</v>
      </c>
      <c r="Y1" s="9">
        <v>45892</v>
      </c>
      <c r="Z1" s="9">
        <v>45893</v>
      </c>
      <c r="AA1" s="9">
        <v>45894</v>
      </c>
      <c r="AB1" s="9">
        <v>45895</v>
      </c>
      <c r="AC1" s="9">
        <v>45896</v>
      </c>
      <c r="AD1" s="9">
        <v>45897</v>
      </c>
      <c r="AE1" s="9">
        <v>45898</v>
      </c>
      <c r="AF1" s="9">
        <v>45899</v>
      </c>
      <c r="AG1" s="9">
        <v>45900</v>
      </c>
      <c r="AH1" s="7" t="s">
        <v>63</v>
      </c>
      <c r="AI1" s="7" t="s">
        <v>64</v>
      </c>
    </row>
    <row r="2" spans="1:35" x14ac:dyDescent="0.3">
      <c r="A2" s="1" t="s">
        <v>20</v>
      </c>
      <c r="B2" s="1" t="s">
        <v>21</v>
      </c>
      <c r="C2" s="1" t="s">
        <v>66</v>
      </c>
      <c r="D2" s="1" t="s">
        <v>66</v>
      </c>
      <c r="E2" s="1" t="s">
        <v>66</v>
      </c>
      <c r="F2" s="1" t="s">
        <v>7</v>
      </c>
      <c r="G2" s="1" t="s">
        <v>66</v>
      </c>
      <c r="H2" s="1" t="s">
        <v>66</v>
      </c>
      <c r="I2" s="1" t="s">
        <v>66</v>
      </c>
      <c r="J2" s="1" t="s">
        <v>67</v>
      </c>
      <c r="K2" s="1" t="s">
        <v>66</v>
      </c>
      <c r="L2" s="1" t="s">
        <v>66</v>
      </c>
      <c r="M2" s="1" t="s">
        <v>66</v>
      </c>
      <c r="N2" s="1" t="s">
        <v>66</v>
      </c>
      <c r="O2" s="1" t="s">
        <v>66</v>
      </c>
      <c r="P2" s="1" t="s">
        <v>66</v>
      </c>
      <c r="Q2" s="1" t="s">
        <v>66</v>
      </c>
      <c r="R2" s="1" t="s">
        <v>7</v>
      </c>
      <c r="S2" s="1" t="s">
        <v>66</v>
      </c>
      <c r="T2" s="1" t="s">
        <v>66</v>
      </c>
      <c r="U2" s="1" t="s">
        <v>66</v>
      </c>
      <c r="V2" s="1" t="s">
        <v>66</v>
      </c>
      <c r="W2" s="1" t="s">
        <v>67</v>
      </c>
      <c r="X2" s="1" t="s">
        <v>66</v>
      </c>
      <c r="Y2" s="1" t="s">
        <v>66</v>
      </c>
      <c r="Z2" s="1" t="s">
        <v>66</v>
      </c>
      <c r="AA2" s="1" t="s">
        <v>66</v>
      </c>
      <c r="AB2" s="1" t="s">
        <v>66</v>
      </c>
      <c r="AC2" s="1" t="s">
        <v>7</v>
      </c>
      <c r="AD2" s="1" t="s">
        <v>66</v>
      </c>
      <c r="AE2" s="1" t="s">
        <v>66</v>
      </c>
      <c r="AF2" s="1" t="s">
        <v>66</v>
      </c>
      <c r="AG2" s="1" t="s">
        <v>7</v>
      </c>
      <c r="AH2" s="1">
        <f>COUNTIF(C2:AG2,"P")</f>
        <v>25</v>
      </c>
      <c r="AI2" s="1">
        <f>COUNTIF(A2:AG2,"A")</f>
        <v>4</v>
      </c>
    </row>
    <row r="3" spans="1:35" x14ac:dyDescent="0.3">
      <c r="A3" s="1" t="s">
        <v>23</v>
      </c>
      <c r="B3" s="1" t="s">
        <v>24</v>
      </c>
      <c r="C3" s="1" t="s">
        <v>66</v>
      </c>
      <c r="D3" s="1" t="s">
        <v>67</v>
      </c>
      <c r="E3" s="1" t="s">
        <v>66</v>
      </c>
      <c r="F3" s="1" t="s">
        <v>66</v>
      </c>
      <c r="G3" s="1" t="s">
        <v>66</v>
      </c>
      <c r="H3" s="1" t="s">
        <v>7</v>
      </c>
      <c r="I3" s="1" t="s">
        <v>66</v>
      </c>
      <c r="J3" s="1" t="s">
        <v>66</v>
      </c>
      <c r="K3" s="1" t="s">
        <v>7</v>
      </c>
      <c r="L3" s="1" t="s">
        <v>66</v>
      </c>
      <c r="M3" s="1" t="s">
        <v>66</v>
      </c>
      <c r="N3" s="1" t="s">
        <v>67</v>
      </c>
      <c r="O3" s="1" t="s">
        <v>66</v>
      </c>
      <c r="P3" s="1" t="s">
        <v>66</v>
      </c>
      <c r="Q3" s="1" t="s">
        <v>66</v>
      </c>
      <c r="R3" s="1" t="s">
        <v>66</v>
      </c>
      <c r="S3" s="1" t="s">
        <v>66</v>
      </c>
      <c r="T3" s="1" t="s">
        <v>7</v>
      </c>
      <c r="U3" s="1" t="s">
        <v>66</v>
      </c>
      <c r="V3" s="1" t="s">
        <v>66</v>
      </c>
      <c r="W3" s="1" t="s">
        <v>66</v>
      </c>
      <c r="X3" s="1" t="s">
        <v>66</v>
      </c>
      <c r="Y3" s="1" t="s">
        <v>66</v>
      </c>
      <c r="Z3" s="1" t="s">
        <v>7</v>
      </c>
      <c r="AA3" s="1" t="s">
        <v>66</v>
      </c>
      <c r="AB3" s="1" t="s">
        <v>66</v>
      </c>
      <c r="AC3" s="1" t="s">
        <v>66</v>
      </c>
      <c r="AD3" s="1" t="s">
        <v>66</v>
      </c>
      <c r="AE3" s="1" t="s">
        <v>66</v>
      </c>
      <c r="AF3" s="1" t="s">
        <v>66</v>
      </c>
      <c r="AG3" s="1" t="s">
        <v>66</v>
      </c>
      <c r="AH3" s="1">
        <f t="shared" ref="AH3:AH11" si="0">COUNTIF(C3:AG3,"P")</f>
        <v>25</v>
      </c>
      <c r="AI3" s="1">
        <f t="shared" ref="AI3:AI11" si="1">COUNTIF(A3:AG3,"A")</f>
        <v>4</v>
      </c>
    </row>
    <row r="4" spans="1:35" x14ac:dyDescent="0.3">
      <c r="A4" s="1" t="s">
        <v>28</v>
      </c>
      <c r="B4" s="1" t="s">
        <v>29</v>
      </c>
      <c r="C4" s="1" t="s">
        <v>66</v>
      </c>
      <c r="D4" s="1" t="s">
        <v>66</v>
      </c>
      <c r="E4" s="1" t="s">
        <v>66</v>
      </c>
      <c r="F4" s="1" t="s">
        <v>66</v>
      </c>
      <c r="G4" s="1" t="s">
        <v>66</v>
      </c>
      <c r="H4" s="1" t="s">
        <v>66</v>
      </c>
      <c r="I4" s="1" t="s">
        <v>66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66</v>
      </c>
      <c r="O4" s="1" t="s">
        <v>7</v>
      </c>
      <c r="P4" s="1" t="s">
        <v>66</v>
      </c>
      <c r="Q4" s="1" t="s">
        <v>66</v>
      </c>
      <c r="R4" s="1" t="s">
        <v>66</v>
      </c>
      <c r="S4" s="1" t="s">
        <v>66</v>
      </c>
      <c r="T4" s="1" t="s">
        <v>66</v>
      </c>
      <c r="U4" s="1" t="s">
        <v>66</v>
      </c>
      <c r="V4" s="1" t="s">
        <v>66</v>
      </c>
      <c r="W4" s="1" t="s">
        <v>66</v>
      </c>
      <c r="X4" s="1" t="s">
        <v>67</v>
      </c>
      <c r="Y4" s="1" t="s">
        <v>66</v>
      </c>
      <c r="Z4" s="1" t="s">
        <v>66</v>
      </c>
      <c r="AA4" s="1" t="s">
        <v>66</v>
      </c>
      <c r="AB4" s="1" t="s">
        <v>66</v>
      </c>
      <c r="AC4" s="1" t="s">
        <v>66</v>
      </c>
      <c r="AD4" s="1" t="s">
        <v>66</v>
      </c>
      <c r="AE4" s="1" t="s">
        <v>66</v>
      </c>
      <c r="AF4" s="1" t="s">
        <v>66</v>
      </c>
      <c r="AG4" s="1" t="s">
        <v>66</v>
      </c>
      <c r="AH4" s="1">
        <f t="shared" si="0"/>
        <v>29</v>
      </c>
      <c r="AI4" s="1">
        <f t="shared" si="1"/>
        <v>1</v>
      </c>
    </row>
    <row r="5" spans="1:35" x14ac:dyDescent="0.3">
      <c r="A5" s="1" t="s">
        <v>32</v>
      </c>
      <c r="B5" s="1" t="s">
        <v>33</v>
      </c>
      <c r="C5" s="1" t="s">
        <v>7</v>
      </c>
      <c r="D5" s="1" t="s">
        <v>7</v>
      </c>
      <c r="E5" s="1" t="s">
        <v>66</v>
      </c>
      <c r="F5" s="1" t="s">
        <v>66</v>
      </c>
      <c r="G5" s="1" t="s">
        <v>7</v>
      </c>
      <c r="H5" s="1" t="s">
        <v>66</v>
      </c>
      <c r="I5" s="1" t="s">
        <v>66</v>
      </c>
      <c r="J5" s="1" t="s">
        <v>66</v>
      </c>
      <c r="K5" s="1" t="s">
        <v>66</v>
      </c>
      <c r="L5" s="1" t="s">
        <v>66</v>
      </c>
      <c r="M5" s="1" t="s">
        <v>66</v>
      </c>
      <c r="N5" s="1" t="s">
        <v>7</v>
      </c>
      <c r="O5" s="1" t="s">
        <v>66</v>
      </c>
      <c r="P5" s="1" t="s">
        <v>66</v>
      </c>
      <c r="Q5" s="1" t="s">
        <v>66</v>
      </c>
      <c r="R5" s="1" t="s">
        <v>66</v>
      </c>
      <c r="S5" s="1" t="s">
        <v>66</v>
      </c>
      <c r="T5" s="1" t="s">
        <v>66</v>
      </c>
      <c r="U5" s="1" t="s">
        <v>66</v>
      </c>
      <c r="V5" s="1" t="s">
        <v>7</v>
      </c>
      <c r="W5" s="1" t="s">
        <v>66</v>
      </c>
      <c r="X5" s="1" t="s">
        <v>66</v>
      </c>
      <c r="Y5" s="1" t="s">
        <v>7</v>
      </c>
      <c r="Z5" s="1" t="s">
        <v>66</v>
      </c>
      <c r="AA5" s="1" t="s">
        <v>66</v>
      </c>
      <c r="AB5" s="1" t="s">
        <v>66</v>
      </c>
      <c r="AC5" s="1" t="s">
        <v>67</v>
      </c>
      <c r="AD5" s="1" t="s">
        <v>66</v>
      </c>
      <c r="AE5" s="1" t="s">
        <v>7</v>
      </c>
      <c r="AF5" s="1" t="s">
        <v>66</v>
      </c>
      <c r="AG5" s="1" t="s">
        <v>66</v>
      </c>
      <c r="AH5" s="1">
        <f t="shared" si="0"/>
        <v>23</v>
      </c>
      <c r="AI5" s="1">
        <f t="shared" si="1"/>
        <v>7</v>
      </c>
    </row>
    <row r="6" spans="1:35" x14ac:dyDescent="0.3">
      <c r="A6" s="1" t="s">
        <v>37</v>
      </c>
      <c r="B6" s="1" t="s">
        <v>38</v>
      </c>
      <c r="C6" s="1" t="s">
        <v>66</v>
      </c>
      <c r="D6" s="1" t="s">
        <v>66</v>
      </c>
      <c r="E6" s="1" t="s">
        <v>66</v>
      </c>
      <c r="F6" s="1" t="s">
        <v>66</v>
      </c>
      <c r="G6" s="1" t="s">
        <v>66</v>
      </c>
      <c r="H6" s="1" t="s">
        <v>66</v>
      </c>
      <c r="I6" s="1" t="s">
        <v>66</v>
      </c>
      <c r="J6" s="1" t="s">
        <v>66</v>
      </c>
      <c r="K6" s="1" t="s">
        <v>66</v>
      </c>
      <c r="L6" s="1" t="s">
        <v>66</v>
      </c>
      <c r="M6" s="1" t="s">
        <v>7</v>
      </c>
      <c r="N6" s="1" t="s">
        <v>7</v>
      </c>
      <c r="O6" s="1" t="s">
        <v>66</v>
      </c>
      <c r="P6" s="1" t="s">
        <v>66</v>
      </c>
      <c r="Q6" s="1" t="s">
        <v>66</v>
      </c>
      <c r="R6" s="1" t="s">
        <v>66</v>
      </c>
      <c r="S6" s="1" t="s">
        <v>67</v>
      </c>
      <c r="T6" s="1" t="s">
        <v>66</v>
      </c>
      <c r="U6" s="1" t="s">
        <v>7</v>
      </c>
      <c r="V6" s="1" t="s">
        <v>66</v>
      </c>
      <c r="W6" s="1" t="s">
        <v>66</v>
      </c>
      <c r="X6" s="1" t="s">
        <v>66</v>
      </c>
      <c r="Y6" s="1" t="s">
        <v>66</v>
      </c>
      <c r="Z6" s="1" t="s">
        <v>66</v>
      </c>
      <c r="AA6" s="1" t="s">
        <v>66</v>
      </c>
      <c r="AB6" s="1" t="s">
        <v>66</v>
      </c>
      <c r="AC6" s="1" t="s">
        <v>66</v>
      </c>
      <c r="AD6" s="1" t="s">
        <v>66</v>
      </c>
      <c r="AE6" s="1" t="s">
        <v>66</v>
      </c>
      <c r="AF6" s="1" t="s">
        <v>66</v>
      </c>
      <c r="AG6" s="1" t="s">
        <v>66</v>
      </c>
      <c r="AH6" s="1">
        <f t="shared" si="0"/>
        <v>27</v>
      </c>
      <c r="AI6" s="1">
        <f t="shared" si="1"/>
        <v>3</v>
      </c>
    </row>
    <row r="7" spans="1:35" x14ac:dyDescent="0.3">
      <c r="A7" s="1" t="s">
        <v>42</v>
      </c>
      <c r="B7" s="1" t="s">
        <v>43</v>
      </c>
      <c r="C7" s="1" t="s">
        <v>66</v>
      </c>
      <c r="D7" s="1" t="s">
        <v>7</v>
      </c>
      <c r="E7" s="1" t="s">
        <v>7</v>
      </c>
      <c r="F7" s="1" t="s">
        <v>66</v>
      </c>
      <c r="G7" s="1" t="s">
        <v>66</v>
      </c>
      <c r="H7" s="1" t="s">
        <v>66</v>
      </c>
      <c r="I7" s="1" t="s">
        <v>66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66</v>
      </c>
      <c r="O7" s="1" t="s">
        <v>66</v>
      </c>
      <c r="P7" s="1" t="s">
        <v>67</v>
      </c>
      <c r="Q7" s="1" t="s">
        <v>66</v>
      </c>
      <c r="R7" s="1" t="s">
        <v>7</v>
      </c>
      <c r="S7" s="1" t="s">
        <v>66</v>
      </c>
      <c r="T7" s="1" t="s">
        <v>7</v>
      </c>
      <c r="U7" s="1" t="s">
        <v>66</v>
      </c>
      <c r="V7" s="1" t="s">
        <v>66</v>
      </c>
      <c r="W7" s="1" t="s">
        <v>66</v>
      </c>
      <c r="X7" s="1" t="s">
        <v>66</v>
      </c>
      <c r="Y7" s="1" t="s">
        <v>66</v>
      </c>
      <c r="Z7" s="1" t="s">
        <v>66</v>
      </c>
      <c r="AA7" s="1" t="s">
        <v>66</v>
      </c>
      <c r="AB7" s="1" t="s">
        <v>66</v>
      </c>
      <c r="AC7" s="1" t="s">
        <v>66</v>
      </c>
      <c r="AD7" s="1" t="s">
        <v>66</v>
      </c>
      <c r="AE7" s="1" t="s">
        <v>66</v>
      </c>
      <c r="AF7" s="1" t="s">
        <v>66</v>
      </c>
      <c r="AG7" s="1" t="s">
        <v>7</v>
      </c>
      <c r="AH7" s="1">
        <f t="shared" si="0"/>
        <v>25</v>
      </c>
      <c r="AI7" s="1">
        <f t="shared" si="1"/>
        <v>5</v>
      </c>
    </row>
    <row r="8" spans="1:35" x14ac:dyDescent="0.3">
      <c r="A8" s="1" t="s">
        <v>47</v>
      </c>
      <c r="B8" s="1" t="s">
        <v>48</v>
      </c>
      <c r="C8" s="1" t="s">
        <v>66</v>
      </c>
      <c r="D8" s="1" t="s">
        <v>66</v>
      </c>
      <c r="E8" s="1" t="s">
        <v>66</v>
      </c>
      <c r="F8" s="1" t="s">
        <v>66</v>
      </c>
      <c r="G8" s="1" t="s">
        <v>66</v>
      </c>
      <c r="H8" s="1" t="s">
        <v>66</v>
      </c>
      <c r="I8" s="1" t="s">
        <v>7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 t="s">
        <v>66</v>
      </c>
      <c r="R8" s="1" t="s">
        <v>66</v>
      </c>
      <c r="S8" s="1" t="s">
        <v>66</v>
      </c>
      <c r="T8" s="1" t="s">
        <v>66</v>
      </c>
      <c r="U8" s="1" t="s">
        <v>66</v>
      </c>
      <c r="V8" s="1" t="s">
        <v>66</v>
      </c>
      <c r="W8" s="1" t="s">
        <v>66</v>
      </c>
      <c r="X8" s="1" t="s">
        <v>7</v>
      </c>
      <c r="Y8" s="1" t="s">
        <v>66</v>
      </c>
      <c r="Z8" s="1" t="s">
        <v>7</v>
      </c>
      <c r="AA8" s="1" t="s">
        <v>66</v>
      </c>
      <c r="AB8" s="1" t="s">
        <v>66</v>
      </c>
      <c r="AC8" s="1" t="s">
        <v>66</v>
      </c>
      <c r="AD8" s="1" t="s">
        <v>66</v>
      </c>
      <c r="AE8" s="1" t="s">
        <v>66</v>
      </c>
      <c r="AF8" s="1" t="s">
        <v>66</v>
      </c>
      <c r="AG8" s="1" t="s">
        <v>66</v>
      </c>
      <c r="AH8" s="1">
        <f t="shared" si="0"/>
        <v>28</v>
      </c>
      <c r="AI8" s="1">
        <f t="shared" si="1"/>
        <v>3</v>
      </c>
    </row>
    <row r="9" spans="1:35" x14ac:dyDescent="0.3">
      <c r="A9" s="1" t="s">
        <v>52</v>
      </c>
      <c r="B9" s="1" t="s">
        <v>53</v>
      </c>
      <c r="C9" s="1" t="s">
        <v>7</v>
      </c>
      <c r="D9" s="1" t="s">
        <v>66</v>
      </c>
      <c r="E9" s="1" t="s">
        <v>66</v>
      </c>
      <c r="F9" s="1" t="s">
        <v>66</v>
      </c>
      <c r="G9" s="1" t="s">
        <v>7</v>
      </c>
      <c r="H9" s="1" t="s">
        <v>66</v>
      </c>
      <c r="I9" s="1" t="s">
        <v>67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 t="s">
        <v>66</v>
      </c>
      <c r="S9" s="1" t="s">
        <v>66</v>
      </c>
      <c r="T9" s="1" t="s">
        <v>66</v>
      </c>
      <c r="U9" s="1" t="s">
        <v>7</v>
      </c>
      <c r="V9" s="1" t="s">
        <v>66</v>
      </c>
      <c r="W9" s="1" t="s">
        <v>7</v>
      </c>
      <c r="X9" s="1" t="s">
        <v>66</v>
      </c>
      <c r="Y9" s="1" t="s">
        <v>66</v>
      </c>
      <c r="Z9" s="1" t="s">
        <v>66</v>
      </c>
      <c r="AA9" s="1" t="s">
        <v>7</v>
      </c>
      <c r="AB9" s="1" t="s">
        <v>66</v>
      </c>
      <c r="AC9" s="1" t="s">
        <v>66</v>
      </c>
      <c r="AD9" s="1" t="s">
        <v>66</v>
      </c>
      <c r="AE9" s="1" t="s">
        <v>66</v>
      </c>
      <c r="AF9" s="1" t="s">
        <v>66</v>
      </c>
      <c r="AG9" s="1" t="s">
        <v>66</v>
      </c>
      <c r="AH9" s="1">
        <f t="shared" si="0"/>
        <v>25</v>
      </c>
      <c r="AI9" s="1">
        <f t="shared" si="1"/>
        <v>5</v>
      </c>
    </row>
    <row r="10" spans="1:35" x14ac:dyDescent="0.3">
      <c r="A10" s="1" t="s">
        <v>55</v>
      </c>
      <c r="B10" s="1" t="s">
        <v>56</v>
      </c>
      <c r="C10" s="1" t="s">
        <v>67</v>
      </c>
      <c r="D10" s="1" t="s">
        <v>67</v>
      </c>
      <c r="E10" s="1" t="s">
        <v>66</v>
      </c>
      <c r="F10" s="1" t="s">
        <v>66</v>
      </c>
      <c r="G10" s="1" t="s">
        <v>66</v>
      </c>
      <c r="H10" s="1" t="s">
        <v>66</v>
      </c>
      <c r="I10" s="1" t="s">
        <v>66</v>
      </c>
      <c r="J10" s="1" t="s">
        <v>66</v>
      </c>
      <c r="K10" s="1" t="s">
        <v>7</v>
      </c>
      <c r="L10" s="1" t="s">
        <v>66</v>
      </c>
      <c r="M10" s="1" t="s">
        <v>7</v>
      </c>
      <c r="N10" s="1" t="s">
        <v>66</v>
      </c>
      <c r="O10" s="1" t="s">
        <v>66</v>
      </c>
      <c r="P10" s="1" t="s">
        <v>66</v>
      </c>
      <c r="Q10" s="1" t="s">
        <v>66</v>
      </c>
      <c r="R10" s="1" t="s">
        <v>66</v>
      </c>
      <c r="S10" s="1" t="s">
        <v>66</v>
      </c>
      <c r="T10" s="1" t="s">
        <v>66</v>
      </c>
      <c r="U10" s="1" t="s">
        <v>66</v>
      </c>
      <c r="V10" s="1" t="s">
        <v>66</v>
      </c>
      <c r="W10" s="1" t="s">
        <v>66</v>
      </c>
      <c r="X10" s="1" t="s">
        <v>66</v>
      </c>
      <c r="Y10" s="1" t="s">
        <v>66</v>
      </c>
      <c r="Z10" s="1" t="s">
        <v>66</v>
      </c>
      <c r="AA10" s="1" t="s">
        <v>66</v>
      </c>
      <c r="AB10" s="1" t="s">
        <v>66</v>
      </c>
      <c r="AC10" s="1" t="s">
        <v>66</v>
      </c>
      <c r="AD10" s="1" t="s">
        <v>7</v>
      </c>
      <c r="AE10" s="1" t="s">
        <v>66</v>
      </c>
      <c r="AF10" s="1" t="s">
        <v>66</v>
      </c>
      <c r="AG10" s="1" t="s">
        <v>66</v>
      </c>
      <c r="AH10" s="1">
        <f t="shared" si="0"/>
        <v>26</v>
      </c>
      <c r="AI10" s="1">
        <f t="shared" si="1"/>
        <v>3</v>
      </c>
    </row>
    <row r="11" spans="1:35" x14ac:dyDescent="0.3">
      <c r="A11" s="1" t="s">
        <v>59</v>
      </c>
      <c r="B11" s="1" t="s">
        <v>60</v>
      </c>
      <c r="C11" s="1" t="s">
        <v>66</v>
      </c>
      <c r="D11" s="1" t="s">
        <v>66</v>
      </c>
      <c r="E11" s="1" t="s">
        <v>66</v>
      </c>
      <c r="F11" s="1" t="s">
        <v>66</v>
      </c>
      <c r="G11" s="1" t="s">
        <v>66</v>
      </c>
      <c r="H11" s="1" t="s">
        <v>66</v>
      </c>
      <c r="I11" s="1" t="s">
        <v>66</v>
      </c>
      <c r="J11" s="1" t="s">
        <v>66</v>
      </c>
      <c r="K11" s="1" t="s">
        <v>66</v>
      </c>
      <c r="L11" s="1" t="s">
        <v>66</v>
      </c>
      <c r="M11" s="1" t="s">
        <v>66</v>
      </c>
      <c r="N11" s="1" t="s">
        <v>7</v>
      </c>
      <c r="O11" s="1" t="s">
        <v>66</v>
      </c>
      <c r="P11" s="1" t="s">
        <v>66</v>
      </c>
      <c r="Q11" s="1" t="s">
        <v>66</v>
      </c>
      <c r="R11" s="1" t="s">
        <v>7</v>
      </c>
      <c r="S11" s="1" t="s">
        <v>66</v>
      </c>
      <c r="T11" s="1" t="s">
        <v>66</v>
      </c>
      <c r="U11" s="1" t="s">
        <v>66</v>
      </c>
      <c r="V11" s="1" t="s">
        <v>66</v>
      </c>
      <c r="W11" s="1" t="s">
        <v>66</v>
      </c>
      <c r="X11" s="1" t="s">
        <v>66</v>
      </c>
      <c r="Y11" s="1" t="s">
        <v>66</v>
      </c>
      <c r="Z11" s="1" t="s">
        <v>66</v>
      </c>
      <c r="AA11" s="1" t="s">
        <v>66</v>
      </c>
      <c r="AB11" s="1" t="s">
        <v>7</v>
      </c>
      <c r="AC11" s="1" t="s">
        <v>66</v>
      </c>
      <c r="AD11" s="1" t="s">
        <v>66</v>
      </c>
      <c r="AE11" s="1" t="s">
        <v>66</v>
      </c>
      <c r="AF11" s="1" t="s">
        <v>66</v>
      </c>
      <c r="AG11" s="1" t="s">
        <v>66</v>
      </c>
      <c r="AH11" s="1">
        <f t="shared" si="0"/>
        <v>28</v>
      </c>
      <c r="AI11" s="1">
        <f t="shared" si="1"/>
        <v>3</v>
      </c>
    </row>
    <row r="12" spans="1:35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6" spans="1:35" x14ac:dyDescent="0.3">
      <c r="B16" s="2"/>
      <c r="C16" s="2"/>
      <c r="D16" s="8"/>
      <c r="E16" s="8"/>
      <c r="F16" s="8"/>
      <c r="G16" s="8"/>
      <c r="H16" s="8"/>
      <c r="I16" s="2"/>
      <c r="J16" s="2"/>
    </row>
    <row r="17" spans="2:36" x14ac:dyDescent="0.3">
      <c r="B17" s="2"/>
      <c r="C17" s="2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2"/>
      <c r="AJ17" s="2"/>
    </row>
    <row r="18" spans="2:36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2:36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2:36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2:36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2:36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2:36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2:36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2:36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2:36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2:36" x14ac:dyDescent="0.3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</sheetData>
  <conditionalFormatting sqref="C2:AG11">
    <cfRule type="cellIs" dxfId="13" priority="1" operator="equal">
      <formula>"P"</formula>
    </cfRule>
    <cfRule type="expression" dxfId="12" priority="5">
      <formula>C2="A"</formula>
    </cfRule>
    <cfRule type="containsText" dxfId="11" priority="6" operator="containsText" text="A">
      <formula>NOT(ISERROR(SEARCH("A",C2)))</formula>
    </cfRule>
    <cfRule type="expression" dxfId="10" priority="7">
      <formula>"A"</formula>
    </cfRule>
    <cfRule type="expression" dxfId="9" priority="8">
      <formula>"A"</formula>
    </cfRule>
    <cfRule type="cellIs" dxfId="8" priority="9" operator="equal">
      <formula>"A"</formula>
    </cfRule>
    <cfRule type="containsText" dxfId="7" priority="10" operator="containsText" text="A">
      <formula>NOT(ISERROR(SEARCH("A",C2)))</formula>
    </cfRule>
    <cfRule type="containsText" dxfId="6" priority="11" operator="containsText" text="A">
      <formula>NOT(ISERROR(SEARCH("A",C2)))</formula>
    </cfRule>
  </conditionalFormatting>
  <conditionalFormatting sqref="C2">
    <cfRule type="cellIs" dxfId="5" priority="2" operator="equal">
      <formula>"P"</formula>
    </cfRule>
    <cfRule type="containsText" dxfId="4" priority="4" operator="containsText" text="P">
      <formula>NOT(ISERROR(SEARCH("P",C2)))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E6EA-99FB-40BD-806B-352D7E011313}">
  <dimension ref="A1:AO16"/>
  <sheetViews>
    <sheetView workbookViewId="0">
      <selection activeCell="E11" sqref="E11"/>
    </sheetView>
  </sheetViews>
  <sheetFormatPr defaultRowHeight="14.4" x14ac:dyDescent="0.3"/>
  <cols>
    <col min="1" max="1" width="11.5546875" customWidth="1"/>
    <col min="2" max="2" width="17.77734375" customWidth="1"/>
    <col min="34" max="34" width="13.88671875" customWidth="1"/>
    <col min="35" max="35" width="14.77734375" customWidth="1"/>
    <col min="41" max="41" width="33.44140625" bestFit="1" customWidth="1"/>
  </cols>
  <sheetData>
    <row r="1" spans="1:41" x14ac:dyDescent="0.3">
      <c r="A1" s="2" t="s">
        <v>0</v>
      </c>
      <c r="B1" s="2" t="s">
        <v>1</v>
      </c>
      <c r="C1" s="8">
        <v>45870</v>
      </c>
      <c r="D1" s="8">
        <v>45871</v>
      </c>
      <c r="E1" s="8">
        <v>45872</v>
      </c>
      <c r="F1" s="8">
        <v>45873</v>
      </c>
      <c r="G1" s="8">
        <v>45874</v>
      </c>
      <c r="H1" s="8">
        <v>45875</v>
      </c>
      <c r="I1" s="8">
        <v>45876</v>
      </c>
      <c r="J1" s="8">
        <v>45877</v>
      </c>
      <c r="K1" s="8">
        <v>45878</v>
      </c>
      <c r="L1" s="8">
        <v>45879</v>
      </c>
      <c r="M1" s="8">
        <v>45880</v>
      </c>
      <c r="N1" s="8">
        <v>45881</v>
      </c>
      <c r="O1" s="8">
        <v>45882</v>
      </c>
      <c r="P1" s="8">
        <v>45883</v>
      </c>
      <c r="Q1" s="8">
        <v>45884</v>
      </c>
      <c r="R1" s="8">
        <v>45885</v>
      </c>
      <c r="S1" s="8">
        <v>45886</v>
      </c>
      <c r="T1" s="8">
        <v>45887</v>
      </c>
      <c r="U1" s="8">
        <v>45888</v>
      </c>
      <c r="V1" s="8">
        <v>45889</v>
      </c>
      <c r="W1" s="8">
        <v>45890</v>
      </c>
      <c r="X1" s="8">
        <v>45891</v>
      </c>
      <c r="Y1" s="8">
        <v>45892</v>
      </c>
      <c r="Z1" s="8">
        <v>45893</v>
      </c>
      <c r="AA1" s="8">
        <v>45894</v>
      </c>
      <c r="AB1" s="8">
        <v>45895</v>
      </c>
      <c r="AC1" s="8">
        <v>45896</v>
      </c>
      <c r="AD1" s="8">
        <v>45897</v>
      </c>
      <c r="AE1" s="8">
        <v>45898</v>
      </c>
      <c r="AF1" s="8">
        <v>45899</v>
      </c>
      <c r="AG1" s="8">
        <v>45900</v>
      </c>
      <c r="AH1" s="2" t="s">
        <v>65</v>
      </c>
      <c r="AI1" s="2" t="s">
        <v>64</v>
      </c>
    </row>
    <row r="2" spans="1:41" x14ac:dyDescent="0.3">
      <c r="A2" s="1" t="s">
        <v>20</v>
      </c>
      <c r="B2" s="1" t="s">
        <v>21</v>
      </c>
      <c r="C2" s="1" t="s">
        <v>25</v>
      </c>
      <c r="D2" s="1" t="s">
        <v>66</v>
      </c>
      <c r="E2" s="1" t="s">
        <v>66</v>
      </c>
      <c r="F2" s="1" t="s">
        <v>7</v>
      </c>
      <c r="G2" s="1" t="s">
        <v>66</v>
      </c>
      <c r="H2" s="1" t="s">
        <v>66</v>
      </c>
      <c r="I2" s="1" t="s">
        <v>66</v>
      </c>
      <c r="J2" s="1" t="s">
        <v>67</v>
      </c>
      <c r="K2" s="1" t="s">
        <v>66</v>
      </c>
      <c r="L2" s="1" t="s">
        <v>66</v>
      </c>
      <c r="M2" s="1" t="s">
        <v>66</v>
      </c>
      <c r="N2" s="1" t="s">
        <v>66</v>
      </c>
      <c r="O2" s="1" t="s">
        <v>66</v>
      </c>
      <c r="P2" s="1" t="s">
        <v>66</v>
      </c>
      <c r="Q2" s="1" t="s">
        <v>66</v>
      </c>
      <c r="R2" s="1" t="s">
        <v>7</v>
      </c>
      <c r="S2" s="1" t="s">
        <v>66</v>
      </c>
      <c r="T2" s="1" t="s">
        <v>66</v>
      </c>
      <c r="U2" s="1" t="s">
        <v>66</v>
      </c>
      <c r="V2" s="1" t="s">
        <v>66</v>
      </c>
      <c r="W2" s="1" t="s">
        <v>67</v>
      </c>
      <c r="X2" s="1" t="s">
        <v>66</v>
      </c>
      <c r="Y2" s="1" t="s">
        <v>66</v>
      </c>
      <c r="Z2" s="1" t="s">
        <v>66</v>
      </c>
      <c r="AA2" s="1" t="s">
        <v>66</v>
      </c>
      <c r="AB2" s="1" t="s">
        <v>66</v>
      </c>
      <c r="AC2" s="1" t="s">
        <v>7</v>
      </c>
      <c r="AD2" s="1" t="s">
        <v>66</v>
      </c>
      <c r="AE2" s="1" t="s">
        <v>66</v>
      </c>
      <c r="AF2" s="1" t="s">
        <v>66</v>
      </c>
      <c r="AG2" s="1" t="s">
        <v>7</v>
      </c>
      <c r="AH2" s="1">
        <f>COUNTIF(C2:AG2,"P")</f>
        <v>24</v>
      </c>
      <c r="AI2" s="1">
        <f>COUNTIF(C2:AG2,"A")</f>
        <v>4</v>
      </c>
    </row>
    <row r="3" spans="1:41" x14ac:dyDescent="0.3">
      <c r="A3" s="1" t="s">
        <v>23</v>
      </c>
      <c r="B3" s="1" t="s">
        <v>24</v>
      </c>
      <c r="C3" s="1" t="s">
        <v>66</v>
      </c>
      <c r="D3" s="1" t="s">
        <v>67</v>
      </c>
      <c r="E3" s="1" t="s">
        <v>66</v>
      </c>
      <c r="F3" s="1" t="s">
        <v>66</v>
      </c>
      <c r="G3" s="1" t="s">
        <v>66</v>
      </c>
      <c r="H3" s="1" t="s">
        <v>7</v>
      </c>
      <c r="I3" s="1" t="s">
        <v>66</v>
      </c>
      <c r="J3" s="1" t="s">
        <v>66</v>
      </c>
      <c r="K3" s="1" t="s">
        <v>7</v>
      </c>
      <c r="L3" s="1" t="s">
        <v>66</v>
      </c>
      <c r="M3" s="1" t="s">
        <v>66</v>
      </c>
      <c r="N3" s="1" t="s">
        <v>67</v>
      </c>
      <c r="O3" s="1" t="s">
        <v>66</v>
      </c>
      <c r="P3" s="1" t="s">
        <v>66</v>
      </c>
      <c r="Q3" s="1" t="s">
        <v>66</v>
      </c>
      <c r="R3" s="1" t="s">
        <v>66</v>
      </c>
      <c r="S3" s="1" t="s">
        <v>66</v>
      </c>
      <c r="T3" s="1" t="s">
        <v>7</v>
      </c>
      <c r="U3" s="1" t="s">
        <v>66</v>
      </c>
      <c r="V3" s="1" t="s">
        <v>66</v>
      </c>
      <c r="W3" s="1" t="s">
        <v>66</v>
      </c>
      <c r="X3" s="1" t="s">
        <v>66</v>
      </c>
      <c r="Y3" s="1" t="s">
        <v>66</v>
      </c>
      <c r="Z3" s="1" t="s">
        <v>7</v>
      </c>
      <c r="AA3" s="1" t="s">
        <v>8</v>
      </c>
      <c r="AB3" s="1" t="s">
        <v>66</v>
      </c>
      <c r="AC3" s="1" t="s">
        <v>66</v>
      </c>
      <c r="AD3" s="1" t="s">
        <v>66</v>
      </c>
      <c r="AE3" s="1" t="s">
        <v>66</v>
      </c>
      <c r="AF3" s="1" t="s">
        <v>66</v>
      </c>
      <c r="AG3" s="1" t="s">
        <v>66</v>
      </c>
      <c r="AH3" s="1">
        <f t="shared" ref="AH3:AH11" si="0">COUNTIF(C3:AG3,"P")</f>
        <v>24</v>
      </c>
      <c r="AI3" s="1">
        <f t="shared" ref="AI3:AI11" si="1">COUNTIF(C3:AG3,"A")</f>
        <v>4</v>
      </c>
    </row>
    <row r="4" spans="1:41" x14ac:dyDescent="0.3">
      <c r="A4" s="1" t="s">
        <v>28</v>
      </c>
      <c r="B4" s="1" t="s">
        <v>29</v>
      </c>
      <c r="C4" s="1" t="s">
        <v>66</v>
      </c>
      <c r="D4" s="1" t="s">
        <v>66</v>
      </c>
      <c r="E4" s="1" t="s">
        <v>66</v>
      </c>
      <c r="F4" s="1" t="s">
        <v>66</v>
      </c>
      <c r="G4" s="1" t="s">
        <v>66</v>
      </c>
      <c r="H4" s="1" t="s">
        <v>66</v>
      </c>
      <c r="I4" s="1" t="s">
        <v>66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66</v>
      </c>
      <c r="O4" s="1" t="s">
        <v>7</v>
      </c>
      <c r="P4" s="1" t="s">
        <v>66</v>
      </c>
      <c r="Q4" s="1" t="s">
        <v>66</v>
      </c>
      <c r="R4" s="1" t="s">
        <v>66</v>
      </c>
      <c r="S4" s="1" t="s">
        <v>66</v>
      </c>
      <c r="T4" s="1" t="s">
        <v>66</v>
      </c>
      <c r="U4" s="1" t="s">
        <v>66</v>
      </c>
      <c r="V4" s="1" t="s">
        <v>66</v>
      </c>
      <c r="W4" s="1" t="s">
        <v>66</v>
      </c>
      <c r="X4" s="1" t="s">
        <v>67</v>
      </c>
      <c r="Y4" s="1" t="s">
        <v>66</v>
      </c>
      <c r="Z4" s="1" t="s">
        <v>66</v>
      </c>
      <c r="AA4" s="1" t="s">
        <v>66</v>
      </c>
      <c r="AB4" s="1" t="s">
        <v>66</v>
      </c>
      <c r="AC4" s="1" t="s">
        <v>66</v>
      </c>
      <c r="AD4" s="1" t="s">
        <v>66</v>
      </c>
      <c r="AE4" s="1" t="s">
        <v>66</v>
      </c>
      <c r="AF4" s="1" t="s">
        <v>66</v>
      </c>
      <c r="AG4" s="1" t="s">
        <v>66</v>
      </c>
      <c r="AH4" s="1">
        <f t="shared" si="0"/>
        <v>29</v>
      </c>
      <c r="AI4" s="1">
        <f t="shared" si="1"/>
        <v>1</v>
      </c>
    </row>
    <row r="5" spans="1:41" x14ac:dyDescent="0.3">
      <c r="A5" s="1" t="s">
        <v>32</v>
      </c>
      <c r="B5" s="1" t="s">
        <v>33</v>
      </c>
      <c r="C5" s="1" t="s">
        <v>7</v>
      </c>
      <c r="D5" s="1" t="s">
        <v>7</v>
      </c>
      <c r="E5" s="1" t="s">
        <v>66</v>
      </c>
      <c r="F5" s="1" t="s">
        <v>66</v>
      </c>
      <c r="G5" s="1" t="s">
        <v>7</v>
      </c>
      <c r="H5" s="1" t="s">
        <v>66</v>
      </c>
      <c r="I5" s="1" t="s">
        <v>66</v>
      </c>
      <c r="J5" s="1" t="s">
        <v>66</v>
      </c>
      <c r="K5" s="1" t="s">
        <v>66</v>
      </c>
      <c r="L5" s="1" t="s">
        <v>66</v>
      </c>
      <c r="M5" s="1" t="s">
        <v>66</v>
      </c>
      <c r="N5" s="1" t="s">
        <v>7</v>
      </c>
      <c r="O5" s="1" t="s">
        <v>66</v>
      </c>
      <c r="P5" s="1" t="s">
        <v>72</v>
      </c>
      <c r="Q5" s="1" t="s">
        <v>66</v>
      </c>
      <c r="R5" s="1" t="s">
        <v>66</v>
      </c>
      <c r="S5" s="1" t="s">
        <v>66</v>
      </c>
      <c r="T5" s="1" t="s">
        <v>66</v>
      </c>
      <c r="U5" s="1" t="s">
        <v>66</v>
      </c>
      <c r="V5" s="1" t="s">
        <v>7</v>
      </c>
      <c r="W5" s="1" t="s">
        <v>66</v>
      </c>
      <c r="X5" s="1" t="s">
        <v>66</v>
      </c>
      <c r="Y5" s="1" t="s">
        <v>7</v>
      </c>
      <c r="Z5" s="1" t="s">
        <v>66</v>
      </c>
      <c r="AA5" s="1" t="s">
        <v>66</v>
      </c>
      <c r="AB5" s="1" t="s">
        <v>66</v>
      </c>
      <c r="AC5" s="1" t="s">
        <v>67</v>
      </c>
      <c r="AD5" s="1" t="s">
        <v>66</v>
      </c>
      <c r="AE5" s="1" t="s">
        <v>7</v>
      </c>
      <c r="AF5" s="1" t="s">
        <v>66</v>
      </c>
      <c r="AG5" s="1" t="s">
        <v>66</v>
      </c>
      <c r="AH5" s="1">
        <f t="shared" si="0"/>
        <v>22</v>
      </c>
      <c r="AI5" s="1">
        <f t="shared" si="1"/>
        <v>7</v>
      </c>
    </row>
    <row r="6" spans="1:41" x14ac:dyDescent="0.3">
      <c r="A6" s="1" t="s">
        <v>37</v>
      </c>
      <c r="B6" s="1" t="s">
        <v>38</v>
      </c>
      <c r="C6" s="1" t="s">
        <v>66</v>
      </c>
      <c r="D6" s="1" t="s">
        <v>66</v>
      </c>
      <c r="E6" s="1" t="s">
        <v>66</v>
      </c>
      <c r="F6" s="1" t="s">
        <v>66</v>
      </c>
      <c r="G6" s="1" t="s">
        <v>66</v>
      </c>
      <c r="H6" s="1" t="s">
        <v>66</v>
      </c>
      <c r="I6" s="1" t="s">
        <v>66</v>
      </c>
      <c r="J6" s="1" t="s">
        <v>66</v>
      </c>
      <c r="K6" s="1" t="s">
        <v>66</v>
      </c>
      <c r="L6" s="1" t="s">
        <v>66</v>
      </c>
      <c r="M6" s="1" t="s">
        <v>7</v>
      </c>
      <c r="N6" s="1" t="s">
        <v>7</v>
      </c>
      <c r="O6" s="1" t="s">
        <v>66</v>
      </c>
      <c r="P6" s="1" t="s">
        <v>66</v>
      </c>
      <c r="Q6" s="1" t="s">
        <v>66</v>
      </c>
      <c r="R6" s="1" t="s">
        <v>66</v>
      </c>
      <c r="S6" s="1" t="s">
        <v>67</v>
      </c>
      <c r="T6" s="1" t="s">
        <v>66</v>
      </c>
      <c r="U6" s="1" t="s">
        <v>7</v>
      </c>
      <c r="V6" s="1" t="s">
        <v>66</v>
      </c>
      <c r="W6" s="1" t="s">
        <v>66</v>
      </c>
      <c r="X6" s="1" t="s">
        <v>8</v>
      </c>
      <c r="Y6" s="1" t="s">
        <v>66</v>
      </c>
      <c r="Z6" s="1" t="s">
        <v>66</v>
      </c>
      <c r="AA6" s="1" t="s">
        <v>66</v>
      </c>
      <c r="AB6" s="1" t="s">
        <v>66</v>
      </c>
      <c r="AC6" s="1" t="s">
        <v>66</v>
      </c>
      <c r="AD6" s="1" t="s">
        <v>66</v>
      </c>
      <c r="AE6" s="1" t="s">
        <v>66</v>
      </c>
      <c r="AF6" s="1" t="s">
        <v>66</v>
      </c>
      <c r="AG6" s="1" t="s">
        <v>66</v>
      </c>
      <c r="AH6" s="1">
        <f t="shared" si="0"/>
        <v>26</v>
      </c>
      <c r="AI6" s="1">
        <f t="shared" si="1"/>
        <v>3</v>
      </c>
    </row>
    <row r="7" spans="1:41" x14ac:dyDescent="0.3">
      <c r="A7" s="1" t="s">
        <v>42</v>
      </c>
      <c r="B7" s="1" t="s">
        <v>43</v>
      </c>
      <c r="C7" s="1" t="s">
        <v>66</v>
      </c>
      <c r="D7" s="1" t="s">
        <v>7</v>
      </c>
      <c r="E7" s="1" t="s">
        <v>7</v>
      </c>
      <c r="F7" s="1" t="s">
        <v>66</v>
      </c>
      <c r="G7" s="1" t="s">
        <v>66</v>
      </c>
      <c r="H7" s="1" t="s">
        <v>66</v>
      </c>
      <c r="I7" s="1" t="s">
        <v>66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66</v>
      </c>
      <c r="O7" s="1" t="s">
        <v>66</v>
      </c>
      <c r="P7" s="1" t="s">
        <v>67</v>
      </c>
      <c r="Q7" s="1" t="s">
        <v>66</v>
      </c>
      <c r="R7" s="1" t="s">
        <v>7</v>
      </c>
      <c r="S7" s="1" t="s">
        <v>66</v>
      </c>
      <c r="T7" s="1" t="s">
        <v>7</v>
      </c>
      <c r="U7" s="1" t="s">
        <v>66</v>
      </c>
      <c r="V7" s="1" t="s">
        <v>66</v>
      </c>
      <c r="W7" s="1" t="s">
        <v>66</v>
      </c>
      <c r="X7" s="1" t="s">
        <v>66</v>
      </c>
      <c r="Y7" s="1" t="s">
        <v>66</v>
      </c>
      <c r="Z7" s="1" t="s">
        <v>66</v>
      </c>
      <c r="AA7" s="1" t="s">
        <v>66</v>
      </c>
      <c r="AB7" s="1" t="s">
        <v>66</v>
      </c>
      <c r="AC7" s="1" t="s">
        <v>66</v>
      </c>
      <c r="AD7" s="1" t="s">
        <v>66</v>
      </c>
      <c r="AE7" s="1" t="s">
        <v>66</v>
      </c>
      <c r="AF7" s="1" t="s">
        <v>66</v>
      </c>
      <c r="AG7" s="1" t="s">
        <v>7</v>
      </c>
      <c r="AH7" s="1">
        <f t="shared" si="0"/>
        <v>25</v>
      </c>
      <c r="AI7" s="1">
        <f t="shared" si="1"/>
        <v>5</v>
      </c>
    </row>
    <row r="8" spans="1:41" x14ac:dyDescent="0.3">
      <c r="A8" s="1" t="s">
        <v>47</v>
      </c>
      <c r="B8" s="1" t="s">
        <v>48</v>
      </c>
      <c r="C8" s="1" t="s">
        <v>66</v>
      </c>
      <c r="D8" s="1" t="s">
        <v>66</v>
      </c>
      <c r="E8" s="1" t="s">
        <v>66</v>
      </c>
      <c r="F8" s="1" t="s">
        <v>66</v>
      </c>
      <c r="G8" s="1" t="s">
        <v>66</v>
      </c>
      <c r="H8" s="1" t="s">
        <v>66</v>
      </c>
      <c r="I8" s="1" t="s">
        <v>7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 t="s">
        <v>66</v>
      </c>
      <c r="R8" s="1" t="s">
        <v>66</v>
      </c>
      <c r="S8" s="1" t="s">
        <v>66</v>
      </c>
      <c r="T8" s="1" t="s">
        <v>66</v>
      </c>
      <c r="U8" s="1" t="s">
        <v>66</v>
      </c>
      <c r="V8" s="1" t="s">
        <v>66</v>
      </c>
      <c r="W8" s="1" t="s">
        <v>66</v>
      </c>
      <c r="X8" s="1" t="s">
        <v>7</v>
      </c>
      <c r="Y8" s="1" t="s">
        <v>66</v>
      </c>
      <c r="Z8" s="1" t="s">
        <v>7</v>
      </c>
      <c r="AA8" s="1" t="s">
        <v>66</v>
      </c>
      <c r="AB8" s="1" t="s">
        <v>66</v>
      </c>
      <c r="AC8" s="1" t="s">
        <v>66</v>
      </c>
      <c r="AD8" s="1" t="s">
        <v>66</v>
      </c>
      <c r="AE8" s="1" t="s">
        <v>66</v>
      </c>
      <c r="AF8" s="1" t="s">
        <v>66</v>
      </c>
      <c r="AG8" s="1" t="s">
        <v>66</v>
      </c>
      <c r="AH8" s="1">
        <f t="shared" si="0"/>
        <v>28</v>
      </c>
      <c r="AI8" s="1">
        <f t="shared" si="1"/>
        <v>3</v>
      </c>
    </row>
    <row r="9" spans="1:41" x14ac:dyDescent="0.3">
      <c r="A9" s="1" t="s">
        <v>52</v>
      </c>
      <c r="B9" s="1" t="s">
        <v>53</v>
      </c>
      <c r="C9" s="1" t="s">
        <v>7</v>
      </c>
      <c r="D9" s="1" t="s">
        <v>66</v>
      </c>
      <c r="E9" s="1" t="s">
        <v>66</v>
      </c>
      <c r="F9" s="1" t="s">
        <v>66</v>
      </c>
      <c r="G9" s="1" t="s">
        <v>7</v>
      </c>
      <c r="H9" s="1" t="s">
        <v>66</v>
      </c>
      <c r="I9" s="1" t="s">
        <v>67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 t="s">
        <v>66</v>
      </c>
      <c r="S9" s="1" t="s">
        <v>66</v>
      </c>
      <c r="T9" s="1" t="s">
        <v>66</v>
      </c>
      <c r="U9" s="1" t="s">
        <v>7</v>
      </c>
      <c r="V9" s="1" t="s">
        <v>66</v>
      </c>
      <c r="W9" s="1" t="s">
        <v>7</v>
      </c>
      <c r="X9" s="1" t="s">
        <v>66</v>
      </c>
      <c r="Y9" s="1" t="s">
        <v>66</v>
      </c>
      <c r="Z9" s="1" t="s">
        <v>66</v>
      </c>
      <c r="AA9" s="1" t="s">
        <v>7</v>
      </c>
      <c r="AB9" s="1" t="s">
        <v>66</v>
      </c>
      <c r="AC9" s="1" t="s">
        <v>66</v>
      </c>
      <c r="AD9" s="1" t="s">
        <v>66</v>
      </c>
      <c r="AE9" s="1" t="s">
        <v>66</v>
      </c>
      <c r="AF9" s="1" t="s">
        <v>66</v>
      </c>
      <c r="AG9" s="1" t="s">
        <v>66</v>
      </c>
      <c r="AH9" s="1">
        <f t="shared" si="0"/>
        <v>25</v>
      </c>
      <c r="AI9" s="1">
        <f t="shared" si="1"/>
        <v>5</v>
      </c>
    </row>
    <row r="10" spans="1:41" x14ac:dyDescent="0.3">
      <c r="A10" s="1" t="s">
        <v>55</v>
      </c>
      <c r="B10" s="1" t="s">
        <v>56</v>
      </c>
      <c r="C10" s="1" t="s">
        <v>67</v>
      </c>
      <c r="D10" s="1" t="s">
        <v>67</v>
      </c>
      <c r="E10" s="1" t="s">
        <v>66</v>
      </c>
      <c r="F10" s="1" t="s">
        <v>66</v>
      </c>
      <c r="G10" s="1" t="s">
        <v>66</v>
      </c>
      <c r="H10" s="1" t="s">
        <v>66</v>
      </c>
      <c r="I10" s="1" t="s">
        <v>66</v>
      </c>
      <c r="J10" s="1" t="s">
        <v>66</v>
      </c>
      <c r="K10" s="1" t="s">
        <v>7</v>
      </c>
      <c r="L10" s="1" t="s">
        <v>66</v>
      </c>
      <c r="M10" s="1" t="s">
        <v>7</v>
      </c>
      <c r="N10" s="1" t="s">
        <v>66</v>
      </c>
      <c r="O10" s="1" t="s">
        <v>66</v>
      </c>
      <c r="P10" s="1" t="s">
        <v>66</v>
      </c>
      <c r="Q10" s="1" t="s">
        <v>66</v>
      </c>
      <c r="R10" s="1" t="s">
        <v>66</v>
      </c>
      <c r="S10" s="1" t="s">
        <v>66</v>
      </c>
      <c r="T10" s="1" t="s">
        <v>66</v>
      </c>
      <c r="U10" s="1" t="s">
        <v>66</v>
      </c>
      <c r="V10" s="1" t="s">
        <v>66</v>
      </c>
      <c r="W10" s="1" t="s">
        <v>66</v>
      </c>
      <c r="X10" s="1" t="s">
        <v>66</v>
      </c>
      <c r="Y10" s="1" t="s">
        <v>66</v>
      </c>
      <c r="Z10" s="1" t="s">
        <v>66</v>
      </c>
      <c r="AA10" s="1" t="s">
        <v>66</v>
      </c>
      <c r="AB10" s="1" t="s">
        <v>66</v>
      </c>
      <c r="AC10" s="1" t="s">
        <v>66</v>
      </c>
      <c r="AD10" s="1" t="s">
        <v>7</v>
      </c>
      <c r="AE10" s="1" t="s">
        <v>66</v>
      </c>
      <c r="AF10" s="1" t="s">
        <v>66</v>
      </c>
      <c r="AG10" s="1" t="s">
        <v>66</v>
      </c>
      <c r="AH10" s="1">
        <f t="shared" si="0"/>
        <v>26</v>
      </c>
      <c r="AI10" s="1">
        <f t="shared" si="1"/>
        <v>3</v>
      </c>
      <c r="AO10" s="10" t="s">
        <v>68</v>
      </c>
    </row>
    <row r="11" spans="1:41" x14ac:dyDescent="0.3">
      <c r="A11" s="1" t="s">
        <v>59</v>
      </c>
      <c r="B11" s="1" t="s">
        <v>60</v>
      </c>
      <c r="C11" s="1" t="s">
        <v>66</v>
      </c>
      <c r="D11" s="1" t="s">
        <v>66</v>
      </c>
      <c r="E11" s="1" t="s">
        <v>66</v>
      </c>
      <c r="F11" s="1" t="s">
        <v>66</v>
      </c>
      <c r="G11" s="1" t="s">
        <v>66</v>
      </c>
      <c r="H11" s="1" t="s">
        <v>66</v>
      </c>
      <c r="I11" s="1" t="s">
        <v>66</v>
      </c>
      <c r="J11" s="1" t="s">
        <v>66</v>
      </c>
      <c r="K11" s="1" t="s">
        <v>66</v>
      </c>
      <c r="L11" s="1" t="s">
        <v>66</v>
      </c>
      <c r="M11" s="1" t="s">
        <v>66</v>
      </c>
      <c r="N11" s="1" t="s">
        <v>7</v>
      </c>
      <c r="O11" s="1" t="s">
        <v>66</v>
      </c>
      <c r="P11" s="1" t="s">
        <v>66</v>
      </c>
      <c r="Q11" s="1" t="s">
        <v>66</v>
      </c>
      <c r="R11" s="1" t="s">
        <v>7</v>
      </c>
      <c r="S11" s="1" t="s">
        <v>66</v>
      </c>
      <c r="T11" s="1" t="s">
        <v>66</v>
      </c>
      <c r="U11" s="1" t="s">
        <v>66</v>
      </c>
      <c r="V11" s="1" t="s">
        <v>66</v>
      </c>
      <c r="W11" s="1" t="s">
        <v>66</v>
      </c>
      <c r="X11" s="1" t="s">
        <v>66</v>
      </c>
      <c r="Y11" s="1" t="s">
        <v>66</v>
      </c>
      <c r="Z11" s="1" t="s">
        <v>66</v>
      </c>
      <c r="AA11" s="1" t="s">
        <v>66</v>
      </c>
      <c r="AB11" s="1" t="s">
        <v>7</v>
      </c>
      <c r="AC11" s="1" t="s">
        <v>66</v>
      </c>
      <c r="AD11" s="1" t="s">
        <v>66</v>
      </c>
      <c r="AE11" s="1" t="s">
        <v>66</v>
      </c>
      <c r="AF11" s="1" t="s">
        <v>66</v>
      </c>
      <c r="AG11" s="1" t="s">
        <v>66</v>
      </c>
      <c r="AH11" s="1">
        <f t="shared" si="0"/>
        <v>28</v>
      </c>
      <c r="AI11" s="1">
        <f t="shared" si="1"/>
        <v>3</v>
      </c>
      <c r="AO11" s="11"/>
    </row>
    <row r="12" spans="1:41" x14ac:dyDescent="0.3">
      <c r="AO12" s="10" t="s">
        <v>69</v>
      </c>
    </row>
    <row r="13" spans="1:41" x14ac:dyDescent="0.3">
      <c r="AO13" s="11"/>
    </row>
    <row r="14" spans="1:41" x14ac:dyDescent="0.3">
      <c r="AO14" s="10" t="s">
        <v>70</v>
      </c>
    </row>
    <row r="15" spans="1:41" x14ac:dyDescent="0.3">
      <c r="AO15" s="11"/>
    </row>
    <row r="16" spans="1:41" x14ac:dyDescent="0.3">
      <c r="AO16" s="10" t="s">
        <v>71</v>
      </c>
    </row>
  </sheetData>
  <conditionalFormatting sqref="C2:AG11">
    <cfRule type="expression" dxfId="3" priority="1">
      <formula>C2="M"</formula>
    </cfRule>
    <cfRule type="expression" dxfId="2" priority="2">
      <formula>C2="O"</formula>
    </cfRule>
    <cfRule type="expression" dxfId="1" priority="3">
      <formula>C2="N"</formula>
    </cfRule>
    <cfRule type="expression" dxfId="0" priority="4">
      <formula>C2="E"</formula>
    </cfRule>
  </conditionalFormatting>
  <dataValidations count="1">
    <dataValidation type="list" allowBlank="1" showInputMessage="1" showErrorMessage="1" sqref="C2:AG11" xr:uid="{9056E984-B502-461C-94CE-6CEE0E52F291}">
      <formula1>"M,E,N,O"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A57C-5D1D-43B6-AC74-F5D80615F663}">
  <dimension ref="A1:M30"/>
  <sheetViews>
    <sheetView workbookViewId="0">
      <selection activeCell="K1" sqref="A1:K11"/>
    </sheetView>
  </sheetViews>
  <sheetFormatPr defaultRowHeight="14.4" x14ac:dyDescent="0.3"/>
  <cols>
    <col min="1" max="1" width="20.44140625" customWidth="1"/>
    <col min="2" max="2" width="20.77734375" customWidth="1"/>
    <col min="3" max="3" width="17.88671875" customWidth="1"/>
    <col min="4" max="4" width="17.88671875" style="6" customWidth="1"/>
    <col min="5" max="5" width="11.33203125" customWidth="1"/>
    <col min="6" max="7" width="9.44140625" bestFit="1" customWidth="1"/>
    <col min="8" max="8" width="12.109375" customWidth="1"/>
    <col min="9" max="9" width="26.88671875" customWidth="1"/>
    <col min="10" max="10" width="17.88671875" customWidth="1"/>
    <col min="11" max="11" width="31.8867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13" t="s">
        <v>73</v>
      </c>
      <c r="E1" s="13" t="s">
        <v>74</v>
      </c>
      <c r="F1" s="13" t="s">
        <v>75</v>
      </c>
      <c r="G1" s="13" t="s">
        <v>76</v>
      </c>
      <c r="H1" s="13" t="s">
        <v>77</v>
      </c>
      <c r="I1" s="13" t="s">
        <v>78</v>
      </c>
      <c r="J1" s="13" t="s">
        <v>79</v>
      </c>
      <c r="K1" s="13" t="s">
        <v>80</v>
      </c>
      <c r="M1" s="13"/>
    </row>
    <row r="2" spans="1:13" x14ac:dyDescent="0.3">
      <c r="A2" s="1" t="s">
        <v>20</v>
      </c>
      <c r="B2" s="1" t="s">
        <v>21</v>
      </c>
      <c r="C2" s="1" t="s">
        <v>19</v>
      </c>
      <c r="D2" s="14">
        <v>20000</v>
      </c>
      <c r="E2" s="15">
        <f>D2*20%</f>
        <v>4000</v>
      </c>
      <c r="F2" s="15">
        <f>D2*10%</f>
        <v>2000</v>
      </c>
      <c r="G2" s="15">
        <f>D2*2%</f>
        <v>400</v>
      </c>
      <c r="H2" s="15">
        <f>D2*1.75%</f>
        <v>350.00000000000006</v>
      </c>
      <c r="I2" s="15">
        <f>D2+E2+F2</f>
        <v>26000</v>
      </c>
      <c r="J2" s="15">
        <f>G2+H2</f>
        <v>750</v>
      </c>
      <c r="K2" s="15">
        <f>I2-J2</f>
        <v>25250</v>
      </c>
    </row>
    <row r="3" spans="1:13" x14ac:dyDescent="0.3">
      <c r="A3" s="1" t="s">
        <v>23</v>
      </c>
      <c r="B3" s="1" t="s">
        <v>24</v>
      </c>
      <c r="C3" s="1" t="s">
        <v>18</v>
      </c>
      <c r="D3" s="14">
        <v>50000</v>
      </c>
      <c r="E3" s="15">
        <f t="shared" ref="E3:E11" si="0">D3*20%</f>
        <v>10000</v>
      </c>
      <c r="F3" s="15">
        <f t="shared" ref="F3:F11" si="1">D3*10%</f>
        <v>5000</v>
      </c>
      <c r="G3" s="15">
        <f t="shared" ref="G3:G11" si="2">D3*2%</f>
        <v>1000</v>
      </c>
      <c r="H3" s="15">
        <f t="shared" ref="H3:H11" si="3">D3*1.75%</f>
        <v>875.00000000000011</v>
      </c>
      <c r="I3" s="15">
        <f t="shared" ref="I3:I11" si="4">D3+E3+F3</f>
        <v>65000</v>
      </c>
      <c r="J3" s="15">
        <f t="shared" ref="J3:J11" si="5">G3+H3</f>
        <v>1875</v>
      </c>
      <c r="K3" s="15">
        <f t="shared" ref="K3:K11" si="6">I3-J3</f>
        <v>63125</v>
      </c>
    </row>
    <row r="4" spans="1:13" x14ac:dyDescent="0.3">
      <c r="A4" s="1" t="s">
        <v>28</v>
      </c>
      <c r="B4" s="1" t="s">
        <v>29</v>
      </c>
      <c r="C4" s="1" t="s">
        <v>15</v>
      </c>
      <c r="D4" s="14">
        <v>25000</v>
      </c>
      <c r="E4" s="15">
        <f t="shared" si="0"/>
        <v>5000</v>
      </c>
      <c r="F4" s="15">
        <f t="shared" si="1"/>
        <v>2500</v>
      </c>
      <c r="G4" s="15">
        <f t="shared" si="2"/>
        <v>500</v>
      </c>
      <c r="H4" s="15">
        <f t="shared" si="3"/>
        <v>437.50000000000006</v>
      </c>
      <c r="I4" s="15">
        <f t="shared" si="4"/>
        <v>32500</v>
      </c>
      <c r="J4" s="15">
        <f t="shared" si="5"/>
        <v>937.5</v>
      </c>
      <c r="K4" s="15">
        <f t="shared" si="6"/>
        <v>31562.5</v>
      </c>
    </row>
    <row r="5" spans="1:13" x14ac:dyDescent="0.3">
      <c r="A5" s="1" t="s">
        <v>32</v>
      </c>
      <c r="B5" s="1" t="s">
        <v>33</v>
      </c>
      <c r="C5" s="1" t="s">
        <v>34</v>
      </c>
      <c r="D5" s="14">
        <v>22000</v>
      </c>
      <c r="E5" s="15">
        <f t="shared" si="0"/>
        <v>4400</v>
      </c>
      <c r="F5" s="15">
        <f t="shared" si="1"/>
        <v>2200</v>
      </c>
      <c r="G5" s="15">
        <f t="shared" si="2"/>
        <v>440</v>
      </c>
      <c r="H5" s="15">
        <f t="shared" si="3"/>
        <v>385.00000000000006</v>
      </c>
      <c r="I5" s="15">
        <f t="shared" si="4"/>
        <v>28600</v>
      </c>
      <c r="J5" s="15">
        <f t="shared" si="5"/>
        <v>825</v>
      </c>
      <c r="K5" s="15">
        <f t="shared" si="6"/>
        <v>27775</v>
      </c>
    </row>
    <row r="6" spans="1:13" x14ac:dyDescent="0.3">
      <c r="A6" s="1" t="s">
        <v>37</v>
      </c>
      <c r="B6" s="1" t="s">
        <v>38</v>
      </c>
      <c r="C6" s="1" t="s">
        <v>39</v>
      </c>
      <c r="D6" s="14">
        <v>16000</v>
      </c>
      <c r="E6" s="15">
        <f t="shared" si="0"/>
        <v>3200</v>
      </c>
      <c r="F6" s="15">
        <f t="shared" si="1"/>
        <v>1600</v>
      </c>
      <c r="G6" s="15">
        <f t="shared" si="2"/>
        <v>320</v>
      </c>
      <c r="H6" s="15">
        <f t="shared" si="3"/>
        <v>280</v>
      </c>
      <c r="I6" s="15">
        <f t="shared" si="4"/>
        <v>20800</v>
      </c>
      <c r="J6" s="15">
        <f t="shared" si="5"/>
        <v>600</v>
      </c>
      <c r="K6" s="15">
        <f t="shared" si="6"/>
        <v>20200</v>
      </c>
    </row>
    <row r="7" spans="1:13" x14ac:dyDescent="0.3">
      <c r="A7" s="1" t="s">
        <v>42</v>
      </c>
      <c r="B7" s="1" t="s">
        <v>43</v>
      </c>
      <c r="C7" s="1" t="s">
        <v>44</v>
      </c>
      <c r="D7" s="14">
        <v>18000</v>
      </c>
      <c r="E7" s="15">
        <f t="shared" si="0"/>
        <v>3600</v>
      </c>
      <c r="F7" s="15">
        <f t="shared" si="1"/>
        <v>1800</v>
      </c>
      <c r="G7" s="15">
        <f t="shared" si="2"/>
        <v>360</v>
      </c>
      <c r="H7" s="15">
        <f t="shared" si="3"/>
        <v>315.00000000000006</v>
      </c>
      <c r="I7" s="15">
        <f t="shared" si="4"/>
        <v>23400</v>
      </c>
      <c r="J7" s="15">
        <f t="shared" si="5"/>
        <v>675</v>
      </c>
      <c r="K7" s="15">
        <f t="shared" si="6"/>
        <v>22725</v>
      </c>
    </row>
    <row r="8" spans="1:13" x14ac:dyDescent="0.3">
      <c r="A8" s="1" t="s">
        <v>47</v>
      </c>
      <c r="B8" s="1" t="s">
        <v>48</v>
      </c>
      <c r="C8" s="1" t="s">
        <v>49</v>
      </c>
      <c r="D8" s="14">
        <v>23000</v>
      </c>
      <c r="E8" s="15">
        <f t="shared" si="0"/>
        <v>4600</v>
      </c>
      <c r="F8" s="15">
        <f t="shared" si="1"/>
        <v>2300</v>
      </c>
      <c r="G8" s="15">
        <f t="shared" si="2"/>
        <v>460</v>
      </c>
      <c r="H8" s="15">
        <f t="shared" si="3"/>
        <v>402.50000000000006</v>
      </c>
      <c r="I8" s="15">
        <f t="shared" si="4"/>
        <v>29900</v>
      </c>
      <c r="J8" s="15">
        <f t="shared" si="5"/>
        <v>862.5</v>
      </c>
      <c r="K8" s="15">
        <f t="shared" si="6"/>
        <v>29037.5</v>
      </c>
    </row>
    <row r="9" spans="1:13" x14ac:dyDescent="0.3">
      <c r="A9" s="1" t="s">
        <v>52</v>
      </c>
      <c r="B9" s="1" t="s">
        <v>53</v>
      </c>
      <c r="C9" s="1" t="s">
        <v>16</v>
      </c>
      <c r="D9" s="14">
        <v>22000</v>
      </c>
      <c r="E9" s="15">
        <f t="shared" si="0"/>
        <v>4400</v>
      </c>
      <c r="F9" s="15">
        <f t="shared" si="1"/>
        <v>2200</v>
      </c>
      <c r="G9" s="15">
        <f t="shared" si="2"/>
        <v>440</v>
      </c>
      <c r="H9" s="15">
        <f t="shared" si="3"/>
        <v>385.00000000000006</v>
      </c>
      <c r="I9" s="15">
        <f t="shared" si="4"/>
        <v>28600</v>
      </c>
      <c r="J9" s="15">
        <f t="shared" si="5"/>
        <v>825</v>
      </c>
      <c r="K9" s="15">
        <f t="shared" si="6"/>
        <v>27775</v>
      </c>
    </row>
    <row r="10" spans="1:13" x14ac:dyDescent="0.3">
      <c r="A10" s="1" t="s">
        <v>55</v>
      </c>
      <c r="B10" s="1" t="s">
        <v>56</v>
      </c>
      <c r="C10" s="1" t="s">
        <v>18</v>
      </c>
      <c r="D10" s="14">
        <v>50000</v>
      </c>
      <c r="E10" s="15">
        <f t="shared" si="0"/>
        <v>10000</v>
      </c>
      <c r="F10" s="15">
        <f t="shared" si="1"/>
        <v>5000</v>
      </c>
      <c r="G10" s="15">
        <f t="shared" si="2"/>
        <v>1000</v>
      </c>
      <c r="H10" s="15">
        <f t="shared" si="3"/>
        <v>875.00000000000011</v>
      </c>
      <c r="I10" s="15">
        <f t="shared" si="4"/>
        <v>65000</v>
      </c>
      <c r="J10" s="15">
        <f t="shared" si="5"/>
        <v>1875</v>
      </c>
      <c r="K10" s="15">
        <f t="shared" si="6"/>
        <v>63125</v>
      </c>
    </row>
    <row r="11" spans="1:13" x14ac:dyDescent="0.3">
      <c r="A11" s="1" t="s">
        <v>59</v>
      </c>
      <c r="B11" s="1" t="s">
        <v>60</v>
      </c>
      <c r="C11" s="1" t="s">
        <v>19</v>
      </c>
      <c r="D11" s="14">
        <v>22000</v>
      </c>
      <c r="E11" s="15">
        <f t="shared" si="0"/>
        <v>4400</v>
      </c>
      <c r="F11" s="15">
        <f t="shared" si="1"/>
        <v>2200</v>
      </c>
      <c r="G11" s="15">
        <f t="shared" si="2"/>
        <v>440</v>
      </c>
      <c r="H11" s="15">
        <f t="shared" si="3"/>
        <v>385.00000000000006</v>
      </c>
      <c r="I11" s="15">
        <f t="shared" si="4"/>
        <v>28600</v>
      </c>
      <c r="J11" s="15">
        <f t="shared" si="5"/>
        <v>825</v>
      </c>
      <c r="K11" s="15">
        <f t="shared" si="6"/>
        <v>27775</v>
      </c>
    </row>
    <row r="20" spans="2:6" x14ac:dyDescent="0.3">
      <c r="B20" s="2"/>
      <c r="C20" s="2"/>
      <c r="D20" s="2"/>
      <c r="E20" s="2"/>
      <c r="F20" s="2"/>
    </row>
    <row r="21" spans="2:6" x14ac:dyDescent="0.3">
      <c r="B21" s="3"/>
      <c r="C21" s="3"/>
      <c r="D21" s="1"/>
      <c r="E21" s="3"/>
      <c r="F21" s="12"/>
    </row>
    <row r="22" spans="2:6" x14ac:dyDescent="0.3">
      <c r="B22" s="3"/>
      <c r="C22" s="3"/>
      <c r="D22" s="1"/>
      <c r="E22" s="3"/>
      <c r="F22" s="12"/>
    </row>
    <row r="23" spans="2:6" x14ac:dyDescent="0.3">
      <c r="B23" s="3"/>
      <c r="C23" s="3"/>
      <c r="D23" s="1"/>
      <c r="E23" s="3"/>
      <c r="F23" s="12"/>
    </row>
    <row r="24" spans="2:6" x14ac:dyDescent="0.3">
      <c r="B24" s="3"/>
      <c r="C24" s="3"/>
      <c r="D24" s="1"/>
      <c r="E24" s="3"/>
      <c r="F24" s="12"/>
    </row>
    <row r="25" spans="2:6" x14ac:dyDescent="0.3">
      <c r="B25" s="3"/>
      <c r="C25" s="3"/>
      <c r="D25" s="1"/>
      <c r="E25" s="3"/>
      <c r="F25" s="12"/>
    </row>
    <row r="26" spans="2:6" x14ac:dyDescent="0.3">
      <c r="B26" s="3"/>
      <c r="C26" s="3"/>
      <c r="D26" s="1"/>
      <c r="E26" s="3"/>
      <c r="F26" s="12"/>
    </row>
    <row r="27" spans="2:6" x14ac:dyDescent="0.3">
      <c r="B27" s="3"/>
      <c r="C27" s="3"/>
      <c r="D27" s="1"/>
      <c r="E27" s="3"/>
      <c r="F27" s="12"/>
    </row>
    <row r="28" spans="2:6" x14ac:dyDescent="0.3">
      <c r="B28" s="3"/>
      <c r="C28" s="3"/>
      <c r="D28" s="1"/>
      <c r="E28" s="3"/>
      <c r="F28" s="12"/>
    </row>
    <row r="29" spans="2:6" x14ac:dyDescent="0.3">
      <c r="B29" s="3"/>
      <c r="C29" s="3"/>
      <c r="D29" s="1"/>
      <c r="E29" s="3"/>
      <c r="F29" s="12"/>
    </row>
    <row r="30" spans="2:6" x14ac:dyDescent="0.3">
      <c r="B30" s="3"/>
      <c r="C30" s="3"/>
      <c r="D30" s="1"/>
      <c r="E30" s="3"/>
      <c r="F30" s="12"/>
    </row>
  </sheetData>
  <dataValidations count="1">
    <dataValidation type="list" allowBlank="1" showInputMessage="1" showErrorMessage="1" sqref="M1" xr:uid="{B022460E-8ABE-4136-89A6-4FC846B3AFA4}">
      <formula1>"B2:B11"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DC3B-DC23-4F8D-9DBE-0DE6E46B1966}">
  <dimension ref="A1:N12"/>
  <sheetViews>
    <sheetView tabSelected="1" topLeftCell="B1" workbookViewId="0">
      <selection activeCell="B5" sqref="B5"/>
    </sheetView>
  </sheetViews>
  <sheetFormatPr defaultRowHeight="14.4" x14ac:dyDescent="0.3"/>
  <cols>
    <col min="2" max="2" width="15" bestFit="1" customWidth="1"/>
    <col min="3" max="3" width="12.33203125" bestFit="1" customWidth="1"/>
    <col min="4" max="4" width="20.5546875" customWidth="1"/>
    <col min="5" max="5" width="14.44140625" customWidth="1"/>
    <col min="6" max="6" width="19.6640625" customWidth="1"/>
    <col min="7" max="7" width="16.109375" customWidth="1"/>
    <col min="8" max="8" width="17" customWidth="1"/>
    <col min="9" max="9" width="31.5546875" customWidth="1"/>
    <col min="10" max="10" width="18.21875" customWidth="1"/>
    <col min="11" max="11" width="26.44140625" customWidth="1"/>
    <col min="13" max="13" width="14.6640625" customWidth="1"/>
    <col min="14" max="14" width="15.3320312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13" t="s">
        <v>73</v>
      </c>
      <c r="E1" s="13" t="s">
        <v>74</v>
      </c>
      <c r="F1" s="13" t="s">
        <v>75</v>
      </c>
      <c r="G1" s="13" t="s">
        <v>76</v>
      </c>
      <c r="H1" s="13" t="s">
        <v>77</v>
      </c>
      <c r="I1" s="13" t="s">
        <v>78</v>
      </c>
      <c r="J1" s="13" t="s">
        <v>79</v>
      </c>
      <c r="K1" s="13" t="s">
        <v>80</v>
      </c>
    </row>
    <row r="2" spans="1:14" x14ac:dyDescent="0.3">
      <c r="A2" s="1" t="s">
        <v>20</v>
      </c>
      <c r="B2" s="1" t="s">
        <v>21</v>
      </c>
      <c r="C2" s="1" t="s">
        <v>19</v>
      </c>
      <c r="D2" s="14">
        <v>20000</v>
      </c>
      <c r="E2" s="16">
        <f>D2*20%</f>
        <v>4000</v>
      </c>
      <c r="F2" s="16">
        <f>D2*10%</f>
        <v>2000</v>
      </c>
      <c r="G2" s="16">
        <f>D2*2%</f>
        <v>400</v>
      </c>
      <c r="H2" s="16">
        <f>D2*1.75%</f>
        <v>350.00000000000006</v>
      </c>
      <c r="I2" s="16">
        <f>D2+E2+F2</f>
        <v>26000</v>
      </c>
      <c r="J2" s="16">
        <f>G2+H2</f>
        <v>750</v>
      </c>
      <c r="K2" s="16">
        <f>I2-J2</f>
        <v>25250</v>
      </c>
      <c r="N2" t="str">
        <f>TRIM(B2)</f>
        <v>Anjali Verma</v>
      </c>
    </row>
    <row r="3" spans="1:14" x14ac:dyDescent="0.3">
      <c r="A3" s="1" t="s">
        <v>23</v>
      </c>
      <c r="B3" s="1" t="s">
        <v>24</v>
      </c>
      <c r="C3" s="1" t="s">
        <v>18</v>
      </c>
      <c r="D3" s="14">
        <v>50000</v>
      </c>
      <c r="E3" s="16">
        <f t="shared" ref="E3:E11" si="0">D3*20%</f>
        <v>10000</v>
      </c>
      <c r="F3" s="16">
        <f t="shared" ref="F3:F11" si="1">D3*10%</f>
        <v>5000</v>
      </c>
      <c r="G3" s="16">
        <f t="shared" ref="G3:G11" si="2">D3*2%</f>
        <v>1000</v>
      </c>
      <c r="H3" s="16">
        <f t="shared" ref="H3:H11" si="3">D3*1.75%</f>
        <v>875.00000000000011</v>
      </c>
      <c r="I3" s="16">
        <f t="shared" ref="I3:I11" si="4">D3+E3+F3</f>
        <v>65000</v>
      </c>
      <c r="J3" s="16">
        <f t="shared" ref="J3:J11" si="5">G3+H3</f>
        <v>1875</v>
      </c>
      <c r="K3" s="16">
        <f t="shared" ref="K3:K11" si="6">I3-J3</f>
        <v>63125</v>
      </c>
      <c r="N3" t="str">
        <f t="shared" ref="N3:N11" si="7">TRIM(B3)</f>
        <v>Dr. Rohan Mehta</v>
      </c>
    </row>
    <row r="4" spans="1:14" x14ac:dyDescent="0.3">
      <c r="A4" s="1" t="s">
        <v>28</v>
      </c>
      <c r="B4" s="1" t="s">
        <v>29</v>
      </c>
      <c r="C4" s="1" t="s">
        <v>15</v>
      </c>
      <c r="D4" s="14">
        <v>25000</v>
      </c>
      <c r="E4" s="16">
        <f t="shared" si="0"/>
        <v>5000</v>
      </c>
      <c r="F4" s="16">
        <f t="shared" si="1"/>
        <v>2500</v>
      </c>
      <c r="G4" s="16">
        <f t="shared" si="2"/>
        <v>500</v>
      </c>
      <c r="H4" s="16">
        <f t="shared" si="3"/>
        <v>437.50000000000006</v>
      </c>
      <c r="I4" s="16">
        <f t="shared" si="4"/>
        <v>32500</v>
      </c>
      <c r="J4" s="16">
        <f t="shared" si="5"/>
        <v>937.5</v>
      </c>
      <c r="K4" s="16">
        <f t="shared" si="6"/>
        <v>31562.5</v>
      </c>
      <c r="N4" t="str">
        <f t="shared" si="7"/>
        <v>Priya Sharma</v>
      </c>
    </row>
    <row r="5" spans="1:14" x14ac:dyDescent="0.3">
      <c r="A5" s="1">
        <f ca="1">VLOOKUP(M1, A2:K11, 2, FALSE)</f>
        <v>0</v>
      </c>
      <c r="B5" s="1" t="s">
        <v>33</v>
      </c>
      <c r="C5" s="1" t="s">
        <v>34</v>
      </c>
      <c r="D5" s="14">
        <v>22000</v>
      </c>
      <c r="E5" s="16">
        <f t="shared" si="0"/>
        <v>4400</v>
      </c>
      <c r="F5" s="16">
        <f t="shared" si="1"/>
        <v>2200</v>
      </c>
      <c r="G5" s="16">
        <f t="shared" si="2"/>
        <v>440</v>
      </c>
      <c r="H5" s="16">
        <f t="shared" si="3"/>
        <v>385.00000000000006</v>
      </c>
      <c r="I5" s="16">
        <f t="shared" si="4"/>
        <v>28600</v>
      </c>
      <c r="J5" s="16">
        <f t="shared" si="5"/>
        <v>825</v>
      </c>
      <c r="K5" s="16">
        <f t="shared" si="6"/>
        <v>27775</v>
      </c>
      <c r="N5" t="str">
        <f t="shared" si="7"/>
        <v>Ravi Kumar</v>
      </c>
    </row>
    <row r="6" spans="1:14" x14ac:dyDescent="0.3">
      <c r="A6" s="1" t="s">
        <v>37</v>
      </c>
      <c r="B6" s="1" t="s">
        <v>38</v>
      </c>
      <c r="C6" s="1" t="s">
        <v>39</v>
      </c>
      <c r="D6" s="14">
        <v>16000</v>
      </c>
      <c r="E6" s="16">
        <f t="shared" si="0"/>
        <v>3200</v>
      </c>
      <c r="F6" s="16">
        <f t="shared" si="1"/>
        <v>1600</v>
      </c>
      <c r="G6" s="16">
        <f t="shared" si="2"/>
        <v>320</v>
      </c>
      <c r="H6" s="16">
        <f t="shared" si="3"/>
        <v>280</v>
      </c>
      <c r="I6" s="16">
        <f t="shared" si="4"/>
        <v>20800</v>
      </c>
      <c r="J6" s="16">
        <f t="shared" si="5"/>
        <v>600</v>
      </c>
      <c r="K6" s="16">
        <f t="shared" si="6"/>
        <v>20200</v>
      </c>
      <c r="N6" t="str">
        <f t="shared" si="7"/>
        <v>Sita Narayan</v>
      </c>
    </row>
    <row r="7" spans="1:14" x14ac:dyDescent="0.3">
      <c r="A7" s="1" t="s">
        <v>42</v>
      </c>
      <c r="B7" s="1" t="s">
        <v>43</v>
      </c>
      <c r="C7" s="1" t="s">
        <v>44</v>
      </c>
      <c r="D7" s="14">
        <v>18000</v>
      </c>
      <c r="E7" s="16">
        <f t="shared" si="0"/>
        <v>3600</v>
      </c>
      <c r="F7" s="16">
        <f t="shared" si="1"/>
        <v>1800</v>
      </c>
      <c r="G7" s="16">
        <f t="shared" si="2"/>
        <v>360</v>
      </c>
      <c r="H7" s="16">
        <f t="shared" si="3"/>
        <v>315.00000000000006</v>
      </c>
      <c r="I7" s="16">
        <f t="shared" si="4"/>
        <v>23400</v>
      </c>
      <c r="J7" s="16">
        <f t="shared" si="5"/>
        <v>675</v>
      </c>
      <c r="K7" s="16">
        <f t="shared" si="6"/>
        <v>22725</v>
      </c>
      <c r="N7" t="str">
        <f t="shared" si="7"/>
        <v>Deepa Joseph</v>
      </c>
    </row>
    <row r="8" spans="1:14" x14ac:dyDescent="0.3">
      <c r="A8" s="1" t="s">
        <v>47</v>
      </c>
      <c r="B8" s="1" t="s">
        <v>48</v>
      </c>
      <c r="C8" s="1" t="s">
        <v>49</v>
      </c>
      <c r="D8" s="14">
        <v>23000</v>
      </c>
      <c r="E8" s="16">
        <f t="shared" si="0"/>
        <v>4600</v>
      </c>
      <c r="F8" s="16">
        <f t="shared" si="1"/>
        <v>2300</v>
      </c>
      <c r="G8" s="16">
        <f t="shared" si="2"/>
        <v>460</v>
      </c>
      <c r="H8" s="16">
        <f t="shared" si="3"/>
        <v>402.50000000000006</v>
      </c>
      <c r="I8" s="16">
        <f t="shared" si="4"/>
        <v>29900</v>
      </c>
      <c r="J8" s="16">
        <f t="shared" si="5"/>
        <v>862.5</v>
      </c>
      <c r="K8" s="16">
        <f t="shared" si="6"/>
        <v>29037.5</v>
      </c>
      <c r="N8" t="str">
        <f t="shared" si="7"/>
        <v>Kunal Batra</v>
      </c>
    </row>
    <row r="9" spans="1:14" x14ac:dyDescent="0.3">
      <c r="A9" s="1" t="s">
        <v>52</v>
      </c>
      <c r="B9" s="1" t="s">
        <v>53</v>
      </c>
      <c r="C9" s="1" t="s">
        <v>16</v>
      </c>
      <c r="D9" s="14">
        <v>22000</v>
      </c>
      <c r="E9" s="16">
        <f t="shared" si="0"/>
        <v>4400</v>
      </c>
      <c r="F9" s="16">
        <f t="shared" si="1"/>
        <v>2200</v>
      </c>
      <c r="G9" s="16">
        <f t="shared" si="2"/>
        <v>440</v>
      </c>
      <c r="H9" s="16">
        <f t="shared" si="3"/>
        <v>385.00000000000006</v>
      </c>
      <c r="I9" s="16">
        <f t="shared" si="4"/>
        <v>28600</v>
      </c>
      <c r="J9" s="16">
        <f t="shared" si="5"/>
        <v>825</v>
      </c>
      <c r="K9" s="16">
        <f t="shared" si="6"/>
        <v>27775</v>
      </c>
      <c r="N9" t="str">
        <f t="shared" si="7"/>
        <v>Meena Iyer</v>
      </c>
    </row>
    <row r="10" spans="1:14" x14ac:dyDescent="0.3">
      <c r="A10" s="1" t="s">
        <v>55</v>
      </c>
      <c r="B10" s="1" t="s">
        <v>56</v>
      </c>
      <c r="C10" s="1" t="s">
        <v>18</v>
      </c>
      <c r="D10" s="14">
        <v>50000</v>
      </c>
      <c r="E10" s="16">
        <f t="shared" si="0"/>
        <v>10000</v>
      </c>
      <c r="F10" s="16">
        <f t="shared" si="1"/>
        <v>5000</v>
      </c>
      <c r="G10" s="16">
        <f t="shared" si="2"/>
        <v>1000</v>
      </c>
      <c r="H10" s="16">
        <f t="shared" si="3"/>
        <v>875.00000000000011</v>
      </c>
      <c r="I10" s="16">
        <f t="shared" si="4"/>
        <v>65000</v>
      </c>
      <c r="J10" s="16">
        <f t="shared" si="5"/>
        <v>1875</v>
      </c>
      <c r="K10" s="16">
        <f t="shared" si="6"/>
        <v>63125</v>
      </c>
      <c r="N10" t="str">
        <f t="shared" si="7"/>
        <v>Dr. Vikram Singh</v>
      </c>
    </row>
    <row r="11" spans="1:14" x14ac:dyDescent="0.3">
      <c r="A11" s="1" t="s">
        <v>59</v>
      </c>
      <c r="B11" s="1" t="s">
        <v>60</v>
      </c>
      <c r="C11" s="1" t="s">
        <v>19</v>
      </c>
      <c r="D11" s="14">
        <v>22000</v>
      </c>
      <c r="E11" s="16">
        <f t="shared" si="0"/>
        <v>4400</v>
      </c>
      <c r="F11" s="16">
        <f t="shared" si="1"/>
        <v>2200</v>
      </c>
      <c r="G11" s="16">
        <f t="shared" si="2"/>
        <v>440</v>
      </c>
      <c r="H11" s="16">
        <f t="shared" si="3"/>
        <v>385.00000000000006</v>
      </c>
      <c r="I11" s="16">
        <f t="shared" si="4"/>
        <v>28600</v>
      </c>
      <c r="J11" s="16">
        <f t="shared" si="5"/>
        <v>825</v>
      </c>
      <c r="K11" s="16">
        <f t="shared" si="6"/>
        <v>27775</v>
      </c>
      <c r="N11" t="str">
        <f t="shared" si="7"/>
        <v>Ayesha Khan</v>
      </c>
    </row>
    <row r="12" spans="1:14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</sheetData>
  <dataValidations count="1">
    <dataValidation type="list" allowBlank="1" showInputMessage="1" showErrorMessage="1" sqref="M1" xr:uid="{9CCFE803-140C-4E9B-AF60-B59EFFB0B910}">
      <formula1>B2:B11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Master</vt:lpstr>
      <vt:lpstr>Attendance- August 2025</vt:lpstr>
      <vt:lpstr>Shift Schedule</vt:lpstr>
      <vt:lpstr>Salary Sheet- August 2025</vt:lpstr>
      <vt:lpstr>Salary Slip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Achanta</dc:creator>
  <cp:lastModifiedBy>Anusha Achanta</cp:lastModifiedBy>
  <dcterms:created xsi:type="dcterms:W3CDTF">2025-07-30T09:40:44Z</dcterms:created>
  <dcterms:modified xsi:type="dcterms:W3CDTF">2025-07-30T12:36:16Z</dcterms:modified>
</cp:coreProperties>
</file>